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17)財務諸表に関すること\経営比較分析表(総務省)関係\2024年度(R6年度照会・R5決算)\02_回答\"/>
    </mc:Choice>
  </mc:AlternateContent>
  <xr:revisionPtr revIDLastSave="0" documentId="13_ncr:1_{BCC622FD-0054-429F-AF91-2D5B2BF856AD}" xr6:coauthVersionLast="47" xr6:coauthVersionMax="47" xr10:uidLastSave="{00000000-0000-0000-0000-000000000000}"/>
  <workbookProtection workbookAlgorithmName="SHA-512" workbookHashValue="26hLqXLsFHlOpYngT+oh1EkykE6R1HIB/KZnDhnu1w2jW5AvxIowb8pNpqa5RtLvRySN0ypBhyYHo6hSQzF+qg==" workbookSaltValue="W0/ALUOxKnU9l+8x404Srw==" workbookSpinCount="100000" lockStructure="1"/>
  <bookViews>
    <workbookView xWindow="28680" yWindow="-78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BB10" i="4"/>
  <c r="AT10" i="4"/>
  <c r="AL10" i="4"/>
  <c r="W10" i="4"/>
  <c r="I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<sst xmlns="http://schemas.openxmlformats.org/spreadsheetml/2006/main" count="228" uniqueCount="112">
  <si>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</si>
  <si>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</si>
  <si>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</si>
  <si>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</si>
  <si>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</si>
  <si>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</si>
  <si>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</si>
  <si>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</si>
  <si>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</si>
  <si>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</si>
  <si>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</si>
  <si>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</si>
  <si>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</si>
  <si>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</si>
  <si>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</si>
  <si>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</si>
  <si>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</si>
  <si>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</si>
  <si>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</si>
  <si>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</si>
  <si>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</si>
  <si>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</si>
  <si>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</si>
  <si>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</si>
  <si>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</si>
  <si>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</si>
  <si>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</si>
  <si>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</si>
  <si>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</si>
  <si>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</si>
  <si>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</si>
  <si>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</si>
  <si>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</si>
  <si>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</si>
  <si>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</si>
  <si>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</si>
  <si>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</si>
  <si>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</si>
  <si>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</si>
  <si>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</si>
  <si>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</si>
  <si>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</si>
  <si>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</si>
  <si>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</si>
  <si>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</si>
  <si>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</si>
  <si>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</si>
  <si>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</si>
  <si>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</si>
  <si>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</si>
  <si>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</si>
  <si>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</si>
  <si>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</si>
  <si>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</si>
  <si>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</si>
  <si>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</si>
  <si>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</si>
  <si>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</si>
  <si>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</si>
  <si>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</si>
  <si>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</si>
  <si>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</si>
  <si>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</si>
  <si>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</si>
  <si>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</si>
  <si>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</si>
  <si>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</si>
  <si>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</si>
  <si>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</si>
  <si>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</si>
  <si>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</si>
  <si>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</si>
  <si>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</si>
  <si>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</si>
  <si>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</si>
  <si>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</si>
  <si>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</si>
  <si>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</si>
  <si>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</si>
  <si>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</si>
  <si>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</si>
  <si>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</si>
  <si>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</si>
  <si>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</si>
  <si>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</si>
  <si>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</si>
  <si>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</si>
  <si>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</si>
  <si>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</si>
  <si>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</si>
  <si>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</si>
  <si>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</si>
  <si>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</si>
  <si>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</si>
  <si>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</si>
  <si>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</si>
  <si>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</si>
  <si>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</si>
  <si>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</si>
  <si>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</si>
  <si>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</si>
  <si>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</si>
  <si>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</si>
  <si>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</si>
  <si>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</si>
  <si>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</si>
  <si>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</si>
  <si>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</si>
  <si>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</si>
  <si>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</si>
  <si>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さらに今後は、老朽化した施設の更新や自然災害に対する取り組みの強化などに多くの資金が必要となることから、R2年度に策定した中長期経営計画に基づき、更新費用の低減や平準化を図り、さらなる経営の健全性・効率性の向上に努めていく。</t>
    <phoneticPr fontId="4"/>
  </si>
  <si>
    <t>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流動比率が１００％を下回っているものの、これは流動負債に翌年度償還予定の企業債を含むことによるものであり、この償還の原資は翌年度の経常収益により得ることを予定している。
　施設利用率は平均を下回っているが、管路の老朽化が進んでいないことに加え、漏水箇所の早期発見に努めたため、有収率は平均を上回っている。
※1　R6年1月1日の本市人口978,899人に対する普及率は4.59%となっているが、千葉市水道事業の給水区域内人口は53,914人であることから、実際の普及率は83.6%となる。
※2　R4年度全国平均1.19千㎥/ha　千葉市0.78千㎥/ha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</si>
</sst>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0.18</c:v>
                </c:pt>
                <c:pt idx="1">
                  <c:v>0</c:v>
                </c:pt>
                <c:pt idx="2">
                  <c:v>0</c:v>
                </c:pt>
                <c:pt idx="3" formatCode="#,##0.00;&quot;△&quot;#,##0.00;&quot;-&quot;">
                  <c:v>0.08</c:v>
                </c:pt>
                <c:pt idx="4" formatCode="#,##0.00;&quot;△&quot;#,##0.00;&quot;-&quot;">
                  <c:v>0.11</c:v>
                </c:pt>
              </c:numCache>
            </c:numRef>
          </c:val>
          <c:extLst>
            <c:ext xmlns:c16="http://schemas.microsoft.com/office/drawing/2014/chart" uri="{C3380CC4-5D6E-409C-BE32-E72D297353CC}">
              <c16:uniqueId val="{00000000-9B2C-4EBA-9674-55CF935895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9B2C-4EBA-9674-55CF935895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40.86</c:v>
                </c:pt>
                <c:pt idx="1">
                  <c:v>42.03</c:v>
                </c:pt>
                <c:pt idx="2">
                  <c:v>41.43</c:v>
                </c:pt>
                <c:pt idx="3">
                  <c:v>40.57</c:v>
                </c:pt>
                <c:pt idx="4">
                  <c:v>40.090000000000003</c:v>
                </c:pt>
              </c:numCache>
            </c:numRef>
          </c:val>
          <c:extLst>
            <c:ext xmlns:c16="http://schemas.microsoft.com/office/drawing/2014/chart" uri="{C3380CC4-5D6E-409C-BE32-E72D297353CC}">
              <c16:uniqueId val="{00000000-2772-484B-B6E6-7A0FA504F0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2772-484B-B6E6-7A0FA504F0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97.81</c:v>
                </c:pt>
                <c:pt idx="1">
                  <c:v>98.27</c:v>
                </c:pt>
                <c:pt idx="2">
                  <c:v>97.83</c:v>
                </c:pt>
                <c:pt idx="3">
                  <c:v>98.76</c:v>
                </c:pt>
                <c:pt idx="4">
                  <c:v>98.34</c:v>
                </c:pt>
              </c:numCache>
            </c:numRef>
          </c:val>
          <c:extLst>
            <c:ext xmlns:c16="http://schemas.microsoft.com/office/drawing/2014/chart" uri="{C3380CC4-5D6E-409C-BE32-E72D297353CC}">
              <c16:uniqueId val="{00000000-9100-428E-967E-C81DA6AFA2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9100-428E-967E-C81DA6AFA2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99.23</c:v>
                </c:pt>
                <c:pt idx="1">
                  <c:v>98.38</c:v>
                </c:pt>
                <c:pt idx="2">
                  <c:v>98.33</c:v>
                </c:pt>
                <c:pt idx="3">
                  <c:v>98.7</c:v>
                </c:pt>
                <c:pt idx="4">
                  <c:v>100.44</c:v>
                </c:pt>
              </c:numCache>
            </c:numRef>
          </c:val>
          <c:extLst>
            <c:ext xmlns:c16="http://schemas.microsoft.com/office/drawing/2014/chart" uri="{C3380CC4-5D6E-409C-BE32-E72D297353CC}">
              <c16:uniqueId val="{00000000-5687-42BD-A61D-2C343993F6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5687-42BD-A61D-2C343993F6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54.87</c:v>
                </c:pt>
                <c:pt idx="1">
                  <c:v>56.95</c:v>
                </c:pt>
                <c:pt idx="2">
                  <c:v>59.03</c:v>
                </c:pt>
                <c:pt idx="3">
                  <c:v>59.6</c:v>
                </c:pt>
                <c:pt idx="4">
                  <c:v>60.01</c:v>
                </c:pt>
              </c:numCache>
            </c:numRef>
          </c:val>
          <c:extLst>
            <c:ext xmlns:c16="http://schemas.microsoft.com/office/drawing/2014/chart" uri="{C3380CC4-5D6E-409C-BE32-E72D297353CC}">
              <c16:uniqueId val="{00000000-C846-43D9-AF90-951D813179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C846-43D9-AF90-951D813179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6.1</c:v>
                </c:pt>
                <c:pt idx="1">
                  <c:v>6.74</c:v>
                </c:pt>
                <c:pt idx="2">
                  <c:v>10.28</c:v>
                </c:pt>
                <c:pt idx="3">
                  <c:v>11.46</c:v>
                </c:pt>
                <c:pt idx="4">
                  <c:v>10.88</c:v>
                </c:pt>
              </c:numCache>
            </c:numRef>
          </c:val>
          <c:extLst>
            <c:ext xmlns:c16="http://schemas.microsoft.com/office/drawing/2014/chart" uri="{C3380CC4-5D6E-409C-BE32-E72D297353CC}">
              <c16:uniqueId val="{00000000-3A77-465C-B4AA-E8D00CB320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3A77-465C-B4AA-E8D00CB320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9-46BF-A388-0CF94740F9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09-46BF-A388-0CF94740F9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59.69</c:v>
                </c:pt>
                <c:pt idx="1">
                  <c:v>59.65</c:v>
                </c:pt>
                <c:pt idx="2">
                  <c:v>61.42</c:v>
                </c:pt>
                <c:pt idx="3">
                  <c:v>66.28</c:v>
                </c:pt>
                <c:pt idx="4">
                  <c:v>63.76</c:v>
                </c:pt>
              </c:numCache>
            </c:numRef>
          </c:val>
          <c:extLst>
            <c:ext xmlns:c16="http://schemas.microsoft.com/office/drawing/2014/chart" uri="{C3380CC4-5D6E-409C-BE32-E72D297353CC}">
              <c16:uniqueId val="{00000000-28AD-40FD-9A03-B7239126B9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28AD-40FD-9A03-B7239126B9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1801.49</c:v>
                </c:pt>
                <c:pt idx="1">
                  <c:v>1669.33</c:v>
                </c:pt>
                <c:pt idx="2">
                  <c:v>1607.02</c:v>
                </c:pt>
                <c:pt idx="3">
                  <c:v>1549.53</c:v>
                </c:pt>
                <c:pt idx="4">
                  <c:v>1510</c:v>
                </c:pt>
              </c:numCache>
            </c:numRef>
          </c:val>
          <c:extLst>
            <c:ext xmlns:c16="http://schemas.microsoft.com/office/drawing/2014/chart" uri="{C3380CC4-5D6E-409C-BE32-E72D297353CC}">
              <c16:uniqueId val="{00000000-5EE2-44B0-9F61-F17FC5AF2C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5EE2-44B0-9F61-F17FC5AF2C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54.55</c:v>
                </c:pt>
                <c:pt idx="1">
                  <c:v>54.2</c:v>
                </c:pt>
                <c:pt idx="2">
                  <c:v>53.69</c:v>
                </c:pt>
                <c:pt idx="3">
                  <c:v>53.19</c:v>
                </c:pt>
                <c:pt idx="4">
                  <c:v>51.63</c:v>
                </c:pt>
              </c:numCache>
            </c:numRef>
          </c:val>
          <c:extLst>
            <c:ext xmlns:c16="http://schemas.microsoft.com/office/drawing/2014/chart" uri="{C3380CC4-5D6E-409C-BE32-E72D297353CC}">
              <c16:uniqueId val="{00000000-8E0D-4AD0-BC3C-385272446F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8E0D-4AD0-BC3C-385272446F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374.81</c:v>
                </c:pt>
                <c:pt idx="1">
                  <c:v>372.64</c:v>
                </c:pt>
                <c:pt idx="2">
                  <c:v>375.14</c:v>
                </c:pt>
                <c:pt idx="3">
                  <c:v>381</c:v>
                </c:pt>
                <c:pt idx="4">
                  <c:v>392.65</c:v>
                </c:pt>
              </c:numCache>
            </c:numRef>
          </c:val>
          <c:extLst>
            <c:ext xmlns:c16="http://schemas.microsoft.com/office/drawing/2014/chart" uri="{C3380CC4-5D6E-409C-BE32-E72D297353CC}">
              <c16:uniqueId val="{00000000-1A08-453D-9FF7-D8EAFF4FED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1A08-453D-9FF7-D8EAFF4FED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千葉県　千葉市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非設置</v>
      </c>
      <c r="AE8" s="75"/>
      <c r="AF8" s="75"/>
      <c r="AG8" s="75"/>
      <c r="AH8" s="75"/>
      <c r="AI8" s="75"/>
      <c r="AJ8" s="75"/>
      <c r="AK8" s="2"/>
      <c r="AL8" s="58">
        <f>データ!$R$6</f>
        <v>978899</v>
      </c>
      <c r="AM8" s="58"/>
      <c r="AN8" s="58"/>
      <c r="AO8" s="58"/>
      <c r="AP8" s="58"/>
      <c r="AQ8" s="58"/>
      <c r="AR8" s="58"/>
      <c r="AS8" s="58"/>
      <c r="AT8" s="55">
        <f>データ!$S$6</f>
        <v>271.76</v>
      </c>
      <c r="AU8" s="56"/>
      <c r="AV8" s="56"/>
      <c r="AW8" s="56"/>
      <c r="AX8" s="56"/>
      <c r="AY8" s="56"/>
      <c r="AZ8" s="56"/>
      <c r="BA8" s="56"/>
      <c r="BB8" s="45">
        <f>データ!$T$6</f>
        <v>3602.07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58.04</v>
      </c>
      <c r="J10" s="56"/>
      <c r="K10" s="56"/>
      <c r="L10" s="56"/>
      <c r="M10" s="56"/>
      <c r="N10" s="56"/>
      <c r="O10" s="57"/>
      <c r="P10" s="45">
        <f>データ!$P$6</f>
        <v>4.59</v>
      </c>
      <c r="Q10" s="45"/>
      <c r="R10" s="45"/>
      <c r="S10" s="45"/>
      <c r="T10" s="45"/>
      <c r="U10" s="45"/>
      <c r="V10" s="45"/>
      <c r="W10" s="58">
        <f>データ!$Q$6</f>
        <v>2690</v>
      </c>
      <c r="X10" s="58"/>
      <c r="Y10" s="58"/>
      <c r="Z10" s="58"/>
      <c r="AA10" s="58"/>
      <c r="AB10" s="58"/>
      <c r="AC10" s="58"/>
      <c r="AD10" s="2"/>
      <c r="AE10" s="2"/>
      <c r="AF10" s="2"/>
      <c r="AG10" s="2"/>
      <c r="AH10" s="2"/>
      <c r="AI10" s="2"/>
      <c r="AJ10" s="2"/>
      <c r="AK10" s="2"/>
      <c r="AL10" s="58">
        <f>データ!$U$6</f>
        <v>45048</v>
      </c>
      <c r="AM10" s="58"/>
      <c r="AN10" s="58"/>
      <c r="AO10" s="58"/>
      <c r="AP10" s="58"/>
      <c r="AQ10" s="58"/>
      <c r="AR10" s="58"/>
      <c r="AS10" s="58"/>
      <c r="AT10" s="55">
        <f>データ!$V$6</f>
        <v>59.44</v>
      </c>
      <c r="AU10" s="56"/>
      <c r="AV10" s="56"/>
      <c r="AW10" s="56"/>
      <c r="AX10" s="56"/>
      <c r="AY10" s="56"/>
      <c r="AZ10" s="56"/>
      <c r="BA10" s="56"/>
      <c r="BB10" s="45">
        <f>データ!$W$6</f>
        <v>757.87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XaK7wLfOFejtZTHdT6eIzU9ENlt0ykuBD+bbw1UgxQg62HccqbWiOgCk9r+0tKnLo3XITAhE2ACBTrFjDxxOQ==" saltValue="d6y0R9PcBMEQxZH0E5oh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121002</v>
      </c>
      <c r="D6" s="20">
        <f t="shared" si="3"/>
        <v>46</v>
      </c>
      <c r="E6" s="20">
        <f t="shared" si="3"/>
        <v>1</v>
      </c>
      <c r="F6" s="20">
        <f t="shared" si="3"/>
        <v>0</v>
      </c>
      <c r="G6" s="20">
        <f t="shared" si="3"/>
        <v>1</v>
      </c>
      <c r="H6" s="20" t="str">
        <f t="shared" si="3"/>
        <v>千葉県　千葉市</v>
      </c>
      <c r="I6" s="20" t="str">
        <f t="shared" si="3"/>
        <v>法適用</v>
      </c>
      <c r="J6" s="20" t="str">
        <f t="shared" si="3"/>
        <v>水道事業</v>
      </c>
      <c r="K6" s="20" t="str">
        <f t="shared" si="3"/>
        <v>末端給水事業</v>
      </c>
      <c r="L6" s="20" t="str">
        <f t="shared" si="3"/>
        <v>政令市等</v>
      </c>
      <c r="M6" s="20" t="str">
        <f t="shared" si="3"/>
        <v>非設置</v>
      </c>
      <c r="N6" s="21" t="str">
        <f t="shared" si="3"/>
        <v>-</v>
      </c>
      <c r="O6" s="21">
        <f t="shared" si="3"/>
        <v>58.04</v>
      </c>
      <c r="P6" s="21">
        <f t="shared" si="3"/>
        <v>4.59</v>
      </c>
      <c r="Q6" s="21">
        <f t="shared" si="3"/>
        <v>2690</v>
      </c>
      <c r="R6" s="21">
        <f t="shared" si="3"/>
        <v>978899</v>
      </c>
      <c r="S6" s="21">
        <f t="shared" si="3"/>
        <v>271.76</v>
      </c>
      <c r="T6" s="21">
        <f t="shared" si="3"/>
        <v>3602.07</v>
      </c>
      <c r="U6" s="21">
        <f t="shared" si="3"/>
        <v>45048</v>
      </c>
      <c r="V6" s="21">
        <f t="shared" si="3"/>
        <v>59.44</v>
      </c>
      <c r="W6" s="21">
        <f t="shared" si="3"/>
        <v>757.87</v>
      </c>
      <c r="X6" s="22">
        <f>IF(X7="",NA(),X7)</f>
        <v>99.23</v>
      </c>
      <c r="Y6" s="22">
        <f t="shared" ref="Y6:AG6" si="4">IF(Y7="",NA(),Y7)</f>
        <v>98.38</v>
      </c>
      <c r="Z6" s="22">
        <f t="shared" si="4"/>
        <v>98.33</v>
      </c>
      <c r="AA6" s="22">
        <f t="shared" si="4"/>
        <v>98.7</v>
      </c>
      <c r="AB6" s="22">
        <f t="shared" si="4"/>
        <v>100.44</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59.69</v>
      </c>
      <c r="AU6" s="22">
        <f t="shared" ref="AU6:BC6" si="6">IF(AU7="",NA(),AU7)</f>
        <v>59.65</v>
      </c>
      <c r="AV6" s="22">
        <f t="shared" si="6"/>
        <v>61.42</v>
      </c>
      <c r="AW6" s="22">
        <f t="shared" si="6"/>
        <v>66.28</v>
      </c>
      <c r="AX6" s="22">
        <f t="shared" si="6"/>
        <v>63.76</v>
      </c>
      <c r="AY6" s="22">
        <f t="shared" si="6"/>
        <v>172.47</v>
      </c>
      <c r="AZ6" s="22">
        <f t="shared" si="6"/>
        <v>170.76</v>
      </c>
      <c r="BA6" s="22">
        <f t="shared" si="6"/>
        <v>169.11</v>
      </c>
      <c r="BB6" s="22">
        <f t="shared" si="6"/>
        <v>157.01</v>
      </c>
      <c r="BC6" s="22">
        <f t="shared" si="6"/>
        <v>147.65</v>
      </c>
      <c r="BD6" s="21" t="str">
        <f>IF(BD7="","",IF(BD7="-","【-】","【"&amp;SUBSTITUTE(TEXT(BD7,"#,##0.00"),"-","△")&amp;"】"))</f>
        <v>【243.36】</v>
      </c>
      <c r="BE6" s="22">
        <f>IF(BE7="",NA(),BE7)</f>
        <v>1801.49</v>
      </c>
      <c r="BF6" s="22">
        <f t="shared" ref="BF6:BN6" si="7">IF(BF7="",NA(),BF7)</f>
        <v>1669.33</v>
      </c>
      <c r="BG6" s="22">
        <f t="shared" si="7"/>
        <v>1607.02</v>
      </c>
      <c r="BH6" s="22">
        <f t="shared" si="7"/>
        <v>1549.53</v>
      </c>
      <c r="BI6" s="22">
        <f t="shared" si="7"/>
        <v>1510</v>
      </c>
      <c r="BJ6" s="22">
        <f t="shared" si="7"/>
        <v>193.57</v>
      </c>
      <c r="BK6" s="22">
        <f t="shared" si="7"/>
        <v>200.12</v>
      </c>
      <c r="BL6" s="22">
        <f t="shared" si="7"/>
        <v>194.42</v>
      </c>
      <c r="BM6" s="22">
        <f t="shared" si="7"/>
        <v>195.5</v>
      </c>
      <c r="BN6" s="22">
        <f t="shared" si="7"/>
        <v>195.64</v>
      </c>
      <c r="BO6" s="21" t="str">
        <f>IF(BO7="","",IF(BO7="-","【-】","【"&amp;SUBSTITUTE(TEXT(BO7,"#,##0.00"),"-","△")&amp;"】"))</f>
        <v>【265.93】</v>
      </c>
      <c r="BP6" s="22">
        <f>IF(BP7="",NA(),BP7)</f>
        <v>54.55</v>
      </c>
      <c r="BQ6" s="22">
        <f t="shared" ref="BQ6:BY6" si="8">IF(BQ7="",NA(),BQ7)</f>
        <v>54.2</v>
      </c>
      <c r="BR6" s="22">
        <f t="shared" si="8"/>
        <v>53.69</v>
      </c>
      <c r="BS6" s="22">
        <f t="shared" si="8"/>
        <v>53.19</v>
      </c>
      <c r="BT6" s="22">
        <f t="shared" si="8"/>
        <v>51.63</v>
      </c>
      <c r="BU6" s="22">
        <f t="shared" si="8"/>
        <v>102.26</v>
      </c>
      <c r="BV6" s="22">
        <f t="shared" si="8"/>
        <v>98.26</v>
      </c>
      <c r="BW6" s="22">
        <f t="shared" si="8"/>
        <v>100.4</v>
      </c>
      <c r="BX6" s="22">
        <f t="shared" si="8"/>
        <v>96.51</v>
      </c>
      <c r="BY6" s="22">
        <f t="shared" si="8"/>
        <v>95.29</v>
      </c>
      <c r="BZ6" s="21" t="str">
        <f>IF(BZ7="","",IF(BZ7="-","【-】","【"&amp;SUBSTITUTE(TEXT(BZ7,"#,##0.00"),"-","△")&amp;"】"))</f>
        <v>【97.82】</v>
      </c>
      <c r="CA6" s="22">
        <f>IF(CA7="",NA(),CA7)</f>
        <v>374.81</v>
      </c>
      <c r="CB6" s="22">
        <f t="shared" ref="CB6:CJ6" si="9">IF(CB7="",NA(),CB7)</f>
        <v>372.64</v>
      </c>
      <c r="CC6" s="22">
        <f t="shared" si="9"/>
        <v>375.14</v>
      </c>
      <c r="CD6" s="22">
        <f t="shared" si="9"/>
        <v>381</v>
      </c>
      <c r="CE6" s="22">
        <f t="shared" si="9"/>
        <v>392.65</v>
      </c>
      <c r="CF6" s="22">
        <f t="shared" si="9"/>
        <v>174.34</v>
      </c>
      <c r="CG6" s="22">
        <f t="shared" si="9"/>
        <v>172.33</v>
      </c>
      <c r="CH6" s="22">
        <f t="shared" si="9"/>
        <v>172.8</v>
      </c>
      <c r="CI6" s="22">
        <f t="shared" si="9"/>
        <v>180.94</v>
      </c>
      <c r="CJ6" s="22">
        <f t="shared" si="9"/>
        <v>186.56</v>
      </c>
      <c r="CK6" s="21" t="str">
        <f>IF(CK7="","",IF(CK7="-","【-】","【"&amp;SUBSTITUTE(TEXT(CK7,"#,##0.00"),"-","△")&amp;"】"))</f>
        <v>【177.56】</v>
      </c>
      <c r="CL6" s="22">
        <f>IF(CL7="",NA(),CL7)</f>
        <v>40.86</v>
      </c>
      <c r="CM6" s="22">
        <f t="shared" ref="CM6:CU6" si="10">IF(CM7="",NA(),CM7)</f>
        <v>42.03</v>
      </c>
      <c r="CN6" s="22">
        <f t="shared" si="10"/>
        <v>41.43</v>
      </c>
      <c r="CO6" s="22">
        <f t="shared" si="10"/>
        <v>40.57</v>
      </c>
      <c r="CP6" s="22">
        <f t="shared" si="10"/>
        <v>40.090000000000003</v>
      </c>
      <c r="CQ6" s="22">
        <f t="shared" si="10"/>
        <v>59.12</v>
      </c>
      <c r="CR6" s="22">
        <f t="shared" si="10"/>
        <v>59.37</v>
      </c>
      <c r="CS6" s="22">
        <f t="shared" si="10"/>
        <v>58.84</v>
      </c>
      <c r="CT6" s="22">
        <f t="shared" si="10"/>
        <v>58.91</v>
      </c>
      <c r="CU6" s="22">
        <f t="shared" si="10"/>
        <v>58.89</v>
      </c>
      <c r="CV6" s="21" t="str">
        <f>IF(CV7="","",IF(CV7="-","【-】","【"&amp;SUBSTITUTE(TEXT(CV7,"#,##0.00"),"-","△")&amp;"】"))</f>
        <v>【59.81】</v>
      </c>
      <c r="CW6" s="22">
        <f>IF(CW7="",NA(),CW7)</f>
        <v>97.81</v>
      </c>
      <c r="CX6" s="22">
        <f t="shared" ref="CX6:DF6" si="11">IF(CX7="",NA(),CX7)</f>
        <v>98.27</v>
      </c>
      <c r="CY6" s="22">
        <f t="shared" si="11"/>
        <v>97.83</v>
      </c>
      <c r="CZ6" s="22">
        <f t="shared" si="11"/>
        <v>98.76</v>
      </c>
      <c r="DA6" s="22">
        <f t="shared" si="11"/>
        <v>98.34</v>
      </c>
      <c r="DB6" s="22">
        <f t="shared" si="11"/>
        <v>93.64</v>
      </c>
      <c r="DC6" s="22">
        <f t="shared" si="11"/>
        <v>93.68</v>
      </c>
      <c r="DD6" s="22">
        <f t="shared" si="11"/>
        <v>94.13</v>
      </c>
      <c r="DE6" s="22">
        <f t="shared" si="11"/>
        <v>93.84</v>
      </c>
      <c r="DF6" s="22">
        <f t="shared" si="11"/>
        <v>93.56</v>
      </c>
      <c r="DG6" s="21" t="str">
        <f>IF(DG7="","",IF(DG7="-","【-】","【"&amp;SUBSTITUTE(TEXT(DG7,"#,##0.00"),"-","△")&amp;"】"))</f>
        <v>【89.42】</v>
      </c>
      <c r="DH6" s="22">
        <f>IF(DH7="",NA(),DH7)</f>
        <v>54.87</v>
      </c>
      <c r="DI6" s="22">
        <f t="shared" ref="DI6:DQ6" si="12">IF(DI7="",NA(),DI7)</f>
        <v>56.95</v>
      </c>
      <c r="DJ6" s="22">
        <f t="shared" si="12"/>
        <v>59.03</v>
      </c>
      <c r="DK6" s="22">
        <f t="shared" si="12"/>
        <v>59.6</v>
      </c>
      <c r="DL6" s="22">
        <f t="shared" si="12"/>
        <v>60.01</v>
      </c>
      <c r="DM6" s="22">
        <f t="shared" si="12"/>
        <v>49.78</v>
      </c>
      <c r="DN6" s="22">
        <f t="shared" si="12"/>
        <v>50.32</v>
      </c>
      <c r="DO6" s="22">
        <f t="shared" si="12"/>
        <v>50.93</v>
      </c>
      <c r="DP6" s="22">
        <f t="shared" si="12"/>
        <v>51.24</v>
      </c>
      <c r="DQ6" s="22">
        <f t="shared" si="12"/>
        <v>51.59</v>
      </c>
      <c r="DR6" s="21" t="str">
        <f>IF(DR7="","",IF(DR7="-","【-】","【"&amp;SUBSTITUTE(TEXT(DR7,"#,##0.00"),"-","△")&amp;"】"))</f>
        <v>【52.02】</v>
      </c>
      <c r="DS6" s="22">
        <f>IF(DS7="",NA(),DS7)</f>
        <v>6.1</v>
      </c>
      <c r="DT6" s="22">
        <f t="shared" ref="DT6:EB6" si="13">IF(DT7="",NA(),DT7)</f>
        <v>6.74</v>
      </c>
      <c r="DU6" s="22">
        <f t="shared" si="13"/>
        <v>10.28</v>
      </c>
      <c r="DV6" s="22">
        <f t="shared" si="13"/>
        <v>11.46</v>
      </c>
      <c r="DW6" s="22">
        <f t="shared" si="13"/>
        <v>10.88</v>
      </c>
      <c r="DX6" s="22">
        <f t="shared" si="13"/>
        <v>22.79</v>
      </c>
      <c r="DY6" s="22">
        <f t="shared" si="13"/>
        <v>24.26</v>
      </c>
      <c r="DZ6" s="22">
        <f t="shared" si="13"/>
        <v>25.55</v>
      </c>
      <c r="EA6" s="22">
        <f t="shared" si="13"/>
        <v>26.73</v>
      </c>
      <c r="EB6" s="22">
        <f t="shared" si="13"/>
        <v>28.09</v>
      </c>
      <c r="EC6" s="21" t="str">
        <f>IF(EC7="","",IF(EC7="-","【-】","【"&amp;SUBSTITUTE(TEXT(EC7,"#,##0.00"),"-","△")&amp;"】"))</f>
        <v>【25.37】</v>
      </c>
      <c r="ED6" s="22">
        <f>IF(ED7="",NA(),ED7)</f>
        <v>0.18</v>
      </c>
      <c r="EE6" s="21">
        <f t="shared" ref="EE6:EM6" si="14">IF(EE7="",NA(),EE7)</f>
        <v>0</v>
      </c>
      <c r="EF6" s="21">
        <f t="shared" si="14"/>
        <v>0</v>
      </c>
      <c r="EG6" s="22">
        <f t="shared" si="14"/>
        <v>0.08</v>
      </c>
      <c r="EH6" s="22">
        <f t="shared" si="14"/>
        <v>0.11</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15">
      <c r="A7" s="15"/>
      <c r="B7" s="24">
        <v>2023</v>
      </c>
      <c r="C7" s="24">
        <v>121002</v>
      </c>
      <c r="D7" s="24">
        <v>46</v>
      </c>
      <c r="E7" s="24">
        <v>1</v>
      </c>
      <c r="F7" s="24">
        <v>0</v>
      </c>
      <c r="G7" s="24">
        <v>1</v>
      </c>
      <c r="H7" s="24" t="s">
        <v>92</v>
      </c>
      <c r="I7" s="24" t="s">
        <v>93</v>
      </c>
      <c r="J7" s="24" t="s">
        <v>94</v>
      </c>
      <c r="K7" s="24" t="s">
        <v>95</v>
      </c>
      <c r="L7" s="24" t="s">
        <v>96</v>
      </c>
      <c r="M7" s="24" t="s">
        <v>97</v>
      </c>
      <c r="N7" s="25" t="s">
        <v>98</v>
      </c>
      <c r="O7" s="25">
        <v>58.04</v>
      </c>
      <c r="P7" s="25">
        <v>4.59</v>
      </c>
      <c r="Q7" s="25">
        <v>2690</v>
      </c>
      <c r="R7" s="25">
        <v>978899</v>
      </c>
      <c r="S7" s="25">
        <v>271.76</v>
      </c>
      <c r="T7" s="25">
        <v>3602.07</v>
      </c>
      <c r="U7" s="25">
        <v>45048</v>
      </c>
      <c r="V7" s="25">
        <v>59.44</v>
      </c>
      <c r="W7" s="25">
        <v>757.87</v>
      </c>
      <c r="X7" s="25">
        <v>99.23</v>
      </c>
      <c r="Y7" s="25">
        <v>98.38</v>
      </c>
      <c r="Z7" s="25">
        <v>98.33</v>
      </c>
      <c r="AA7" s="25">
        <v>98.7</v>
      </c>
      <c r="AB7" s="25">
        <v>100.44</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59.69</v>
      </c>
      <c r="AU7" s="25">
        <v>59.65</v>
      </c>
      <c r="AV7" s="25">
        <v>61.42</v>
      </c>
      <c r="AW7" s="25">
        <v>66.28</v>
      </c>
      <c r="AX7" s="25">
        <v>63.76</v>
      </c>
      <c r="AY7" s="25">
        <v>172.47</v>
      </c>
      <c r="AZ7" s="25">
        <v>170.76</v>
      </c>
      <c r="BA7" s="25">
        <v>169.11</v>
      </c>
      <c r="BB7" s="25">
        <v>157.01</v>
      </c>
      <c r="BC7" s="25">
        <v>147.65</v>
      </c>
      <c r="BD7" s="25">
        <v>243.36</v>
      </c>
      <c r="BE7" s="25">
        <v>1801.49</v>
      </c>
      <c r="BF7" s="25">
        <v>1669.33</v>
      </c>
      <c r="BG7" s="25">
        <v>1607.02</v>
      </c>
      <c r="BH7" s="25">
        <v>1549.53</v>
      </c>
      <c r="BI7" s="25">
        <v>1510</v>
      </c>
      <c r="BJ7" s="25">
        <v>193.57</v>
      </c>
      <c r="BK7" s="25">
        <v>200.12</v>
      </c>
      <c r="BL7" s="25">
        <v>194.42</v>
      </c>
      <c r="BM7" s="25">
        <v>195.5</v>
      </c>
      <c r="BN7" s="25">
        <v>195.64</v>
      </c>
      <c r="BO7" s="25">
        <v>265.93</v>
      </c>
      <c r="BP7" s="25">
        <v>54.55</v>
      </c>
      <c r="BQ7" s="25">
        <v>54.2</v>
      </c>
      <c r="BR7" s="25">
        <v>53.69</v>
      </c>
      <c r="BS7" s="25">
        <v>53.19</v>
      </c>
      <c r="BT7" s="25">
        <v>51.63</v>
      </c>
      <c r="BU7" s="25">
        <v>102.26</v>
      </c>
      <c r="BV7" s="25">
        <v>98.26</v>
      </c>
      <c r="BW7" s="25">
        <v>100.4</v>
      </c>
      <c r="BX7" s="25">
        <v>96.51</v>
      </c>
      <c r="BY7" s="25">
        <v>95.29</v>
      </c>
      <c r="BZ7" s="25">
        <v>97.82</v>
      </c>
      <c r="CA7" s="25">
        <v>374.81</v>
      </c>
      <c r="CB7" s="25">
        <v>372.64</v>
      </c>
      <c r="CC7" s="25">
        <v>375.14</v>
      </c>
      <c r="CD7" s="25">
        <v>381</v>
      </c>
      <c r="CE7" s="25">
        <v>392.65</v>
      </c>
      <c r="CF7" s="25">
        <v>174.34</v>
      </c>
      <c r="CG7" s="25">
        <v>172.33</v>
      </c>
      <c r="CH7" s="25">
        <v>172.8</v>
      </c>
      <c r="CI7" s="25">
        <v>180.94</v>
      </c>
      <c r="CJ7" s="25">
        <v>186.56</v>
      </c>
      <c r="CK7" s="25">
        <v>177.56</v>
      </c>
      <c r="CL7" s="25">
        <v>40.86</v>
      </c>
      <c r="CM7" s="25">
        <v>42.03</v>
      </c>
      <c r="CN7" s="25">
        <v>41.43</v>
      </c>
      <c r="CO7" s="25">
        <v>40.57</v>
      </c>
      <c r="CP7" s="25">
        <v>40.090000000000003</v>
      </c>
      <c r="CQ7" s="25">
        <v>59.12</v>
      </c>
      <c r="CR7" s="25">
        <v>59.37</v>
      </c>
      <c r="CS7" s="25">
        <v>58.84</v>
      </c>
      <c r="CT7" s="25">
        <v>58.91</v>
      </c>
      <c r="CU7" s="25">
        <v>58.89</v>
      </c>
      <c r="CV7" s="25">
        <v>59.81</v>
      </c>
      <c r="CW7" s="25">
        <v>97.81</v>
      </c>
      <c r="CX7" s="25">
        <v>98.27</v>
      </c>
      <c r="CY7" s="25">
        <v>97.83</v>
      </c>
      <c r="CZ7" s="25">
        <v>98.76</v>
      </c>
      <c r="DA7" s="25">
        <v>98.34</v>
      </c>
      <c r="DB7" s="25">
        <v>93.64</v>
      </c>
      <c r="DC7" s="25">
        <v>93.68</v>
      </c>
      <c r="DD7" s="25">
        <v>94.13</v>
      </c>
      <c r="DE7" s="25">
        <v>93.84</v>
      </c>
      <c r="DF7" s="25">
        <v>93.56</v>
      </c>
      <c r="DG7" s="25">
        <v>89.42</v>
      </c>
      <c r="DH7" s="25">
        <v>54.87</v>
      </c>
      <c r="DI7" s="25">
        <v>56.95</v>
      </c>
      <c r="DJ7" s="25">
        <v>59.03</v>
      </c>
      <c r="DK7" s="25">
        <v>59.6</v>
      </c>
      <c r="DL7" s="25">
        <v>60.01</v>
      </c>
      <c r="DM7" s="25">
        <v>49.78</v>
      </c>
      <c r="DN7" s="25">
        <v>50.32</v>
      </c>
      <c r="DO7" s="25">
        <v>50.93</v>
      </c>
      <c r="DP7" s="25">
        <v>51.24</v>
      </c>
      <c r="DQ7" s="25">
        <v>51.59</v>
      </c>
      <c r="DR7" s="25">
        <v>52.02</v>
      </c>
      <c r="DS7" s="25">
        <v>6.1</v>
      </c>
      <c r="DT7" s="25">
        <v>6.74</v>
      </c>
      <c r="DU7" s="25">
        <v>10.28</v>
      </c>
      <c r="DV7" s="25">
        <v>11.46</v>
      </c>
      <c r="DW7" s="25">
        <v>10.88</v>
      </c>
      <c r="DX7" s="25">
        <v>22.79</v>
      </c>
      <c r="DY7" s="25">
        <v>24.26</v>
      </c>
      <c r="DZ7" s="25">
        <v>25.55</v>
      </c>
      <c r="EA7" s="25">
        <v>26.73</v>
      </c>
      <c r="EB7" s="25">
        <v>28.09</v>
      </c>
      <c r="EC7" s="25">
        <v>25.37</v>
      </c>
      <c r="ED7" s="25">
        <v>0.18</v>
      </c>
      <c r="EE7" s="25">
        <v>0</v>
      </c>
      <c r="EF7" s="25">
        <v>0</v>
      </c>
      <c r="EG7" s="25">
        <v>0.08</v>
      </c>
      <c r="EH7" s="25">
        <v>0.11</v>
      </c>
      <c r="EI7" s="25">
        <v>0.97</v>
      </c>
      <c r="EJ7" s="25">
        <v>0.99</v>
      </c>
      <c r="EK7" s="25">
        <v>0.97</v>
      </c>
      <c r="EL7" s="25">
        <v>1</v>
      </c>
      <c r="EM7" s="25">
        <v>0.91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聖</cp:lastModifiedBy>
  <cp:lastPrinted>2025-01-29T06:24:14Z</cp:lastPrinted>
  <dcterms:created xsi:type="dcterms:W3CDTF">2025-01-24T06:47:07Z</dcterms:created>
  <dcterms:modified xsi:type="dcterms:W3CDTF">2025-01-29T06:24:17Z</dcterms:modified>
  <cp:category/>
</cp:coreProperties>
</file>