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concurrentManualCount="2"/>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<sst xmlns="http://schemas.openxmlformats.org/spreadsheetml/2006/main" count="232" uniqueCount="120">
  <si>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</si>
  <si>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</si>
  <si>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</si>
  <si>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</si>
  <si>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</si>
  <si>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</si>
  <si>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</si>
  <si>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</si>
  <si>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</si>
  <si>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</si>
  <si>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</si>
  <si>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</si>
  <si>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</si>
  <si>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</si>
  <si>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</si>
  <si>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</si>
  <si>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</si>
  <si>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</si>
  <si>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</si>
  <si>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</si>
  <si>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</si>
  <si>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</si>
  <si>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</si>
  <si>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</si>
  <si>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</si>
  <si>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</si>
  <si>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</si>
  <si>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</si>
  <si>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</si>
  <si>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</si>
  <si>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</si>
  <si>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</si>
  <si>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</si>
  <si>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</si>
  <si>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</si>
  <si>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</si>
  <si>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</si>
  <si>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</si>
  <si>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</si>
  <si>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</si>
  <si>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</si>
  <si>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</si>
  <si>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</si>
  <si>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</si>
  <si>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</si>
  <si>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</si>
  <si>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</si>
  <si>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</si>
  <si>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</si>
  <si>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</si>
  <si>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</si>
  <si>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</si>
  <si>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</si>
  <si>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</si>
  <si>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</si>
  <si>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</si>
  <si>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</si>
  <si>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</si>
  <si>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</si>
  <si>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</si>
  <si>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</si>
  <si>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</si>
  <si>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</si>
  <si>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</si>
  <si>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</si>
  <si>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</si>
  <si>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</si>
  <si>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</si>
  <si>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</si>
  <si>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</si>
  <si>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</si>
  <si>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</si>
  <si>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</si>
  <si>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</si>
  <si>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</si>
  <si>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</si>
  <si>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</si>
  <si>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</si>
  <si>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</si>
  <si>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</si>
  <si>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</si>
  <si>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</si>
  <si>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</si>
  <si>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</si>
  <si>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</si>
  <si>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</si>
  <si>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</si>
  <si>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</si>
  <si>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</si>
  <si>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</si>
  <si>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</si>
  <si>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</si>
  <si>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</si>
  <si>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</si>
  <si>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</si>
  <si>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</si>
  <si>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</si>
  <si>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</si>
  <si>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</si>
  <si>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</si>
  <si>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</si>
  <si>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</si>
  <si>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</si>
  <si>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</si>
  <si>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</si>
  <si>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</si>
  <si>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</si>
  <si>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</si>
  <si>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</si>
  <si>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</si>
  <si>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</si>
  <si>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</si>
  <si>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</si>
  <si>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</si>
  <si>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</si>
  <si>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</si>
  <si>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</si>
  <si>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を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からである。
　流動比率は年々低下し100％を下回っているが、これは会計制度の見直しや、投資を企業債に依存したことにより元金償還金が増加したことが主な要因である。
　施設利用率は平均を下回っているが、管路の老朽化が進んでいないことに加え、漏水箇所の早期発見に努めたため、有収率は平均を上回っている。
※１本表において、H29年1月1日の本市人965,607人に対する普及率は4.84%となっているが、千葉市水道事業の給水区域内人口は56,633人であることから、実際の普及率は82.6%となる。
※２H27年度平均1.33千㎥/ha　千葉市0.80千㎥/ha
</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</si>
  <si>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また、今後は老朽化した施設の更新や自然災害に対する取り組みの強化などに多くの資金が必要となることから、長期施設整備計画の策定により、更新費用の低減や平準化を図っていく。</t>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</si>
  <si>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
（H26年度は会計制度の見直し（みなし償却制度廃止）により大幅に増加）</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</si>
</sst>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831360"/>
        <c:axId val="163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162831360"/>
        <c:axId val="163169408"/>
      </c:lineChart>
      <c:dateAx>
        <c:axId val="162831360"/>
        <c:scaling>
          <c:orientation val="minMax"/>
        </c:scaling>
        <c:delete val="1"/>
        <c:axPos val="b"/>
        <c:numFmt formatCode="ge" sourceLinked="1"/>
        <c:majorTickMark val="none"/>
        <c:minorTickMark val="none"/>
        <c:tickLblPos val="none"/>
        <c:crossAx val="163169408"/>
        <c:crosses val="autoZero"/>
        <c:auto val="1"/>
        <c:lblOffset val="100"/>
        <c:baseTimeUnit val="years"/>
      </c:dateAx>
      <c:valAx>
        <c:axId val="163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41.34</c:v>
                </c:pt>
                <c:pt idx="1">
                  <c:v>41.64</c:v>
                </c:pt>
                <c:pt idx="2">
                  <c:v>40.9</c:v>
                </c:pt>
                <c:pt idx="3">
                  <c:v>40.28</c:v>
                </c:pt>
                <c:pt idx="4">
                  <c:v>40.119999999999997</c:v>
                </c:pt>
              </c:numCache>
            </c:numRef>
          </c:val>
        </c:ser>
        <c:dLbls>
          <c:showLegendKey val="0"/>
          <c:showVal val="0"/>
          <c:showCatName val="0"/>
          <c:showSerName val="0"/>
          <c:showPercent val="0"/>
          <c:showBubbleSize val="0"/>
        </c:dLbls>
        <c:gapWidth val="150"/>
        <c:axId val="163560832"/>
        <c:axId val="1635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163560832"/>
        <c:axId val="163571200"/>
      </c:lineChart>
      <c:dateAx>
        <c:axId val="163560832"/>
        <c:scaling>
          <c:orientation val="minMax"/>
        </c:scaling>
        <c:delete val="1"/>
        <c:axPos val="b"/>
        <c:numFmt formatCode="ge" sourceLinked="1"/>
        <c:majorTickMark val="none"/>
        <c:minorTickMark val="none"/>
        <c:tickLblPos val="none"/>
        <c:crossAx val="163571200"/>
        <c:crosses val="autoZero"/>
        <c:auto val="1"/>
        <c:lblOffset val="100"/>
        <c:baseTimeUnit val="years"/>
      </c:dateAx>
      <c:valAx>
        <c:axId val="1635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97.68</c:v>
                </c:pt>
                <c:pt idx="1">
                  <c:v>97.48</c:v>
                </c:pt>
                <c:pt idx="2">
                  <c:v>97.91</c:v>
                </c:pt>
                <c:pt idx="3">
                  <c:v>99.73</c:v>
                </c:pt>
                <c:pt idx="4">
                  <c:v>99.75</c:v>
                </c:pt>
              </c:numCache>
            </c:numRef>
          </c:val>
        </c:ser>
        <c:dLbls>
          <c:showLegendKey val="0"/>
          <c:showVal val="0"/>
          <c:showCatName val="0"/>
          <c:showSerName val="0"/>
          <c:showPercent val="0"/>
          <c:showBubbleSize val="0"/>
        </c:dLbls>
        <c:gapWidth val="150"/>
        <c:axId val="163589120"/>
        <c:axId val="1636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163589120"/>
        <c:axId val="163603584"/>
      </c:lineChart>
      <c:dateAx>
        <c:axId val="163589120"/>
        <c:scaling>
          <c:orientation val="minMax"/>
        </c:scaling>
        <c:delete val="1"/>
        <c:axPos val="b"/>
        <c:numFmt formatCode="ge" sourceLinked="1"/>
        <c:majorTickMark val="none"/>
        <c:minorTickMark val="none"/>
        <c:tickLblPos val="none"/>
        <c:crossAx val="163603584"/>
        <c:crosses val="autoZero"/>
        <c:auto val="1"/>
        <c:lblOffset val="100"/>
        <c:baseTimeUnit val="years"/>
      </c:dateAx>
      <c:valAx>
        <c:axId val="1636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100.07</c:v>
                </c:pt>
                <c:pt idx="1">
                  <c:v>100.03</c:v>
                </c:pt>
                <c:pt idx="2">
                  <c:v>100.67</c:v>
                </c:pt>
                <c:pt idx="3">
                  <c:v>100</c:v>
                </c:pt>
                <c:pt idx="4">
                  <c:v>108.15</c:v>
                </c:pt>
              </c:numCache>
            </c:numRef>
          </c:val>
        </c:ser>
        <c:dLbls>
          <c:showLegendKey val="0"/>
          <c:showVal val="0"/>
          <c:showCatName val="0"/>
          <c:showSerName val="0"/>
          <c:showPercent val="0"/>
          <c:showBubbleSize val="0"/>
        </c:dLbls>
        <c:gapWidth val="150"/>
        <c:axId val="163252864"/>
        <c:axId val="1632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163252864"/>
        <c:axId val="163283712"/>
      </c:lineChart>
      <c:dateAx>
        <c:axId val="163252864"/>
        <c:scaling>
          <c:orientation val="minMax"/>
        </c:scaling>
        <c:delete val="1"/>
        <c:axPos val="b"/>
        <c:numFmt formatCode="ge" sourceLinked="1"/>
        <c:majorTickMark val="none"/>
        <c:minorTickMark val="none"/>
        <c:tickLblPos val="none"/>
        <c:crossAx val="163283712"/>
        <c:crosses val="autoZero"/>
        <c:auto val="1"/>
        <c:lblOffset val="100"/>
        <c:baseTimeUnit val="years"/>
      </c:dateAx>
      <c:valAx>
        <c:axId val="16328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30.12</c:v>
                </c:pt>
                <c:pt idx="1">
                  <c:v>31.73</c:v>
                </c:pt>
                <c:pt idx="2">
                  <c:v>46.01</c:v>
                </c:pt>
                <c:pt idx="3">
                  <c:v>48.43</c:v>
                </c:pt>
                <c:pt idx="4">
                  <c:v>49.86</c:v>
                </c:pt>
              </c:numCache>
            </c:numRef>
          </c:val>
        </c:ser>
        <c:dLbls>
          <c:showLegendKey val="0"/>
          <c:showVal val="0"/>
          <c:showCatName val="0"/>
          <c:showSerName val="0"/>
          <c:showPercent val="0"/>
          <c:showBubbleSize val="0"/>
        </c:dLbls>
        <c:gapWidth val="150"/>
        <c:axId val="163309824"/>
        <c:axId val="1633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163309824"/>
        <c:axId val="163312000"/>
      </c:lineChart>
      <c:dateAx>
        <c:axId val="163309824"/>
        <c:scaling>
          <c:orientation val="minMax"/>
        </c:scaling>
        <c:delete val="1"/>
        <c:axPos val="b"/>
        <c:numFmt formatCode="ge" sourceLinked="1"/>
        <c:majorTickMark val="none"/>
        <c:minorTickMark val="none"/>
        <c:tickLblPos val="none"/>
        <c:crossAx val="163312000"/>
        <c:crosses val="autoZero"/>
        <c:auto val="1"/>
        <c:lblOffset val="100"/>
        <c:baseTimeUnit val="years"/>
      </c:dateAx>
      <c:valAx>
        <c:axId val="163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0.08</c:v>
                </c:pt>
                <c:pt idx="4" formatCode="#,##0.00;&quot;△&quot;#,##0.00;&quot;-&quot;">
                  <c:v>0.08</c:v>
                </c:pt>
              </c:numCache>
            </c:numRef>
          </c:val>
        </c:ser>
        <c:dLbls>
          <c:showLegendKey val="0"/>
          <c:showVal val="0"/>
          <c:showCatName val="0"/>
          <c:showSerName val="0"/>
          <c:showPercent val="0"/>
          <c:showBubbleSize val="0"/>
        </c:dLbls>
        <c:gapWidth val="150"/>
        <c:axId val="163334016"/>
        <c:axId val="1633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163334016"/>
        <c:axId val="163352576"/>
      </c:lineChart>
      <c:dateAx>
        <c:axId val="163334016"/>
        <c:scaling>
          <c:orientation val="minMax"/>
        </c:scaling>
        <c:delete val="1"/>
        <c:axPos val="b"/>
        <c:numFmt formatCode="ge" sourceLinked="1"/>
        <c:majorTickMark val="none"/>
        <c:minorTickMark val="none"/>
        <c:tickLblPos val="none"/>
        <c:crossAx val="163352576"/>
        <c:crosses val="autoZero"/>
        <c:auto val="1"/>
        <c:lblOffset val="100"/>
        <c:baseTimeUnit val="years"/>
      </c:dateAx>
      <c:valAx>
        <c:axId val="1633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386880"/>
        <c:axId val="1633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3386880"/>
        <c:axId val="163388800"/>
      </c:lineChart>
      <c:dateAx>
        <c:axId val="163386880"/>
        <c:scaling>
          <c:orientation val="minMax"/>
        </c:scaling>
        <c:delete val="1"/>
        <c:axPos val="b"/>
        <c:numFmt formatCode="ge" sourceLinked="1"/>
        <c:majorTickMark val="none"/>
        <c:minorTickMark val="none"/>
        <c:tickLblPos val="none"/>
        <c:crossAx val="163388800"/>
        <c:crosses val="autoZero"/>
        <c:auto val="1"/>
        <c:lblOffset val="100"/>
        <c:baseTimeUnit val="years"/>
      </c:dateAx>
      <c:valAx>
        <c:axId val="16338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141.12</c:v>
                </c:pt>
                <c:pt idx="1">
                  <c:v>135.07</c:v>
                </c:pt>
                <c:pt idx="2">
                  <c:v>90.75</c:v>
                </c:pt>
                <c:pt idx="3">
                  <c:v>76.260000000000005</c:v>
                </c:pt>
                <c:pt idx="4">
                  <c:v>70.489999999999995</c:v>
                </c:pt>
              </c:numCache>
            </c:numRef>
          </c:val>
        </c:ser>
        <c:dLbls>
          <c:showLegendKey val="0"/>
          <c:showVal val="0"/>
          <c:showCatName val="0"/>
          <c:showSerName val="0"/>
          <c:showPercent val="0"/>
          <c:showBubbleSize val="0"/>
        </c:dLbls>
        <c:gapWidth val="150"/>
        <c:axId val="163427456"/>
        <c:axId val="163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163427456"/>
        <c:axId val="163429376"/>
      </c:lineChart>
      <c:dateAx>
        <c:axId val="163427456"/>
        <c:scaling>
          <c:orientation val="minMax"/>
        </c:scaling>
        <c:delete val="1"/>
        <c:axPos val="b"/>
        <c:numFmt formatCode="ge" sourceLinked="1"/>
        <c:majorTickMark val="none"/>
        <c:minorTickMark val="none"/>
        <c:tickLblPos val="none"/>
        <c:crossAx val="163429376"/>
        <c:crosses val="autoZero"/>
        <c:auto val="1"/>
        <c:lblOffset val="100"/>
        <c:baseTimeUnit val="years"/>
      </c:dateAx>
      <c:valAx>
        <c:axId val="16342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4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2121.25</c:v>
                </c:pt>
                <c:pt idx="1">
                  <c:v>2122.35</c:v>
                </c:pt>
                <c:pt idx="2">
                  <c:v>2195.04</c:v>
                </c:pt>
                <c:pt idx="3">
                  <c:v>2144</c:v>
                </c:pt>
                <c:pt idx="4">
                  <c:v>2087.42</c:v>
                </c:pt>
              </c:numCache>
            </c:numRef>
          </c:val>
        </c:ser>
        <c:dLbls>
          <c:showLegendKey val="0"/>
          <c:showVal val="0"/>
          <c:showCatName val="0"/>
          <c:showSerName val="0"/>
          <c:showPercent val="0"/>
          <c:showBubbleSize val="0"/>
        </c:dLbls>
        <c:gapWidth val="150"/>
        <c:axId val="163463936"/>
        <c:axId val="163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163463936"/>
        <c:axId val="163465856"/>
      </c:lineChart>
      <c:dateAx>
        <c:axId val="163463936"/>
        <c:scaling>
          <c:orientation val="minMax"/>
        </c:scaling>
        <c:delete val="1"/>
        <c:axPos val="b"/>
        <c:numFmt formatCode="ge" sourceLinked="1"/>
        <c:majorTickMark val="none"/>
        <c:minorTickMark val="none"/>
        <c:tickLblPos val="none"/>
        <c:crossAx val="163465856"/>
        <c:crosses val="autoZero"/>
        <c:auto val="1"/>
        <c:lblOffset val="100"/>
        <c:baseTimeUnit val="years"/>
      </c:dateAx>
      <c:valAx>
        <c:axId val="16346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4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50.17</c:v>
                </c:pt>
                <c:pt idx="1">
                  <c:v>51.43</c:v>
                </c:pt>
                <c:pt idx="2">
                  <c:v>52.1</c:v>
                </c:pt>
                <c:pt idx="3">
                  <c:v>51.8</c:v>
                </c:pt>
                <c:pt idx="4">
                  <c:v>54.22</c:v>
                </c:pt>
              </c:numCache>
            </c:numRef>
          </c:val>
        </c:ser>
        <c:dLbls>
          <c:showLegendKey val="0"/>
          <c:showVal val="0"/>
          <c:showCatName val="0"/>
          <c:showSerName val="0"/>
          <c:showPercent val="0"/>
          <c:showBubbleSize val="0"/>
        </c:dLbls>
        <c:gapWidth val="150"/>
        <c:axId val="163484032"/>
        <c:axId val="163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163484032"/>
        <c:axId val="163485952"/>
      </c:lineChart>
      <c:dateAx>
        <c:axId val="163484032"/>
        <c:scaling>
          <c:orientation val="minMax"/>
        </c:scaling>
        <c:delete val="1"/>
        <c:axPos val="b"/>
        <c:numFmt formatCode="ge" sourceLinked="1"/>
        <c:majorTickMark val="none"/>
        <c:minorTickMark val="none"/>
        <c:tickLblPos val="none"/>
        <c:crossAx val="163485952"/>
        <c:crosses val="autoZero"/>
        <c:auto val="1"/>
        <c:lblOffset val="100"/>
        <c:baseTimeUnit val="years"/>
      </c:dateAx>
      <c:valAx>
        <c:axId val="163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403.25</c:v>
                </c:pt>
                <c:pt idx="1">
                  <c:v>396.24</c:v>
                </c:pt>
                <c:pt idx="2">
                  <c:v>388.81</c:v>
                </c:pt>
                <c:pt idx="3">
                  <c:v>392.68</c:v>
                </c:pt>
                <c:pt idx="4">
                  <c:v>373.82</c:v>
                </c:pt>
              </c:numCache>
            </c:numRef>
          </c:val>
        </c:ser>
        <c:dLbls>
          <c:showLegendKey val="0"/>
          <c:showVal val="0"/>
          <c:showCatName val="0"/>
          <c:showSerName val="0"/>
          <c:showPercent val="0"/>
          <c:showBubbleSize val="0"/>
        </c:dLbls>
        <c:gapWidth val="150"/>
        <c:axId val="163524608"/>
        <c:axId val="1635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163524608"/>
        <c:axId val="163526528"/>
      </c:lineChart>
      <c:dateAx>
        <c:axId val="163524608"/>
        <c:scaling>
          <c:orientation val="minMax"/>
        </c:scaling>
        <c:delete val="1"/>
        <c:axPos val="b"/>
        <c:numFmt formatCode="ge" sourceLinked="1"/>
        <c:majorTickMark val="none"/>
        <c:minorTickMark val="none"/>
        <c:tickLblPos val="none"/>
        <c:crossAx val="163526528"/>
        <c:crosses val="autoZero"/>
        <c:auto val="1"/>
        <c:lblOffset val="100"/>
        <c:baseTimeUnit val="years"/>
      </c:dateAx>
      <c:valAx>
        <c:axId val="1635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2"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千葉市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965607</v>
      </c>
      <c r="AM8" s="61"/>
      <c r="AN8" s="61"/>
      <c r="AO8" s="61"/>
      <c r="AP8" s="61"/>
      <c r="AQ8" s="61"/>
      <c r="AR8" s="61"/>
      <c r="AS8" s="61"/>
      <c r="AT8" s="51">
        <f>データ!$S$6</f>
        <v>271.77</v>
      </c>
      <c r="AU8" s="52"/>
      <c r="AV8" s="52"/>
      <c r="AW8" s="52"/>
      <c r="AX8" s="52"/>
      <c r="AY8" s="52"/>
      <c r="AZ8" s="52"/>
      <c r="BA8" s="52"/>
      <c r="BB8" s="53">
        <f>データ!$T$6</f>
        <v>3553.03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45.72</v>
      </c>
      <c r="J10" s="52"/>
      <c r="K10" s="52"/>
      <c r="L10" s="52"/>
      <c r="M10" s="52"/>
      <c r="N10" s="52"/>
      <c r="O10" s="64"/>
      <c r="P10" s="53">
        <f>データ!$P$6</f>
        <v>4.84</v>
      </c>
      <c r="Q10" s="53"/>
      <c r="R10" s="53"/>
      <c r="S10" s="53"/>
      <c r="T10" s="53"/>
      <c r="U10" s="53"/>
      <c r="V10" s="53"/>
      <c r="W10" s="61">
        <f>データ!$Q$6</f>
        <v>2640</v>
      </c>
      <c r="X10" s="61"/>
      <c r="Y10" s="61"/>
      <c r="Z10" s="61"/>
      <c r="AA10" s="61"/>
      <c r="AB10" s="61"/>
      <c r="AC10" s="61"/>
      <c r="AD10" s="2"/>
      <c r="AE10" s="2"/>
      <c r="AF10" s="2"/>
      <c r="AG10" s="2"/>
      <c r="AH10" s="5"/>
      <c r="AI10" s="5"/>
      <c r="AJ10" s="5"/>
      <c r="AK10" s="5"/>
      <c r="AL10" s="61">
        <f>データ!$U$6</f>
        <v>46790</v>
      </c>
      <c r="AM10" s="61"/>
      <c r="AN10" s="61"/>
      <c r="AO10" s="61"/>
      <c r="AP10" s="61"/>
      <c r="AQ10" s="61"/>
      <c r="AR10" s="61"/>
      <c r="AS10" s="61"/>
      <c r="AT10" s="51">
        <f>データ!$V$6</f>
        <v>57.97</v>
      </c>
      <c r="AU10" s="52"/>
      <c r="AV10" s="52"/>
      <c r="AW10" s="52"/>
      <c r="AX10" s="52"/>
      <c r="AY10" s="52"/>
      <c r="AZ10" s="52"/>
      <c r="BA10" s="52"/>
      <c r="BB10" s="53">
        <f>データ!$W$6</f>
        <v>807.14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121002</v>
      </c>
      <c r="D6" s="34">
        <f t="shared" si="3"/>
        <v>46</v>
      </c>
      <c r="E6" s="34">
        <f t="shared" si="3"/>
        <v>1</v>
      </c>
      <c r="F6" s="34">
        <f t="shared" si="3"/>
        <v>0</v>
      </c>
      <c r="G6" s="34">
        <f t="shared" si="3"/>
        <v>1</v>
      </c>
      <c r="H6" s="34" t="str">
        <f t="shared" si="3"/>
        <v>千葉県　千葉市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45.72</v>
      </c>
      <c r="P6" s="35">
        <f t="shared" si="3"/>
        <v>4.84</v>
      </c>
      <c r="Q6" s="35">
        <f t="shared" si="3"/>
        <v>2640</v>
      </c>
      <c r="R6" s="35">
        <f t="shared" si="3"/>
        <v>965607</v>
      </c>
      <c r="S6" s="35">
        <f t="shared" si="3"/>
        <v>271.77</v>
      </c>
      <c r="T6" s="35">
        <f t="shared" si="3"/>
        <v>3553.03</v>
      </c>
      <c r="U6" s="35">
        <f t="shared" si="3"/>
        <v>46790</v>
      </c>
      <c r="V6" s="35">
        <f t="shared" si="3"/>
        <v>57.97</v>
      </c>
      <c r="W6" s="35">
        <f t="shared" si="3"/>
        <v>807.14</v>
      </c>
      <c r="X6" s="36">
        <f>IF(X7="",NA(),X7)</f>
        <v>100.07</v>
      </c>
      <c r="Y6" s="36">
        <f t="shared" ref="Y6:AG6" si="4">IF(Y7="",NA(),Y7)</f>
        <v>100.03</v>
      </c>
      <c r="Z6" s="36">
        <f t="shared" si="4"/>
        <v>100.67</v>
      </c>
      <c r="AA6" s="36">
        <f t="shared" si="4"/>
        <v>100</v>
      </c>
      <c r="AB6" s="36">
        <f t="shared" si="4"/>
        <v>108.15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141.12</v>
      </c>
      <c r="AU6" s="36">
        <f t="shared" ref="AU6:BC6" si="6">IF(AU7="",NA(),AU7)</f>
        <v>135.07</v>
      </c>
      <c r="AV6" s="36">
        <f t="shared" si="6"/>
        <v>90.75</v>
      </c>
      <c r="AW6" s="36">
        <f t="shared" si="6"/>
        <v>76.260000000000005</v>
      </c>
      <c r="AX6" s="36">
        <f t="shared" si="6"/>
        <v>70.489999999999995</v>
      </c>
      <c r="AY6" s="36">
        <f t="shared" si="6"/>
        <v>296.75</v>
      </c>
      <c r="AZ6" s="36">
        <f t="shared" si="6"/>
        <v>295.06</v>
      </c>
      <c r="BA6" s="36">
        <f t="shared" si="6"/>
        <v>178.43</v>
      </c>
      <c r="BB6" s="36">
        <f t="shared" si="6"/>
        <v>168.99</v>
      </c>
      <c r="BC6" s="36">
        <f t="shared" si="6"/>
        <v>159.12</v>
      </c>
      <c r="BD6" s="35" t="str">
        <f>IF(BD7="","",IF(BD7="-","【-】","【"&amp;SUBSTITUTE(TEXT(BD7,"#,##0.00"),"-","△")&amp;"】"))</f>
        <v>【262.87】</v>
      </c>
      <c r="BE6" s="36">
        <f>IF(BE7="",NA(),BE7)</f>
        <v>2121.25</v>
      </c>
      <c r="BF6" s="36">
        <f t="shared" ref="BF6:BN6" si="7">IF(BF7="",NA(),BF7)</f>
        <v>2122.35</v>
      </c>
      <c r="BG6" s="36">
        <f t="shared" si="7"/>
        <v>2195.04</v>
      </c>
      <c r="BH6" s="36">
        <f t="shared" si="7"/>
        <v>2144</v>
      </c>
      <c r="BI6" s="36">
        <f t="shared" si="7"/>
        <v>2087.42</v>
      </c>
      <c r="BJ6" s="36">
        <f t="shared" si="7"/>
        <v>235.04</v>
      </c>
      <c r="BK6" s="36">
        <f t="shared" si="7"/>
        <v>226.55</v>
      </c>
      <c r="BL6" s="36">
        <f t="shared" si="7"/>
        <v>220.35</v>
      </c>
      <c r="BM6" s="36">
        <f t="shared" si="7"/>
        <v>212.16</v>
      </c>
      <c r="BN6" s="36">
        <f t="shared" si="7"/>
        <v>206.16</v>
      </c>
      <c r="BO6" s="35" t="str">
        <f>IF(BO7="","",IF(BO7="-","【-】","【"&amp;SUBSTITUTE(TEXT(BO7,"#,##0.00"),"-","△")&amp;"】"))</f>
        <v>【270.87】</v>
      </c>
      <c r="BP6" s="36">
        <f>IF(BP7="",NA(),BP7)</f>
        <v>50.17</v>
      </c>
      <c r="BQ6" s="36">
        <f t="shared" ref="BQ6:BY6" si="8">IF(BQ7="",NA(),BQ7)</f>
        <v>51.43</v>
      </c>
      <c r="BR6" s="36">
        <f t="shared" si="8"/>
        <v>52.1</v>
      </c>
      <c r="BS6" s="36">
        <f t="shared" si="8"/>
        <v>51.8</v>
      </c>
      <c r="BT6" s="36">
        <f t="shared" si="8"/>
        <v>54.22</v>
      </c>
      <c r="BU6" s="36">
        <f t="shared" si="8"/>
        <v>98.74</v>
      </c>
      <c r="BV6" s="36">
        <f t="shared" si="8"/>
        <v>99.53</v>
      </c>
      <c r="BW6" s="36">
        <f t="shared" si="8"/>
        <v>104.05</v>
      </c>
      <c r="BX6" s="36">
        <f t="shared" si="8"/>
        <v>104.16</v>
      </c>
      <c r="BY6" s="36">
        <f t="shared" si="8"/>
        <v>104.03</v>
      </c>
      <c r="BZ6" s="35" t="str">
        <f>IF(BZ7="","",IF(BZ7="-","【-】","【"&amp;SUBSTITUTE(TEXT(BZ7,"#,##0.00"),"-","△")&amp;"】"))</f>
        <v>【105.59】</v>
      </c>
      <c r="CA6" s="36">
        <f>IF(CA7="",NA(),CA7)</f>
        <v>403.25</v>
      </c>
      <c r="CB6" s="36">
        <f t="shared" ref="CB6:CJ6" si="9">IF(CB7="",NA(),CB7)</f>
        <v>396.24</v>
      </c>
      <c r="CC6" s="36">
        <f t="shared" si="9"/>
        <v>388.81</v>
      </c>
      <c r="CD6" s="36">
        <f t="shared" si="9"/>
        <v>392.68</v>
      </c>
      <c r="CE6" s="36">
        <f t="shared" si="9"/>
        <v>373.82</v>
      </c>
      <c r="CF6" s="36">
        <f t="shared" si="9"/>
        <v>180.69</v>
      </c>
      <c r="CG6" s="36">
        <f t="shared" si="9"/>
        <v>179.62</v>
      </c>
      <c r="CH6" s="36">
        <f t="shared" si="9"/>
        <v>171.57</v>
      </c>
      <c r="CI6" s="36">
        <f t="shared" si="9"/>
        <v>171.29</v>
      </c>
      <c r="CJ6" s="36">
        <f t="shared" si="9"/>
        <v>171.54</v>
      </c>
      <c r="CK6" s="35" t="str">
        <f>IF(CK7="","",IF(CK7="-","【-】","【"&amp;SUBSTITUTE(TEXT(CK7,"#,##0.00"),"-","△")&amp;"】"))</f>
        <v>【163.27】</v>
      </c>
      <c r="CL6" s="36">
        <f>IF(CL7="",NA(),CL7)</f>
        <v>41.34</v>
      </c>
      <c r="CM6" s="36">
        <f t="shared" ref="CM6:CU6" si="10">IF(CM7="",NA(),CM7)</f>
        <v>41.64</v>
      </c>
      <c r="CN6" s="36">
        <f t="shared" si="10"/>
        <v>40.9</v>
      </c>
      <c r="CO6" s="36">
        <f t="shared" si="10"/>
        <v>40.28</v>
      </c>
      <c r="CP6" s="36">
        <f t="shared" si="10"/>
        <v>40.119999999999997</v>
      </c>
      <c r="CQ6" s="36">
        <f t="shared" si="10"/>
        <v>59.95</v>
      </c>
      <c r="CR6" s="36">
        <f t="shared" si="10"/>
        <v>59.6</v>
      </c>
      <c r="CS6" s="36">
        <f t="shared" si="10"/>
        <v>58.97</v>
      </c>
      <c r="CT6" s="36">
        <f t="shared" si="10"/>
        <v>58.67</v>
      </c>
      <c r="CU6" s="36">
        <f t="shared" si="10"/>
        <v>59</v>
      </c>
      <c r="CV6" s="35" t="str">
        <f>IF(CV7="","",IF(CV7="-","【-】","【"&amp;SUBSTITUTE(TEXT(CV7,"#,##0.00"),"-","△")&amp;"】"))</f>
        <v>【59.94】</v>
      </c>
      <c r="CW6" s="36">
        <f>IF(CW7="",NA(),CW7)</f>
        <v>97.68</v>
      </c>
      <c r="CX6" s="36">
        <f t="shared" ref="CX6:DF6" si="11">IF(CX7="",NA(),CX7)</f>
        <v>97.48</v>
      </c>
      <c r="CY6" s="36">
        <f t="shared" si="11"/>
        <v>97.91</v>
      </c>
      <c r="CZ6" s="36">
        <f t="shared" si="11"/>
        <v>99.73</v>
      </c>
      <c r="DA6" s="36">
        <f t="shared" si="11"/>
        <v>99.75</v>
      </c>
      <c r="DB6" s="36">
        <f t="shared" si="11"/>
        <v>93.11</v>
      </c>
      <c r="DC6" s="36">
        <f t="shared" si="11"/>
        <v>93.22</v>
      </c>
      <c r="DD6" s="36">
        <f t="shared" si="11"/>
        <v>92.91</v>
      </c>
      <c r="DE6" s="36">
        <f t="shared" si="11"/>
        <v>93.36</v>
      </c>
      <c r="DF6" s="36">
        <f t="shared" si="11"/>
        <v>93.69</v>
      </c>
      <c r="DG6" s="35" t="str">
        <f>IF(DG7="","",IF(DG7="-","【-】","【"&amp;SUBSTITUTE(TEXT(DG7,"#,##0.00"),"-","△")&amp;"】"))</f>
        <v>【90.22】</v>
      </c>
      <c r="DH6" s="36">
        <f>IF(DH7="",NA(),DH7)</f>
        <v>30.12</v>
      </c>
      <c r="DI6" s="36">
        <f t="shared" ref="DI6:DQ6" si="12">IF(DI7="",NA(),DI7)</f>
        <v>31.73</v>
      </c>
      <c r="DJ6" s="36">
        <f t="shared" si="12"/>
        <v>46.01</v>
      </c>
      <c r="DK6" s="36">
        <f t="shared" si="12"/>
        <v>48.43</v>
      </c>
      <c r="DL6" s="36">
        <f t="shared" si="12"/>
        <v>49.86</v>
      </c>
      <c r="DM6" s="36">
        <f t="shared" si="12"/>
        <v>45.31</v>
      </c>
      <c r="DN6" s="36">
        <f t="shared" si="12"/>
        <v>45.85</v>
      </c>
      <c r="DO6" s="36">
        <f t="shared" si="12"/>
        <v>46.73</v>
      </c>
      <c r="DP6" s="36">
        <f t="shared" si="12"/>
        <v>47.39</v>
      </c>
      <c r="DQ6" s="36">
        <f t="shared" si="12"/>
        <v>48.05</v>
      </c>
      <c r="DR6" s="35" t="str">
        <f>IF(DR7="","",IF(DR7="-","【-】","【"&amp;SUBSTITUTE(TEXT(DR7,"#,##0.00"),"-","△")&amp;"】"))</f>
        <v>【47.91】</v>
      </c>
      <c r="DS6" s="35">
        <f>IF(DS7="",NA(),DS7)</f>
        <v>0</v>
      </c>
      <c r="DT6" s="35">
        <f t="shared" ref="DT6:EB6" si="13">IF(DT7="",NA(),DT7)</f>
        <v>0</v>
      </c>
      <c r="DU6" s="35">
        <f t="shared" si="13"/>
        <v>0</v>
      </c>
      <c r="DV6" s="36">
        <f t="shared" si="13"/>
        <v>0.08</v>
      </c>
      <c r="DW6" s="36">
        <f t="shared" si="13"/>
        <v>0.08</v>
      </c>
      <c r="DX6" s="36">
        <f t="shared" si="13"/>
        <v>12.46</v>
      </c>
      <c r="DY6" s="36">
        <f t="shared" si="13"/>
        <v>13.95</v>
      </c>
      <c r="DZ6" s="36">
        <f t="shared" si="13"/>
        <v>15.33</v>
      </c>
      <c r="EA6" s="36">
        <f t="shared" si="13"/>
        <v>16.739999999999998</v>
      </c>
      <c r="EB6" s="36">
        <f t="shared" si="13"/>
        <v>17.97</v>
      </c>
      <c r="EC6" s="35" t="str">
        <f>IF(EC7="","",IF(EC7="-","【-】","【"&amp;SUBSTITUTE(TEXT(EC7,"#,##0.00"),"-","△")&amp;"】"))</f>
        <v>【15.00】</v>
      </c>
      <c r="ED6" s="35">
        <f>IF(ED7="",NA(),ED7)</f>
        <v>0</v>
      </c>
      <c r="EE6" s="35">
        <f t="shared" ref="EE6:EM6" si="14">IF(EE7="",NA(),EE7)</f>
        <v>0</v>
      </c>
      <c r="EF6" s="35">
        <f t="shared" si="14"/>
        <v>0</v>
      </c>
      <c r="EG6" s="35">
        <f t="shared" si="14"/>
        <v>0</v>
      </c>
      <c r="EH6" s="35">
        <f t="shared" si="14"/>
        <v>0</v>
      </c>
      <c r="EI6" s="36">
        <f t="shared" si="14"/>
        <v>1.22</v>
      </c>
      <c r="EJ6" s="36">
        <f t="shared" si="14"/>
        <v>1.26</v>
      </c>
      <c r="EK6" s="36">
        <f t="shared" si="14"/>
        <v>1.23</v>
      </c>
      <c r="EL6" s="36">
        <f t="shared" si="14"/>
        <v>1.23</v>
      </c>
      <c r="EM6" s="36">
        <f t="shared" si="14"/>
        <v>1.18</v>
      </c>
      <c r="EN6" s="35" t="str">
        <f>IF(EN7="","",IF(EN7="-","【-】","【"&amp;SUBSTITUTE(TEXT(EN7,"#,##0.00"),"-","△")&amp;"】"))</f>
        <v>【0.76】</v>
      </c>
    </row>
    <row r="7" spans="1:144" s="37" customFormat="1" x14ac:dyDescent="0.15">
      <c r="A7" s="29"/>
      <c r="B7" s="38">
        <v>2016</v>
      </c>
      <c r="C7" s="38">
        <v>121002</v>
      </c>
      <c r="D7" s="38">
        <v>46</v>
      </c>
      <c r="E7" s="38">
        <v>1</v>
      </c>
      <c r="F7" s="38">
        <v>0</v>
      </c>
      <c r="G7" s="38">
        <v>1</v>
      </c>
      <c r="H7" s="38" t="s">
        <v>105</v>
      </c>
      <c r="I7" s="38" t="s">
        <v>106</v>
      </c>
      <c r="J7" s="38" t="s">
        <v>107</v>
      </c>
      <c r="K7" s="38" t="s">
        <v>108</v>
      </c>
      <c r="L7" s="38" t="s">
        <v>109</v>
      </c>
      <c r="M7" s="38"/>
      <c r="N7" s="39" t="s">
        <v>110</v>
      </c>
      <c r="O7" s="39">
        <v>45.72</v>
      </c>
      <c r="P7" s="39">
        <v>4.84</v>
      </c>
      <c r="Q7" s="39">
        <v>2640</v>
      </c>
      <c r="R7" s="39">
        <v>965607</v>
      </c>
      <c r="S7" s="39">
        <v>271.77</v>
      </c>
      <c r="T7" s="39">
        <v>3553.03</v>
      </c>
      <c r="U7" s="39">
        <v>46790</v>
      </c>
      <c r="V7" s="39">
        <v>57.97</v>
      </c>
      <c r="W7" s="39">
        <v>807.14</v>
      </c>
      <c r="X7" s="39">
        <v>100.07</v>
      </c>
      <c r="Y7" s="39">
        <v>100.03</v>
      </c>
      <c r="Z7" s="39">
        <v>100.67</v>
      </c>
      <c r="AA7" s="39">
        <v>100</v>
      </c>
      <c r="AB7" s="39">
        <v>108.15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141.12</v>
      </c>
      <c r="AU7" s="39">
        <v>135.07</v>
      </c>
      <c r="AV7" s="39">
        <v>90.75</v>
      </c>
      <c r="AW7" s="39">
        <v>76.260000000000005</v>
      </c>
      <c r="AX7" s="39">
        <v>70.489999999999995</v>
      </c>
      <c r="AY7" s="39">
        <v>296.75</v>
      </c>
      <c r="AZ7" s="39">
        <v>295.06</v>
      </c>
      <c r="BA7" s="39">
        <v>178.43</v>
      </c>
      <c r="BB7" s="39">
        <v>168.99</v>
      </c>
      <c r="BC7" s="39">
        <v>159.12</v>
      </c>
      <c r="BD7" s="39">
        <v>262.87</v>
      </c>
      <c r="BE7" s="39">
        <v>2121.25</v>
      </c>
      <c r="BF7" s="39">
        <v>2122.35</v>
      </c>
      <c r="BG7" s="39">
        <v>2195.04</v>
      </c>
      <c r="BH7" s="39">
        <v>2144</v>
      </c>
      <c r="BI7" s="39">
        <v>2087.42</v>
      </c>
      <c r="BJ7" s="39">
        <v>235.04</v>
      </c>
      <c r="BK7" s="39">
        <v>226.55</v>
      </c>
      <c r="BL7" s="39">
        <v>220.35</v>
      </c>
      <c r="BM7" s="39">
        <v>212.16</v>
      </c>
      <c r="BN7" s="39">
        <v>206.16</v>
      </c>
      <c r="BO7" s="39">
        <v>270.87</v>
      </c>
      <c r="BP7" s="39">
        <v>50.17</v>
      </c>
      <c r="BQ7" s="39">
        <v>51.43</v>
      </c>
      <c r="BR7" s="39">
        <v>52.1</v>
      </c>
      <c r="BS7" s="39">
        <v>51.8</v>
      </c>
      <c r="BT7" s="39">
        <v>54.22</v>
      </c>
      <c r="BU7" s="39">
        <v>98.74</v>
      </c>
      <c r="BV7" s="39">
        <v>99.53</v>
      </c>
      <c r="BW7" s="39">
        <v>104.05</v>
      </c>
      <c r="BX7" s="39">
        <v>104.16</v>
      </c>
      <c r="BY7" s="39">
        <v>104.03</v>
      </c>
      <c r="BZ7" s="39">
        <v>105.59</v>
      </c>
      <c r="CA7" s="39">
        <v>403.25</v>
      </c>
      <c r="CB7" s="39">
        <v>396.24</v>
      </c>
      <c r="CC7" s="39">
        <v>388.81</v>
      </c>
      <c r="CD7" s="39">
        <v>392.68</v>
      </c>
      <c r="CE7" s="39">
        <v>373.82</v>
      </c>
      <c r="CF7" s="39">
        <v>180.69</v>
      </c>
      <c r="CG7" s="39">
        <v>179.62</v>
      </c>
      <c r="CH7" s="39">
        <v>171.57</v>
      </c>
      <c r="CI7" s="39">
        <v>171.29</v>
      </c>
      <c r="CJ7" s="39">
        <v>171.54</v>
      </c>
      <c r="CK7" s="39">
        <v>163.27000000000001</v>
      </c>
      <c r="CL7" s="39">
        <v>41.34</v>
      </c>
      <c r="CM7" s="39">
        <v>41.64</v>
      </c>
      <c r="CN7" s="39">
        <v>40.9</v>
      </c>
      <c r="CO7" s="39">
        <v>40.28</v>
      </c>
      <c r="CP7" s="39">
        <v>40.119999999999997</v>
      </c>
      <c r="CQ7" s="39">
        <v>59.95</v>
      </c>
      <c r="CR7" s="39">
        <v>59.6</v>
      </c>
      <c r="CS7" s="39">
        <v>58.97</v>
      </c>
      <c r="CT7" s="39">
        <v>58.67</v>
      </c>
      <c r="CU7" s="39">
        <v>59</v>
      </c>
      <c r="CV7" s="39">
        <v>59.94</v>
      </c>
      <c r="CW7" s="39">
        <v>97.68</v>
      </c>
      <c r="CX7" s="39">
        <v>97.48</v>
      </c>
      <c r="CY7" s="39">
        <v>97.91</v>
      </c>
      <c r="CZ7" s="39">
        <v>99.73</v>
      </c>
      <c r="DA7" s="39">
        <v>99.75</v>
      </c>
      <c r="DB7" s="39">
        <v>93.11</v>
      </c>
      <c r="DC7" s="39">
        <v>93.22</v>
      </c>
      <c r="DD7" s="39">
        <v>92.91</v>
      </c>
      <c r="DE7" s="39">
        <v>93.36</v>
      </c>
      <c r="DF7" s="39">
        <v>93.69</v>
      </c>
      <c r="DG7" s="39">
        <v>90.22</v>
      </c>
      <c r="DH7" s="39">
        <v>30.12</v>
      </c>
      <c r="DI7" s="39">
        <v>31.73</v>
      </c>
      <c r="DJ7" s="39">
        <v>46.01</v>
      </c>
      <c r="DK7" s="39">
        <v>48.43</v>
      </c>
      <c r="DL7" s="39">
        <v>49.86</v>
      </c>
      <c r="DM7" s="39">
        <v>45.31</v>
      </c>
      <c r="DN7" s="39">
        <v>45.85</v>
      </c>
      <c r="DO7" s="39">
        <v>46.73</v>
      </c>
      <c r="DP7" s="39">
        <v>47.39</v>
      </c>
      <c r="DQ7" s="39">
        <v>48.05</v>
      </c>
      <c r="DR7" s="39">
        <v>47.91</v>
      </c>
      <c r="DS7" s="39">
        <v>0</v>
      </c>
      <c r="DT7" s="39">
        <v>0</v>
      </c>
      <c r="DU7" s="39">
        <v>0</v>
      </c>
      <c r="DV7" s="39">
        <v>0.08</v>
      </c>
      <c r="DW7" s="39">
        <v>0.08</v>
      </c>
      <c r="DX7" s="39">
        <v>12.46</v>
      </c>
      <c r="DY7" s="39">
        <v>13.95</v>
      </c>
      <c r="DZ7" s="39">
        <v>15.33</v>
      </c>
      <c r="EA7" s="39">
        <v>16.739999999999998</v>
      </c>
      <c r="EB7" s="39">
        <v>17.97</v>
      </c>
      <c r="EC7" s="39">
        <v>15</v>
      </c>
      <c r="ED7" s="39">
        <v>0</v>
      </c>
      <c r="EE7" s="39">
        <v>0</v>
      </c>
      <c r="EF7" s="39">
        <v>0</v>
      </c>
      <c r="EG7" s="39">
        <v>0</v>
      </c>
      <c r="EH7" s="39">
        <v>0</v>
      </c>
      <c r="EI7" s="39">
        <v>1.22</v>
      </c>
      <c r="EJ7" s="39">
        <v>1.26</v>
      </c>
      <c r="EK7" s="39">
        <v>1.23</v>
      </c>
      <c r="EL7" s="39">
        <v>1.23</v>
      </c>
      <c r="EM7" s="39">
        <v>1.18</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2018-02-16T05:23:39Z</cp:lastPrinted>
  <dcterms:created xsi:type="dcterms:W3CDTF">2017-12-25T01:25:32Z</dcterms:created>
  <dcterms:modified xsi:type="dcterms:W3CDTF">2018-02-16T05:33:58Z</dcterms:modified>
  <cp:category/>
</cp:coreProperties>
</file>