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5850" windowWidth="20730" windowHeight="5880"/>
  </bookViews>
  <sheets>
    <sheet name="保健福祉局" sheetId="9" r:id="rId1"/>
  </sheets>
  <definedNames>
    <definedName name="_xlnm.Print_Area" localSheetId="0">保健福祉局!$A$1:$N$373</definedName>
  </definedNames>
  <calcPr calcId="145621"/>
</workbook>
</file>

<file path=xl/calcChain.xml><?xml version="1.0" encoding="utf-8"?>
<calcChain xmlns="http://schemas.openxmlformats.org/spreadsheetml/2006/main">
  <c r="I101" i="9" l="1"/>
  <c r="I84" i="9"/>
  <c r="I29" i="9"/>
  <c r="I20" i="9"/>
  <c r="I16" i="9"/>
  <c r="I370" i="9" l="1"/>
  <c r="I361" i="9"/>
  <c r="I352" i="9"/>
  <c r="I348" i="9"/>
  <c r="I339" i="9"/>
  <c r="I335" i="9"/>
  <c r="I331" i="9"/>
  <c r="I322" i="9"/>
  <c r="I318" i="9"/>
  <c r="I314" i="9"/>
  <c r="I305" i="9"/>
  <c r="I301" i="9"/>
  <c r="I297" i="9"/>
  <c r="I293" i="9"/>
  <c r="I284" i="9"/>
  <c r="I280" i="9"/>
  <c r="I276" i="9"/>
  <c r="I272" i="9"/>
  <c r="I268" i="9"/>
  <c r="I259" i="9"/>
  <c r="I255" i="9"/>
  <c r="I251" i="9"/>
  <c r="I247" i="9"/>
  <c r="I238" i="9"/>
  <c r="I234" i="9"/>
  <c r="I230" i="9"/>
  <c r="I226" i="9"/>
  <c r="I217" i="9"/>
  <c r="I213" i="9"/>
  <c r="I203" i="9"/>
  <c r="I199" i="9"/>
  <c r="I195" i="9"/>
  <c r="I186" i="9"/>
  <c r="I182" i="9"/>
  <c r="I178" i="9"/>
  <c r="I169" i="9"/>
  <c r="I165" i="9"/>
  <c r="I161" i="9"/>
  <c r="I152" i="9"/>
  <c r="I143" i="9"/>
  <c r="I139" i="9"/>
  <c r="I135" i="9"/>
  <c r="I131" i="9"/>
  <c r="I122" i="9"/>
  <c r="I118" i="9"/>
  <c r="I114" i="9"/>
  <c r="I110" i="9"/>
  <c r="I97" i="9"/>
  <c r="I88" i="9"/>
  <c r="I80" i="9"/>
  <c r="I76" i="9"/>
  <c r="I67" i="9"/>
  <c r="I63" i="9"/>
  <c r="I59" i="9"/>
  <c r="I50" i="9"/>
  <c r="I46" i="9"/>
  <c r="I42" i="9"/>
  <c r="I33" i="9"/>
  <c r="I12" i="9"/>
  <c r="H145" i="9" l="1"/>
  <c r="H141" i="9" l="1"/>
  <c r="E366" i="9" l="1"/>
  <c r="E357" i="9"/>
  <c r="H349" i="9"/>
  <c r="E344" i="9"/>
  <c r="E327" i="9"/>
  <c r="E310" i="9"/>
  <c r="E289" i="9"/>
  <c r="E264" i="9"/>
  <c r="E243" i="9"/>
  <c r="E222" i="9"/>
  <c r="E209" i="9"/>
  <c r="E191" i="9"/>
  <c r="E174" i="9"/>
  <c r="E157" i="9"/>
  <c r="H153" i="9"/>
  <c r="H152" i="9"/>
  <c r="E148" i="9"/>
  <c r="H144" i="9"/>
  <c r="H143" i="9"/>
  <c r="H139" i="9"/>
  <c r="H136" i="9"/>
  <c r="H135" i="9"/>
  <c r="H131" i="9"/>
  <c r="E127" i="9"/>
  <c r="E106" i="9"/>
  <c r="E93" i="9"/>
  <c r="E72" i="9"/>
  <c r="E55" i="9"/>
  <c r="H52" i="9"/>
  <c r="H51" i="9"/>
  <c r="H50" i="9"/>
  <c r="H48" i="9"/>
  <c r="H46" i="9"/>
  <c r="H44" i="9"/>
  <c r="H42" i="9"/>
  <c r="E38" i="9"/>
  <c r="E25" i="9"/>
  <c r="E8" i="9"/>
</calcChain>
</file>

<file path=xl/sharedStrings.xml><?xml version="1.0" encoding="utf-8"?>
<sst xmlns="http://schemas.openxmlformats.org/spreadsheetml/2006/main" count="1854" uniqueCount="855">
  <si>
    <t>2-1-1</t>
  </si>
  <si>
    <t>2-1-2</t>
  </si>
  <si>
    <t>2-1-3</t>
  </si>
  <si>
    <t>2-2-1</t>
  </si>
  <si>
    <t>2-3-1</t>
  </si>
  <si>
    <t>2-4-1</t>
  </si>
  <si>
    <t>2-4-2</t>
  </si>
  <si>
    <t>2-4-3</t>
  </si>
  <si>
    <t>2-5-3</t>
  </si>
  <si>
    <t>4-2-5</t>
  </si>
  <si>
    <t>9-9-9</t>
  </si>
  <si>
    <t>4-3-4</t>
  </si>
  <si>
    <t>2-5-1</t>
  </si>
  <si>
    <t>2-5-2</t>
  </si>
  <si>
    <t>受動喫煙の機会を有する人の割合を減少させる。</t>
    <rPh sb="0" eb="2">
      <t>ジュドウ</t>
    </rPh>
    <rPh sb="2" eb="4">
      <t>キツエン</t>
    </rPh>
    <rPh sb="5" eb="7">
      <t>キカイ</t>
    </rPh>
    <rPh sb="8" eb="9">
      <t>ユウ</t>
    </rPh>
    <rPh sb="11" eb="12">
      <t>ヒト</t>
    </rPh>
    <rPh sb="13" eb="15">
      <t>ワリアイ</t>
    </rPh>
    <rPh sb="16" eb="18">
      <t>ゲンショウ</t>
    </rPh>
    <phoneticPr fontId="4"/>
  </si>
  <si>
    <t>予防接種を実施し、市民の発病またはその重症化を防止し、伝染疾病の発生及び蔓延を予防する。</t>
  </si>
  <si>
    <t>がん等疾病を早期発見し早期治療につなげることで、市民の健康保持を図る。</t>
    <rPh sb="2" eb="3">
      <t>トウ</t>
    </rPh>
    <phoneticPr fontId="4"/>
  </si>
  <si>
    <t>難病患者に対する良質かつ適切な医療の確保及び難病の患者の療養生活の維持向上を図る。</t>
    <rPh sb="0" eb="2">
      <t>ナンビョウ</t>
    </rPh>
    <rPh sb="2" eb="4">
      <t>カンジャ</t>
    </rPh>
    <rPh sb="5" eb="6">
      <t>タイ</t>
    </rPh>
    <rPh sb="8" eb="10">
      <t>リョウシツ</t>
    </rPh>
    <rPh sb="12" eb="14">
      <t>テキセツ</t>
    </rPh>
    <rPh sb="15" eb="17">
      <t>イリョウ</t>
    </rPh>
    <rPh sb="18" eb="20">
      <t>カクホ</t>
    </rPh>
    <rPh sb="20" eb="21">
      <t>オヨ</t>
    </rPh>
    <rPh sb="22" eb="24">
      <t>ナンビョウ</t>
    </rPh>
    <rPh sb="25" eb="27">
      <t>カンジャ</t>
    </rPh>
    <rPh sb="28" eb="30">
      <t>リョウヨウ</t>
    </rPh>
    <rPh sb="30" eb="32">
      <t>セイカツ</t>
    </rPh>
    <rPh sb="33" eb="35">
      <t>イジ</t>
    </rPh>
    <rPh sb="35" eb="37">
      <t>コウジョウ</t>
    </rPh>
    <rPh sb="38" eb="39">
      <t>ハカ</t>
    </rPh>
    <phoneticPr fontId="4"/>
  </si>
  <si>
    <t>休日等に急な病気やケガをした時に、必要な医療を受けることができるようにする。</t>
  </si>
  <si>
    <t>救急医療の提供などの事業を継続して実施し、地域医療の発展と地域住民の健康増進に寄与する。</t>
  </si>
  <si>
    <t>施設利用者に、不具合なく安全、快適に利用してもらう。</t>
  </si>
  <si>
    <t>市民・行政部門の要望に応える検査を迅速・正確に実施し、結果を提供することにより、安心して生活できるようにする。</t>
  </si>
  <si>
    <t>妊婦・乳幼児に対して必要な健康診査・相談を行うことにより、安心して子育てできるようにする。</t>
  </si>
  <si>
    <t>体外受精や顕微授精などの特定の治療が経済的に受けやすい環境を整え、不妊・不育症などの悩みの解消を図る。</t>
    <rPh sb="0" eb="2">
      <t>タイガイ</t>
    </rPh>
    <rPh sb="2" eb="4">
      <t>ジュセイ</t>
    </rPh>
    <rPh sb="5" eb="7">
      <t>ケンビ</t>
    </rPh>
    <rPh sb="7" eb="9">
      <t>ジュセイ</t>
    </rPh>
    <rPh sb="12" eb="14">
      <t>トクテイ</t>
    </rPh>
    <rPh sb="15" eb="17">
      <t>チリョウ</t>
    </rPh>
    <rPh sb="18" eb="20">
      <t>ケイザイ</t>
    </rPh>
    <rPh sb="20" eb="21">
      <t>テキ</t>
    </rPh>
    <rPh sb="22" eb="23">
      <t>ウ</t>
    </rPh>
    <rPh sb="27" eb="29">
      <t>カンキョウ</t>
    </rPh>
    <rPh sb="30" eb="31">
      <t>トトノ</t>
    </rPh>
    <rPh sb="33" eb="35">
      <t>フニン</t>
    </rPh>
    <rPh sb="36" eb="37">
      <t>フ</t>
    </rPh>
    <rPh sb="37" eb="38">
      <t>イク</t>
    </rPh>
    <rPh sb="38" eb="39">
      <t>ショウ</t>
    </rPh>
    <rPh sb="42" eb="43">
      <t>ナヤ</t>
    </rPh>
    <rPh sb="45" eb="47">
      <t>カイショウ</t>
    </rPh>
    <rPh sb="48" eb="49">
      <t>ハカ</t>
    </rPh>
    <phoneticPr fontId="4"/>
  </si>
  <si>
    <t>特定の疾病についての治療研究を行うことにより、医療の確立と普及が図られ、適切な治療が継続的に受けられるようにする。</t>
    <rPh sb="4" eb="5">
      <t>ヤマイ</t>
    </rPh>
    <phoneticPr fontId="4"/>
  </si>
  <si>
    <t>生後速やかに適切な医療を施し、健全に成長発達ができるようにする。</t>
    <rPh sb="18" eb="20">
      <t>セイチョウ</t>
    </rPh>
    <phoneticPr fontId="4"/>
  </si>
  <si>
    <t>生活困窮者自立支援法に基づき、生活保護に至る前の自立支援策の強化を図り、生活困窮者の自立に向けた支援を行う。</t>
    <rPh sb="11" eb="12">
      <t>モト</t>
    </rPh>
    <rPh sb="36" eb="38">
      <t>セイカツ</t>
    </rPh>
    <rPh sb="38" eb="41">
      <t>コンキュウシャ</t>
    </rPh>
    <rPh sb="42" eb="44">
      <t>ジリツ</t>
    </rPh>
    <rPh sb="45" eb="46">
      <t>ム</t>
    </rPh>
    <rPh sb="48" eb="50">
      <t>シエン</t>
    </rPh>
    <rPh sb="51" eb="52">
      <t>オコナ</t>
    </rPh>
    <phoneticPr fontId="4"/>
  </si>
  <si>
    <t>健康で文化的な最低限の生活が送れるようにする。</t>
  </si>
  <si>
    <t>民生委員・児童委員の活動を支援することにより、市民の福祉の増進に寄与する。</t>
    <rPh sb="29" eb="31">
      <t>ゾウシン</t>
    </rPh>
    <phoneticPr fontId="4"/>
  </si>
  <si>
    <t>社会福祉法人千葉市社会福祉協議会の運営基盤の安定を図り、本市の地域福祉の推進に資する。</t>
    <rPh sb="0" eb="2">
      <t>シャカイ</t>
    </rPh>
    <rPh sb="2" eb="4">
      <t>フクシ</t>
    </rPh>
    <rPh sb="4" eb="6">
      <t>ホウジン</t>
    </rPh>
    <phoneticPr fontId="4"/>
  </si>
  <si>
    <t>男女共同参画センター、障害者福祉センター、社会福祉研修センターなどの複合施設『ハーモニープラザ』を、安全で快適に施設利用できるようにすることにより、社会福祉の増進、男女共同参画社会の形成促進を図る。</t>
  </si>
  <si>
    <t>社会福祉法第２１条に基づき、行政職員及び市内社会福祉事業従事者の資質向上を目的に必要な研修等を行う。</t>
    <rPh sb="0" eb="2">
      <t>シャカイ</t>
    </rPh>
    <rPh sb="2" eb="4">
      <t>フクシ</t>
    </rPh>
    <rPh sb="4" eb="5">
      <t>ホウ</t>
    </rPh>
    <rPh sb="5" eb="6">
      <t>ダイ</t>
    </rPh>
    <rPh sb="8" eb="9">
      <t>ジョウ</t>
    </rPh>
    <rPh sb="10" eb="11">
      <t>モト</t>
    </rPh>
    <rPh sb="14" eb="16">
      <t>ギョウセイ</t>
    </rPh>
    <rPh sb="16" eb="18">
      <t>ショクイン</t>
    </rPh>
    <rPh sb="18" eb="19">
      <t>オヨ</t>
    </rPh>
    <rPh sb="20" eb="22">
      <t>シナイ</t>
    </rPh>
    <rPh sb="22" eb="24">
      <t>シャカイ</t>
    </rPh>
    <rPh sb="24" eb="26">
      <t>フクシ</t>
    </rPh>
    <rPh sb="26" eb="28">
      <t>ジギョウ</t>
    </rPh>
    <rPh sb="28" eb="31">
      <t>ジュウジシャ</t>
    </rPh>
    <rPh sb="32" eb="34">
      <t>シシツ</t>
    </rPh>
    <rPh sb="34" eb="36">
      <t>コウジョウ</t>
    </rPh>
    <rPh sb="37" eb="39">
      <t>モクテキ</t>
    </rPh>
    <rPh sb="40" eb="42">
      <t>ヒツヨウ</t>
    </rPh>
    <rPh sb="43" eb="45">
      <t>ケンシュウ</t>
    </rPh>
    <rPh sb="45" eb="46">
      <t>トウ</t>
    </rPh>
    <rPh sb="47" eb="48">
      <t>オコナ</t>
    </rPh>
    <phoneticPr fontId="4"/>
  </si>
  <si>
    <t>高齢者の就労や地域活動など多様な生きがいに対応するため、相談窓口の設置や一元的な情報提供を行い、社会参加を促す拠点として整備する。</t>
    <rPh sb="0" eb="3">
      <t>コウレイシャ</t>
    </rPh>
    <rPh sb="4" eb="6">
      <t>シュウロウ</t>
    </rPh>
    <rPh sb="7" eb="9">
      <t>チイキ</t>
    </rPh>
    <rPh sb="9" eb="11">
      <t>カツドウ</t>
    </rPh>
    <rPh sb="13" eb="15">
      <t>タヨウ</t>
    </rPh>
    <rPh sb="16" eb="17">
      <t>イ</t>
    </rPh>
    <rPh sb="21" eb="23">
      <t>タイオウ</t>
    </rPh>
    <rPh sb="28" eb="30">
      <t>ソウダン</t>
    </rPh>
    <rPh sb="30" eb="32">
      <t>マドグチ</t>
    </rPh>
    <rPh sb="33" eb="35">
      <t>セッチ</t>
    </rPh>
    <rPh sb="36" eb="39">
      <t>イチゲンテキ</t>
    </rPh>
    <rPh sb="40" eb="42">
      <t>ジョウホウ</t>
    </rPh>
    <rPh sb="42" eb="44">
      <t>テイキョウ</t>
    </rPh>
    <rPh sb="45" eb="46">
      <t>オコナ</t>
    </rPh>
    <rPh sb="48" eb="50">
      <t>シャカイ</t>
    </rPh>
    <rPh sb="50" eb="52">
      <t>サンカ</t>
    </rPh>
    <rPh sb="53" eb="54">
      <t>ウナガ</t>
    </rPh>
    <rPh sb="55" eb="57">
      <t>キョテン</t>
    </rPh>
    <rPh sb="60" eb="62">
      <t>セイビ</t>
    </rPh>
    <phoneticPr fontId="4"/>
  </si>
  <si>
    <t>敬老会の開催を通じ、高齢者の外出促進、世代間交流や地域コミュニティの活性化を図る。</t>
  </si>
  <si>
    <t>高齢者が生きがいをもって充実した生活を送れるよう、就業機会を確保し、提供する。</t>
  </si>
  <si>
    <t>いきいきプラザ・センターでの各種相談や健康増進事業、レクリエーション活動を通じ、高齢者の生きがいや健康を増進してもらう。</t>
  </si>
  <si>
    <t>小規模多機能型居宅介護事業所や定期巡回・随時対応サービス事業所などの整備の促進を図る。</t>
    <rPh sb="0" eb="3">
      <t>ショウキボ</t>
    </rPh>
    <phoneticPr fontId="4"/>
  </si>
  <si>
    <t>安否の確認や健康などの各種相談を行い、緊急時に対応する。</t>
  </si>
  <si>
    <t>高齢者の介護を社会全体で支え、できる限り住み慣れた地域で安心して生活ができるようにする。</t>
  </si>
  <si>
    <t>家庭や経済的な理由で、居宅生活ができない方の入所費用を所得に応じた額とするとともに、養護老人ホームの安定経営を図るために、運営費を補助する。</t>
  </si>
  <si>
    <t>日常生活の自立が不安で、家族の援助を十分に受られない方の入居費用を所得に応じた額とするとともに、軽費老人ホームの安定経営を図るため運営費を補助する。</t>
  </si>
  <si>
    <t>職員の雇用経費を補助することにより、職員確保による負担軽減や、入居者にきめ細やかな対応を図る等、質量両面でのケアの向上が確保される。</t>
  </si>
  <si>
    <t>高齢者の介護を社会全体で支え、保健・医療・福祉サービスを総合的・効果的に受けられるようにする。</t>
  </si>
  <si>
    <t>障害の相談、判定、療育等を実施することにより、安心した日常生活を送れるようにするとともに、介護の負担を軽減する。
また、訓練やスポーツ等を通して社会参加の促進を図る。</t>
  </si>
  <si>
    <t>障害者の生活を支援するとともに、その経済的負担の軽減を図る。</t>
  </si>
  <si>
    <t>障害児の生活を支援するとともに、その経済的負担の軽減を図る。</t>
  </si>
  <si>
    <t>精神障害者の通院医療に係る負担を軽減することにより、継続的な医療を確保し、地域における自立を促進する。</t>
  </si>
  <si>
    <t>障害者の生活を経済的に支援する。</t>
  </si>
  <si>
    <t>障害者の医療費にかかる負担軽減を図るため、医療費の自己負担額を助成する。</t>
  </si>
  <si>
    <t>障害児・者の日常生活や社会生活の向上を図る。</t>
  </si>
  <si>
    <t>加入者が死亡・重度障害者になった場合に、障害者（児）の生活の安定のため、終身年金を支給する。</t>
  </si>
  <si>
    <t>障害者・児の生活を支援するため、障害に応じた手当を支給する。</t>
  </si>
  <si>
    <t>就学前の障害児に対して適切な療育を実施するとともに、重度心身障害者の通所・入所事業を実施することにより、障害者及びその家族の生活を支援する。</t>
  </si>
  <si>
    <t>文化・スポーツの講座の開催や相談・訓練を実施することにより、障害者の生活不安を軽減し、社会参加を促進する。</t>
  </si>
  <si>
    <t>創作的活動や生産活動、社会との交流等により、障害者の日中活動をサポートする。</t>
  </si>
  <si>
    <t>必要な経費の一部を助成することで、支援員を増やし、設備を整えるなど、受け入れのできる環境を作ってもらう。</t>
  </si>
  <si>
    <t>施設に措置入所している障害児の生活を支援する。</t>
  </si>
  <si>
    <t>市内の民間社会福祉施設の整備の促進及び経営の健全化並びに入所者等の処遇の向上を図る</t>
  </si>
  <si>
    <t>退職手当相当額の積立不足を解消し、法人の健全な運営を図る</t>
  </si>
  <si>
    <t>重度の障害者等が日常生活に使用する自動車の燃料の購入に要する費用の一部を助成することにより、社会参加を促進する。</t>
  </si>
  <si>
    <t>在宅障害者の居場所を確保し、軽作業や活動をとおして集い、ふれあう場として社会参加の促進及び社会復帰につなげる。</t>
  </si>
  <si>
    <t>保健医療・衛生情報システムの安定稼動を図るとともに、迅速な窓口サービスの提供を行う。</t>
  </si>
  <si>
    <t>医療機関を受診した場合の保険給付や健康診査等、市民が必要な医療保険サービスを享受できるようにする。</t>
    <rPh sb="31" eb="33">
      <t>ホケン</t>
    </rPh>
    <phoneticPr fontId="4"/>
  </si>
  <si>
    <t>地域生活支援の充実（高齢者）</t>
    <phoneticPr fontId="2"/>
  </si>
  <si>
    <t>ＩＣＴを活かした利便性の向上</t>
    <phoneticPr fontId="2"/>
  </si>
  <si>
    <t>●</t>
  </si>
  <si>
    <t>主要事務事業戦略シート</t>
    <rPh sb="0" eb="2">
      <t>シュヨウ</t>
    </rPh>
    <rPh sb="2" eb="4">
      <t>ジム</t>
    </rPh>
    <rPh sb="4" eb="6">
      <t>ジギョウ</t>
    </rPh>
    <rPh sb="6" eb="8">
      <t>センリャク</t>
    </rPh>
    <phoneticPr fontId="4"/>
  </si>
  <si>
    <t>局・区の使命</t>
    <rPh sb="0" eb="1">
      <t>キョク</t>
    </rPh>
    <rPh sb="2" eb="3">
      <t>ク</t>
    </rPh>
    <phoneticPr fontId="4"/>
  </si>
  <si>
    <t>ともに支えあう地域福祉社会を創るため、コミュニティソーシャルワーク機能の強化等を図る。
また、健康で活力に満ちた社会や高齢者が心豊かに暮らせる長寿社会を創るために、健康づくりの推進、介護予防や生きがいづくりの促進に努め、医療体制及び地域生活支援の充実等を図る。さらに、障害のある人が自立して暮らせる共生社会を創るため、療育体制や相談支援の充実、就労支援や社会参加の促進等を図る。</t>
    <rPh sb="3" eb="4">
      <t>ササ</t>
    </rPh>
    <rPh sb="7" eb="9">
      <t>チイキ</t>
    </rPh>
    <rPh sb="9" eb="11">
      <t>フクシ</t>
    </rPh>
    <rPh sb="11" eb="13">
      <t>シャカイ</t>
    </rPh>
    <rPh sb="14" eb="15">
      <t>ツク</t>
    </rPh>
    <rPh sb="33" eb="35">
      <t>キノウ</t>
    </rPh>
    <rPh sb="36" eb="38">
      <t>キョウカ</t>
    </rPh>
    <rPh sb="38" eb="39">
      <t>トウ</t>
    </rPh>
    <rPh sb="40" eb="41">
      <t>ハカ</t>
    </rPh>
    <phoneticPr fontId="4"/>
  </si>
  <si>
    <t>事業選択・重点化・見直しの考え方</t>
    <rPh sb="0" eb="2">
      <t>ジギョウ</t>
    </rPh>
    <rPh sb="2" eb="4">
      <t>センタク</t>
    </rPh>
    <rPh sb="5" eb="8">
      <t>ジュウテンカ</t>
    </rPh>
    <rPh sb="9" eb="11">
      <t>ミナオ</t>
    </rPh>
    <rPh sb="13" eb="14">
      <t>カンガ</t>
    </rPh>
    <rPh sb="15" eb="16">
      <t>カタ</t>
    </rPh>
    <phoneticPr fontId="4"/>
  </si>
  <si>
    <t>急速な高齢化などに伴い、今後も社会保障費が飛躍的に増加していくことが見込まれるため、引き続き、既存事業の見直しを行うほか、地域包括ケアシステムの構築・強化や生活困窮者対策など、持続可能な制度への再構築に積極的に取り組む。　
また、受動喫煙防止など健康づくりの推進に向けた取り組みを進めるとともに、国民健康保険事業の広域化及び財政の健全化への着実な対応を図るほか、県から権限が移譲される指定難病関係事務に関し的確に対応する。</t>
    <phoneticPr fontId="4"/>
  </si>
  <si>
    <t>施策</t>
    <rPh sb="0" eb="2">
      <t>シサク</t>
    </rPh>
    <phoneticPr fontId="4"/>
  </si>
  <si>
    <t>No.</t>
    <phoneticPr fontId="4"/>
  </si>
  <si>
    <t>新規</t>
    <rPh sb="0" eb="2">
      <t>シンキ</t>
    </rPh>
    <phoneticPr fontId="4"/>
  </si>
  <si>
    <t>事務事業（業務）名</t>
    <rPh sb="0" eb="2">
      <t>ジム</t>
    </rPh>
    <rPh sb="2" eb="4">
      <t>ジギョウ</t>
    </rPh>
    <rPh sb="5" eb="7">
      <t>ギョウム</t>
    </rPh>
    <rPh sb="8" eb="9">
      <t>メイ</t>
    </rPh>
    <phoneticPr fontId="4"/>
  </si>
  <si>
    <t>事務事業（業務）概要</t>
    <rPh sb="0" eb="2">
      <t>ジム</t>
    </rPh>
    <rPh sb="2" eb="4">
      <t>ジギョウ</t>
    </rPh>
    <rPh sb="5" eb="7">
      <t>ギョウム</t>
    </rPh>
    <rPh sb="8" eb="10">
      <t>ガイヨウ</t>
    </rPh>
    <phoneticPr fontId="4"/>
  </si>
  <si>
    <t>現状分析</t>
    <rPh sb="0" eb="2">
      <t>ゲンジョウ</t>
    </rPh>
    <rPh sb="2" eb="4">
      <t>ブンセキ</t>
    </rPh>
    <phoneticPr fontId="4"/>
  </si>
  <si>
    <t>課題抽出</t>
    <rPh sb="0" eb="2">
      <t>カダイ</t>
    </rPh>
    <rPh sb="2" eb="4">
      <t>チュウシュツ</t>
    </rPh>
    <phoneticPr fontId="4"/>
  </si>
  <si>
    <t>今後の方向性</t>
    <rPh sb="0" eb="2">
      <t>コンゴ</t>
    </rPh>
    <rPh sb="3" eb="6">
      <t>ホウコウセイ</t>
    </rPh>
    <phoneticPr fontId="4"/>
  </si>
  <si>
    <t>所管課</t>
    <rPh sb="0" eb="2">
      <t>ショカン</t>
    </rPh>
    <rPh sb="2" eb="3">
      <t>カ</t>
    </rPh>
    <phoneticPr fontId="4"/>
  </si>
  <si>
    <t>目標（目的）</t>
    <rPh sb="0" eb="2">
      <t>モクヒョウ</t>
    </rPh>
    <phoneticPr fontId="4"/>
  </si>
  <si>
    <t>主な内容</t>
    <rPh sb="0" eb="1">
      <t>オモ</t>
    </rPh>
    <rPh sb="2" eb="4">
      <t>ナイヨウ</t>
    </rPh>
    <phoneticPr fontId="4"/>
  </si>
  <si>
    <t>事務事業（業務）に
必要な行政資源</t>
    <rPh sb="0" eb="2">
      <t>ジム</t>
    </rPh>
    <rPh sb="2" eb="4">
      <t>ジギョウ</t>
    </rPh>
    <rPh sb="5" eb="7">
      <t>ギョウム</t>
    </rPh>
    <rPh sb="10" eb="12">
      <t>ヒツヨウ</t>
    </rPh>
    <rPh sb="13" eb="15">
      <t>ギョウセイ</t>
    </rPh>
    <rPh sb="15" eb="17">
      <t>シゲン</t>
    </rPh>
    <phoneticPr fontId="4"/>
  </si>
  <si>
    <t>コスト換算
（単位：百万円）</t>
    <rPh sb="3" eb="5">
      <t>カンザン</t>
    </rPh>
    <rPh sb="7" eb="9">
      <t>タンイ</t>
    </rPh>
    <rPh sb="10" eb="11">
      <t>ヒャク</t>
    </rPh>
    <rPh sb="11" eb="13">
      <t>マンエン</t>
    </rPh>
    <phoneticPr fontId="4"/>
  </si>
  <si>
    <t>行政コストの合計額
（単位：百万円）</t>
    <rPh sb="0" eb="2">
      <t>ギョウセイ</t>
    </rPh>
    <rPh sb="6" eb="8">
      <t>ゴウケイ</t>
    </rPh>
    <rPh sb="8" eb="9">
      <t>ガク</t>
    </rPh>
    <rPh sb="11" eb="13">
      <t>タンイ</t>
    </rPh>
    <rPh sb="14" eb="15">
      <t>ヒャク</t>
    </rPh>
    <rPh sb="16" eb="17">
      <t>エン</t>
    </rPh>
    <phoneticPr fontId="4"/>
  </si>
  <si>
    <t>主な実績・効果</t>
    <rPh sb="0" eb="1">
      <t>オモ</t>
    </rPh>
    <phoneticPr fontId="4"/>
  </si>
  <si>
    <t>分析・評価</t>
    <rPh sb="3" eb="5">
      <t>ヒョウカ</t>
    </rPh>
    <phoneticPr fontId="4"/>
  </si>
  <si>
    <t>改善・改革の
手法</t>
  </si>
  <si>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4"/>
  </si>
  <si>
    <t>【サービス等の提供内容や提供先】</t>
    <rPh sb="5" eb="6">
      <t>ナド</t>
    </rPh>
    <rPh sb="7" eb="9">
      <t>テイキョウ</t>
    </rPh>
    <rPh sb="9" eb="11">
      <t>ナイヨウ</t>
    </rPh>
    <rPh sb="12" eb="14">
      <t>テイキョウ</t>
    </rPh>
    <rPh sb="14" eb="15">
      <t>サキ</t>
    </rPh>
    <phoneticPr fontId="4"/>
  </si>
  <si>
    <t>【利用者数・件数等】</t>
    <rPh sb="1" eb="4">
      <t>リヨウシャ</t>
    </rPh>
    <rPh sb="4" eb="5">
      <t>スウ</t>
    </rPh>
    <rPh sb="6" eb="8">
      <t>ケンスウ</t>
    </rPh>
    <rPh sb="8" eb="9">
      <t>トウ</t>
    </rPh>
    <phoneticPr fontId="4"/>
  </si>
  <si>
    <t>【現在どのような状態で、どのような課題があるのか】</t>
    <phoneticPr fontId="4"/>
  </si>
  <si>
    <t>1</t>
    <phoneticPr fontId="4"/>
  </si>
  <si>
    <t>受動喫煙対策</t>
    <rPh sb="0" eb="2">
      <t>ジュドウ</t>
    </rPh>
    <rPh sb="2" eb="4">
      <t>キツエン</t>
    </rPh>
    <rPh sb="4" eb="6">
      <t>タイサク</t>
    </rPh>
    <phoneticPr fontId="4"/>
  </si>
  <si>
    <t>・市独自の規制を加えた条例の制定を検討
・周知啓発</t>
    <rPh sb="1" eb="2">
      <t>シ</t>
    </rPh>
    <rPh sb="2" eb="4">
      <t>ドクジ</t>
    </rPh>
    <rPh sb="5" eb="7">
      <t>キセイ</t>
    </rPh>
    <rPh sb="8" eb="9">
      <t>クワ</t>
    </rPh>
    <rPh sb="11" eb="13">
      <t>ジョウレイ</t>
    </rPh>
    <rPh sb="14" eb="16">
      <t>セイテイ</t>
    </rPh>
    <rPh sb="17" eb="19">
      <t>ケントウ</t>
    </rPh>
    <rPh sb="21" eb="23">
      <t>シュウチ</t>
    </rPh>
    <rPh sb="23" eb="25">
      <t>ケイハツ</t>
    </rPh>
    <phoneticPr fontId="4"/>
  </si>
  <si>
    <t>ヒト</t>
    <phoneticPr fontId="4"/>
  </si>
  <si>
    <t>職員3.00人
（正規3.00人）</t>
    <phoneticPr fontId="4"/>
  </si>
  <si>
    <t>・受動喫煙の機会を有する人の割合（H22→H28)
飲食店　34.5％→37.1％
職場：32.2％→29.0％
家庭：10.8％→7.2％
行政機関：2.6％→2.8％
医療機関1.8％→2.3％</t>
    <rPh sb="1" eb="3">
      <t>ジュドウ</t>
    </rPh>
    <rPh sb="3" eb="5">
      <t>キツエン</t>
    </rPh>
    <rPh sb="6" eb="8">
      <t>キカイ</t>
    </rPh>
    <rPh sb="9" eb="10">
      <t>ユウ</t>
    </rPh>
    <rPh sb="12" eb="13">
      <t>ヒト</t>
    </rPh>
    <rPh sb="14" eb="16">
      <t>ワリアイ</t>
    </rPh>
    <rPh sb="26" eb="28">
      <t>インショク</t>
    </rPh>
    <rPh sb="28" eb="29">
      <t>テン</t>
    </rPh>
    <rPh sb="42" eb="44">
      <t>ショクバ</t>
    </rPh>
    <rPh sb="57" eb="59">
      <t>カテイ</t>
    </rPh>
    <rPh sb="71" eb="73">
      <t>ギョウセイ</t>
    </rPh>
    <rPh sb="73" eb="75">
      <t>キカン</t>
    </rPh>
    <rPh sb="86" eb="88">
      <t>イリョウ</t>
    </rPh>
    <rPh sb="88" eb="90">
      <t>キカン</t>
    </rPh>
    <phoneticPr fontId="4"/>
  </si>
  <si>
    <t>　飲食店や職場での受動喫煙が多い傾向にある。健康増進法改正の動向を注視しながら、市独自の実効性のある対策を検討する必要がある。</t>
    <rPh sb="1" eb="3">
      <t>インショク</t>
    </rPh>
    <rPh sb="3" eb="4">
      <t>テン</t>
    </rPh>
    <rPh sb="5" eb="7">
      <t>ショクバ</t>
    </rPh>
    <rPh sb="9" eb="11">
      <t>ジュドウ</t>
    </rPh>
    <rPh sb="11" eb="13">
      <t>キツエン</t>
    </rPh>
    <rPh sb="14" eb="15">
      <t>オオ</t>
    </rPh>
    <rPh sb="16" eb="18">
      <t>ケイコウ</t>
    </rPh>
    <rPh sb="22" eb="24">
      <t>ケンコウ</t>
    </rPh>
    <rPh sb="24" eb="26">
      <t>ゾウシン</t>
    </rPh>
    <rPh sb="26" eb="27">
      <t>ホウ</t>
    </rPh>
    <rPh sb="27" eb="29">
      <t>カイセイ</t>
    </rPh>
    <rPh sb="30" eb="32">
      <t>ドウコウ</t>
    </rPh>
    <rPh sb="33" eb="35">
      <t>チュウシ</t>
    </rPh>
    <rPh sb="40" eb="41">
      <t>シ</t>
    </rPh>
    <rPh sb="41" eb="43">
      <t>ドクジ</t>
    </rPh>
    <rPh sb="44" eb="47">
      <t>ジッコウセイ</t>
    </rPh>
    <rPh sb="50" eb="52">
      <t>タイサク</t>
    </rPh>
    <rPh sb="53" eb="55">
      <t>ケントウ</t>
    </rPh>
    <rPh sb="57" eb="59">
      <t>ヒツヨウ</t>
    </rPh>
    <phoneticPr fontId="4"/>
  </si>
  <si>
    <t>⑧ その他</t>
  </si>
  <si>
    <t>・実効性のある対策として、市独自の規制を加えた条例の制定を検討していく。</t>
    <rPh sb="1" eb="4">
      <t>ジッコウセイ</t>
    </rPh>
    <rPh sb="7" eb="9">
      <t>タイサク</t>
    </rPh>
    <rPh sb="13" eb="14">
      <t>シ</t>
    </rPh>
    <rPh sb="14" eb="16">
      <t>ドクジ</t>
    </rPh>
    <rPh sb="17" eb="19">
      <t>キセイ</t>
    </rPh>
    <rPh sb="20" eb="21">
      <t>クワ</t>
    </rPh>
    <rPh sb="23" eb="25">
      <t>ジョウレイ</t>
    </rPh>
    <rPh sb="26" eb="28">
      <t>セイテイ</t>
    </rPh>
    <rPh sb="29" eb="31">
      <t>ケントウ</t>
    </rPh>
    <phoneticPr fontId="4"/>
  </si>
  <si>
    <t>健康企画課</t>
    <rPh sb="0" eb="2">
      <t>ケンコウ</t>
    </rPh>
    <rPh sb="2" eb="4">
      <t>キカク</t>
    </rPh>
    <rPh sb="4" eb="5">
      <t>カ</t>
    </rPh>
    <phoneticPr fontId="4"/>
  </si>
  <si>
    <t>モノ</t>
    <phoneticPr fontId="4"/>
  </si>
  <si>
    <t>－</t>
  </si>
  <si>
    <t>＜参考＞
前年度決算額</t>
    <rPh sb="1" eb="3">
      <t>サンコウ</t>
    </rPh>
    <rPh sb="5" eb="8">
      <t>ゼンネンド</t>
    </rPh>
    <rPh sb="8" eb="10">
      <t>ケッサン</t>
    </rPh>
    <rPh sb="10" eb="11">
      <t>ガク</t>
    </rPh>
    <phoneticPr fontId="4"/>
  </si>
  <si>
    <t>他都市等の状況</t>
    <rPh sb="0" eb="3">
      <t>タトシ</t>
    </rPh>
    <rPh sb="3" eb="4">
      <t>トウ</t>
    </rPh>
    <rPh sb="5" eb="7">
      <t>ジョウキョウ</t>
    </rPh>
    <phoneticPr fontId="4"/>
  </si>
  <si>
    <t>カネ</t>
    <phoneticPr fontId="4"/>
  </si>
  <si>
    <t>歳出予算額5.5百万円
（うち一般財源2.8百万円)
【主なもの】
モノレール広告料 1.8百万円</t>
    <rPh sb="8" eb="9">
      <t>ヒャク</t>
    </rPh>
    <rPh sb="9" eb="10">
      <t>マン</t>
    </rPh>
    <rPh sb="22" eb="23">
      <t>ヒャク</t>
    </rPh>
    <rPh sb="23" eb="24">
      <t>マン</t>
    </rPh>
    <rPh sb="39" eb="41">
      <t>コウコク</t>
    </rPh>
    <rPh sb="46" eb="47">
      <t>ヒャク</t>
    </rPh>
    <rPh sb="47" eb="48">
      <t>マン</t>
    </rPh>
    <phoneticPr fontId="4"/>
  </si>
  <si>
    <t>周知啓発は、健康増進法に基づき全市で実施</t>
    <rPh sb="0" eb="2">
      <t>シュウチ</t>
    </rPh>
    <rPh sb="2" eb="4">
      <t>ケイハツ</t>
    </rPh>
    <rPh sb="6" eb="8">
      <t>ケンコウ</t>
    </rPh>
    <rPh sb="8" eb="10">
      <t>ゾウシン</t>
    </rPh>
    <rPh sb="10" eb="11">
      <t>ホウ</t>
    </rPh>
    <rPh sb="12" eb="13">
      <t>モト</t>
    </rPh>
    <rPh sb="15" eb="17">
      <t>ゼンシ</t>
    </rPh>
    <rPh sb="18" eb="20">
      <t>ジッシ</t>
    </rPh>
    <phoneticPr fontId="4"/>
  </si>
  <si>
    <t>2</t>
    <phoneticPr fontId="4"/>
  </si>
  <si>
    <t>予防接種</t>
    <rPh sb="0" eb="2">
      <t>ヨボウ</t>
    </rPh>
    <rPh sb="2" eb="4">
      <t>セッシュ</t>
    </rPh>
    <phoneticPr fontId="4"/>
  </si>
  <si>
    <t>〔対象者〕
対象年齢の市民
〔提供内容〕
各種予防接種を、個別接種・集団接種により実施</t>
    <rPh sb="1" eb="3">
      <t>タイショウ</t>
    </rPh>
    <rPh sb="3" eb="4">
      <t>シャ</t>
    </rPh>
    <rPh sb="6" eb="8">
      <t>タイショウ</t>
    </rPh>
    <rPh sb="8" eb="10">
      <t>ネンレイ</t>
    </rPh>
    <rPh sb="11" eb="13">
      <t>シミン</t>
    </rPh>
    <rPh sb="15" eb="17">
      <t>テイキョウ</t>
    </rPh>
    <rPh sb="17" eb="19">
      <t>ナイヨウ</t>
    </rPh>
    <phoneticPr fontId="4"/>
  </si>
  <si>
    <t>ヒト</t>
    <phoneticPr fontId="4"/>
  </si>
  <si>
    <t>職員13.49人
（正規6.49人、
非常勤7.00人）</t>
  </si>
  <si>
    <t>⑥ ＩＣＴ活用</t>
  </si>
  <si>
    <t>予防接種台帳システムの活用により、接種履歴の管理及び未接種者への勧奨について検討を行う。</t>
    <rPh sb="0" eb="2">
      <t>ヨボウ</t>
    </rPh>
    <rPh sb="2" eb="4">
      <t>セッシュ</t>
    </rPh>
    <rPh sb="4" eb="6">
      <t>ダイチョウ</t>
    </rPh>
    <rPh sb="11" eb="13">
      <t>カツヨウ</t>
    </rPh>
    <rPh sb="17" eb="19">
      <t>セッシュ</t>
    </rPh>
    <rPh sb="19" eb="21">
      <t>リレキ</t>
    </rPh>
    <rPh sb="22" eb="24">
      <t>カンリ</t>
    </rPh>
    <rPh sb="24" eb="25">
      <t>オヨ</t>
    </rPh>
    <rPh sb="26" eb="29">
      <t>ミセッシュ</t>
    </rPh>
    <rPh sb="29" eb="30">
      <t>シャ</t>
    </rPh>
    <rPh sb="32" eb="34">
      <t>カンショウ</t>
    </rPh>
    <rPh sb="38" eb="40">
      <t>ケントウ</t>
    </rPh>
    <rPh sb="41" eb="42">
      <t>オコナ</t>
    </rPh>
    <phoneticPr fontId="4"/>
  </si>
  <si>
    <t>健康企画課
感染症対策課</t>
    <rPh sb="0" eb="2">
      <t>ケンコウ</t>
    </rPh>
    <rPh sb="2" eb="4">
      <t>キカク</t>
    </rPh>
    <rPh sb="4" eb="5">
      <t>カ</t>
    </rPh>
    <rPh sb="6" eb="9">
      <t>カンセンショウ</t>
    </rPh>
    <rPh sb="9" eb="11">
      <t>タイサク</t>
    </rPh>
    <rPh sb="11" eb="12">
      <t>カ</t>
    </rPh>
    <phoneticPr fontId="4"/>
  </si>
  <si>
    <t>モノ</t>
    <phoneticPr fontId="4"/>
  </si>
  <si>
    <t>歳出予算額23.1億円
（うち一般財源23.0億円)
【主なもの】
接種委託料 8.4億円
ワクチン調達委託料 8.2億円</t>
    <phoneticPr fontId="4"/>
  </si>
  <si>
    <t>歳出決算額2,338百万円
（うち一般財源2,337百万円)</t>
    <rPh sb="10" eb="12">
      <t>ヒャクマン</t>
    </rPh>
    <phoneticPr fontId="4"/>
  </si>
  <si>
    <t>予防接種法に基づき市町村で実施</t>
    <rPh sb="0" eb="2">
      <t>ヨボウ</t>
    </rPh>
    <rPh sb="2" eb="4">
      <t>セッシュ</t>
    </rPh>
    <rPh sb="4" eb="5">
      <t>ホウ</t>
    </rPh>
    <rPh sb="6" eb="7">
      <t>モト</t>
    </rPh>
    <rPh sb="9" eb="12">
      <t>シチョウソン</t>
    </rPh>
    <rPh sb="13" eb="15">
      <t>ジッシ</t>
    </rPh>
    <phoneticPr fontId="4"/>
  </si>
  <si>
    <t>３</t>
    <phoneticPr fontId="4"/>
  </si>
  <si>
    <t>がん検診等</t>
    <rPh sb="2" eb="4">
      <t>ケンシン</t>
    </rPh>
    <rPh sb="4" eb="5">
      <t>トウ</t>
    </rPh>
    <phoneticPr fontId="4"/>
  </si>
  <si>
    <t>〔対象者〕
対象年齢で、受診を希望する市民
〔提供内容〕
がん検診
健康診査
骨粗しょう症検診
歯周病検診
肝炎検診
胃がんリスク検査（ピロリ菌検査</t>
    <rPh sb="1" eb="4">
      <t>タイショウシャ</t>
    </rPh>
    <rPh sb="6" eb="8">
      <t>タイショウ</t>
    </rPh>
    <rPh sb="8" eb="10">
      <t>ネンレイ</t>
    </rPh>
    <rPh sb="12" eb="14">
      <t>ジュシン</t>
    </rPh>
    <rPh sb="15" eb="17">
      <t>キボウ</t>
    </rPh>
    <rPh sb="19" eb="21">
      <t>シミン</t>
    </rPh>
    <rPh sb="23" eb="25">
      <t>テイキョウ</t>
    </rPh>
    <rPh sb="25" eb="27">
      <t>ナイヨウ</t>
    </rPh>
    <rPh sb="50" eb="51">
      <t>ビョウ</t>
    </rPh>
    <rPh sb="54" eb="56">
      <t>カンエン</t>
    </rPh>
    <rPh sb="56" eb="58">
      <t>ケンシン</t>
    </rPh>
    <rPh sb="59" eb="60">
      <t>イ</t>
    </rPh>
    <rPh sb="65" eb="67">
      <t>ケンサ</t>
    </rPh>
    <rPh sb="71" eb="72">
      <t>キン</t>
    </rPh>
    <rPh sb="72" eb="74">
      <t>ケンサ</t>
    </rPh>
    <phoneticPr fontId="4"/>
  </si>
  <si>
    <t>職員14.80人
（正規8.00人、
非常勤6.80人）</t>
    <phoneticPr fontId="4"/>
  </si>
  <si>
    <t>①受診環境の整備等行っているが、受診者数はほぼ横ばい状態であり、広報・啓発等に努めていく必要がある。
②精密検査の受診率向上に努めていく必要がある。
③平成30年度に、歯周病検診と口腔がん検診について対象者等の拡大を行ったため、円滑にすすめていく必要がある。</t>
    <rPh sb="1" eb="3">
      <t>ジュシン</t>
    </rPh>
    <rPh sb="3" eb="5">
      <t>カンキョウ</t>
    </rPh>
    <rPh sb="6" eb="8">
      <t>セイビ</t>
    </rPh>
    <rPh sb="8" eb="9">
      <t>トウ</t>
    </rPh>
    <rPh sb="9" eb="10">
      <t>オコナ</t>
    </rPh>
    <rPh sb="16" eb="19">
      <t>ジュシンシャ</t>
    </rPh>
    <rPh sb="19" eb="20">
      <t>スウ</t>
    </rPh>
    <rPh sb="23" eb="24">
      <t>ヨコ</t>
    </rPh>
    <rPh sb="26" eb="28">
      <t>ジョウタイ</t>
    </rPh>
    <rPh sb="32" eb="34">
      <t>コウホウ</t>
    </rPh>
    <rPh sb="35" eb="37">
      <t>ケイハツ</t>
    </rPh>
    <rPh sb="37" eb="38">
      <t>トウ</t>
    </rPh>
    <rPh sb="39" eb="40">
      <t>ツト</t>
    </rPh>
    <rPh sb="44" eb="46">
      <t>ヒツヨウ</t>
    </rPh>
    <rPh sb="53" eb="55">
      <t>セイミツ</t>
    </rPh>
    <rPh sb="55" eb="57">
      <t>ケンサ</t>
    </rPh>
    <rPh sb="58" eb="60">
      <t>ジュシン</t>
    </rPh>
    <rPh sb="60" eb="61">
      <t>リツ</t>
    </rPh>
    <rPh sb="69" eb="71">
      <t>ヒツヨウ</t>
    </rPh>
    <rPh sb="78" eb="80">
      <t>ヘイセイ</t>
    </rPh>
    <rPh sb="82" eb="84">
      <t>ネンド</t>
    </rPh>
    <rPh sb="86" eb="88">
      <t>シシュウ</t>
    </rPh>
    <rPh sb="88" eb="89">
      <t>ビョウ</t>
    </rPh>
    <rPh sb="89" eb="91">
      <t>ケンシン</t>
    </rPh>
    <rPh sb="92" eb="94">
      <t>コウクウ</t>
    </rPh>
    <rPh sb="96" eb="98">
      <t>ケンシン</t>
    </rPh>
    <rPh sb="110" eb="111">
      <t>オコナ</t>
    </rPh>
    <phoneticPr fontId="4"/>
  </si>
  <si>
    <t>受診者数増に向け、セット検診(乳・子宮がん等を同時に実施）　会場数や周知対象者の拡大を検討</t>
    <rPh sb="0" eb="2">
      <t>ジュシン</t>
    </rPh>
    <rPh sb="2" eb="3">
      <t>シャ</t>
    </rPh>
    <rPh sb="3" eb="4">
      <t>スウ</t>
    </rPh>
    <rPh sb="4" eb="5">
      <t>ゾウ</t>
    </rPh>
    <rPh sb="6" eb="7">
      <t>ム</t>
    </rPh>
    <rPh sb="12" eb="14">
      <t>ケンシン</t>
    </rPh>
    <rPh sb="21" eb="22">
      <t>トウ</t>
    </rPh>
    <rPh sb="24" eb="25">
      <t>ジ</t>
    </rPh>
    <rPh sb="30" eb="32">
      <t>カイジョウ</t>
    </rPh>
    <rPh sb="32" eb="33">
      <t>スウ</t>
    </rPh>
    <rPh sb="34" eb="36">
      <t>シュウチ</t>
    </rPh>
    <rPh sb="36" eb="39">
      <t>タイショウシャ</t>
    </rPh>
    <rPh sb="40" eb="42">
      <t>カクダイ</t>
    </rPh>
    <rPh sb="43" eb="45">
      <t>ケントウ</t>
    </rPh>
    <phoneticPr fontId="4"/>
  </si>
  <si>
    <t>健康支援課</t>
    <rPh sb="0" eb="2">
      <t>ケンコウ</t>
    </rPh>
    <rPh sb="2" eb="4">
      <t>シエン</t>
    </rPh>
    <rPh sb="4" eb="5">
      <t>カ</t>
    </rPh>
    <phoneticPr fontId="4"/>
  </si>
  <si>
    <t>がん検診の精密検査受率診向上のための検討</t>
    <rPh sb="2" eb="4">
      <t>ケンシン</t>
    </rPh>
    <rPh sb="5" eb="7">
      <t>セイミツ</t>
    </rPh>
    <rPh sb="7" eb="9">
      <t>ケンサ</t>
    </rPh>
    <rPh sb="9" eb="10">
      <t>ウケ</t>
    </rPh>
    <rPh sb="10" eb="11">
      <t>リツ</t>
    </rPh>
    <rPh sb="11" eb="12">
      <t>シン</t>
    </rPh>
    <rPh sb="12" eb="14">
      <t>コウジョウ</t>
    </rPh>
    <rPh sb="18" eb="20">
      <t>ケントウ</t>
    </rPh>
    <phoneticPr fontId="4"/>
  </si>
  <si>
    <t>歳出予算額18.2億円
（うち一般財源17.7億円)
【主なもの】
がん検診委託料 16.3億円</t>
    <phoneticPr fontId="4"/>
  </si>
  <si>
    <t>歳出決算額1,702百万円
（うち一般財源1,651百万円)</t>
    <rPh sb="10" eb="12">
      <t>ヒャクマン</t>
    </rPh>
    <phoneticPr fontId="4"/>
  </si>
  <si>
    <t>一部を除き、健康増進法に基づき全市町村で実施</t>
    <rPh sb="0" eb="2">
      <t>イチブ</t>
    </rPh>
    <rPh sb="3" eb="4">
      <t>ノゾ</t>
    </rPh>
    <rPh sb="6" eb="8">
      <t>ケンコウ</t>
    </rPh>
    <rPh sb="8" eb="10">
      <t>ゾウシン</t>
    </rPh>
    <rPh sb="10" eb="11">
      <t>ホウ</t>
    </rPh>
    <rPh sb="12" eb="13">
      <t>モト</t>
    </rPh>
    <rPh sb="15" eb="17">
      <t>ゼンシ</t>
    </rPh>
    <rPh sb="17" eb="18">
      <t>マチ</t>
    </rPh>
    <rPh sb="18" eb="19">
      <t>ムラ</t>
    </rPh>
    <rPh sb="20" eb="22">
      <t>ジッシ</t>
    </rPh>
    <phoneticPr fontId="4"/>
  </si>
  <si>
    <t>No.</t>
    <phoneticPr fontId="4"/>
  </si>
  <si>
    <t>【現在どのような状態で、どのような課題があるのか】</t>
    <phoneticPr fontId="4"/>
  </si>
  <si>
    <t>４</t>
    <phoneticPr fontId="4"/>
  </si>
  <si>
    <t>結核対策</t>
    <rPh sb="0" eb="2">
      <t>ケッカク</t>
    </rPh>
    <rPh sb="2" eb="4">
      <t>タイサク</t>
    </rPh>
    <phoneticPr fontId="4"/>
  </si>
  <si>
    <t xml:space="preserve">結核を早期に発見し、発生の予防とまん延の防止に役立て、結核患者の治療完遂を図る。
</t>
  </si>
  <si>
    <t>〔対象者〕
結核患者
結核の検診機会の乏しいハイリスク者
〔提供内容〕
DOTS(直接服薬確認療法）事業
ハイリスク者の定期健康診断
結核患者の医療費を市が負担</t>
    <rPh sb="1" eb="4">
      <t>タイショウシャ</t>
    </rPh>
    <rPh sb="6" eb="8">
      <t>ケッカク</t>
    </rPh>
    <rPh sb="8" eb="10">
      <t>カンジャ</t>
    </rPh>
    <rPh sb="11" eb="13">
      <t>ケッカク</t>
    </rPh>
    <rPh sb="14" eb="16">
      <t>ケンシン</t>
    </rPh>
    <rPh sb="16" eb="18">
      <t>キカイ</t>
    </rPh>
    <rPh sb="19" eb="20">
      <t>トボ</t>
    </rPh>
    <rPh sb="27" eb="28">
      <t>シャ</t>
    </rPh>
    <rPh sb="30" eb="32">
      <t>テイキョウ</t>
    </rPh>
    <rPh sb="32" eb="34">
      <t>ナイヨウ</t>
    </rPh>
    <phoneticPr fontId="4"/>
  </si>
  <si>
    <t>ヒト</t>
    <phoneticPr fontId="4"/>
  </si>
  <si>
    <t>職員7.35人
（正規5.75人、
非常勤1.6人）</t>
    <phoneticPr fontId="4"/>
  </si>
  <si>
    <t>平成２９年度
管理健診　　　　　４８３人
接触者健診　２，２４６人
ＤＯＴＳ　　　　　　　２９１人</t>
    <rPh sb="0" eb="2">
      <t>ヘイセイ</t>
    </rPh>
    <rPh sb="4" eb="6">
      <t>ネンド</t>
    </rPh>
    <rPh sb="7" eb="9">
      <t>カンリ</t>
    </rPh>
    <rPh sb="9" eb="11">
      <t>ケンシン</t>
    </rPh>
    <rPh sb="19" eb="20">
      <t>ニン</t>
    </rPh>
    <rPh sb="21" eb="24">
      <t>セッショクシャ</t>
    </rPh>
    <rPh sb="24" eb="26">
      <t>ケンシン</t>
    </rPh>
    <rPh sb="32" eb="33">
      <t>ニン</t>
    </rPh>
    <rPh sb="48" eb="49">
      <t>ニン</t>
    </rPh>
    <phoneticPr fontId="4"/>
  </si>
  <si>
    <t>平成２８年度
管理健診　　　　　４５３人
接触者健診　１，４５２人
ＤＯＴＳ　　　　　　　３３２人
①主な支出である結核患者医療費を減少させるために、ハイリスク者の定期健康診断が重要だが、国の補助金の対象外とされている。
②平成30年度より、市内で唯一の結核病床をもつ千葉東病院が結核患者の受け入れを休止したことに伴う代替医療機関の確保が喫緊の課題となっている。</t>
    <rPh sb="0" eb="2">
      <t>ヘイセイ</t>
    </rPh>
    <rPh sb="4" eb="6">
      <t>ネンド</t>
    </rPh>
    <rPh sb="52" eb="53">
      <t>オモ</t>
    </rPh>
    <rPh sb="54" eb="56">
      <t>シシュツ</t>
    </rPh>
    <rPh sb="59" eb="61">
      <t>ケッカク</t>
    </rPh>
    <rPh sb="61" eb="63">
      <t>カンジャ</t>
    </rPh>
    <rPh sb="63" eb="65">
      <t>イリョウ</t>
    </rPh>
    <rPh sb="65" eb="66">
      <t>ヒ</t>
    </rPh>
    <rPh sb="67" eb="69">
      <t>ゲンショウ</t>
    </rPh>
    <rPh sb="81" eb="82">
      <t>シャ</t>
    </rPh>
    <rPh sb="83" eb="85">
      <t>テイキ</t>
    </rPh>
    <rPh sb="85" eb="87">
      <t>ケンコウ</t>
    </rPh>
    <rPh sb="87" eb="89">
      <t>シンダン</t>
    </rPh>
    <rPh sb="90" eb="92">
      <t>ジュウヨウ</t>
    </rPh>
    <rPh sb="95" eb="96">
      <t>クニ</t>
    </rPh>
    <rPh sb="97" eb="99">
      <t>ホジョ</t>
    </rPh>
    <rPh sb="99" eb="100">
      <t>キン</t>
    </rPh>
    <rPh sb="101" eb="104">
      <t>タイショウガイ</t>
    </rPh>
    <rPh sb="114" eb="116">
      <t>ヘイセイ</t>
    </rPh>
    <rPh sb="118" eb="120">
      <t>ネンド</t>
    </rPh>
    <rPh sb="123" eb="125">
      <t>シナイ</t>
    </rPh>
    <rPh sb="126" eb="128">
      <t>ユイイツ</t>
    </rPh>
    <rPh sb="129" eb="131">
      <t>ケッカク</t>
    </rPh>
    <rPh sb="131" eb="133">
      <t>ビョウショウ</t>
    </rPh>
    <rPh sb="136" eb="138">
      <t>チバ</t>
    </rPh>
    <rPh sb="138" eb="139">
      <t>ヒガシ</t>
    </rPh>
    <rPh sb="139" eb="141">
      <t>ビョウイン</t>
    </rPh>
    <rPh sb="142" eb="144">
      <t>ケッカク</t>
    </rPh>
    <rPh sb="144" eb="146">
      <t>カンジャ</t>
    </rPh>
    <rPh sb="147" eb="148">
      <t>ウ</t>
    </rPh>
    <rPh sb="149" eb="150">
      <t>イ</t>
    </rPh>
    <rPh sb="152" eb="154">
      <t>キュウシ</t>
    </rPh>
    <rPh sb="159" eb="160">
      <t>トモナ</t>
    </rPh>
    <rPh sb="161" eb="163">
      <t>ダイガエ</t>
    </rPh>
    <rPh sb="163" eb="165">
      <t>イリョウ</t>
    </rPh>
    <rPh sb="165" eb="167">
      <t>キカン</t>
    </rPh>
    <rPh sb="168" eb="170">
      <t>カクホ</t>
    </rPh>
    <rPh sb="171" eb="173">
      <t>キッキン</t>
    </rPh>
    <rPh sb="174" eb="176">
      <t>カダイ</t>
    </rPh>
    <phoneticPr fontId="4"/>
  </si>
  <si>
    <t>② 課題抑制</t>
  </si>
  <si>
    <t>結核患者の生活保護率が高い傾向にあるため、無料低額宿泊所等ハイリスクな施設を対象とし、健康診断の実施。</t>
    <rPh sb="0" eb="2">
      <t>ケッカク</t>
    </rPh>
    <rPh sb="2" eb="4">
      <t>カンジャ</t>
    </rPh>
    <rPh sb="5" eb="7">
      <t>セイカツ</t>
    </rPh>
    <rPh sb="7" eb="9">
      <t>ホゴ</t>
    </rPh>
    <rPh sb="9" eb="10">
      <t>リツ</t>
    </rPh>
    <rPh sb="11" eb="12">
      <t>タカ</t>
    </rPh>
    <rPh sb="13" eb="15">
      <t>ケイコウ</t>
    </rPh>
    <rPh sb="21" eb="23">
      <t>ムリョウ</t>
    </rPh>
    <rPh sb="23" eb="25">
      <t>テイガク</t>
    </rPh>
    <rPh sb="25" eb="27">
      <t>シュクハク</t>
    </rPh>
    <rPh sb="27" eb="28">
      <t>ジョ</t>
    </rPh>
    <rPh sb="28" eb="29">
      <t>トウ</t>
    </rPh>
    <rPh sb="35" eb="37">
      <t>シセツ</t>
    </rPh>
    <rPh sb="38" eb="40">
      <t>タイショウ</t>
    </rPh>
    <rPh sb="43" eb="45">
      <t>ケンコウ</t>
    </rPh>
    <rPh sb="45" eb="47">
      <t>シンダン</t>
    </rPh>
    <rPh sb="48" eb="50">
      <t>ジッシ</t>
    </rPh>
    <phoneticPr fontId="4"/>
  </si>
  <si>
    <t>モノ</t>
    <phoneticPr fontId="4"/>
  </si>
  <si>
    <t>⑤ 連携・協働</t>
  </si>
  <si>
    <t>管理健診・接触者健診において、結核患者の受け入れ可能な委託先病院の確保のため、協力医療機関の拡大を検討する。</t>
    <rPh sb="0" eb="2">
      <t>カンリ</t>
    </rPh>
    <rPh sb="2" eb="4">
      <t>ケンシン</t>
    </rPh>
    <rPh sb="5" eb="8">
      <t>セッショクシャ</t>
    </rPh>
    <rPh sb="8" eb="10">
      <t>ケンシン</t>
    </rPh>
    <rPh sb="15" eb="17">
      <t>ケッカク</t>
    </rPh>
    <rPh sb="17" eb="19">
      <t>カンジャ</t>
    </rPh>
    <rPh sb="20" eb="21">
      <t>ウ</t>
    </rPh>
    <rPh sb="22" eb="23">
      <t>イ</t>
    </rPh>
    <rPh sb="24" eb="26">
      <t>カノウ</t>
    </rPh>
    <rPh sb="27" eb="30">
      <t>イタクサキ</t>
    </rPh>
    <rPh sb="30" eb="32">
      <t>ビョウイン</t>
    </rPh>
    <rPh sb="33" eb="35">
      <t>カクホ</t>
    </rPh>
    <rPh sb="39" eb="41">
      <t>キョウリョク</t>
    </rPh>
    <rPh sb="41" eb="43">
      <t>イリョウ</t>
    </rPh>
    <rPh sb="43" eb="45">
      <t>キカン</t>
    </rPh>
    <rPh sb="46" eb="48">
      <t>カクダイ</t>
    </rPh>
    <rPh sb="49" eb="51">
      <t>ケントウ</t>
    </rPh>
    <phoneticPr fontId="4"/>
  </si>
  <si>
    <t>カネ</t>
    <phoneticPr fontId="4"/>
  </si>
  <si>
    <t>歳出予算額0.9億円
（うち一般財源0.4億円)
【主なもの】
医療費 0.6億円</t>
    <phoneticPr fontId="4"/>
  </si>
  <si>
    <t>都道府県、政令市等で実施</t>
    <rPh sb="0" eb="4">
      <t>トドウフケン</t>
    </rPh>
    <rPh sb="5" eb="8">
      <t>セイレイシ</t>
    </rPh>
    <rPh sb="8" eb="9">
      <t>トウ</t>
    </rPh>
    <rPh sb="10" eb="12">
      <t>ジッシ</t>
    </rPh>
    <phoneticPr fontId="4"/>
  </si>
  <si>
    <t>５</t>
    <phoneticPr fontId="4"/>
  </si>
  <si>
    <t>指定難病</t>
    <rPh sb="0" eb="2">
      <t>シテイ</t>
    </rPh>
    <rPh sb="2" eb="4">
      <t>ナンビョウ</t>
    </rPh>
    <phoneticPr fontId="4"/>
  </si>
  <si>
    <t>【対象者】
指定難病にかかっていると認められ認定を受けた者。</t>
    <rPh sb="1" eb="4">
      <t>タイショウシャ</t>
    </rPh>
    <rPh sb="6" eb="8">
      <t>シテイ</t>
    </rPh>
    <rPh sb="8" eb="10">
      <t>ナンビョウ</t>
    </rPh>
    <rPh sb="18" eb="19">
      <t>ミト</t>
    </rPh>
    <rPh sb="22" eb="24">
      <t>ニンテイ</t>
    </rPh>
    <rPh sb="25" eb="26">
      <t>ウ</t>
    </rPh>
    <rPh sb="28" eb="29">
      <t>モノ</t>
    </rPh>
    <phoneticPr fontId="4"/>
  </si>
  <si>
    <t>職員16.6人
（正規9人、
非常勤7.6人）</t>
    <phoneticPr fontId="4"/>
  </si>
  <si>
    <t xml:space="preserve">平成３０年度から千葉県から事務移譲があった。
</t>
    <rPh sb="0" eb="2">
      <t>ヘイセイ</t>
    </rPh>
    <rPh sb="4" eb="6">
      <t>ネンド</t>
    </rPh>
    <rPh sb="8" eb="11">
      <t>チバケン</t>
    </rPh>
    <rPh sb="13" eb="15">
      <t>ジム</t>
    </rPh>
    <rPh sb="15" eb="17">
      <t>イジョウ</t>
    </rPh>
    <phoneticPr fontId="4"/>
  </si>
  <si>
    <t>担当者会議等を通じて、各区担当者と連携を図り、事務をスムーズに行う。</t>
    <rPh sb="0" eb="3">
      <t>タントウシャ</t>
    </rPh>
    <rPh sb="3" eb="5">
      <t>カイギ</t>
    </rPh>
    <rPh sb="5" eb="6">
      <t>トウ</t>
    </rPh>
    <rPh sb="7" eb="8">
      <t>ツウ</t>
    </rPh>
    <rPh sb="11" eb="13">
      <t>カクク</t>
    </rPh>
    <rPh sb="13" eb="16">
      <t>タントウシャ</t>
    </rPh>
    <rPh sb="17" eb="19">
      <t>レンケイ</t>
    </rPh>
    <rPh sb="20" eb="21">
      <t>ハカ</t>
    </rPh>
    <rPh sb="23" eb="25">
      <t>ジム</t>
    </rPh>
    <rPh sb="31" eb="32">
      <t>オコナ</t>
    </rPh>
    <phoneticPr fontId="4"/>
  </si>
  <si>
    <t>モノ</t>
    <phoneticPr fontId="4"/>
  </si>
  <si>
    <t>カネ</t>
    <phoneticPr fontId="4"/>
  </si>
  <si>
    <t>歳出予算額10.2億円
（うち一般財源5.4億円)
【主なもの】
医療費 9.5億円</t>
    <phoneticPr fontId="4"/>
  </si>
  <si>
    <t>歳出決算額43百万円
（うち一般財源18百万円）</t>
    <rPh sb="7" eb="9">
      <t>ヒャクマン</t>
    </rPh>
    <rPh sb="14" eb="16">
      <t>イッパン</t>
    </rPh>
    <rPh sb="16" eb="18">
      <t>ザイゲン</t>
    </rPh>
    <rPh sb="20" eb="23">
      <t>ヒャクマンエン</t>
    </rPh>
    <phoneticPr fontId="4"/>
  </si>
  <si>
    <t>都道府県・政令市等で実施</t>
    <rPh sb="0" eb="4">
      <t>トドウフケン</t>
    </rPh>
    <rPh sb="5" eb="8">
      <t>セイレイシ</t>
    </rPh>
    <rPh sb="8" eb="9">
      <t>トウ</t>
    </rPh>
    <rPh sb="10" eb="12">
      <t>ジッシ</t>
    </rPh>
    <phoneticPr fontId="4"/>
  </si>
  <si>
    <t>No.</t>
    <phoneticPr fontId="4"/>
  </si>
  <si>
    <t>【現在どのような状態で、どのような課題があるのか】</t>
    <phoneticPr fontId="4"/>
  </si>
  <si>
    <t>1</t>
    <phoneticPr fontId="4"/>
  </si>
  <si>
    <t>休日等救急医療体制の確保</t>
    <rPh sb="2" eb="3">
      <t>ナド</t>
    </rPh>
    <phoneticPr fontId="4"/>
  </si>
  <si>
    <t>〔対象者〕
夜間・休日に医療機関を受診する市民
〔提供内容〕
休日救急診療所の運営
病院群輪番制による二次救急医療の維持</t>
    <rPh sb="1" eb="4">
      <t>タイショウシャ</t>
    </rPh>
    <rPh sb="6" eb="8">
      <t>ヤカン</t>
    </rPh>
    <rPh sb="9" eb="11">
      <t>キュウジツ</t>
    </rPh>
    <rPh sb="12" eb="14">
      <t>イリョウ</t>
    </rPh>
    <rPh sb="14" eb="16">
      <t>キカン</t>
    </rPh>
    <rPh sb="17" eb="19">
      <t>ジュシン</t>
    </rPh>
    <rPh sb="21" eb="23">
      <t>シミン</t>
    </rPh>
    <rPh sb="25" eb="27">
      <t>テイキョウ</t>
    </rPh>
    <rPh sb="27" eb="29">
      <t>ナイヨウ</t>
    </rPh>
    <phoneticPr fontId="4"/>
  </si>
  <si>
    <t>ヒト</t>
    <phoneticPr fontId="4"/>
  </si>
  <si>
    <t>職員1.05人
（正規1.05人）</t>
    <phoneticPr fontId="4"/>
  </si>
  <si>
    <t xml:space="preserve">【実績】
休日救急診療所受診者数：19,822人（H29年度）
主な協力医療機関数
≪休日二次（待機含む）≫
　内科：21／小児科：5／外科：12／整形外科：10／産婦人科：4
≪夜間二次（待機含む）≫　
　内科：19／小児科：2／産科：4
【効果】
一般の医療機関が対応できない夜間・休日も医療を提供することができており、安心な市民生活を送る上で必要不可欠な事業となっている。
</t>
    <rPh sb="1" eb="3">
      <t>ジッセキ</t>
    </rPh>
    <rPh sb="32" eb="33">
      <t>オモ</t>
    </rPh>
    <rPh sb="34" eb="36">
      <t>キョウリョク</t>
    </rPh>
    <rPh sb="36" eb="38">
      <t>イリョウ</t>
    </rPh>
    <rPh sb="38" eb="40">
      <t>キカン</t>
    </rPh>
    <rPh sb="40" eb="41">
      <t>スウ</t>
    </rPh>
    <rPh sb="43" eb="45">
      <t>キュウジツ</t>
    </rPh>
    <rPh sb="45" eb="47">
      <t>ニジ</t>
    </rPh>
    <rPh sb="48" eb="50">
      <t>タイキ</t>
    </rPh>
    <rPh sb="50" eb="51">
      <t>フク</t>
    </rPh>
    <rPh sb="56" eb="57">
      <t>ナイ</t>
    </rPh>
    <rPh sb="57" eb="58">
      <t>カ</t>
    </rPh>
    <rPh sb="62" eb="64">
      <t>ショウニ</t>
    </rPh>
    <rPh sb="64" eb="65">
      <t>カ</t>
    </rPh>
    <rPh sb="68" eb="70">
      <t>ゲカ</t>
    </rPh>
    <rPh sb="74" eb="76">
      <t>セイケイ</t>
    </rPh>
    <rPh sb="76" eb="78">
      <t>ゲカ</t>
    </rPh>
    <rPh sb="82" eb="86">
      <t>サンフジンカ</t>
    </rPh>
    <rPh sb="90" eb="92">
      <t>ヤカン</t>
    </rPh>
    <rPh sb="92" eb="94">
      <t>ニジ</t>
    </rPh>
    <rPh sb="95" eb="97">
      <t>タイキ</t>
    </rPh>
    <rPh sb="97" eb="98">
      <t>フク</t>
    </rPh>
    <rPh sb="104" eb="105">
      <t>ナイ</t>
    </rPh>
    <rPh sb="105" eb="106">
      <t>カ</t>
    </rPh>
    <rPh sb="110" eb="112">
      <t>ショウニ</t>
    </rPh>
    <rPh sb="112" eb="113">
      <t>カ</t>
    </rPh>
    <rPh sb="116" eb="118">
      <t>サンカ</t>
    </rPh>
    <rPh sb="128" eb="130">
      <t>イッパン</t>
    </rPh>
    <phoneticPr fontId="4"/>
  </si>
  <si>
    <t>一般の医療機関が開院していない、休日や夜間における救急医療体制の確保は、安全・安心の観点から、必要不可欠な事業であるため、体制を堅持しつつ、当該事業を継続していく。平成29年度における休日救急診療所の実績は、72日診療し、19,822人もの患者が受診している。また救急医療確保対策については、1年間をとおして切れ目なく、二次救急にかかる待機医療機関の確保を行い、市民の健康と安全に大きく寄与した。
【課題】
救急医療体制に参加する医師・医療機関の確保が困難になってきており、今後、現在の体制について検討する必要がある。</t>
    <phoneticPr fontId="4"/>
  </si>
  <si>
    <t>これまで以上に、市医師会との連携を強化するとともに、協力医療機関の確保先を広げるなどの対応を図っていく。</t>
  </si>
  <si>
    <t>歳出予算額5.5億円
（うち一般財源2.3億円)
【主なもの】
休日救急診療所運営委託 3.3億円
救急医療確保対策事業委託 2.2億円</t>
    <phoneticPr fontId="4"/>
  </si>
  <si>
    <t>歳出決算額544百万円
（うち一般財源303百万円)</t>
    <phoneticPr fontId="4"/>
  </si>
  <si>
    <t>＜休日初期応急診療の実施体制＞
定点診療（直営・委託・指定管理含む）（９）：北九州、さいたま、京都、大阪、熊本、仙台、新潟、岡山、福岡
医師会が設置し、補助（５）：　　横浜、川崎、相模原、名古屋、神戸
外郭団体が設置し、補助（１）：堺
在宅当番制（３）：札幌、静岡、浜松
市民病院が実施（１）：広島</t>
    <rPh sb="1" eb="3">
      <t>キュウジツ</t>
    </rPh>
    <rPh sb="3" eb="5">
      <t>ショキ</t>
    </rPh>
    <rPh sb="5" eb="7">
      <t>オウキュウ</t>
    </rPh>
    <rPh sb="7" eb="9">
      <t>シンリョウ</t>
    </rPh>
    <rPh sb="10" eb="12">
      <t>ジッシ</t>
    </rPh>
    <rPh sb="12" eb="14">
      <t>タイセイ</t>
    </rPh>
    <rPh sb="16" eb="18">
      <t>テイテン</t>
    </rPh>
    <rPh sb="18" eb="20">
      <t>シンリョウ</t>
    </rPh>
    <rPh sb="21" eb="23">
      <t>チョクエイ</t>
    </rPh>
    <rPh sb="24" eb="26">
      <t>イタク</t>
    </rPh>
    <rPh sb="27" eb="29">
      <t>シテイ</t>
    </rPh>
    <rPh sb="29" eb="31">
      <t>カンリ</t>
    </rPh>
    <rPh sb="31" eb="32">
      <t>フク</t>
    </rPh>
    <rPh sb="68" eb="71">
      <t>イシカイ</t>
    </rPh>
    <rPh sb="72" eb="74">
      <t>セッチ</t>
    </rPh>
    <rPh sb="76" eb="78">
      <t>ホジョ</t>
    </rPh>
    <rPh sb="90" eb="93">
      <t>サガミハラ</t>
    </rPh>
    <rPh sb="94" eb="97">
      <t>ナゴヤ</t>
    </rPh>
    <rPh sb="98" eb="100">
      <t>コウベ</t>
    </rPh>
    <rPh sb="101" eb="103">
      <t>ガイカク</t>
    </rPh>
    <rPh sb="103" eb="105">
      <t>ダンタイ</t>
    </rPh>
    <rPh sb="106" eb="108">
      <t>セッチ</t>
    </rPh>
    <rPh sb="110" eb="112">
      <t>ホジョ</t>
    </rPh>
    <rPh sb="118" eb="120">
      <t>ザイタク</t>
    </rPh>
    <rPh sb="120" eb="122">
      <t>トウバン</t>
    </rPh>
    <rPh sb="122" eb="123">
      <t>セイ</t>
    </rPh>
    <rPh sb="127" eb="129">
      <t>サッポロ</t>
    </rPh>
    <rPh sb="130" eb="132">
      <t>シズオカ</t>
    </rPh>
    <rPh sb="133" eb="135">
      <t>ハママツ</t>
    </rPh>
    <rPh sb="136" eb="137">
      <t>シ</t>
    </rPh>
    <rPh sb="138" eb="140">
      <t>ビョウイン</t>
    </rPh>
    <rPh sb="141" eb="143">
      <t>ジッシ</t>
    </rPh>
    <rPh sb="147" eb="149">
      <t>ヒロシマ</t>
    </rPh>
    <phoneticPr fontId="4"/>
  </si>
  <si>
    <t>2</t>
    <phoneticPr fontId="4"/>
  </si>
  <si>
    <t>保健医療事業団運営補助</t>
    <phoneticPr fontId="4"/>
  </si>
  <si>
    <t>〔対象者〕
保健医療事業団
〔提供内容〕
健康づくり推進事業などに要する費用の10/10（収入を除く）</t>
    <rPh sb="1" eb="4">
      <t>タイショウシャ</t>
    </rPh>
    <rPh sb="6" eb="8">
      <t>ホケン</t>
    </rPh>
    <rPh sb="8" eb="10">
      <t>イリョウ</t>
    </rPh>
    <rPh sb="10" eb="13">
      <t>ジギョウダン</t>
    </rPh>
    <rPh sb="15" eb="17">
      <t>テイキョウ</t>
    </rPh>
    <rPh sb="17" eb="19">
      <t>ナイヨウ</t>
    </rPh>
    <phoneticPr fontId="4"/>
  </si>
  <si>
    <t xml:space="preserve">職員0.20人
（正規0.20人）
</t>
    <phoneticPr fontId="4"/>
  </si>
  <si>
    <t>【実績】
補助対象事業
○健康づくり推進事業（健康フェアの開催）
　19団体参加、延5,191人入場
○救急医療知識の普及啓発
　啓発用パンフレットを1,200部作成し、各区消防署が開催する救急フェアで配布
○看護師養成事業
　青葉看護専門学校を運営、H29年度は卒業生38人中37人が看護師国家試験に合格
【効果】
保健医療事業団は、看護師養成事業を通じた市の医療体制の基盤づくりのほか、市の救急医療体制の確保など、公益的な事業を実施しており、運営補助金の交付により、こうした事業の安定的な実施が可能となっている。</t>
    <rPh sb="1" eb="3">
      <t>ジッセキ</t>
    </rPh>
    <rPh sb="138" eb="139">
      <t>チュウ</t>
    </rPh>
    <rPh sb="141" eb="142">
      <t>ニン</t>
    </rPh>
    <phoneticPr fontId="4"/>
  </si>
  <si>
    <t>保健医療事業団は、市が委託している休日救急診の運営や二次救急にかかる待機医療機関の確保、そして今後不足することが見込まれている看護師の養成等、公益性が非常に高い事業に貢献していることから、同団の経営の安定は本市にとっても重要で必要性が高い。看護師養成事業においては、卒業生38人中37人が国家試験に合格し、30人が本市の医療機関に就職していることから、看護師の市内供給に大きく寄与している。H29年度から定員を増加しており、本市における看護師確保へさらなる貢献が期待できる。
【課題】
保健医療事業団が策定した経営改善計画に掲げた改善目標の達成</t>
    <rPh sb="139" eb="140">
      <t>チュウ</t>
    </rPh>
    <rPh sb="142" eb="143">
      <t>ニン</t>
    </rPh>
    <phoneticPr fontId="4"/>
  </si>
  <si>
    <t>平成26年度の包括外部監査における指摘を踏まえ、保健医療事業団が策定した経営改善計画に関して、市としても計画の進捗について指導監督を行うとともに、保健医療事業団の財政基盤の充実に努める。</t>
    <phoneticPr fontId="4"/>
  </si>
  <si>
    <t>歳出予算額2.9億円
（うち一般財源2.9億円)</t>
    <phoneticPr fontId="4"/>
  </si>
  <si>
    <t>歳出決算額226百万円
（うち一般財源226百万円)</t>
    <phoneticPr fontId="4"/>
  </si>
  <si>
    <t>○救急診療所を運営する外郭団体は、５政令市にあり、このうち団体に運営補助金を交付している政令市は１市（堺）
○看護師養成施設を運営する外郭団体は２政令市にあり、このうち団体に運営補助金を交付している政令市は２市</t>
    <rPh sb="1" eb="3">
      <t>キュウキュウ</t>
    </rPh>
    <rPh sb="3" eb="5">
      <t>シンリョウ</t>
    </rPh>
    <rPh sb="5" eb="6">
      <t>ジョ</t>
    </rPh>
    <rPh sb="7" eb="9">
      <t>ウンエイ</t>
    </rPh>
    <rPh sb="11" eb="13">
      <t>ガイカク</t>
    </rPh>
    <rPh sb="13" eb="15">
      <t>ダンタイ</t>
    </rPh>
    <rPh sb="18" eb="21">
      <t>セイレイシ</t>
    </rPh>
    <rPh sb="29" eb="31">
      <t>ダンタイ</t>
    </rPh>
    <rPh sb="32" eb="34">
      <t>ウンエイ</t>
    </rPh>
    <rPh sb="34" eb="37">
      <t>ホジョキン</t>
    </rPh>
    <rPh sb="38" eb="40">
      <t>コウフ</t>
    </rPh>
    <rPh sb="44" eb="47">
      <t>セイレイシ</t>
    </rPh>
    <rPh sb="49" eb="50">
      <t>シ</t>
    </rPh>
    <rPh sb="51" eb="52">
      <t>サカイ</t>
    </rPh>
    <rPh sb="56" eb="59">
      <t>カンゴシ</t>
    </rPh>
    <rPh sb="59" eb="61">
      <t>ヨウセイ</t>
    </rPh>
    <rPh sb="61" eb="63">
      <t>シセツ</t>
    </rPh>
    <rPh sb="64" eb="66">
      <t>ウンエイ</t>
    </rPh>
    <rPh sb="68" eb="70">
      <t>ガイカク</t>
    </rPh>
    <rPh sb="70" eb="72">
      <t>ダンタイ</t>
    </rPh>
    <rPh sb="74" eb="77">
      <t>セイレイシ</t>
    </rPh>
    <rPh sb="85" eb="87">
      <t>ダンタイ</t>
    </rPh>
    <rPh sb="88" eb="90">
      <t>ウンエイ</t>
    </rPh>
    <rPh sb="90" eb="92">
      <t>ホジョ</t>
    </rPh>
    <rPh sb="92" eb="93">
      <t>キン</t>
    </rPh>
    <rPh sb="94" eb="96">
      <t>コウフ</t>
    </rPh>
    <rPh sb="100" eb="103">
      <t>セイレイシ</t>
    </rPh>
    <rPh sb="105" eb="106">
      <t>シ</t>
    </rPh>
    <phoneticPr fontId="4"/>
  </si>
  <si>
    <t>3</t>
    <phoneticPr fontId="4"/>
  </si>
  <si>
    <t>総合保健医療センター管理</t>
    <phoneticPr fontId="4"/>
  </si>
  <si>
    <t>〔対象者〕
対象施設の利用者
〔提供内容〕
保健所、休日救急診療所、環境保健研究所等の複合施設の管理運営</t>
    <rPh sb="1" eb="4">
      <t>タイショウシャ</t>
    </rPh>
    <rPh sb="6" eb="8">
      <t>タイショウ</t>
    </rPh>
    <rPh sb="8" eb="10">
      <t>シセツ</t>
    </rPh>
    <rPh sb="11" eb="14">
      <t>リヨウシャ</t>
    </rPh>
    <rPh sb="16" eb="18">
      <t>テイキョウ</t>
    </rPh>
    <rPh sb="18" eb="20">
      <t>ナイヨウ</t>
    </rPh>
    <phoneticPr fontId="4"/>
  </si>
  <si>
    <t xml:space="preserve">職員0.25人
（正規0.25人） </t>
    <phoneticPr fontId="4"/>
  </si>
  <si>
    <t>【実績】
総合保健医療センター
H5年3月8日開設
敷地面積 11,831㎡
延床面積 15,200㎡　
【効果】
施設の適切な管理により、入居する施設（保健所、環境保健研究所、休日救急診療所など）の業務が円滑に実施されている。</t>
    <phoneticPr fontId="4"/>
  </si>
  <si>
    <t>保健所、休日救急診療所、環境保健研究所と複数の専門的な機能を有する施設の維持管理を一元管理する現体制は、機械設備の点検業務や修理の実施などを集中管理することができるなど、各行政サービスの安定的な実施が確保できるだけでなく、費用面でも効率的な運営を行えるものであることから、引き続き現体制を維持していく。
【課題】
施設の老朽化に対応するため、平成30年度に実施する劣化度診断に基づき、平成32年度から大規模改修工事を予定しているが、工事の実施に際しては、騒音や振動などが想定されており、施設維持等の方策について検討が必要である。</t>
    <rPh sb="158" eb="160">
      <t>シセツ</t>
    </rPh>
    <rPh sb="161" eb="164">
      <t>ロウキュウカ</t>
    </rPh>
    <rPh sb="165" eb="167">
      <t>タイオウ</t>
    </rPh>
    <rPh sb="172" eb="174">
      <t>ヘイセイ</t>
    </rPh>
    <rPh sb="176" eb="178">
      <t>ネンド</t>
    </rPh>
    <rPh sb="179" eb="181">
      <t>ジッシ</t>
    </rPh>
    <rPh sb="183" eb="185">
      <t>レッカ</t>
    </rPh>
    <rPh sb="185" eb="186">
      <t>ド</t>
    </rPh>
    <rPh sb="186" eb="188">
      <t>シンダン</t>
    </rPh>
    <rPh sb="189" eb="190">
      <t>モト</t>
    </rPh>
    <rPh sb="193" eb="195">
      <t>ヘイセイ</t>
    </rPh>
    <rPh sb="197" eb="199">
      <t>ネンド</t>
    </rPh>
    <rPh sb="201" eb="204">
      <t>ダイキボ</t>
    </rPh>
    <rPh sb="204" eb="206">
      <t>カイシュウ</t>
    </rPh>
    <rPh sb="206" eb="208">
      <t>コウジ</t>
    </rPh>
    <rPh sb="209" eb="211">
      <t>ヨテイ</t>
    </rPh>
    <rPh sb="217" eb="219">
      <t>コウジ</t>
    </rPh>
    <rPh sb="220" eb="222">
      <t>ジッシ</t>
    </rPh>
    <rPh sb="223" eb="224">
      <t>サイ</t>
    </rPh>
    <rPh sb="228" eb="230">
      <t>ソウオン</t>
    </rPh>
    <rPh sb="231" eb="233">
      <t>シンドウ</t>
    </rPh>
    <rPh sb="236" eb="238">
      <t>ソウテイ</t>
    </rPh>
    <rPh sb="244" eb="246">
      <t>シセツ</t>
    </rPh>
    <rPh sb="246" eb="248">
      <t>イジ</t>
    </rPh>
    <rPh sb="248" eb="249">
      <t>ナド</t>
    </rPh>
    <rPh sb="250" eb="252">
      <t>ホウサク</t>
    </rPh>
    <rPh sb="256" eb="258">
      <t>ケントウ</t>
    </rPh>
    <rPh sb="259" eb="261">
      <t>ヒツヨウ</t>
    </rPh>
    <phoneticPr fontId="4"/>
  </si>
  <si>
    <t>① 調達改革</t>
  </si>
  <si>
    <t>劣化度診断に基づく大規模改修を予定しており、当該事業における日常修繕についても、大規模修繕を見越したうえで、計画的な修繕に努める。</t>
    <rPh sb="0" eb="2">
      <t>レッカ</t>
    </rPh>
    <rPh sb="2" eb="3">
      <t>ド</t>
    </rPh>
    <rPh sb="3" eb="5">
      <t>シンダン</t>
    </rPh>
    <rPh sb="6" eb="7">
      <t>モト</t>
    </rPh>
    <rPh sb="9" eb="12">
      <t>ダイキボ</t>
    </rPh>
    <rPh sb="12" eb="14">
      <t>カイシュウ</t>
    </rPh>
    <rPh sb="15" eb="17">
      <t>ヨテイ</t>
    </rPh>
    <rPh sb="22" eb="24">
      <t>トウガイ</t>
    </rPh>
    <rPh sb="24" eb="26">
      <t>ジギョウ</t>
    </rPh>
    <rPh sb="30" eb="32">
      <t>ニチジョウ</t>
    </rPh>
    <rPh sb="32" eb="34">
      <t>シュウゼン</t>
    </rPh>
    <rPh sb="40" eb="43">
      <t>ダイキボ</t>
    </rPh>
    <rPh sb="43" eb="45">
      <t>シュウゼン</t>
    </rPh>
    <rPh sb="46" eb="48">
      <t>ミコ</t>
    </rPh>
    <rPh sb="54" eb="57">
      <t>ケイカクテキ</t>
    </rPh>
    <rPh sb="58" eb="60">
      <t>シュウゼン</t>
    </rPh>
    <rPh sb="61" eb="62">
      <t>ツト</t>
    </rPh>
    <phoneticPr fontId="4"/>
  </si>
  <si>
    <t>総合保健医療センター</t>
  </si>
  <si>
    <t>歳出予算額2.6億円
（うち一般財源2.5億円)
【主なもの】
施設管理委託料 2.6億円</t>
    <phoneticPr fontId="4"/>
  </si>
  <si>
    <t>歳出決算額227百万円
（うち一般財源217百万円)</t>
    <phoneticPr fontId="4"/>
  </si>
  <si>
    <t>○保健所は全政令市で設置</t>
    <rPh sb="1" eb="4">
      <t>ホケンジョ</t>
    </rPh>
    <rPh sb="5" eb="6">
      <t>ゼン</t>
    </rPh>
    <rPh sb="6" eb="9">
      <t>セイレイシ</t>
    </rPh>
    <rPh sb="10" eb="12">
      <t>セッチ</t>
    </rPh>
    <phoneticPr fontId="4"/>
  </si>
  <si>
    <t>１</t>
    <phoneticPr fontId="4"/>
  </si>
  <si>
    <t>食品衛生指導</t>
    <rPh sb="0" eb="2">
      <t>ショクヒン</t>
    </rPh>
    <rPh sb="2" eb="4">
      <t>エイセイ</t>
    </rPh>
    <rPh sb="4" eb="6">
      <t>シドウ</t>
    </rPh>
    <phoneticPr fontId="4"/>
  </si>
  <si>
    <t>　食品衛生に関する各種施策を実施し、市民の食の安全を確保する。</t>
    <phoneticPr fontId="4"/>
  </si>
  <si>
    <t>〔対象者〕
食品関係事業者や市民
〔提供内容〕
食品営業許可
食品関係施設の監視指導
食鳥検査
食の安全性確保に関する情報の普及啓発</t>
    <rPh sb="1" eb="4">
      <t>タイショウシャ</t>
    </rPh>
    <rPh sb="6" eb="8">
      <t>ショクヒン</t>
    </rPh>
    <rPh sb="8" eb="10">
      <t>カンケイ</t>
    </rPh>
    <rPh sb="10" eb="13">
      <t>ジギョウシャ</t>
    </rPh>
    <rPh sb="14" eb="16">
      <t>シミン</t>
    </rPh>
    <rPh sb="18" eb="20">
      <t>テイキョウ</t>
    </rPh>
    <rPh sb="20" eb="22">
      <t>ナイヨウ</t>
    </rPh>
    <phoneticPr fontId="4"/>
  </si>
  <si>
    <t>職員34.10人
（正規30.10人、
非常勤4.00人）</t>
    <phoneticPr fontId="4"/>
  </si>
  <si>
    <t>【実績】
営業許認可件数
新規1,860件、継続1,617件
食品監視施設数24,926件
食品の試験検査653検体
衛生講習会：88回
食鳥検査数：7,079千羽
（H29年度）
【効果】
　食品衛生指導等により、市民の食の安全を確保している。</t>
    <rPh sb="1" eb="3">
      <t>ジッセキ</t>
    </rPh>
    <rPh sb="67" eb="68">
      <t>カイ</t>
    </rPh>
    <rPh sb="93" eb="95">
      <t>コウカ</t>
    </rPh>
    <rPh sb="104" eb="105">
      <t>トウ</t>
    </rPh>
    <phoneticPr fontId="1"/>
  </si>
  <si>
    <t>【分析】
　限られた予算・人員の中で遂行するために、重点的に監視指導を行う施設等を食品衛生監視指導計画で定めて、効率的な監視指導に取り組む必要がある。
【課題】
・HACCP（国際的に推奨された食品の衛生管理の手法）の法制化に対応した監視指導体制の整備並びに食品等事業者全業種への普及啓発。
・営業許可、イベント監視、食鳥検査等の業務が増加しており、また、社会問題となるような食品にまつわる事件が毎年のように発生している中、現人員で確実に対応しなければならない。 
・オリンピック・パラリンピックの開催を２年後に控え、イベントが増加するだけでなく、訪日外国人旅行者の増加も見込まれるため、関係各課との緊密な連携が必要である。</t>
    <rPh sb="1" eb="3">
      <t>ブンセキ</t>
    </rPh>
    <rPh sb="89" eb="92">
      <t>コクサイテキ</t>
    </rPh>
    <rPh sb="93" eb="95">
      <t>スイショウ</t>
    </rPh>
    <rPh sb="98" eb="100">
      <t>ショクヒン</t>
    </rPh>
    <rPh sb="101" eb="103">
      <t>エイセイ</t>
    </rPh>
    <rPh sb="103" eb="105">
      <t>カンリ</t>
    </rPh>
    <rPh sb="106" eb="108">
      <t>シュホウ</t>
    </rPh>
    <rPh sb="114" eb="116">
      <t>タイオウ</t>
    </rPh>
    <rPh sb="136" eb="137">
      <t>ゼン</t>
    </rPh>
    <rPh sb="137" eb="139">
      <t>ギョウシュ</t>
    </rPh>
    <rPh sb="211" eb="212">
      <t>ナカ</t>
    </rPh>
    <rPh sb="213" eb="214">
      <t>ゲン</t>
    </rPh>
    <rPh sb="214" eb="216">
      <t>ジンイン</t>
    </rPh>
    <rPh sb="217" eb="219">
      <t>カクジツ</t>
    </rPh>
    <rPh sb="220" eb="222">
      <t>タイオウ</t>
    </rPh>
    <rPh sb="254" eb="256">
      <t>ネンゴ</t>
    </rPh>
    <rPh sb="257" eb="258">
      <t>ヒカ</t>
    </rPh>
    <rPh sb="301" eb="303">
      <t>キンミツ</t>
    </rPh>
    <rPh sb="304" eb="306">
      <t>レンケイ</t>
    </rPh>
    <rPh sb="307" eb="309">
      <t>ヒツヨウ</t>
    </rPh>
    <phoneticPr fontId="1"/>
  </si>
  <si>
    <t>・HACCPの法制化及び全ての業種への導入義務化に伴う監視指導体制の整備
・ＨＡＣＣＰを用いた衛生管理手法の食品等事業者への周知及び普及啓発の推進
・業務に従事する職員の専門性に配慮した研修等を実施し、育成を図るとともに、必要な人員を確保する。
・イベントを主催する関係各課と密に連携する。</t>
    <rPh sb="44" eb="45">
      <t>モチ</t>
    </rPh>
    <rPh sb="47" eb="49">
      <t>エイセイ</t>
    </rPh>
    <rPh sb="49" eb="51">
      <t>カンリ</t>
    </rPh>
    <rPh sb="51" eb="53">
      <t>シュホウ</t>
    </rPh>
    <rPh sb="71" eb="73">
      <t>スイシン</t>
    </rPh>
    <rPh sb="78" eb="80">
      <t>ジュウジ</t>
    </rPh>
    <rPh sb="82" eb="84">
      <t>ショクイン</t>
    </rPh>
    <rPh sb="85" eb="87">
      <t>センモン</t>
    </rPh>
    <rPh sb="87" eb="88">
      <t>セイ</t>
    </rPh>
    <rPh sb="89" eb="91">
      <t>ハイリョ</t>
    </rPh>
    <rPh sb="93" eb="95">
      <t>ケンシュウ</t>
    </rPh>
    <rPh sb="95" eb="96">
      <t>トウ</t>
    </rPh>
    <rPh sb="97" eb="99">
      <t>ジッシ</t>
    </rPh>
    <rPh sb="101" eb="103">
      <t>イクセイ</t>
    </rPh>
    <rPh sb="111" eb="113">
      <t>ヒツヨウ</t>
    </rPh>
    <rPh sb="114" eb="116">
      <t>ジンイン</t>
    </rPh>
    <rPh sb="117" eb="119">
      <t>カクホ</t>
    </rPh>
    <rPh sb="129" eb="131">
      <t>シュサイ</t>
    </rPh>
    <rPh sb="138" eb="139">
      <t>ミツ</t>
    </rPh>
    <phoneticPr fontId="1"/>
  </si>
  <si>
    <t>生活衛生課
食品安全課</t>
    <rPh sb="0" eb="2">
      <t>セイカツ</t>
    </rPh>
    <rPh sb="2" eb="5">
      <t>エイセイカ</t>
    </rPh>
    <rPh sb="6" eb="8">
      <t>ショクヒン</t>
    </rPh>
    <rPh sb="8" eb="10">
      <t>アンゼン</t>
    </rPh>
    <rPh sb="10" eb="11">
      <t>カ</t>
    </rPh>
    <phoneticPr fontId="4"/>
  </si>
  <si>
    <t>歳出予算額12百万円
（うち一般財源12百万円)
【主なもの】
非常勤賃金 4百万円
【歳入予算額】
保健所手数料（食品・食肉）77百万円</t>
    <rPh sb="7" eb="10">
      <t>ヒャクマンエン</t>
    </rPh>
    <rPh sb="20" eb="23">
      <t>ヒャクマンエン</t>
    </rPh>
    <rPh sb="39" eb="42">
      <t>ヒャクマンエン</t>
    </rPh>
    <rPh sb="66" eb="69">
      <t>ヒャクマンエン</t>
    </rPh>
    <phoneticPr fontId="4"/>
  </si>
  <si>
    <t>歳出決算額11百万円
（うち一般財源11百万円）</t>
  </si>
  <si>
    <t>　食品衛生法に基づき、全国の都道府県・政令市等において実施</t>
    <rPh sb="1" eb="3">
      <t>ショクヒン</t>
    </rPh>
    <rPh sb="3" eb="6">
      <t>エイセイホウ</t>
    </rPh>
    <rPh sb="7" eb="8">
      <t>モト</t>
    </rPh>
    <rPh sb="11" eb="13">
      <t>ゼンコク</t>
    </rPh>
    <rPh sb="14" eb="18">
      <t>トドウフケン</t>
    </rPh>
    <rPh sb="19" eb="22">
      <t>セイレイシ</t>
    </rPh>
    <rPh sb="22" eb="23">
      <t>トウ</t>
    </rPh>
    <rPh sb="27" eb="29">
      <t>ジッシ</t>
    </rPh>
    <phoneticPr fontId="4"/>
  </si>
  <si>
    <t>２</t>
    <phoneticPr fontId="4"/>
  </si>
  <si>
    <t>環境衛生指導</t>
    <rPh sb="0" eb="2">
      <t>カンキョウ</t>
    </rPh>
    <rPh sb="2" eb="4">
      <t>エイセイ</t>
    </rPh>
    <rPh sb="4" eb="6">
      <t>シドウ</t>
    </rPh>
    <phoneticPr fontId="4"/>
  </si>
  <si>
    <t>　衛生的で快適な生活環境を確保することにより、市民が安心して生活できるようにする。</t>
    <phoneticPr fontId="4"/>
  </si>
  <si>
    <t>〔対象者〕
施設利用者や市民
〔提供内容〕
理容・美容・旅館業（特区民泊を含む）等の環境衛生関係営業施設の監視指導、行政検査
新規確認・許可
違法な民泊等の無許可営業者に対する指導
衛生害虫、飲料水、住居衛生に関する市民相談</t>
    <rPh sb="1" eb="4">
      <t>タイショウシャ</t>
    </rPh>
    <rPh sb="6" eb="8">
      <t>シセツ</t>
    </rPh>
    <rPh sb="8" eb="11">
      <t>リヨウシャ</t>
    </rPh>
    <rPh sb="12" eb="14">
      <t>シミン</t>
    </rPh>
    <rPh sb="16" eb="18">
      <t>テイキョウ</t>
    </rPh>
    <rPh sb="18" eb="20">
      <t>ナイヨウ</t>
    </rPh>
    <rPh sb="32" eb="34">
      <t>トック</t>
    </rPh>
    <phoneticPr fontId="4"/>
  </si>
  <si>
    <t>職員18.00人
（正規18.00人）</t>
    <rPh sb="17" eb="18">
      <t>ニン</t>
    </rPh>
    <phoneticPr fontId="4"/>
  </si>
  <si>
    <t xml:space="preserve">【実績】
新規確認・許可数：231件
監視件数：899件
衛生害虫相談　287件
飲料水相談　147件
住居衛生相談　23件
（H29年度）
【効果】
　環境衛生指導等により、市民の衛生的で快適な生活環境を確保している。
</t>
    <rPh sb="84" eb="85">
      <t>トウ</t>
    </rPh>
    <rPh sb="89" eb="91">
      <t>シミン</t>
    </rPh>
    <phoneticPr fontId="4"/>
  </si>
  <si>
    <t>【分析】
　環境衛生指導事業の対象業種は理美容所、クリーニング所、興行場、旅館、公衆浴場、特定建築物、水道、特区民泊等多岐にわたる。また、デング熱・ジカ熱等の蚊媒介感染症発生時の害虫対策、緊急時のスズメバチの巣の駆除など、事案発生時には迅速な対応が必要である。
　本年度は旅館業法等の改正に関する営業者への周知徹底、無許可営業者への指導強化等の対応が必要である。
【課題】
　専門分野に精通した業務に従事する職員の質の向上、中長期的な職員の育成を計画的に行う必要がある。</t>
    <rPh sb="6" eb="8">
      <t>カンキョウ</t>
    </rPh>
    <rPh sb="8" eb="10">
      <t>エイセイ</t>
    </rPh>
    <rPh sb="10" eb="12">
      <t>シドウ</t>
    </rPh>
    <rPh sb="12" eb="14">
      <t>ジギョウ</t>
    </rPh>
    <rPh sb="15" eb="17">
      <t>タイショウ</t>
    </rPh>
    <rPh sb="17" eb="19">
      <t>ギョウシュ</t>
    </rPh>
    <rPh sb="23" eb="24">
      <t>ジョ</t>
    </rPh>
    <rPh sb="31" eb="32">
      <t>ジョ</t>
    </rPh>
    <rPh sb="33" eb="35">
      <t>コウギョウ</t>
    </rPh>
    <rPh sb="35" eb="36">
      <t>ジョウ</t>
    </rPh>
    <rPh sb="37" eb="39">
      <t>リョカン</t>
    </rPh>
    <rPh sb="40" eb="42">
      <t>コウシュウ</t>
    </rPh>
    <rPh sb="42" eb="44">
      <t>ヨクジョウ</t>
    </rPh>
    <rPh sb="45" eb="47">
      <t>トクテイ</t>
    </rPh>
    <rPh sb="47" eb="50">
      <t>ケンチクブツ</t>
    </rPh>
    <rPh sb="51" eb="53">
      <t>スイドウ</t>
    </rPh>
    <rPh sb="54" eb="56">
      <t>トック</t>
    </rPh>
    <rPh sb="56" eb="58">
      <t>ミンパク</t>
    </rPh>
    <rPh sb="58" eb="59">
      <t>トウ</t>
    </rPh>
    <rPh sb="59" eb="61">
      <t>タキ</t>
    </rPh>
    <rPh sb="94" eb="97">
      <t>キンキュウジ</t>
    </rPh>
    <rPh sb="104" eb="105">
      <t>ス</t>
    </rPh>
    <rPh sb="111" eb="113">
      <t>ジアン</t>
    </rPh>
    <rPh sb="113" eb="115">
      <t>ハッセイ</t>
    </rPh>
    <rPh sb="115" eb="116">
      <t>ジ</t>
    </rPh>
    <rPh sb="118" eb="120">
      <t>ジンソク</t>
    </rPh>
    <rPh sb="121" eb="123">
      <t>タイオウ</t>
    </rPh>
    <rPh sb="132" eb="134">
      <t>ホンネン</t>
    </rPh>
    <rPh sb="134" eb="135">
      <t>ド</t>
    </rPh>
    <rPh sb="136" eb="140">
      <t>リョカンギョウホウ</t>
    </rPh>
    <rPh sb="140" eb="141">
      <t>トウ</t>
    </rPh>
    <rPh sb="142" eb="144">
      <t>カイセイ</t>
    </rPh>
    <rPh sb="145" eb="146">
      <t>カン</t>
    </rPh>
    <rPh sb="148" eb="151">
      <t>エイギョウシャ</t>
    </rPh>
    <rPh sb="153" eb="155">
      <t>シュウチ</t>
    </rPh>
    <rPh sb="155" eb="157">
      <t>テッテイ</t>
    </rPh>
    <rPh sb="158" eb="161">
      <t>ムキョカ</t>
    </rPh>
    <rPh sb="161" eb="163">
      <t>エイギョウ</t>
    </rPh>
    <rPh sb="163" eb="164">
      <t>シャ</t>
    </rPh>
    <rPh sb="166" eb="168">
      <t>シドウ</t>
    </rPh>
    <rPh sb="168" eb="170">
      <t>キョウカ</t>
    </rPh>
    <rPh sb="170" eb="171">
      <t>トウ</t>
    </rPh>
    <rPh sb="172" eb="174">
      <t>タイオウ</t>
    </rPh>
    <rPh sb="175" eb="177">
      <t>ヒツヨウ</t>
    </rPh>
    <rPh sb="184" eb="186">
      <t>カダイ</t>
    </rPh>
    <rPh sb="218" eb="220">
      <t>ショクイン</t>
    </rPh>
    <rPh sb="224" eb="227">
      <t>ケイカクテキ</t>
    </rPh>
    <rPh sb="228" eb="229">
      <t>オコナ</t>
    </rPh>
    <rPh sb="230" eb="232">
      <t>ヒツヨウ</t>
    </rPh>
    <phoneticPr fontId="4"/>
  </si>
  <si>
    <t>・環境衛生関係の専門分野に関連した研修等により、職員の質の向上、育成を図る。
・違法民泊等への対応に努めていく。</t>
    <rPh sb="1" eb="3">
      <t>カンキョウ</t>
    </rPh>
    <rPh sb="3" eb="5">
      <t>エイセイ</t>
    </rPh>
    <rPh sb="5" eb="7">
      <t>カンケイ</t>
    </rPh>
    <rPh sb="8" eb="10">
      <t>センモン</t>
    </rPh>
    <rPh sb="10" eb="12">
      <t>ブンヤ</t>
    </rPh>
    <rPh sb="13" eb="15">
      <t>カンレン</t>
    </rPh>
    <rPh sb="17" eb="19">
      <t>ケンシュウ</t>
    </rPh>
    <rPh sb="19" eb="20">
      <t>トウ</t>
    </rPh>
    <rPh sb="24" eb="26">
      <t>ショクイン</t>
    </rPh>
    <rPh sb="27" eb="28">
      <t>シツ</t>
    </rPh>
    <rPh sb="29" eb="31">
      <t>コウジョウ</t>
    </rPh>
    <rPh sb="32" eb="34">
      <t>イクセイ</t>
    </rPh>
    <rPh sb="35" eb="36">
      <t>ハカ</t>
    </rPh>
    <rPh sb="40" eb="42">
      <t>イホウ</t>
    </rPh>
    <rPh sb="42" eb="44">
      <t>ミンパク</t>
    </rPh>
    <rPh sb="44" eb="45">
      <t>トウ</t>
    </rPh>
    <rPh sb="47" eb="49">
      <t>タイオウ</t>
    </rPh>
    <rPh sb="50" eb="51">
      <t>ツト</t>
    </rPh>
    <phoneticPr fontId="4"/>
  </si>
  <si>
    <t>生活衛生課
環境衛生課</t>
    <rPh sb="0" eb="2">
      <t>セイカツ</t>
    </rPh>
    <rPh sb="2" eb="5">
      <t>エイセイカ</t>
    </rPh>
    <rPh sb="6" eb="8">
      <t>カンキョウ</t>
    </rPh>
    <rPh sb="8" eb="11">
      <t>エイセイカ</t>
    </rPh>
    <phoneticPr fontId="4"/>
  </si>
  <si>
    <t>歳出予算額3百万円
（うち一般財源3百万円)
【主なもの】
消耗品0.7百万円</t>
    <rPh sb="6" eb="9">
      <t>ヒャクマンエン</t>
    </rPh>
    <rPh sb="18" eb="19">
      <t>ヒャク</t>
    </rPh>
    <rPh sb="19" eb="21">
      <t>マンエン</t>
    </rPh>
    <rPh sb="36" eb="39">
      <t>ヒャクマンエン</t>
    </rPh>
    <phoneticPr fontId="4"/>
  </si>
  <si>
    <t>歳出決算額3百万円
（うち一般財源3百万円）</t>
    <phoneticPr fontId="4"/>
  </si>
  <si>
    <t>　環境衛生関係の各法令に基づき、全国の都道府県・政令市等において実施</t>
    <rPh sb="1" eb="3">
      <t>カンキョウ</t>
    </rPh>
    <rPh sb="3" eb="5">
      <t>エイセイ</t>
    </rPh>
    <rPh sb="5" eb="7">
      <t>カンケイ</t>
    </rPh>
    <rPh sb="8" eb="9">
      <t>カク</t>
    </rPh>
    <rPh sb="9" eb="11">
      <t>ホウレイ</t>
    </rPh>
    <rPh sb="12" eb="13">
      <t>モト</t>
    </rPh>
    <rPh sb="16" eb="18">
      <t>ゼンコク</t>
    </rPh>
    <rPh sb="19" eb="23">
      <t>トドウフケン</t>
    </rPh>
    <rPh sb="24" eb="27">
      <t>セイレイシ</t>
    </rPh>
    <rPh sb="27" eb="28">
      <t>トウ</t>
    </rPh>
    <rPh sb="32" eb="34">
      <t>ジッシ</t>
    </rPh>
    <phoneticPr fontId="4"/>
  </si>
  <si>
    <t>３</t>
    <phoneticPr fontId="4"/>
  </si>
  <si>
    <t>環境保健研究所運営</t>
    <rPh sb="0" eb="2">
      <t>カンキョウ</t>
    </rPh>
    <rPh sb="2" eb="4">
      <t>ホケン</t>
    </rPh>
    <rPh sb="4" eb="7">
      <t>ケンキュウジョ</t>
    </rPh>
    <rPh sb="7" eb="9">
      <t>ウンエイ</t>
    </rPh>
    <phoneticPr fontId="4"/>
  </si>
  <si>
    <t>〔対象者〕
市民及び業務等を有する所管課
〔提供内容〕
国の検査機関等と連携しての、地方衛生研究所でしかできない感染症・食中毒等検査、大気・水質検査、及び臨床検査の検査結果を提供。</t>
    <rPh sb="1" eb="4">
      <t>タイショウシャ</t>
    </rPh>
    <rPh sb="6" eb="8">
      <t>シミン</t>
    </rPh>
    <rPh sb="8" eb="9">
      <t>オヨ</t>
    </rPh>
    <rPh sb="10" eb="12">
      <t>ギョウム</t>
    </rPh>
    <rPh sb="12" eb="13">
      <t>トウ</t>
    </rPh>
    <rPh sb="14" eb="15">
      <t>ユウ</t>
    </rPh>
    <rPh sb="17" eb="19">
      <t>ショカン</t>
    </rPh>
    <rPh sb="19" eb="20">
      <t>カ</t>
    </rPh>
    <rPh sb="22" eb="24">
      <t>テイキョウ</t>
    </rPh>
    <rPh sb="24" eb="26">
      <t>ナイヨウ</t>
    </rPh>
    <phoneticPr fontId="4"/>
  </si>
  <si>
    <t>職員35.00人
（正規32.80人、
非常勤2.20人）</t>
    <phoneticPr fontId="4"/>
  </si>
  <si>
    <t xml:space="preserve">【検査実績】
H29年度
　細菌検査　　　 ：1,264件
　ウイルス検査　：1,224件
　臨床検査等　　：8,262件
　理化学検査　　：1,424件
　大気検査　　　 ：　364件
　水質検査　　　 ：　990件　　　　　　　　　　　　　　　 </t>
    <rPh sb="1" eb="3">
      <t>ケンサ</t>
    </rPh>
    <rPh sb="3" eb="5">
      <t>ジッセキ</t>
    </rPh>
    <phoneticPr fontId="4"/>
  </si>
  <si>
    <t>・行政でしか実施できない健康危機管理及び行政処分等に係る検査、並びに行政で実施すべき市民需要の高い検査を確実に実施しなければならない。
・試験検査及び調査研究は専門性が高く、熟練して指導的立場となるまで長期間に渡る育成が必要である。
・育成を進めているが、中堅職員（次期指導者となる）の育成を強化する必要がある。
・研究所設置後25年が経過して検査機器が老朽化し、修繕・保守点検等の維持管理費が増加している。
・計画的に更新を進めているが、老朽化した機器が多数存在することから、迅速に更新する必要がある。</t>
    <rPh sb="1" eb="3">
      <t>ギョウセイ</t>
    </rPh>
    <rPh sb="6" eb="8">
      <t>ジッシ</t>
    </rPh>
    <rPh sb="12" eb="14">
      <t>ケンコウ</t>
    </rPh>
    <rPh sb="14" eb="16">
      <t>キキ</t>
    </rPh>
    <rPh sb="16" eb="18">
      <t>カンリ</t>
    </rPh>
    <rPh sb="18" eb="19">
      <t>オヨ</t>
    </rPh>
    <rPh sb="20" eb="22">
      <t>ギョウセイ</t>
    </rPh>
    <rPh sb="22" eb="24">
      <t>ショブン</t>
    </rPh>
    <rPh sb="24" eb="25">
      <t>トウ</t>
    </rPh>
    <rPh sb="26" eb="27">
      <t>カカ</t>
    </rPh>
    <rPh sb="28" eb="30">
      <t>ケンサ</t>
    </rPh>
    <rPh sb="31" eb="32">
      <t>ナラ</t>
    </rPh>
    <rPh sb="34" eb="36">
      <t>ギョウセイ</t>
    </rPh>
    <rPh sb="37" eb="39">
      <t>ジッシ</t>
    </rPh>
    <rPh sb="42" eb="44">
      <t>シミン</t>
    </rPh>
    <rPh sb="44" eb="46">
      <t>ジュヨウ</t>
    </rPh>
    <rPh sb="47" eb="48">
      <t>タカ</t>
    </rPh>
    <rPh sb="49" eb="51">
      <t>ケンサ</t>
    </rPh>
    <rPh sb="52" eb="54">
      <t>カクジツ</t>
    </rPh>
    <rPh sb="55" eb="57">
      <t>ジッシ</t>
    </rPh>
    <rPh sb="70" eb="72">
      <t>シケン</t>
    </rPh>
    <rPh sb="74" eb="75">
      <t>オヨ</t>
    </rPh>
    <rPh sb="76" eb="78">
      <t>チョウサ</t>
    </rPh>
    <rPh sb="78" eb="80">
      <t>ケンキュウ</t>
    </rPh>
    <rPh sb="81" eb="84">
      <t>センモンセイ</t>
    </rPh>
    <rPh sb="85" eb="86">
      <t>タカ</t>
    </rPh>
    <rPh sb="88" eb="90">
      <t>ジュクレン</t>
    </rPh>
    <rPh sb="102" eb="105">
      <t>チョウキカン</t>
    </rPh>
    <rPh sb="106" eb="107">
      <t>ワタ</t>
    </rPh>
    <rPh sb="108" eb="110">
      <t>イクセイ</t>
    </rPh>
    <rPh sb="111" eb="113">
      <t>ヒツヨウ</t>
    </rPh>
    <rPh sb="119" eb="121">
      <t>イクセイ</t>
    </rPh>
    <rPh sb="122" eb="123">
      <t>スス</t>
    </rPh>
    <rPh sb="147" eb="149">
      <t>キョウカ</t>
    </rPh>
    <rPh sb="151" eb="153">
      <t>ヒツヨウ</t>
    </rPh>
    <rPh sb="208" eb="211">
      <t>ケイカクテキ</t>
    </rPh>
    <rPh sb="212" eb="214">
      <t>コウシン</t>
    </rPh>
    <rPh sb="215" eb="216">
      <t>スス</t>
    </rPh>
    <rPh sb="222" eb="225">
      <t>ロウキュウカ</t>
    </rPh>
    <rPh sb="227" eb="229">
      <t>キキ</t>
    </rPh>
    <rPh sb="230" eb="232">
      <t>タスウ</t>
    </rPh>
    <rPh sb="232" eb="234">
      <t>ソンザイ</t>
    </rPh>
    <rPh sb="241" eb="243">
      <t>ジンソク</t>
    </rPh>
    <rPh sb="244" eb="246">
      <t>コウシン</t>
    </rPh>
    <rPh sb="248" eb="250">
      <t>ヒツヨウ</t>
    </rPh>
    <phoneticPr fontId="4"/>
  </si>
  <si>
    <t>・試験検査及び調査研究といった業務の特殊性に配慮した研修・指導とジョブローテーションにより専門職員の育成を図る。</t>
    <rPh sb="26" eb="28">
      <t>ケンシュウ</t>
    </rPh>
    <rPh sb="29" eb="31">
      <t>シドウ</t>
    </rPh>
    <phoneticPr fontId="4"/>
  </si>
  <si>
    <t>健康企画課
健康科学課</t>
    <rPh sb="0" eb="2">
      <t>ケンコウ</t>
    </rPh>
    <rPh sb="2" eb="4">
      <t>キカク</t>
    </rPh>
    <rPh sb="4" eb="5">
      <t>カ</t>
    </rPh>
    <rPh sb="6" eb="8">
      <t>ケンコウ</t>
    </rPh>
    <rPh sb="8" eb="10">
      <t>カガク</t>
    </rPh>
    <rPh sb="10" eb="11">
      <t>カ</t>
    </rPh>
    <phoneticPr fontId="4"/>
  </si>
  <si>
    <t>④ アウトソーシング</t>
  </si>
  <si>
    <t>・検査依頼元課等と調整して委託化する。</t>
    <rPh sb="1" eb="3">
      <t>ケンサ</t>
    </rPh>
    <rPh sb="3" eb="5">
      <t>イライ</t>
    </rPh>
    <rPh sb="5" eb="6">
      <t>モト</t>
    </rPh>
    <rPh sb="6" eb="7">
      <t>カ</t>
    </rPh>
    <rPh sb="7" eb="8">
      <t>トウ</t>
    </rPh>
    <rPh sb="9" eb="11">
      <t>チョウセイ</t>
    </rPh>
    <rPh sb="13" eb="16">
      <t>イタクカ</t>
    </rPh>
    <phoneticPr fontId="4"/>
  </si>
  <si>
    <t>・検査機器を計画的に更新して効率的に事業を実施する。
・機器の集約等により維持管理経費等の節減を図る。</t>
    <rPh sb="28" eb="30">
      <t>キキ</t>
    </rPh>
    <rPh sb="31" eb="33">
      <t>シュウヤク</t>
    </rPh>
    <rPh sb="33" eb="34">
      <t>トウ</t>
    </rPh>
    <rPh sb="37" eb="39">
      <t>イジ</t>
    </rPh>
    <rPh sb="39" eb="41">
      <t>カンリ</t>
    </rPh>
    <rPh sb="41" eb="43">
      <t>ケイヒ</t>
    </rPh>
    <rPh sb="43" eb="44">
      <t>トウ</t>
    </rPh>
    <rPh sb="45" eb="46">
      <t>セツ</t>
    </rPh>
    <rPh sb="46" eb="47">
      <t>ゲン</t>
    </rPh>
    <rPh sb="48" eb="49">
      <t>ハカ</t>
    </rPh>
    <phoneticPr fontId="4"/>
  </si>
  <si>
    <t>全国の都道府県・政令市において地方衛生研究所として設置、実施</t>
    <rPh sb="0" eb="2">
      <t>ゼンコク</t>
    </rPh>
    <rPh sb="3" eb="7">
      <t>トドウフケン</t>
    </rPh>
    <rPh sb="8" eb="11">
      <t>セイレイシ</t>
    </rPh>
    <rPh sb="15" eb="17">
      <t>チホウ</t>
    </rPh>
    <rPh sb="17" eb="19">
      <t>エイセイ</t>
    </rPh>
    <rPh sb="19" eb="21">
      <t>ケンキュウ</t>
    </rPh>
    <rPh sb="21" eb="22">
      <t>ジョ</t>
    </rPh>
    <rPh sb="25" eb="27">
      <t>セッチ</t>
    </rPh>
    <rPh sb="28" eb="30">
      <t>ジッシ</t>
    </rPh>
    <phoneticPr fontId="4"/>
  </si>
  <si>
    <t>妊婦・乳幼児健康診査</t>
    <rPh sb="0" eb="2">
      <t>ニンプ</t>
    </rPh>
    <rPh sb="3" eb="6">
      <t>ニュウヨウジ</t>
    </rPh>
    <rPh sb="6" eb="8">
      <t>ケンコウ</t>
    </rPh>
    <rPh sb="8" eb="10">
      <t>シンサ</t>
    </rPh>
    <phoneticPr fontId="4"/>
  </si>
  <si>
    <t xml:space="preserve">〔対象者〕
妊婦、対象月齢の児童
〔提供内容〕
妊婦健診　14回/人
乳児健診　2回/人
４か月児健診
１歳６か月児健診
３歳児健診
</t>
    <rPh sb="1" eb="4">
      <t>タイショウシャ</t>
    </rPh>
    <rPh sb="6" eb="8">
      <t>ニンプ</t>
    </rPh>
    <rPh sb="9" eb="11">
      <t>タイショウ</t>
    </rPh>
    <rPh sb="11" eb="13">
      <t>ゲツレイ</t>
    </rPh>
    <rPh sb="14" eb="16">
      <t>ジドウ</t>
    </rPh>
    <rPh sb="18" eb="20">
      <t>テイキョウ</t>
    </rPh>
    <rPh sb="20" eb="22">
      <t>ナイヨウ</t>
    </rPh>
    <phoneticPr fontId="4"/>
  </si>
  <si>
    <t>職員17.49人
（正規8.36人
　非常勤9.13人）</t>
    <phoneticPr fontId="4"/>
  </si>
  <si>
    <t>【実績】
受診者数（H29年度）
妊婦：延81,080件
乳児：延10,340件
4か月児：6,704件
1歳6か月児：7,215件
3歳児：7,324件
【効果】
妊婦・乳幼児健康診査は、妊婦及び乳幼児の健康の保持及び増進を図るために不可欠な事業である。</t>
    <rPh sb="1" eb="3">
      <t>ジッセキ</t>
    </rPh>
    <rPh sb="5" eb="8">
      <t>ジュシンシャ</t>
    </rPh>
    <rPh sb="8" eb="9">
      <t>スウ</t>
    </rPh>
    <rPh sb="13" eb="15">
      <t>ネンド</t>
    </rPh>
    <rPh sb="17" eb="19">
      <t>ニンプ</t>
    </rPh>
    <rPh sb="20" eb="21">
      <t>ノベ</t>
    </rPh>
    <rPh sb="27" eb="28">
      <t>ケン</t>
    </rPh>
    <rPh sb="29" eb="31">
      <t>ニュウジ</t>
    </rPh>
    <rPh sb="32" eb="33">
      <t>ノベ</t>
    </rPh>
    <rPh sb="39" eb="40">
      <t>ケン</t>
    </rPh>
    <rPh sb="43" eb="44">
      <t>ゲツ</t>
    </rPh>
    <rPh sb="44" eb="45">
      <t>ジ</t>
    </rPh>
    <rPh sb="51" eb="52">
      <t>ケン</t>
    </rPh>
    <rPh sb="54" eb="55">
      <t>サイ</t>
    </rPh>
    <rPh sb="57" eb="58">
      <t>ゲツ</t>
    </rPh>
    <rPh sb="58" eb="59">
      <t>ジ</t>
    </rPh>
    <rPh sb="65" eb="66">
      <t>ケン</t>
    </rPh>
    <rPh sb="68" eb="70">
      <t>サイジ</t>
    </rPh>
    <rPh sb="76" eb="77">
      <t>ケン</t>
    </rPh>
    <rPh sb="80" eb="82">
      <t>コウカ</t>
    </rPh>
    <rPh sb="84" eb="86">
      <t>ニンプ</t>
    </rPh>
    <rPh sb="87" eb="90">
      <t>ニュウヨウジ</t>
    </rPh>
    <rPh sb="90" eb="92">
      <t>ケンコウ</t>
    </rPh>
    <rPh sb="92" eb="94">
      <t>シンサ</t>
    </rPh>
    <rPh sb="96" eb="98">
      <t>ニンプ</t>
    </rPh>
    <rPh sb="98" eb="99">
      <t>オヨ</t>
    </rPh>
    <rPh sb="100" eb="103">
      <t>ニュウヨウジ</t>
    </rPh>
    <rPh sb="104" eb="106">
      <t>ケンコウ</t>
    </rPh>
    <rPh sb="107" eb="109">
      <t>ホジ</t>
    </rPh>
    <rPh sb="109" eb="110">
      <t>オヨ</t>
    </rPh>
    <rPh sb="111" eb="113">
      <t>ゾウシン</t>
    </rPh>
    <rPh sb="114" eb="115">
      <t>ハカ</t>
    </rPh>
    <rPh sb="119" eb="122">
      <t>フカケツ</t>
    </rPh>
    <rPh sb="123" eb="125">
      <t>ジギョウ</t>
    </rPh>
    <phoneticPr fontId="4"/>
  </si>
  <si>
    <t>受診率が90％以上の事業であり、疾病を早期発見し必要な治療につなげることで、妊婦の健康管理及び子どもの健全な成長・発達に寄与している。
また、様々な専門職が、子育てに係る不安等について相談に応じることができている。
しかし、健康診査当日の流れの中では、待ち時間が発生している現状がある。</t>
    <rPh sb="0" eb="2">
      <t>ジュシン</t>
    </rPh>
    <rPh sb="2" eb="3">
      <t>リツ</t>
    </rPh>
    <rPh sb="7" eb="9">
      <t>イジョウ</t>
    </rPh>
    <rPh sb="10" eb="12">
      <t>ジギョウ</t>
    </rPh>
    <rPh sb="16" eb="18">
      <t>シッペイ</t>
    </rPh>
    <rPh sb="19" eb="21">
      <t>ソウキ</t>
    </rPh>
    <rPh sb="21" eb="23">
      <t>ハッケン</t>
    </rPh>
    <rPh sb="24" eb="26">
      <t>ヒツヨウ</t>
    </rPh>
    <rPh sb="27" eb="29">
      <t>チリョウ</t>
    </rPh>
    <rPh sb="41" eb="43">
      <t>ケンコウ</t>
    </rPh>
    <rPh sb="43" eb="45">
      <t>カンリ</t>
    </rPh>
    <rPh sb="45" eb="46">
      <t>オヨ</t>
    </rPh>
    <rPh sb="47" eb="48">
      <t>コ</t>
    </rPh>
    <rPh sb="51" eb="53">
      <t>ケンゼン</t>
    </rPh>
    <rPh sb="54" eb="56">
      <t>セイチョウ</t>
    </rPh>
    <rPh sb="57" eb="59">
      <t>ハッタツ</t>
    </rPh>
    <rPh sb="60" eb="62">
      <t>キヨ</t>
    </rPh>
    <rPh sb="71" eb="73">
      <t>サマザマ</t>
    </rPh>
    <rPh sb="74" eb="76">
      <t>センモン</t>
    </rPh>
    <rPh sb="76" eb="77">
      <t>ショク</t>
    </rPh>
    <rPh sb="79" eb="81">
      <t>コソダ</t>
    </rPh>
    <rPh sb="83" eb="84">
      <t>カカ</t>
    </rPh>
    <rPh sb="85" eb="87">
      <t>フアン</t>
    </rPh>
    <rPh sb="87" eb="88">
      <t>トウ</t>
    </rPh>
    <rPh sb="92" eb="94">
      <t>ソウダン</t>
    </rPh>
    <rPh sb="95" eb="96">
      <t>オウ</t>
    </rPh>
    <rPh sb="112" eb="114">
      <t>ケンコウ</t>
    </rPh>
    <rPh sb="114" eb="116">
      <t>シンサ</t>
    </rPh>
    <rPh sb="116" eb="118">
      <t>トウジツ</t>
    </rPh>
    <rPh sb="119" eb="120">
      <t>ナガ</t>
    </rPh>
    <rPh sb="122" eb="123">
      <t>ナカ</t>
    </rPh>
    <rPh sb="126" eb="127">
      <t>マ</t>
    </rPh>
    <rPh sb="128" eb="130">
      <t>ジカン</t>
    </rPh>
    <rPh sb="131" eb="133">
      <t>ハッセイ</t>
    </rPh>
    <rPh sb="137" eb="139">
      <t>ゲンジョウ</t>
    </rPh>
    <phoneticPr fontId="4"/>
  </si>
  <si>
    <t>健康診査の流れについては、引き続き検討。</t>
    <rPh sb="0" eb="2">
      <t>ケンコウ</t>
    </rPh>
    <rPh sb="2" eb="4">
      <t>シンサ</t>
    </rPh>
    <rPh sb="5" eb="6">
      <t>ナガ</t>
    </rPh>
    <rPh sb="13" eb="14">
      <t>ヒ</t>
    </rPh>
    <rPh sb="15" eb="16">
      <t>ツヅ</t>
    </rPh>
    <rPh sb="17" eb="19">
      <t>ケントウ</t>
    </rPh>
    <phoneticPr fontId="4"/>
  </si>
  <si>
    <t>歳出予算額7.7億円
（うち一般財源7.7億円)
【主なもの】
妊婦健診委託料 6.0億円
乳児健診委託料 0.7億円</t>
    <phoneticPr fontId="4"/>
  </si>
  <si>
    <t>歳出決算額785百万円
（うち一般財源785百万円）</t>
    <phoneticPr fontId="4"/>
  </si>
  <si>
    <t>母子保健法に基づき全市町村で実施</t>
    <rPh sb="0" eb="2">
      <t>ボシ</t>
    </rPh>
    <rPh sb="2" eb="4">
      <t>ホケン</t>
    </rPh>
    <rPh sb="4" eb="5">
      <t>ホウ</t>
    </rPh>
    <rPh sb="6" eb="7">
      <t>モト</t>
    </rPh>
    <rPh sb="9" eb="11">
      <t>ゼンシ</t>
    </rPh>
    <rPh sb="11" eb="12">
      <t>マチ</t>
    </rPh>
    <rPh sb="12" eb="13">
      <t>ムラ</t>
    </rPh>
    <rPh sb="14" eb="16">
      <t>ジッシ</t>
    </rPh>
    <phoneticPr fontId="4"/>
  </si>
  <si>
    <t>不妊対策</t>
    <rPh sb="0" eb="2">
      <t>フニン</t>
    </rPh>
    <rPh sb="2" eb="4">
      <t>タイサク</t>
    </rPh>
    <phoneticPr fontId="4"/>
  </si>
  <si>
    <t>〔対象者〕
子供がほしいと望んでいるにも関わらず、子供に恵まれない者
〔提供内容〕
特定不妊治療費助成
助成限度額：１５万円／回
初回助成額上限３０万円／回
更に男性不妊治療を伴う場合１５万円／回まで上乗せ
助成回数：初回助成時の妻年齢が３９歳以下は通算６回、４０～４２歳は通算３回、４３歳以上は助成なし
不妊専門相談：月１回、予約制
医師、助産師との個別相談</t>
    <rPh sb="1" eb="4">
      <t>タイショウシャ</t>
    </rPh>
    <rPh sb="6" eb="8">
      <t>コドモ</t>
    </rPh>
    <rPh sb="13" eb="14">
      <t>ノゾ</t>
    </rPh>
    <rPh sb="20" eb="21">
      <t>カカ</t>
    </rPh>
    <rPh sb="25" eb="27">
      <t>コドモ</t>
    </rPh>
    <rPh sb="28" eb="29">
      <t>メグ</t>
    </rPh>
    <rPh sb="33" eb="34">
      <t>モノ</t>
    </rPh>
    <rPh sb="36" eb="38">
      <t>テイキョウ</t>
    </rPh>
    <rPh sb="38" eb="40">
      <t>ナイヨウ</t>
    </rPh>
    <rPh sb="42" eb="44">
      <t>トクテイ</t>
    </rPh>
    <rPh sb="44" eb="46">
      <t>フニン</t>
    </rPh>
    <rPh sb="46" eb="48">
      <t>チリョウ</t>
    </rPh>
    <rPh sb="48" eb="49">
      <t>ヒ</t>
    </rPh>
    <rPh sb="49" eb="51">
      <t>ジョセイ</t>
    </rPh>
    <rPh sb="52" eb="54">
      <t>ジョセイ</t>
    </rPh>
    <rPh sb="54" eb="56">
      <t>ゲンド</t>
    </rPh>
    <rPh sb="56" eb="57">
      <t>ガク</t>
    </rPh>
    <rPh sb="60" eb="62">
      <t>マンエン</t>
    </rPh>
    <rPh sb="63" eb="64">
      <t>カイ</t>
    </rPh>
    <rPh sb="65" eb="67">
      <t>ショカイ</t>
    </rPh>
    <rPh sb="67" eb="70">
      <t>ジョセイガク</t>
    </rPh>
    <rPh sb="70" eb="72">
      <t>ジョウゲン</t>
    </rPh>
    <rPh sb="74" eb="76">
      <t>マンエン</t>
    </rPh>
    <rPh sb="77" eb="78">
      <t>カイ</t>
    </rPh>
    <rPh sb="79" eb="80">
      <t>サラ</t>
    </rPh>
    <rPh sb="81" eb="83">
      <t>ダンセイ</t>
    </rPh>
    <rPh sb="83" eb="85">
      <t>フニン</t>
    </rPh>
    <rPh sb="85" eb="87">
      <t>チリョウ</t>
    </rPh>
    <rPh sb="88" eb="89">
      <t>トモナ</t>
    </rPh>
    <rPh sb="90" eb="92">
      <t>バアイ</t>
    </rPh>
    <rPh sb="94" eb="96">
      <t>マンエン</t>
    </rPh>
    <rPh sb="97" eb="98">
      <t>カイ</t>
    </rPh>
    <rPh sb="100" eb="102">
      <t>ウワノ</t>
    </rPh>
    <rPh sb="104" eb="106">
      <t>ジョセイ</t>
    </rPh>
    <rPh sb="106" eb="108">
      <t>カイスウ</t>
    </rPh>
    <rPh sb="109" eb="111">
      <t>ショカイ</t>
    </rPh>
    <rPh sb="111" eb="113">
      <t>ジョセイ</t>
    </rPh>
    <rPh sb="113" eb="114">
      <t>ジ</t>
    </rPh>
    <rPh sb="115" eb="116">
      <t>ツマ</t>
    </rPh>
    <rPh sb="116" eb="118">
      <t>ネンレイ</t>
    </rPh>
    <rPh sb="121" eb="122">
      <t>サイ</t>
    </rPh>
    <rPh sb="122" eb="124">
      <t>イカ</t>
    </rPh>
    <rPh sb="125" eb="127">
      <t>ツウサン</t>
    </rPh>
    <rPh sb="128" eb="129">
      <t>カイ</t>
    </rPh>
    <rPh sb="135" eb="136">
      <t>サイ</t>
    </rPh>
    <rPh sb="137" eb="139">
      <t>ツウサン</t>
    </rPh>
    <rPh sb="140" eb="141">
      <t>カイ</t>
    </rPh>
    <rPh sb="144" eb="145">
      <t>サイ</t>
    </rPh>
    <rPh sb="145" eb="147">
      <t>イジョウ</t>
    </rPh>
    <rPh sb="148" eb="150">
      <t>ジョセイ</t>
    </rPh>
    <rPh sb="153" eb="155">
      <t>フニン</t>
    </rPh>
    <rPh sb="155" eb="157">
      <t>センモン</t>
    </rPh>
    <rPh sb="157" eb="159">
      <t>ソウダン</t>
    </rPh>
    <rPh sb="160" eb="161">
      <t>ツキ</t>
    </rPh>
    <rPh sb="162" eb="163">
      <t>カイ</t>
    </rPh>
    <rPh sb="164" eb="167">
      <t>ヨヤクセイ</t>
    </rPh>
    <rPh sb="168" eb="170">
      <t>イシ</t>
    </rPh>
    <rPh sb="171" eb="174">
      <t>ジョサンシ</t>
    </rPh>
    <rPh sb="176" eb="178">
      <t>コベツ</t>
    </rPh>
    <rPh sb="178" eb="180">
      <t>ソウダン</t>
    </rPh>
    <phoneticPr fontId="4"/>
  </si>
  <si>
    <t xml:space="preserve">【実績】
・特定不妊治療費助成事業
　助成件数（H29年度）
　実件583件　延件949件
・不妊専門相談センター
　面接相談（H29年度）　25人
　電話相談（H29年度）174人
・不妊・不育症及び妊孕性に関す　
　る正しい知識の普及啓発
　リーフレットの配布
  （成人の集い等）
【効果】
・高額な不妊治療費の一部を助成することで、経済的な負担を軽減する。
・不妊や不育症に係る悩みは多種多様であり、個別性が求められるため、個別相談の場は必要である。
・不妊、不育症及び妊孕性（妊娠しやすさ）について正しい知識を普及啓発することで、早期受診、早期治療及び予防につなげることは、不妊対策及び少子化対策のうえで重要である。
</t>
    <rPh sb="1" eb="3">
      <t>ジッセキ</t>
    </rPh>
    <rPh sb="6" eb="8">
      <t>トクテイ</t>
    </rPh>
    <rPh sb="8" eb="10">
      <t>フニン</t>
    </rPh>
    <rPh sb="10" eb="12">
      <t>チリョウ</t>
    </rPh>
    <rPh sb="12" eb="13">
      <t>ヒ</t>
    </rPh>
    <rPh sb="13" eb="15">
      <t>ジョセイ</t>
    </rPh>
    <rPh sb="15" eb="17">
      <t>ジギョウ</t>
    </rPh>
    <rPh sb="19" eb="21">
      <t>ジョセイ</t>
    </rPh>
    <rPh sb="21" eb="23">
      <t>ケンスウ</t>
    </rPh>
    <rPh sb="27" eb="29">
      <t>ネンド</t>
    </rPh>
    <rPh sb="32" eb="33">
      <t>ジツ</t>
    </rPh>
    <rPh sb="33" eb="34">
      <t>ケン</t>
    </rPh>
    <rPh sb="37" eb="38">
      <t>ケン</t>
    </rPh>
    <rPh sb="39" eb="40">
      <t>ノベ</t>
    </rPh>
    <rPh sb="40" eb="41">
      <t>ケン</t>
    </rPh>
    <rPh sb="44" eb="45">
      <t>ケン</t>
    </rPh>
    <rPh sb="47" eb="49">
      <t>フニン</t>
    </rPh>
    <rPh sb="49" eb="51">
      <t>センモン</t>
    </rPh>
    <rPh sb="51" eb="53">
      <t>ソウダン</t>
    </rPh>
    <rPh sb="59" eb="61">
      <t>メンセツ</t>
    </rPh>
    <rPh sb="61" eb="63">
      <t>ソウダン</t>
    </rPh>
    <rPh sb="67" eb="69">
      <t>ネンド</t>
    </rPh>
    <rPh sb="73" eb="74">
      <t>ニン</t>
    </rPh>
    <rPh sb="76" eb="78">
      <t>デンワ</t>
    </rPh>
    <rPh sb="78" eb="80">
      <t>ソウダン</t>
    </rPh>
    <rPh sb="84" eb="85">
      <t>ネン</t>
    </rPh>
    <rPh sb="85" eb="86">
      <t>ド</t>
    </rPh>
    <rPh sb="90" eb="91">
      <t>ニン</t>
    </rPh>
    <rPh sb="93" eb="95">
      <t>フニン</t>
    </rPh>
    <rPh sb="96" eb="99">
      <t>フイクショウ</t>
    </rPh>
    <rPh sb="99" eb="100">
      <t>オヨ</t>
    </rPh>
    <rPh sb="101" eb="103">
      <t>ニンヨウ</t>
    </rPh>
    <rPh sb="103" eb="104">
      <t>セイ</t>
    </rPh>
    <rPh sb="105" eb="106">
      <t>カン</t>
    </rPh>
    <rPh sb="111" eb="112">
      <t>タダ</t>
    </rPh>
    <rPh sb="114" eb="116">
      <t>チシキ</t>
    </rPh>
    <rPh sb="117" eb="119">
      <t>フキュウ</t>
    </rPh>
    <rPh sb="119" eb="121">
      <t>ケイハツ</t>
    </rPh>
    <rPh sb="130" eb="132">
      <t>ハイフ</t>
    </rPh>
    <rPh sb="136" eb="138">
      <t>セイジン</t>
    </rPh>
    <rPh sb="139" eb="140">
      <t>ツド</t>
    </rPh>
    <rPh sb="141" eb="142">
      <t>トウ</t>
    </rPh>
    <rPh sb="145" eb="147">
      <t>コウカ</t>
    </rPh>
    <rPh sb="150" eb="152">
      <t>コウガク</t>
    </rPh>
    <rPh sb="153" eb="155">
      <t>フニン</t>
    </rPh>
    <rPh sb="155" eb="157">
      <t>チリョウ</t>
    </rPh>
    <rPh sb="157" eb="158">
      <t>ヒ</t>
    </rPh>
    <rPh sb="159" eb="161">
      <t>イチブ</t>
    </rPh>
    <rPh sb="162" eb="164">
      <t>ジョセイ</t>
    </rPh>
    <rPh sb="170" eb="173">
      <t>ケイザイテキ</t>
    </rPh>
    <rPh sb="174" eb="176">
      <t>フタン</t>
    </rPh>
    <rPh sb="177" eb="179">
      <t>ケイゲン</t>
    </rPh>
    <rPh sb="184" eb="186">
      <t>フニン</t>
    </rPh>
    <rPh sb="187" eb="190">
      <t>フイクショウ</t>
    </rPh>
    <rPh sb="191" eb="192">
      <t>カカ</t>
    </rPh>
    <rPh sb="193" eb="194">
      <t>ナヤ</t>
    </rPh>
    <rPh sb="196" eb="200">
      <t>タシュタヨウ</t>
    </rPh>
    <rPh sb="204" eb="207">
      <t>コベツセイ</t>
    </rPh>
    <rPh sb="208" eb="209">
      <t>モト</t>
    </rPh>
    <rPh sb="216" eb="218">
      <t>コベツ</t>
    </rPh>
    <rPh sb="218" eb="220">
      <t>ソウダン</t>
    </rPh>
    <rPh sb="221" eb="222">
      <t>バ</t>
    </rPh>
    <rPh sb="223" eb="225">
      <t>ヒツヨウ</t>
    </rPh>
    <rPh sb="231" eb="233">
      <t>フニン</t>
    </rPh>
    <rPh sb="234" eb="237">
      <t>フイクショウ</t>
    </rPh>
    <rPh sb="237" eb="238">
      <t>オヨ</t>
    </rPh>
    <rPh sb="239" eb="241">
      <t>ニンヨウ</t>
    </rPh>
    <rPh sb="241" eb="242">
      <t>セイ</t>
    </rPh>
    <rPh sb="243" eb="245">
      <t>ニンシン</t>
    </rPh>
    <rPh sb="254" eb="255">
      <t>タダ</t>
    </rPh>
    <rPh sb="257" eb="259">
      <t>チシキ</t>
    </rPh>
    <rPh sb="260" eb="262">
      <t>フキュウ</t>
    </rPh>
    <rPh sb="262" eb="264">
      <t>ケイハツ</t>
    </rPh>
    <rPh sb="270" eb="272">
      <t>ソウキ</t>
    </rPh>
    <rPh sb="272" eb="274">
      <t>ジュシン</t>
    </rPh>
    <rPh sb="275" eb="277">
      <t>ソウキ</t>
    </rPh>
    <rPh sb="277" eb="279">
      <t>チリョウ</t>
    </rPh>
    <rPh sb="279" eb="280">
      <t>オヨ</t>
    </rPh>
    <rPh sb="281" eb="283">
      <t>ヨボウ</t>
    </rPh>
    <rPh sb="292" eb="294">
      <t>フニン</t>
    </rPh>
    <rPh sb="294" eb="296">
      <t>タイサク</t>
    </rPh>
    <rPh sb="296" eb="297">
      <t>オヨ</t>
    </rPh>
    <rPh sb="307" eb="309">
      <t>ジュウヨウ</t>
    </rPh>
    <phoneticPr fontId="4"/>
  </si>
  <si>
    <t>制度改正により、初回助成額の増額や男性不妊治療への助成拡充がされたが、特定不妊治療費は高額であり、現行の制度では、その費用の一部助成に過ぎない。
また、特定不妊治療に至るまでの検査・治療をカバーできる助成制度がないため、不妊治療を実施する夫婦にとっては、経済的な負担がまだまだ少なくないというのが現状である。
他都市の状況を踏まえ、千葉市でも独自事業の実施を検討する必要がある。</t>
    <rPh sb="0" eb="2">
      <t>セイド</t>
    </rPh>
    <rPh sb="2" eb="4">
      <t>カイセイ</t>
    </rPh>
    <rPh sb="8" eb="10">
      <t>ショカイ</t>
    </rPh>
    <rPh sb="10" eb="12">
      <t>ジョセイ</t>
    </rPh>
    <rPh sb="12" eb="13">
      <t>ガク</t>
    </rPh>
    <rPh sb="14" eb="16">
      <t>ゾウガク</t>
    </rPh>
    <rPh sb="17" eb="19">
      <t>ダンセイ</t>
    </rPh>
    <rPh sb="19" eb="21">
      <t>フニン</t>
    </rPh>
    <rPh sb="21" eb="23">
      <t>チリョウ</t>
    </rPh>
    <rPh sb="25" eb="27">
      <t>ジョセイ</t>
    </rPh>
    <rPh sb="27" eb="29">
      <t>カクジュウ</t>
    </rPh>
    <rPh sb="35" eb="37">
      <t>トクテイ</t>
    </rPh>
    <rPh sb="37" eb="39">
      <t>フニン</t>
    </rPh>
    <rPh sb="39" eb="41">
      <t>チリョウ</t>
    </rPh>
    <rPh sb="41" eb="42">
      <t>ヒ</t>
    </rPh>
    <rPh sb="43" eb="45">
      <t>コウガク</t>
    </rPh>
    <rPh sb="49" eb="51">
      <t>ゲンコウ</t>
    </rPh>
    <rPh sb="52" eb="54">
      <t>セイド</t>
    </rPh>
    <rPh sb="59" eb="61">
      <t>ヒヨウ</t>
    </rPh>
    <rPh sb="62" eb="64">
      <t>イチブ</t>
    </rPh>
    <rPh sb="64" eb="66">
      <t>ジョセイ</t>
    </rPh>
    <rPh sb="67" eb="68">
      <t>ス</t>
    </rPh>
    <rPh sb="76" eb="78">
      <t>トクテイ</t>
    </rPh>
    <rPh sb="78" eb="80">
      <t>フニン</t>
    </rPh>
    <rPh sb="80" eb="82">
      <t>チリョウ</t>
    </rPh>
    <rPh sb="83" eb="84">
      <t>イタ</t>
    </rPh>
    <rPh sb="88" eb="90">
      <t>ケンサ</t>
    </rPh>
    <rPh sb="91" eb="93">
      <t>チリョウ</t>
    </rPh>
    <rPh sb="100" eb="102">
      <t>ジョセイ</t>
    </rPh>
    <rPh sb="102" eb="104">
      <t>セイド</t>
    </rPh>
    <rPh sb="110" eb="112">
      <t>フニン</t>
    </rPh>
    <rPh sb="112" eb="114">
      <t>チリョウ</t>
    </rPh>
    <rPh sb="115" eb="117">
      <t>ジッシ</t>
    </rPh>
    <rPh sb="119" eb="121">
      <t>フウフ</t>
    </rPh>
    <rPh sb="127" eb="130">
      <t>ケイザイテキ</t>
    </rPh>
    <rPh sb="131" eb="133">
      <t>フタン</t>
    </rPh>
    <rPh sb="138" eb="139">
      <t>スク</t>
    </rPh>
    <rPh sb="148" eb="150">
      <t>ゲンジョウ</t>
    </rPh>
    <rPh sb="155" eb="156">
      <t>タ</t>
    </rPh>
    <rPh sb="156" eb="158">
      <t>トシ</t>
    </rPh>
    <rPh sb="159" eb="161">
      <t>ジョウキョウ</t>
    </rPh>
    <rPh sb="162" eb="163">
      <t>フ</t>
    </rPh>
    <rPh sb="166" eb="169">
      <t>チバシ</t>
    </rPh>
    <rPh sb="171" eb="173">
      <t>ドクジ</t>
    </rPh>
    <rPh sb="173" eb="175">
      <t>ジギョウ</t>
    </rPh>
    <rPh sb="176" eb="178">
      <t>ジッシ</t>
    </rPh>
    <rPh sb="179" eb="181">
      <t>ケントウ</t>
    </rPh>
    <rPh sb="183" eb="185">
      <t>ヒツヨウ</t>
    </rPh>
    <phoneticPr fontId="4"/>
  </si>
  <si>
    <t xml:space="preserve">不育症・不妊症対策の充実強化
　・啓発
　・相談、助成体制の充実
</t>
    <rPh sb="17" eb="19">
      <t>ケイハツ</t>
    </rPh>
    <rPh sb="22" eb="24">
      <t>ソウダン</t>
    </rPh>
    <rPh sb="25" eb="27">
      <t>ジョセイ</t>
    </rPh>
    <rPh sb="27" eb="29">
      <t>タイセイ</t>
    </rPh>
    <rPh sb="30" eb="32">
      <t>ジュウジツ</t>
    </rPh>
    <phoneticPr fontId="4"/>
  </si>
  <si>
    <t>歳出決算額150百万円
（うち一般財源75百万円）</t>
    <phoneticPr fontId="4"/>
  </si>
  <si>
    <t>政令市全てで実施
その内、市独自の助成を実施している自治体は、９市
（県内で独自の助成を実施している自治体は、５４市町村中２３市町村）
　　　　　　　　　　　　　　　　　　　　　【平成２９年度】</t>
    <rPh sb="0" eb="3">
      <t>セイレイシ</t>
    </rPh>
    <rPh sb="3" eb="4">
      <t>スベ</t>
    </rPh>
    <rPh sb="6" eb="8">
      <t>ジッシ</t>
    </rPh>
    <rPh sb="11" eb="12">
      <t>ウチ</t>
    </rPh>
    <rPh sb="13" eb="14">
      <t>シ</t>
    </rPh>
    <rPh sb="14" eb="16">
      <t>ドクジ</t>
    </rPh>
    <rPh sb="17" eb="19">
      <t>ジョセイ</t>
    </rPh>
    <rPh sb="20" eb="22">
      <t>ジッシ</t>
    </rPh>
    <rPh sb="26" eb="29">
      <t>ジチタイ</t>
    </rPh>
    <rPh sb="32" eb="33">
      <t>シ</t>
    </rPh>
    <rPh sb="35" eb="37">
      <t>ケンナイ</t>
    </rPh>
    <rPh sb="38" eb="40">
      <t>ドクジ</t>
    </rPh>
    <rPh sb="41" eb="43">
      <t>ジョセイ</t>
    </rPh>
    <rPh sb="44" eb="46">
      <t>ジッシ</t>
    </rPh>
    <rPh sb="50" eb="53">
      <t>ジチタイ</t>
    </rPh>
    <rPh sb="57" eb="60">
      <t>シチョウソン</t>
    </rPh>
    <rPh sb="60" eb="61">
      <t>ナカ</t>
    </rPh>
    <rPh sb="63" eb="66">
      <t>シチョウソン</t>
    </rPh>
    <rPh sb="90" eb="92">
      <t>ヘイセイ</t>
    </rPh>
    <rPh sb="94" eb="96">
      <t>ネンド</t>
    </rPh>
    <phoneticPr fontId="4"/>
  </si>
  <si>
    <t>小児慢性特定疾病医療支援</t>
    <rPh sb="0" eb="1">
      <t>ショウ</t>
    </rPh>
    <rPh sb="2" eb="4">
      <t>マンセイ</t>
    </rPh>
    <rPh sb="4" eb="6">
      <t>トクテイ</t>
    </rPh>
    <rPh sb="6" eb="8">
      <t>シッペイ</t>
    </rPh>
    <rPh sb="8" eb="10">
      <t>イリョウ</t>
    </rPh>
    <rPh sb="10" eb="12">
      <t>シエン</t>
    </rPh>
    <phoneticPr fontId="4"/>
  </si>
  <si>
    <t>〔対象者〕
厚生労働大臣が指定した慢性疾病（小児完成特定疾病）にかかっていることにより長期にわたり療養を必要とする児童
〔提供内容〕
医療費を市が負担する。
小児慢性特定疾病治療の研究を推進する。</t>
    <rPh sb="1" eb="4">
      <t>タイショウシャ</t>
    </rPh>
    <rPh sb="6" eb="8">
      <t>コウセイ</t>
    </rPh>
    <rPh sb="8" eb="10">
      <t>ロウドウ</t>
    </rPh>
    <rPh sb="10" eb="12">
      <t>ダイジン</t>
    </rPh>
    <rPh sb="13" eb="15">
      <t>シテイ</t>
    </rPh>
    <rPh sb="17" eb="19">
      <t>マンセイ</t>
    </rPh>
    <rPh sb="19" eb="21">
      <t>シッペイ</t>
    </rPh>
    <rPh sb="22" eb="24">
      <t>ショウニ</t>
    </rPh>
    <rPh sb="24" eb="26">
      <t>カンセイ</t>
    </rPh>
    <rPh sb="26" eb="28">
      <t>トクテイ</t>
    </rPh>
    <rPh sb="28" eb="30">
      <t>シッペイ</t>
    </rPh>
    <rPh sb="43" eb="45">
      <t>チョウキ</t>
    </rPh>
    <rPh sb="49" eb="51">
      <t>リョウヨウ</t>
    </rPh>
    <rPh sb="52" eb="54">
      <t>ヒツヨウ</t>
    </rPh>
    <rPh sb="57" eb="59">
      <t>ジドウ</t>
    </rPh>
    <rPh sb="61" eb="63">
      <t>テイキョウ</t>
    </rPh>
    <rPh sb="63" eb="65">
      <t>ナイヨウ</t>
    </rPh>
    <rPh sb="86" eb="87">
      <t>ヤマイ</t>
    </rPh>
    <phoneticPr fontId="4"/>
  </si>
  <si>
    <t>職員3.54人
（正規1.91人、
非常勤1.54人）</t>
    <phoneticPr fontId="4"/>
  </si>
  <si>
    <t>小児慢性特定疾病医療支援事業給付件数　
    実　766件   延 10,376件
　　　　　　　（平成29年度）
【効果】
小児慢性特定疾病医療支援は、対象児童が適切な治療を継続的に受けるために必要不可欠な事業である。</t>
    <rPh sb="0" eb="2">
      <t>ショウニ</t>
    </rPh>
    <rPh sb="2" eb="4">
      <t>マンセイ</t>
    </rPh>
    <rPh sb="4" eb="6">
      <t>トクテイ</t>
    </rPh>
    <rPh sb="6" eb="8">
      <t>シッペイ</t>
    </rPh>
    <rPh sb="8" eb="10">
      <t>イリョウ</t>
    </rPh>
    <rPh sb="10" eb="12">
      <t>シエン</t>
    </rPh>
    <rPh sb="12" eb="14">
      <t>ジギョウ</t>
    </rPh>
    <rPh sb="14" eb="16">
      <t>キュウフ</t>
    </rPh>
    <rPh sb="16" eb="18">
      <t>ケンスウ</t>
    </rPh>
    <rPh sb="24" eb="25">
      <t>ジツ</t>
    </rPh>
    <rPh sb="29" eb="30">
      <t>ケン</t>
    </rPh>
    <rPh sb="33" eb="34">
      <t>ノ</t>
    </rPh>
    <rPh sb="41" eb="42">
      <t>ケン</t>
    </rPh>
    <rPh sb="51" eb="53">
      <t>ヘイセイ</t>
    </rPh>
    <rPh sb="55" eb="56">
      <t>ネン</t>
    </rPh>
    <rPh sb="56" eb="57">
      <t>ド</t>
    </rPh>
    <rPh sb="60" eb="62">
      <t>コウカ</t>
    </rPh>
    <rPh sb="64" eb="66">
      <t>ショウニ</t>
    </rPh>
    <rPh sb="66" eb="68">
      <t>マンセイ</t>
    </rPh>
    <rPh sb="68" eb="70">
      <t>トクテイ</t>
    </rPh>
    <rPh sb="70" eb="72">
      <t>シッペイ</t>
    </rPh>
    <rPh sb="72" eb="74">
      <t>イリョウ</t>
    </rPh>
    <rPh sb="74" eb="76">
      <t>シエン</t>
    </rPh>
    <rPh sb="78" eb="80">
      <t>タイショウ</t>
    </rPh>
    <rPh sb="80" eb="82">
      <t>ジドウ</t>
    </rPh>
    <rPh sb="83" eb="85">
      <t>テキセツ</t>
    </rPh>
    <rPh sb="86" eb="88">
      <t>チリョウ</t>
    </rPh>
    <rPh sb="89" eb="92">
      <t>ケイゾクテキ</t>
    </rPh>
    <rPh sb="93" eb="94">
      <t>ウ</t>
    </rPh>
    <rPh sb="99" eb="101">
      <t>ヒツヨウ</t>
    </rPh>
    <rPh sb="101" eb="104">
      <t>フカケツ</t>
    </rPh>
    <rPh sb="105" eb="107">
      <t>ジギョウ</t>
    </rPh>
    <phoneticPr fontId="4"/>
  </si>
  <si>
    <t>長期に治療を要する児童のいる家庭にかかる医療費の経済的負担を軽減することにより、児童の保護者が安心して継続的に治療を受けさせることができる。
平成30年４月１日より新たに対象疾病が追加されたため、周知していく必要がある。</t>
    <rPh sb="71" eb="73">
      <t>ヘイセイ</t>
    </rPh>
    <rPh sb="75" eb="76">
      <t>ネン</t>
    </rPh>
    <rPh sb="77" eb="78">
      <t>ガツ</t>
    </rPh>
    <rPh sb="79" eb="80">
      <t>ニチ</t>
    </rPh>
    <rPh sb="82" eb="83">
      <t>アラ</t>
    </rPh>
    <rPh sb="85" eb="87">
      <t>タイショウ</t>
    </rPh>
    <rPh sb="87" eb="89">
      <t>シッペイ</t>
    </rPh>
    <rPh sb="90" eb="92">
      <t>ツイカ</t>
    </rPh>
    <rPh sb="98" eb="100">
      <t>シュウチ</t>
    </rPh>
    <rPh sb="104" eb="106">
      <t>ヒツヨウ</t>
    </rPh>
    <phoneticPr fontId="4"/>
  </si>
  <si>
    <t xml:space="preserve">制度改正による疾病追加の周知
</t>
    <rPh sb="0" eb="2">
      <t>セイド</t>
    </rPh>
    <rPh sb="2" eb="4">
      <t>カイセイ</t>
    </rPh>
    <rPh sb="7" eb="9">
      <t>シッペイ</t>
    </rPh>
    <rPh sb="9" eb="11">
      <t>ツイカ</t>
    </rPh>
    <rPh sb="12" eb="14">
      <t>シュウチ</t>
    </rPh>
    <phoneticPr fontId="4"/>
  </si>
  <si>
    <t>歳出予算額2.3億円
（うち一般財源1.2億円)
【主なもの】
医療費 2.2億円</t>
    <phoneticPr fontId="4"/>
  </si>
  <si>
    <t>歳出決算額227百万円
（うち一般財源116百万円）</t>
    <phoneticPr fontId="4"/>
  </si>
  <si>
    <t>児童福祉法に基づき、全市で実施</t>
    <rPh sb="0" eb="2">
      <t>ジドウ</t>
    </rPh>
    <rPh sb="2" eb="4">
      <t>フクシ</t>
    </rPh>
    <rPh sb="4" eb="5">
      <t>ホウ</t>
    </rPh>
    <rPh sb="6" eb="7">
      <t>モト</t>
    </rPh>
    <rPh sb="10" eb="12">
      <t>ゼンシ</t>
    </rPh>
    <rPh sb="13" eb="15">
      <t>ジッシ</t>
    </rPh>
    <phoneticPr fontId="4"/>
  </si>
  <si>
    <t>4</t>
    <phoneticPr fontId="4"/>
  </si>
  <si>
    <t>未熟児養育医療</t>
    <rPh sb="0" eb="3">
      <t>ミジュクジ</t>
    </rPh>
    <rPh sb="3" eb="5">
      <t>ヨウイク</t>
    </rPh>
    <rPh sb="5" eb="7">
      <t>イリョウ</t>
    </rPh>
    <phoneticPr fontId="4"/>
  </si>
  <si>
    <t>〔対象者〕
出生体重2,000g以下や生活力が特に薄弱と認められる未熟児で、医師が入院養育を必要であると認めたもの
〔提供内容〕
未熟児に行った必要な治療の費用を、保険診療の範囲内で市が負担する。</t>
    <rPh sb="1" eb="4">
      <t>タイショウシャ</t>
    </rPh>
    <rPh sb="6" eb="8">
      <t>シュッショウ</t>
    </rPh>
    <rPh sb="8" eb="10">
      <t>タイジュウ</t>
    </rPh>
    <rPh sb="16" eb="18">
      <t>イカ</t>
    </rPh>
    <rPh sb="19" eb="21">
      <t>セイカツ</t>
    </rPh>
    <rPh sb="21" eb="22">
      <t>リョク</t>
    </rPh>
    <rPh sb="23" eb="24">
      <t>トク</t>
    </rPh>
    <rPh sb="25" eb="27">
      <t>ハクジャク</t>
    </rPh>
    <rPh sb="28" eb="29">
      <t>ミト</t>
    </rPh>
    <rPh sb="33" eb="36">
      <t>ミジュクジ</t>
    </rPh>
    <rPh sb="38" eb="40">
      <t>イシ</t>
    </rPh>
    <rPh sb="41" eb="43">
      <t>ニュウイン</t>
    </rPh>
    <rPh sb="43" eb="45">
      <t>ヨウイク</t>
    </rPh>
    <rPh sb="46" eb="48">
      <t>ヒツヨウ</t>
    </rPh>
    <rPh sb="52" eb="53">
      <t>ミト</t>
    </rPh>
    <rPh sb="59" eb="61">
      <t>テイキョウ</t>
    </rPh>
    <rPh sb="61" eb="63">
      <t>ナイヨウ</t>
    </rPh>
    <phoneticPr fontId="4"/>
  </si>
  <si>
    <t>職員1.58人
（正規1.58人）</t>
    <phoneticPr fontId="4"/>
  </si>
  <si>
    <t>給付実績　実　181件
　　　　　　　延　473件
　　　　　　（平成29年度）
【効果】
未熟児養育医療は、未熟児を安心して育てるために必要不可欠な事業である。</t>
    <rPh sb="0" eb="2">
      <t>キュウフ</t>
    </rPh>
    <rPh sb="2" eb="4">
      <t>ジッセキ</t>
    </rPh>
    <rPh sb="5" eb="6">
      <t>ジツ</t>
    </rPh>
    <rPh sb="10" eb="11">
      <t>ケン</t>
    </rPh>
    <rPh sb="19" eb="20">
      <t>ノ</t>
    </rPh>
    <rPh sb="24" eb="25">
      <t>ケン</t>
    </rPh>
    <rPh sb="33" eb="35">
      <t>ヘイセイ</t>
    </rPh>
    <rPh sb="37" eb="38">
      <t>ネン</t>
    </rPh>
    <rPh sb="38" eb="39">
      <t>ド</t>
    </rPh>
    <rPh sb="42" eb="44">
      <t>コウカ</t>
    </rPh>
    <rPh sb="46" eb="49">
      <t>ミジュクジ</t>
    </rPh>
    <rPh sb="49" eb="51">
      <t>ヨウイク</t>
    </rPh>
    <rPh sb="51" eb="53">
      <t>イリョウ</t>
    </rPh>
    <rPh sb="55" eb="58">
      <t>ミジュクジ</t>
    </rPh>
    <rPh sb="59" eb="61">
      <t>アンシン</t>
    </rPh>
    <rPh sb="63" eb="64">
      <t>ソダ</t>
    </rPh>
    <rPh sb="69" eb="71">
      <t>ヒツヨウ</t>
    </rPh>
    <rPh sb="71" eb="74">
      <t>フカケツ</t>
    </rPh>
    <rPh sb="75" eb="77">
      <t>ジギョウ</t>
    </rPh>
    <phoneticPr fontId="4"/>
  </si>
  <si>
    <t>高度医療を要する乳児のいる家庭にかかる医療費の経済的負担を軽減することにより、乳児の保護者が安心して継続的に治療を受けさせることができる。
妊婦の高齢化等により、低出生体重児の出生するリスクは高くなることから、当該制度の利用が認められ、給付件数は、昨年度より増加している。
退院後も子育てに係る支援が必要であり、医療機関とは、連絡票を活用し、退院後の継続指導につなげている。</t>
    <phoneticPr fontId="4"/>
  </si>
  <si>
    <t>医療関係機関との連携し、引き続き事業を実施する。</t>
    <rPh sb="0" eb="2">
      <t>イリョウ</t>
    </rPh>
    <rPh sb="2" eb="4">
      <t>カンケイ</t>
    </rPh>
    <rPh sb="4" eb="6">
      <t>キカン</t>
    </rPh>
    <rPh sb="8" eb="10">
      <t>レンケイ</t>
    </rPh>
    <rPh sb="12" eb="13">
      <t>ヒ</t>
    </rPh>
    <rPh sb="14" eb="15">
      <t>ツヅ</t>
    </rPh>
    <rPh sb="16" eb="18">
      <t>ジギョウ</t>
    </rPh>
    <rPh sb="19" eb="21">
      <t>ジッシ</t>
    </rPh>
    <phoneticPr fontId="4"/>
  </si>
  <si>
    <t>歳出予算額0.５億円
（うち一般財源0.２億円)
【主なもの】
医療費　0.５億円</t>
    <phoneticPr fontId="4"/>
  </si>
  <si>
    <t>歳出決算額70百万円
（うち一般財源16百万円）</t>
    <phoneticPr fontId="4"/>
  </si>
  <si>
    <t>母子保健法に基づき全市で実施</t>
    <rPh sb="0" eb="2">
      <t>ボシ</t>
    </rPh>
    <rPh sb="2" eb="4">
      <t>ホケン</t>
    </rPh>
    <rPh sb="4" eb="5">
      <t>ホウ</t>
    </rPh>
    <rPh sb="6" eb="7">
      <t>モト</t>
    </rPh>
    <rPh sb="9" eb="11">
      <t>ゼンシ</t>
    </rPh>
    <rPh sb="12" eb="14">
      <t>ジッシ</t>
    </rPh>
    <phoneticPr fontId="4"/>
  </si>
  <si>
    <t>No.</t>
    <phoneticPr fontId="4"/>
  </si>
  <si>
    <t>生活困窮者対策</t>
    <rPh sb="0" eb="2">
      <t>セイカツ</t>
    </rPh>
    <rPh sb="2" eb="5">
      <t>コンキュウシャ</t>
    </rPh>
    <rPh sb="5" eb="7">
      <t>タイサク</t>
    </rPh>
    <phoneticPr fontId="4"/>
  </si>
  <si>
    <t>〔対象者〕
生活保護に至る前の生活困窮者（学習支援事業は生活保護受給者も対象）
〔提供内容〕
・自立相談支援事業（市内相談窓口3か所）
・住居確保給付金の支給
・就労準備支援事業
・家計相談支援事業
・学習支援事業
・一時生活支援事業</t>
    <rPh sb="1" eb="4">
      <t>タイショウシャ</t>
    </rPh>
    <rPh sb="6" eb="8">
      <t>セイカツ</t>
    </rPh>
    <rPh sb="8" eb="10">
      <t>ホゴ</t>
    </rPh>
    <rPh sb="11" eb="12">
      <t>イタ</t>
    </rPh>
    <rPh sb="13" eb="14">
      <t>マエ</t>
    </rPh>
    <rPh sb="15" eb="17">
      <t>セイカツ</t>
    </rPh>
    <rPh sb="17" eb="20">
      <t>コンキュウシャ</t>
    </rPh>
    <rPh sb="21" eb="23">
      <t>ガクシュウ</t>
    </rPh>
    <rPh sb="23" eb="25">
      <t>シエン</t>
    </rPh>
    <rPh sb="25" eb="27">
      <t>ジギョウ</t>
    </rPh>
    <rPh sb="28" eb="30">
      <t>セイカツ</t>
    </rPh>
    <rPh sb="30" eb="32">
      <t>ホゴ</t>
    </rPh>
    <rPh sb="32" eb="35">
      <t>ジュキュウシャ</t>
    </rPh>
    <rPh sb="36" eb="38">
      <t>タイショウ</t>
    </rPh>
    <rPh sb="42" eb="44">
      <t>テイキョウ</t>
    </rPh>
    <rPh sb="44" eb="46">
      <t>ナイヨウ</t>
    </rPh>
    <rPh sb="55" eb="57">
      <t>ジギョウ</t>
    </rPh>
    <rPh sb="60" eb="62">
      <t>ソウダン</t>
    </rPh>
    <rPh sb="62" eb="64">
      <t>マドグチ</t>
    </rPh>
    <rPh sb="78" eb="80">
      <t>シキュウ</t>
    </rPh>
    <rPh sb="82" eb="84">
      <t>シュウロウ</t>
    </rPh>
    <rPh sb="84" eb="86">
      <t>ジュンビ</t>
    </rPh>
    <rPh sb="86" eb="88">
      <t>シエン</t>
    </rPh>
    <rPh sb="88" eb="90">
      <t>ジギョウ</t>
    </rPh>
    <rPh sb="92" eb="94">
      <t>カケイ</t>
    </rPh>
    <rPh sb="94" eb="96">
      <t>ソウダン</t>
    </rPh>
    <rPh sb="96" eb="98">
      <t>シエン</t>
    </rPh>
    <rPh sb="98" eb="100">
      <t>ジギョウ</t>
    </rPh>
    <phoneticPr fontId="4"/>
  </si>
  <si>
    <t>職員17.15人
(正規3.15人、非常勤14.00人)</t>
    <phoneticPr fontId="4"/>
  </si>
  <si>
    <t>生活困窮者は、就労、家計、健康等の複数の課題等を同時に抱えていることが多く、複合的な支援が必要となるが、経験豊かな相談員が対応することで、問題の立て直しに向けた支援ができている。また、平成29年度に評価を実施した502ケースのうち449ケース（89%）で、住まいの確保・安定、就労開始、自立意欲の向上・改善、家計の改善等の何らかの変化が見られている。
≪千葉市生活自立・仕事相談センター実績≫
【平成29年度実績】
・新規相談件数　1,191人
・相談延べ件数　9,905人
・相談窓口　3か所
【平成28年度実績】
・新規相談件数　945人
・相談延べ件数　8,335人
・相談窓口　2か所
【平成27年度実績】
・新規相談件数　1,012人
・相談延べ件数　5,611人
・相談窓口　2か所</t>
    <rPh sb="0" eb="2">
      <t>セイカツ</t>
    </rPh>
    <rPh sb="2" eb="5">
      <t>コンキュウシャ</t>
    </rPh>
    <rPh sb="7" eb="9">
      <t>シュウロウ</t>
    </rPh>
    <rPh sb="10" eb="12">
      <t>カケイ</t>
    </rPh>
    <rPh sb="13" eb="15">
      <t>ケンコウ</t>
    </rPh>
    <rPh sb="15" eb="16">
      <t>ナド</t>
    </rPh>
    <rPh sb="17" eb="19">
      <t>フクスウ</t>
    </rPh>
    <rPh sb="20" eb="22">
      <t>カダイ</t>
    </rPh>
    <rPh sb="22" eb="23">
      <t>トウ</t>
    </rPh>
    <rPh sb="24" eb="26">
      <t>ドウジ</t>
    </rPh>
    <rPh sb="27" eb="28">
      <t>カカ</t>
    </rPh>
    <rPh sb="35" eb="36">
      <t>オオ</t>
    </rPh>
    <rPh sb="38" eb="41">
      <t>フクゴウテキ</t>
    </rPh>
    <rPh sb="42" eb="44">
      <t>シエン</t>
    </rPh>
    <rPh sb="45" eb="47">
      <t>ヒツヨウ</t>
    </rPh>
    <rPh sb="69" eb="71">
      <t>モンダイ</t>
    </rPh>
    <rPh sb="80" eb="82">
      <t>シエン</t>
    </rPh>
    <rPh sb="92" eb="94">
      <t>ヘイセイ</t>
    </rPh>
    <rPh sb="96" eb="98">
      <t>ネンド</t>
    </rPh>
    <rPh sb="99" eb="101">
      <t>ヒョウカ</t>
    </rPh>
    <rPh sb="102" eb="104">
      <t>ジッシ</t>
    </rPh>
    <rPh sb="128" eb="129">
      <t>ス</t>
    </rPh>
    <rPh sb="132" eb="134">
      <t>カクホ</t>
    </rPh>
    <rPh sb="135" eb="137">
      <t>アンテイ</t>
    </rPh>
    <rPh sb="138" eb="140">
      <t>シュウロウ</t>
    </rPh>
    <rPh sb="140" eb="142">
      <t>カイシ</t>
    </rPh>
    <rPh sb="143" eb="145">
      <t>ジリツ</t>
    </rPh>
    <rPh sb="145" eb="147">
      <t>イヨク</t>
    </rPh>
    <rPh sb="148" eb="150">
      <t>コウジョウ</t>
    </rPh>
    <rPh sb="151" eb="153">
      <t>カイゼン</t>
    </rPh>
    <rPh sb="154" eb="156">
      <t>カケイ</t>
    </rPh>
    <rPh sb="157" eb="159">
      <t>カイゼン</t>
    </rPh>
    <rPh sb="159" eb="160">
      <t>ナド</t>
    </rPh>
    <rPh sb="161" eb="162">
      <t>ナン</t>
    </rPh>
    <rPh sb="165" eb="167">
      <t>ヘンカ</t>
    </rPh>
    <rPh sb="168" eb="169">
      <t>ミ</t>
    </rPh>
    <rPh sb="178" eb="180">
      <t>チバ</t>
    </rPh>
    <rPh sb="180" eb="181">
      <t>シ</t>
    </rPh>
    <rPh sb="181" eb="183">
      <t>セイカツ</t>
    </rPh>
    <rPh sb="183" eb="185">
      <t>ジリツ</t>
    </rPh>
    <rPh sb="186" eb="188">
      <t>シゴト</t>
    </rPh>
    <rPh sb="188" eb="190">
      <t>ソウダン</t>
    </rPh>
    <rPh sb="194" eb="196">
      <t>ジッセキ</t>
    </rPh>
    <rPh sb="251" eb="253">
      <t>ヘイセイ</t>
    </rPh>
    <rPh sb="255" eb="257">
      <t>ネンド</t>
    </rPh>
    <rPh sb="257" eb="259">
      <t>ジッセキ</t>
    </rPh>
    <rPh sb="262" eb="264">
      <t>シンキ</t>
    </rPh>
    <rPh sb="264" eb="266">
      <t>ソウダン</t>
    </rPh>
    <rPh sb="266" eb="268">
      <t>ケンスウ</t>
    </rPh>
    <rPh sb="272" eb="273">
      <t>ニン</t>
    </rPh>
    <rPh sb="275" eb="277">
      <t>ソウダン</t>
    </rPh>
    <rPh sb="277" eb="278">
      <t>ノ</t>
    </rPh>
    <rPh sb="279" eb="281">
      <t>ケンスウ</t>
    </rPh>
    <rPh sb="283" eb="288">
      <t>３３５ニン</t>
    </rPh>
    <rPh sb="290" eb="292">
      <t>ソウダン</t>
    </rPh>
    <rPh sb="292" eb="294">
      <t>マドグチ</t>
    </rPh>
    <rPh sb="297" eb="298">
      <t>ショ</t>
    </rPh>
    <rPh sb="301" eb="303">
      <t>ヘイセイ</t>
    </rPh>
    <rPh sb="305" eb="307">
      <t>ネンド</t>
    </rPh>
    <rPh sb="307" eb="309">
      <t>ジッセキ</t>
    </rPh>
    <rPh sb="312" eb="314">
      <t>シンキ</t>
    </rPh>
    <rPh sb="314" eb="316">
      <t>ソウダン</t>
    </rPh>
    <rPh sb="316" eb="318">
      <t>ケンスウ</t>
    </rPh>
    <rPh sb="324" eb="325">
      <t>ニン</t>
    </rPh>
    <rPh sb="327" eb="329">
      <t>ソウダン</t>
    </rPh>
    <rPh sb="329" eb="330">
      <t>ノ</t>
    </rPh>
    <rPh sb="331" eb="333">
      <t>ケンスウ</t>
    </rPh>
    <rPh sb="335" eb="340">
      <t>６１１ニン</t>
    </rPh>
    <phoneticPr fontId="4"/>
  </si>
  <si>
    <t>・生活困窮者は、複数の課題等を抱え複合的な支援を必要とする等、縦割りで整備された支援制度では限界がある。このため、住宅、こども、教育等、組織横断的な連携が必要である。
・平成29年度は、相談窓口を1か所増設したことに伴い、新規相談受付件数が200件程度増え、年間約1,200件となった。ただし、新規相談件数についての国の目安値（2,880人／年）は、本市の実績を大幅に上回っており、更に多くの潜在的な需要があると考えられる。また、本市では、生活困窮者が自ら相談に訪れるのを待って支援を行う「待ちの支援」となっており、自ら相談に行けない、声をあげることができない者等に対する支援の在り方に課題がある。
・平成29年度に相談窓口を1か所増設したが、相談窓口を設置していない区からの相談者の割合が少ないため、増設による効果や影響、稼働状況等を検証した上で、実施体制を整備する必要がある。</t>
    <rPh sb="85" eb="87">
      <t>ヘイセイ</t>
    </rPh>
    <rPh sb="89" eb="91">
      <t>ネンド</t>
    </rPh>
    <rPh sb="93" eb="95">
      <t>ソウダン</t>
    </rPh>
    <rPh sb="95" eb="97">
      <t>マドグチ</t>
    </rPh>
    <rPh sb="100" eb="101">
      <t>ショ</t>
    </rPh>
    <rPh sb="101" eb="103">
      <t>ゾウセツ</t>
    </rPh>
    <rPh sb="108" eb="109">
      <t>トモナ</t>
    </rPh>
    <rPh sb="111" eb="113">
      <t>シンキ</t>
    </rPh>
    <rPh sb="113" eb="115">
      <t>ソウダン</t>
    </rPh>
    <rPh sb="115" eb="117">
      <t>ウケツケ</t>
    </rPh>
    <rPh sb="117" eb="119">
      <t>ケンスウ</t>
    </rPh>
    <rPh sb="123" eb="124">
      <t>ケン</t>
    </rPh>
    <rPh sb="124" eb="126">
      <t>テイド</t>
    </rPh>
    <rPh sb="126" eb="127">
      <t>フ</t>
    </rPh>
    <rPh sb="129" eb="131">
      <t>ネンカン</t>
    </rPh>
    <rPh sb="158" eb="159">
      <t>クニ</t>
    </rPh>
    <rPh sb="160" eb="162">
      <t>メヤス</t>
    </rPh>
    <rPh sb="162" eb="163">
      <t>チ</t>
    </rPh>
    <rPh sb="169" eb="170">
      <t>ニン</t>
    </rPh>
    <rPh sb="171" eb="172">
      <t>ネン</t>
    </rPh>
    <rPh sb="175" eb="176">
      <t>ホン</t>
    </rPh>
    <rPh sb="176" eb="177">
      <t>シ</t>
    </rPh>
    <rPh sb="178" eb="180">
      <t>ジッセキ</t>
    </rPh>
    <rPh sb="181" eb="183">
      <t>オオハバ</t>
    </rPh>
    <rPh sb="184" eb="186">
      <t>ウワマワ</t>
    </rPh>
    <rPh sb="191" eb="192">
      <t>サラ</t>
    </rPh>
    <rPh sb="193" eb="194">
      <t>オオ</t>
    </rPh>
    <rPh sb="196" eb="199">
      <t>センザイテキ</t>
    </rPh>
    <rPh sb="200" eb="202">
      <t>ジュヨウ</t>
    </rPh>
    <rPh sb="206" eb="207">
      <t>カンガ</t>
    </rPh>
    <rPh sb="215" eb="216">
      <t>ホン</t>
    </rPh>
    <rPh sb="216" eb="217">
      <t>シ</t>
    </rPh>
    <rPh sb="220" eb="222">
      <t>セイカツ</t>
    </rPh>
    <rPh sb="222" eb="225">
      <t>コンキュウシャ</t>
    </rPh>
    <rPh sb="268" eb="269">
      <t>コエ</t>
    </rPh>
    <rPh sb="280" eb="281">
      <t>モノ</t>
    </rPh>
    <rPh sb="281" eb="282">
      <t>ナド</t>
    </rPh>
    <rPh sb="283" eb="284">
      <t>タイ</t>
    </rPh>
    <rPh sb="286" eb="288">
      <t>シエン</t>
    </rPh>
    <rPh sb="289" eb="290">
      <t>ア</t>
    </rPh>
    <rPh sb="291" eb="292">
      <t>カタ</t>
    </rPh>
    <rPh sb="293" eb="295">
      <t>カダイ</t>
    </rPh>
    <rPh sb="301" eb="303">
      <t>ヘイセイ</t>
    </rPh>
    <rPh sb="305" eb="307">
      <t>ネンド</t>
    </rPh>
    <rPh sb="308" eb="310">
      <t>ソウダン</t>
    </rPh>
    <rPh sb="310" eb="312">
      <t>マドグチ</t>
    </rPh>
    <rPh sb="315" eb="316">
      <t>ショ</t>
    </rPh>
    <rPh sb="316" eb="318">
      <t>ゾウセツ</t>
    </rPh>
    <rPh sb="322" eb="324">
      <t>ソウダン</t>
    </rPh>
    <rPh sb="324" eb="326">
      <t>マドグチ</t>
    </rPh>
    <rPh sb="327" eb="329">
      <t>セッチ</t>
    </rPh>
    <rPh sb="334" eb="335">
      <t>ク</t>
    </rPh>
    <rPh sb="338" eb="341">
      <t>ソウダンシャ</t>
    </rPh>
    <rPh sb="342" eb="344">
      <t>ワリアイ</t>
    </rPh>
    <rPh sb="345" eb="346">
      <t>スク</t>
    </rPh>
    <rPh sb="351" eb="353">
      <t>ゾウセツ</t>
    </rPh>
    <rPh sb="356" eb="358">
      <t>コウカ</t>
    </rPh>
    <rPh sb="359" eb="361">
      <t>エイキョウ</t>
    </rPh>
    <rPh sb="362" eb="364">
      <t>カドウ</t>
    </rPh>
    <rPh sb="364" eb="366">
      <t>ジョウキョウ</t>
    </rPh>
    <rPh sb="366" eb="367">
      <t>ナド</t>
    </rPh>
    <rPh sb="368" eb="370">
      <t>ケンショウ</t>
    </rPh>
    <rPh sb="372" eb="373">
      <t>ウエ</t>
    </rPh>
    <rPh sb="375" eb="377">
      <t>ジッシ</t>
    </rPh>
    <rPh sb="377" eb="379">
      <t>タイセイ</t>
    </rPh>
    <rPh sb="380" eb="382">
      <t>セイビ</t>
    </rPh>
    <rPh sb="384" eb="386">
      <t>ヒツヨウ</t>
    </rPh>
    <phoneticPr fontId="4"/>
  </si>
  <si>
    <t>生活困窮者は、複数の課題等を抱え、複合的な支援を必要とする等、縦割りで整備された支援制度では対応に限界がある。このため、全庁横断的な組織による包括的な支援体制を構築するとともに、生活困窮者に対する包括的支援を推進する必要がある。</t>
    <rPh sb="0" eb="2">
      <t>セイカツ</t>
    </rPh>
    <rPh sb="2" eb="5">
      <t>コンキュウシャ</t>
    </rPh>
    <rPh sb="7" eb="9">
      <t>フクスウ</t>
    </rPh>
    <rPh sb="10" eb="12">
      <t>カダイ</t>
    </rPh>
    <rPh sb="12" eb="13">
      <t>トウ</t>
    </rPh>
    <rPh sb="14" eb="15">
      <t>カカ</t>
    </rPh>
    <rPh sb="17" eb="20">
      <t>フクゴウテキ</t>
    </rPh>
    <rPh sb="21" eb="23">
      <t>シエン</t>
    </rPh>
    <rPh sb="24" eb="26">
      <t>ヒツヨウ</t>
    </rPh>
    <rPh sb="29" eb="30">
      <t>ナド</t>
    </rPh>
    <rPh sb="31" eb="33">
      <t>タテワ</t>
    </rPh>
    <rPh sb="35" eb="37">
      <t>セイビ</t>
    </rPh>
    <rPh sb="40" eb="42">
      <t>シエン</t>
    </rPh>
    <rPh sb="42" eb="44">
      <t>セイド</t>
    </rPh>
    <rPh sb="46" eb="48">
      <t>タイオウ</t>
    </rPh>
    <rPh sb="49" eb="51">
      <t>ゲンカイ</t>
    </rPh>
    <rPh sb="60" eb="62">
      <t>ゼンチョウ</t>
    </rPh>
    <rPh sb="62" eb="65">
      <t>オウダンテキ</t>
    </rPh>
    <rPh sb="66" eb="68">
      <t>ソシキ</t>
    </rPh>
    <rPh sb="71" eb="74">
      <t>ホウカツテキ</t>
    </rPh>
    <rPh sb="75" eb="77">
      <t>シエン</t>
    </rPh>
    <rPh sb="77" eb="79">
      <t>タイセイ</t>
    </rPh>
    <rPh sb="80" eb="82">
      <t>コウチク</t>
    </rPh>
    <rPh sb="108" eb="110">
      <t>ヒツヨウ</t>
    </rPh>
    <phoneticPr fontId="4"/>
  </si>
  <si>
    <t xml:space="preserve">保護課
</t>
    <rPh sb="0" eb="2">
      <t>ホゴ</t>
    </rPh>
    <rPh sb="2" eb="3">
      <t>カ</t>
    </rPh>
    <phoneticPr fontId="4"/>
  </si>
  <si>
    <t>本市における新規相談件数と国の目安値（2,880人／年）との間に乖離があることや相談窓口を設置していない区からの相談者の割合が少ないこと等の課題があることから、相談体制を整備・拡充する。</t>
    <rPh sb="0" eb="1">
      <t>ホン</t>
    </rPh>
    <rPh sb="1" eb="2">
      <t>シ</t>
    </rPh>
    <rPh sb="30" eb="31">
      <t>アイダ</t>
    </rPh>
    <rPh sb="32" eb="34">
      <t>カイリ</t>
    </rPh>
    <rPh sb="68" eb="69">
      <t>ナド</t>
    </rPh>
    <rPh sb="70" eb="72">
      <t>カダイ</t>
    </rPh>
    <rPh sb="80" eb="82">
      <t>ソウダン</t>
    </rPh>
    <rPh sb="82" eb="84">
      <t>タイセイ</t>
    </rPh>
    <rPh sb="85" eb="87">
      <t>セイビ</t>
    </rPh>
    <rPh sb="88" eb="90">
      <t>カクジュウ</t>
    </rPh>
    <phoneticPr fontId="4"/>
  </si>
  <si>
    <t>歳出予算額1.8億円
（うち一般財源0.5億円)
【主なもの】
自立相談支援委託料0.7億円
住居確保給付金0.5億円
学習支援事業0.2億円</t>
    <rPh sb="33" eb="35">
      <t>ジリツ</t>
    </rPh>
    <rPh sb="35" eb="37">
      <t>ソウダン</t>
    </rPh>
    <rPh sb="37" eb="39">
      <t>シエン</t>
    </rPh>
    <rPh sb="39" eb="42">
      <t>イタクリョウ</t>
    </rPh>
    <rPh sb="61" eb="63">
      <t>ガクシュウ</t>
    </rPh>
    <rPh sb="63" eb="65">
      <t>シエン</t>
    </rPh>
    <rPh sb="65" eb="67">
      <t>ジギョウ</t>
    </rPh>
    <rPh sb="70" eb="72">
      <t>オクエン</t>
    </rPh>
    <phoneticPr fontId="4"/>
  </si>
  <si>
    <t>生活困窮者が自ら相談に訪れるのを待って支援を行う「待ちの支援」から、自ら相談に行けない、声をあげることが出来ない者等の支援を必要とする者に「支援を届ける」仕組みへの転換を図る。</t>
    <rPh sb="2" eb="5">
      <t>コンキュウシャ</t>
    </rPh>
    <rPh sb="53" eb="54">
      <t>ク</t>
    </rPh>
    <rPh sb="56" eb="57">
      <t>モノ</t>
    </rPh>
    <rPh sb="57" eb="58">
      <t>ナド</t>
    </rPh>
    <rPh sb="67" eb="68">
      <t>モノ</t>
    </rPh>
    <rPh sb="82" eb="84">
      <t>テンカン</t>
    </rPh>
    <rPh sb="85" eb="86">
      <t>ハカ</t>
    </rPh>
    <phoneticPr fontId="4"/>
  </si>
  <si>
    <t>必須事業（自立相談支援事業・住居確保給付金の支給）は、全福祉事務所設置自治体で実施している。
任意事業のうち就労準備支援事業は393自治体（44%）、家計相談支援事業は362自治体（40%）、一時生活支援事業は256自治体（28%）、学習支援事業は504自治体（56%）で実施している。</t>
    <rPh sb="0" eb="2">
      <t>ヒッス</t>
    </rPh>
    <rPh sb="2" eb="4">
      <t>ジギョウ</t>
    </rPh>
    <rPh sb="5" eb="7">
      <t>ジリツ</t>
    </rPh>
    <rPh sb="7" eb="9">
      <t>ソウダン</t>
    </rPh>
    <rPh sb="9" eb="11">
      <t>シエン</t>
    </rPh>
    <rPh sb="11" eb="13">
      <t>ジギョウ</t>
    </rPh>
    <rPh sb="14" eb="16">
      <t>ジュウキョ</t>
    </rPh>
    <rPh sb="16" eb="18">
      <t>カクホ</t>
    </rPh>
    <rPh sb="18" eb="20">
      <t>キュウフ</t>
    </rPh>
    <rPh sb="20" eb="21">
      <t>キン</t>
    </rPh>
    <rPh sb="27" eb="28">
      <t>ゼン</t>
    </rPh>
    <rPh sb="28" eb="30">
      <t>フクシ</t>
    </rPh>
    <rPh sb="30" eb="32">
      <t>ジム</t>
    </rPh>
    <rPh sb="32" eb="33">
      <t>ショ</t>
    </rPh>
    <rPh sb="33" eb="35">
      <t>セッチ</t>
    </rPh>
    <rPh sb="35" eb="38">
      <t>ジチタイ</t>
    </rPh>
    <rPh sb="39" eb="41">
      <t>ジッシ</t>
    </rPh>
    <rPh sb="47" eb="49">
      <t>ニンイ</t>
    </rPh>
    <rPh sb="49" eb="51">
      <t>ジギョウ</t>
    </rPh>
    <rPh sb="54" eb="56">
      <t>シュウロウ</t>
    </rPh>
    <rPh sb="56" eb="58">
      <t>ジュンビ</t>
    </rPh>
    <rPh sb="58" eb="60">
      <t>シエン</t>
    </rPh>
    <rPh sb="60" eb="62">
      <t>ジギョウ</t>
    </rPh>
    <rPh sb="66" eb="69">
      <t>ジチタイ</t>
    </rPh>
    <rPh sb="75" eb="77">
      <t>カケイ</t>
    </rPh>
    <rPh sb="77" eb="79">
      <t>ソウダン</t>
    </rPh>
    <rPh sb="79" eb="81">
      <t>シエン</t>
    </rPh>
    <rPh sb="81" eb="83">
      <t>ジギョウ</t>
    </rPh>
    <rPh sb="87" eb="90">
      <t>ジチタイ</t>
    </rPh>
    <rPh sb="96" eb="98">
      <t>イチジ</t>
    </rPh>
    <rPh sb="98" eb="100">
      <t>セイカツ</t>
    </rPh>
    <rPh sb="100" eb="102">
      <t>シエン</t>
    </rPh>
    <rPh sb="102" eb="104">
      <t>ジギョウ</t>
    </rPh>
    <rPh sb="108" eb="111">
      <t>ジチタイ</t>
    </rPh>
    <rPh sb="117" eb="119">
      <t>ガクシュウ</t>
    </rPh>
    <rPh sb="119" eb="121">
      <t>シエン</t>
    </rPh>
    <rPh sb="121" eb="123">
      <t>ジギョウ</t>
    </rPh>
    <rPh sb="127" eb="130">
      <t>ジチタイ</t>
    </rPh>
    <rPh sb="136" eb="138">
      <t>ジッシ</t>
    </rPh>
    <phoneticPr fontId="4"/>
  </si>
  <si>
    <t>生活保護等</t>
    <rPh sb="0" eb="2">
      <t>セイカツ</t>
    </rPh>
    <rPh sb="2" eb="4">
      <t>ホゴ</t>
    </rPh>
    <rPh sb="4" eb="5">
      <t>トウ</t>
    </rPh>
    <phoneticPr fontId="4"/>
  </si>
  <si>
    <t>〔対象者〕
資産や能力等すべてを活用してもなお生活に困窮する者
〔提供内容〕
生活扶助
医療扶助
住宅扶助
ほか</t>
    <rPh sb="1" eb="4">
      <t>タイショウシャ</t>
    </rPh>
    <rPh sb="6" eb="8">
      <t>シサン</t>
    </rPh>
    <rPh sb="9" eb="11">
      <t>ノウリョク</t>
    </rPh>
    <rPh sb="11" eb="12">
      <t>トウ</t>
    </rPh>
    <rPh sb="16" eb="18">
      <t>カツヨウ</t>
    </rPh>
    <rPh sb="23" eb="25">
      <t>セイカツ</t>
    </rPh>
    <rPh sb="26" eb="28">
      <t>コンキュウ</t>
    </rPh>
    <rPh sb="30" eb="31">
      <t>モノ</t>
    </rPh>
    <rPh sb="33" eb="35">
      <t>テイキョウ</t>
    </rPh>
    <rPh sb="35" eb="37">
      <t>ナイヨウ</t>
    </rPh>
    <phoneticPr fontId="4"/>
  </si>
  <si>
    <t>職員296.85人
（正規235.70人、
非常勤61.15人）</t>
    <phoneticPr fontId="4"/>
  </si>
  <si>
    <t>保護人数：20,814人
就労促進事業による就労者数：943人
（H29年度）</t>
    <phoneticPr fontId="4"/>
  </si>
  <si>
    <t>本市では、就労促進事業等の強化により、保護からの脱却実績も増えつつあるものの、平成27年5月に被保護者が2万人を突破して以来、現在も増加傾向が続いている。
また、不正受給額は、長期的には減少傾向にあるものの、今後も効果的な防止対策を講じる必要がある。
なお、平成28年度から2区に非常勤職員を配置し、正規職員が被保護者の支援に特化できるようモデル実施しているが、今後は効果検証を行った上で、事業展開を検討していく必要がある。
・ケースワーカーの負担軽減（標準数に比べ21人不足）</t>
    <rPh sb="11" eb="12">
      <t>トウ</t>
    </rPh>
    <rPh sb="60" eb="62">
      <t>イライ</t>
    </rPh>
    <rPh sb="71" eb="72">
      <t>ツヅ</t>
    </rPh>
    <rPh sb="88" eb="91">
      <t>チョウキテキ</t>
    </rPh>
    <rPh sb="95" eb="97">
      <t>ケイコウ</t>
    </rPh>
    <rPh sb="181" eb="183">
      <t>コンゴ</t>
    </rPh>
    <rPh sb="195" eb="197">
      <t>ジギョウ</t>
    </rPh>
    <rPh sb="197" eb="199">
      <t>テンカイ</t>
    </rPh>
    <rPh sb="206" eb="208">
      <t>ヒツヨウ</t>
    </rPh>
    <phoneticPr fontId="4"/>
  </si>
  <si>
    <t>③ 整理統合</t>
  </si>
  <si>
    <t>非常勤職員への業務分業化を図り、正規職員が被保護者への支援に集中できるようにする。</t>
    <phoneticPr fontId="4"/>
  </si>
  <si>
    <t>　無料低額宿泊所の事業開始届出の受理を再開し、社会福祉法に基づく立入調査の実施及び施設の設備・運営の適正化を指導する。
　また、課税調査や資産調査を徹底するなど不正受給防止策を強化する。</t>
    <rPh sb="1" eb="3">
      <t>ムリョウ</t>
    </rPh>
    <rPh sb="3" eb="5">
      <t>テイガク</t>
    </rPh>
    <rPh sb="5" eb="7">
      <t>シュクハク</t>
    </rPh>
    <rPh sb="7" eb="8">
      <t>ショ</t>
    </rPh>
    <rPh sb="9" eb="11">
      <t>ジギョウ</t>
    </rPh>
    <rPh sb="11" eb="13">
      <t>カイシ</t>
    </rPh>
    <rPh sb="13" eb="15">
      <t>トドケデ</t>
    </rPh>
    <rPh sb="16" eb="18">
      <t>ジュリ</t>
    </rPh>
    <rPh sb="19" eb="21">
      <t>サイカイ</t>
    </rPh>
    <rPh sb="23" eb="25">
      <t>シャカイ</t>
    </rPh>
    <rPh sb="25" eb="27">
      <t>フクシ</t>
    </rPh>
    <rPh sb="27" eb="28">
      <t>ホウ</t>
    </rPh>
    <rPh sb="29" eb="30">
      <t>モト</t>
    </rPh>
    <rPh sb="32" eb="34">
      <t>タチイリ</t>
    </rPh>
    <rPh sb="34" eb="36">
      <t>チョウサ</t>
    </rPh>
    <rPh sb="37" eb="39">
      <t>ジッシ</t>
    </rPh>
    <rPh sb="39" eb="40">
      <t>オヨ</t>
    </rPh>
    <rPh sb="41" eb="43">
      <t>シセツ</t>
    </rPh>
    <rPh sb="44" eb="46">
      <t>セツビ</t>
    </rPh>
    <rPh sb="47" eb="49">
      <t>ウンエイ</t>
    </rPh>
    <rPh sb="50" eb="53">
      <t>テキセイカ</t>
    </rPh>
    <rPh sb="54" eb="56">
      <t>シドウ</t>
    </rPh>
    <rPh sb="64" eb="66">
      <t>カゼイ</t>
    </rPh>
    <rPh sb="66" eb="68">
      <t>チョウサ</t>
    </rPh>
    <rPh sb="69" eb="71">
      <t>シサン</t>
    </rPh>
    <rPh sb="71" eb="73">
      <t>チョウサ</t>
    </rPh>
    <rPh sb="74" eb="76">
      <t>テッテイ</t>
    </rPh>
    <rPh sb="80" eb="82">
      <t>フセイ</t>
    </rPh>
    <rPh sb="82" eb="84">
      <t>ジュキュウ</t>
    </rPh>
    <rPh sb="84" eb="86">
      <t>ボウシ</t>
    </rPh>
    <rPh sb="86" eb="87">
      <t>サク</t>
    </rPh>
    <rPh sb="88" eb="90">
      <t>キョウカ</t>
    </rPh>
    <phoneticPr fontId="4"/>
  </si>
  <si>
    <t>歳出予算額361.5億円
（うち一般財源　89.9億円)
【主なもの】
生活保護費 354.0億円 
就労促進事業委託料 1.5億円</t>
    <phoneticPr fontId="4"/>
  </si>
  <si>
    <t>生活保護法により県・市・福祉事務所設置町村で実施</t>
    <rPh sb="0" eb="2">
      <t>セイカツ</t>
    </rPh>
    <rPh sb="2" eb="5">
      <t>ホゴホウ</t>
    </rPh>
    <rPh sb="8" eb="9">
      <t>ケン</t>
    </rPh>
    <rPh sb="10" eb="11">
      <t>シ</t>
    </rPh>
    <rPh sb="12" eb="14">
      <t>フクシ</t>
    </rPh>
    <rPh sb="14" eb="16">
      <t>ジム</t>
    </rPh>
    <rPh sb="16" eb="17">
      <t>ショ</t>
    </rPh>
    <rPh sb="17" eb="19">
      <t>セッチ</t>
    </rPh>
    <rPh sb="19" eb="21">
      <t>チョウソン</t>
    </rPh>
    <rPh sb="22" eb="24">
      <t>ジッシ</t>
    </rPh>
    <phoneticPr fontId="4"/>
  </si>
  <si>
    <t>民生委員活動</t>
    <rPh sb="0" eb="2">
      <t>ミンセイ</t>
    </rPh>
    <rPh sb="2" eb="4">
      <t>イイン</t>
    </rPh>
    <rPh sb="4" eb="6">
      <t>カツドウ</t>
    </rPh>
    <phoneticPr fontId="4"/>
  </si>
  <si>
    <t>〔対象者〕全市民
〔提供内容〕
・民生委員・児童委員が、地域の高齢者福祉、障害者福祉、児童福祉、生活保護等に関する住民の相談相手として、地域の見守りや福祉行政への橋渡しなど、様々な活動を行う。
・民生委員・児童委員の資質向上のための研修を実施する。
・千葉市民生委員児童委員協議会が行う調査研究活動、普及・啓発活動等に対して助成する。
・民生委員・児童委員の活動を補佐する「民生委員協力員」を配置する。</t>
    <rPh sb="1" eb="4">
      <t>タイショウシャ</t>
    </rPh>
    <rPh sb="5" eb="6">
      <t>ゼン</t>
    </rPh>
    <rPh sb="6" eb="8">
      <t>シミン</t>
    </rPh>
    <rPh sb="10" eb="12">
      <t>テイキョウ</t>
    </rPh>
    <rPh sb="12" eb="14">
      <t>ナイヨウ</t>
    </rPh>
    <phoneticPr fontId="4"/>
  </si>
  <si>
    <t>職員2.51人
（正規2.46人、
非常勤0.05人）</t>
    <phoneticPr fontId="4"/>
  </si>
  <si>
    <t>少子・超高齢化や核家族化が進展する中で、地域の見守りや福祉行政への橋渡しを担う民生委員・児童委員の重要性が増す中で、その負担が増加しており、なり手が不足する問題が顕在化している。
委員定数に占めるH29年度末の充足率：96.8％</t>
    <rPh sb="0" eb="2">
      <t>ショウシ</t>
    </rPh>
    <rPh sb="3" eb="4">
      <t>チョウ</t>
    </rPh>
    <rPh sb="4" eb="7">
      <t>コウレイカ</t>
    </rPh>
    <rPh sb="8" eb="11">
      <t>カクカゾク</t>
    </rPh>
    <rPh sb="11" eb="12">
      <t>カ</t>
    </rPh>
    <rPh sb="13" eb="15">
      <t>シンテン</t>
    </rPh>
    <rPh sb="17" eb="18">
      <t>ナカ</t>
    </rPh>
    <rPh sb="20" eb="22">
      <t>チイキ</t>
    </rPh>
    <rPh sb="23" eb="25">
      <t>ミマモ</t>
    </rPh>
    <rPh sb="27" eb="29">
      <t>フクシ</t>
    </rPh>
    <rPh sb="29" eb="31">
      <t>ギョウセイ</t>
    </rPh>
    <rPh sb="33" eb="35">
      <t>ハシワタ</t>
    </rPh>
    <rPh sb="37" eb="38">
      <t>ニナ</t>
    </rPh>
    <rPh sb="39" eb="41">
      <t>ミンセイ</t>
    </rPh>
    <rPh sb="41" eb="43">
      <t>イイン</t>
    </rPh>
    <rPh sb="44" eb="46">
      <t>ジドウ</t>
    </rPh>
    <rPh sb="46" eb="48">
      <t>イイン</t>
    </rPh>
    <rPh sb="49" eb="51">
      <t>ジュウヨウ</t>
    </rPh>
    <rPh sb="51" eb="52">
      <t>セイ</t>
    </rPh>
    <rPh sb="53" eb="54">
      <t>マ</t>
    </rPh>
    <rPh sb="55" eb="56">
      <t>ナカ</t>
    </rPh>
    <rPh sb="60" eb="62">
      <t>フタン</t>
    </rPh>
    <rPh sb="63" eb="65">
      <t>ゾウカ</t>
    </rPh>
    <rPh sb="72" eb="73">
      <t>テ</t>
    </rPh>
    <rPh sb="74" eb="76">
      <t>フソク</t>
    </rPh>
    <rPh sb="78" eb="80">
      <t>モンダイ</t>
    </rPh>
    <rPh sb="81" eb="84">
      <t>ケンザイカ</t>
    </rPh>
    <rPh sb="91" eb="93">
      <t>イイン</t>
    </rPh>
    <rPh sb="93" eb="95">
      <t>テイスウ</t>
    </rPh>
    <rPh sb="96" eb="97">
      <t>シ</t>
    </rPh>
    <rPh sb="102" eb="104">
      <t>ネンド</t>
    </rPh>
    <rPh sb="104" eb="105">
      <t>マツ</t>
    </rPh>
    <rPh sb="106" eb="109">
      <t>ジュウソクリツ</t>
    </rPh>
    <phoneticPr fontId="4"/>
  </si>
  <si>
    <t>民生委員協力員の配置を推進する。</t>
  </si>
  <si>
    <t>地域福祉課
こども家庭支援課
各区高齢障害支援課</t>
    <rPh sb="0" eb="2">
      <t>チイキ</t>
    </rPh>
    <rPh sb="2" eb="5">
      <t>フクシカ</t>
    </rPh>
    <rPh sb="9" eb="11">
      <t>カテイ</t>
    </rPh>
    <rPh sb="11" eb="13">
      <t>シエン</t>
    </rPh>
    <rPh sb="13" eb="14">
      <t>カ</t>
    </rPh>
    <rPh sb="15" eb="17">
      <t>カクク</t>
    </rPh>
    <rPh sb="17" eb="19">
      <t>コウレイ</t>
    </rPh>
    <rPh sb="19" eb="21">
      <t>ショウガイ</t>
    </rPh>
    <rPh sb="21" eb="23">
      <t>シエン</t>
    </rPh>
    <rPh sb="23" eb="24">
      <t>カ</t>
    </rPh>
    <phoneticPr fontId="4"/>
  </si>
  <si>
    <t>歳出予算額2.0億円
（うち一般財源2.0億円)
【主なもの】
民生委員活動報償費 1.8億円</t>
    <phoneticPr fontId="4"/>
  </si>
  <si>
    <t>歳出決算額190百万円
（うち一般財源190百万円）</t>
  </si>
  <si>
    <t>民生委員法に基づき、すべての地方公共団体で実施</t>
    <rPh sb="0" eb="2">
      <t>ミンセイ</t>
    </rPh>
    <rPh sb="2" eb="4">
      <t>イイン</t>
    </rPh>
    <rPh sb="4" eb="5">
      <t>ホウ</t>
    </rPh>
    <rPh sb="6" eb="7">
      <t>モト</t>
    </rPh>
    <rPh sb="14" eb="16">
      <t>チホウ</t>
    </rPh>
    <rPh sb="16" eb="18">
      <t>コウキョウ</t>
    </rPh>
    <rPh sb="18" eb="20">
      <t>ダンタイ</t>
    </rPh>
    <rPh sb="21" eb="23">
      <t>ジッシ</t>
    </rPh>
    <phoneticPr fontId="4"/>
  </si>
  <si>
    <t>社会福祉法人千葉市社会福祉協議会運営費補助金</t>
    <rPh sb="0" eb="2">
      <t>シャカイ</t>
    </rPh>
    <rPh sb="2" eb="4">
      <t>フクシ</t>
    </rPh>
    <rPh sb="4" eb="6">
      <t>ホウジン</t>
    </rPh>
    <rPh sb="6" eb="9">
      <t>チバシ</t>
    </rPh>
    <rPh sb="9" eb="11">
      <t>シャカイ</t>
    </rPh>
    <rPh sb="11" eb="13">
      <t>フクシ</t>
    </rPh>
    <rPh sb="13" eb="15">
      <t>キョウギ</t>
    </rPh>
    <rPh sb="15" eb="16">
      <t>カイ</t>
    </rPh>
    <rPh sb="16" eb="18">
      <t>ウンエイ</t>
    </rPh>
    <rPh sb="18" eb="19">
      <t>ヒ</t>
    </rPh>
    <rPh sb="19" eb="21">
      <t>ホジョ</t>
    </rPh>
    <rPh sb="21" eb="22">
      <t>キン</t>
    </rPh>
    <phoneticPr fontId="4"/>
  </si>
  <si>
    <t>〔対象者〕
社会福祉法人
千葉市社会福祉協議会
〔提供内容〕
人件費・運営管理費の10/10（他収入を除く）</t>
    <rPh sb="1" eb="4">
      <t>タイショウシャ</t>
    </rPh>
    <rPh sb="6" eb="8">
      <t>シャカイ</t>
    </rPh>
    <rPh sb="8" eb="10">
      <t>フクシ</t>
    </rPh>
    <rPh sb="10" eb="12">
      <t>ホウジン</t>
    </rPh>
    <rPh sb="13" eb="16">
      <t>チバシ</t>
    </rPh>
    <rPh sb="16" eb="18">
      <t>シャカイ</t>
    </rPh>
    <rPh sb="18" eb="20">
      <t>フクシ</t>
    </rPh>
    <rPh sb="20" eb="22">
      <t>キョウギ</t>
    </rPh>
    <rPh sb="22" eb="23">
      <t>カイ</t>
    </rPh>
    <rPh sb="25" eb="27">
      <t>テイキョウ</t>
    </rPh>
    <rPh sb="27" eb="29">
      <t>ナイヨウ</t>
    </rPh>
    <rPh sb="47" eb="48">
      <t>タ</t>
    </rPh>
    <phoneticPr fontId="4"/>
  </si>
  <si>
    <t>職員1.10人
（正規1.10人）</t>
    <phoneticPr fontId="4"/>
  </si>
  <si>
    <t>【補助対象】
・役員　　２人
・職員　５1人
・嘱託職員　９人
・運営管理費</t>
    <rPh sb="1" eb="3">
      <t>ホジョ</t>
    </rPh>
    <rPh sb="3" eb="5">
      <t>タイショウ</t>
    </rPh>
    <rPh sb="8" eb="10">
      <t>ヤクイン</t>
    </rPh>
    <rPh sb="12" eb="14">
      <t>フタリ</t>
    </rPh>
    <rPh sb="13" eb="14">
      <t>ニン</t>
    </rPh>
    <rPh sb="16" eb="18">
      <t>ショクイン</t>
    </rPh>
    <rPh sb="21" eb="22">
      <t>ニン</t>
    </rPh>
    <rPh sb="24" eb="26">
      <t>ショクタク</t>
    </rPh>
    <rPh sb="26" eb="28">
      <t>ショクイン</t>
    </rPh>
    <rPh sb="30" eb="31">
      <t>ニン</t>
    </rPh>
    <phoneticPr fontId="4"/>
  </si>
  <si>
    <t>【現状】
千葉市社会福祉協議会は、地域福祉の推進を目的とする民間組織として社会福祉法に規定されており、本市においても市と連携して様々な施策を展開し、成果をあげている。
【課題】
近年、地域の問題が複雑・多様化する中で、地域福祉の中心的担い手である千葉市社会福祉協議会に求められる役割が増大していることから、千葉市社会福祉協議会の体制強化等について検討する必要がある。
また、職員の年齢構成等に偏りが生じている。</t>
    <rPh sb="1" eb="3">
      <t>ゲンジョウ</t>
    </rPh>
    <rPh sb="5" eb="8">
      <t>チバシ</t>
    </rPh>
    <rPh sb="8" eb="10">
      <t>シャカイ</t>
    </rPh>
    <rPh sb="10" eb="12">
      <t>フクシ</t>
    </rPh>
    <rPh sb="12" eb="15">
      <t>キョウギカイ</t>
    </rPh>
    <rPh sb="124" eb="127">
      <t>チバシ</t>
    </rPh>
    <rPh sb="127" eb="129">
      <t>シャカイ</t>
    </rPh>
    <rPh sb="129" eb="131">
      <t>フクシ</t>
    </rPh>
    <rPh sb="131" eb="134">
      <t>キョウギカイ</t>
    </rPh>
    <rPh sb="154" eb="157">
      <t>チバシ</t>
    </rPh>
    <rPh sb="157" eb="159">
      <t>シャカイ</t>
    </rPh>
    <rPh sb="159" eb="161">
      <t>フクシ</t>
    </rPh>
    <rPh sb="161" eb="164">
      <t>キョウギカイ</t>
    </rPh>
    <rPh sb="169" eb="170">
      <t>トウ</t>
    </rPh>
    <phoneticPr fontId="4"/>
  </si>
  <si>
    <t>多様化・深刻化する生活課題の解決に向けて、市内の社会福祉法人をはじめとする他機関と地域の福祉課題・生活課題を共有し、協働して解決にあたっていく。</t>
    <rPh sb="0" eb="3">
      <t>タヨウカ</t>
    </rPh>
    <rPh sb="4" eb="7">
      <t>シンコクカ</t>
    </rPh>
    <rPh sb="9" eb="11">
      <t>セイカツ</t>
    </rPh>
    <rPh sb="11" eb="13">
      <t>カダイ</t>
    </rPh>
    <rPh sb="14" eb="16">
      <t>カイケツ</t>
    </rPh>
    <rPh sb="17" eb="18">
      <t>ム</t>
    </rPh>
    <rPh sb="21" eb="23">
      <t>シナイ</t>
    </rPh>
    <rPh sb="24" eb="26">
      <t>シャカイ</t>
    </rPh>
    <rPh sb="26" eb="28">
      <t>フクシ</t>
    </rPh>
    <rPh sb="28" eb="30">
      <t>ホウジン</t>
    </rPh>
    <rPh sb="37" eb="38">
      <t>タ</t>
    </rPh>
    <rPh sb="38" eb="40">
      <t>キカン</t>
    </rPh>
    <rPh sb="41" eb="43">
      <t>チイキ</t>
    </rPh>
    <rPh sb="44" eb="46">
      <t>フクシ</t>
    </rPh>
    <rPh sb="46" eb="48">
      <t>カダイ</t>
    </rPh>
    <rPh sb="49" eb="51">
      <t>セイカツ</t>
    </rPh>
    <rPh sb="51" eb="53">
      <t>カダイ</t>
    </rPh>
    <rPh sb="54" eb="56">
      <t>キョウユウ</t>
    </rPh>
    <rPh sb="58" eb="60">
      <t>キョウドウ</t>
    </rPh>
    <rPh sb="62" eb="64">
      <t>カイケツ</t>
    </rPh>
    <phoneticPr fontId="4"/>
  </si>
  <si>
    <t>地域福祉課</t>
    <rPh sb="0" eb="2">
      <t>チイキ</t>
    </rPh>
    <rPh sb="2" eb="5">
      <t>フクシカ</t>
    </rPh>
    <phoneticPr fontId="4"/>
  </si>
  <si>
    <t>カネ</t>
    <phoneticPr fontId="4"/>
  </si>
  <si>
    <t>歳出決算額427百万円
（うち一般財源409百万円）</t>
    <phoneticPr fontId="4"/>
  </si>
  <si>
    <t>全政令市で実施</t>
    <rPh sb="0" eb="1">
      <t>ゼン</t>
    </rPh>
    <rPh sb="1" eb="4">
      <t>セイレイシ</t>
    </rPh>
    <rPh sb="5" eb="7">
      <t>ジッシ</t>
    </rPh>
    <phoneticPr fontId="4"/>
  </si>
  <si>
    <t>5</t>
    <phoneticPr fontId="4"/>
  </si>
  <si>
    <t>ハーモニープラザ管理運営</t>
    <rPh sb="8" eb="10">
      <t>カンリ</t>
    </rPh>
    <rPh sb="10" eb="12">
      <t>ウンエイ</t>
    </rPh>
    <phoneticPr fontId="4"/>
  </si>
  <si>
    <t>〔対象者〕
対象施設利用者
〔提供内容〕
・各種設備、機器類の管理・定期点検・修繕
・館内施設間の連絡・調整、会議開催
・外部関係機関との連携・調整
・施設利用に関する周知啓発
・各種イベント開催</t>
    <rPh sb="1" eb="4">
      <t>タイショウシャ</t>
    </rPh>
    <rPh sb="6" eb="8">
      <t>タイショウ</t>
    </rPh>
    <rPh sb="8" eb="10">
      <t>シセツ</t>
    </rPh>
    <rPh sb="10" eb="13">
      <t>リヨウシャ</t>
    </rPh>
    <rPh sb="15" eb="17">
      <t>テイキョウ</t>
    </rPh>
    <rPh sb="17" eb="19">
      <t>ナイヨウ</t>
    </rPh>
    <phoneticPr fontId="4"/>
  </si>
  <si>
    <t>職員0.70人
（正規0.70人）</t>
    <phoneticPr fontId="4"/>
  </si>
  <si>
    <t>H29年度利用実績（来場者数）
176,837人
※　下記施設の合計
    ・障害者相談センター
　　・障害者福祉センター
　　・ことぶき大学校
　　・社会福祉研修センター
　　・男女共同参画センター
  　・ボランティアセンター
　　・心配ごと相談所</t>
    <rPh sb="3" eb="4">
      <t>ネン</t>
    </rPh>
    <rPh sb="4" eb="5">
      <t>ド</t>
    </rPh>
    <rPh sb="5" eb="7">
      <t>リヨウ</t>
    </rPh>
    <rPh sb="7" eb="9">
      <t>ジッセキ</t>
    </rPh>
    <rPh sb="10" eb="13">
      <t>ライジョウシャ</t>
    </rPh>
    <rPh sb="13" eb="14">
      <t>スウ</t>
    </rPh>
    <rPh sb="23" eb="24">
      <t>ニン</t>
    </rPh>
    <rPh sb="27" eb="29">
      <t>カキ</t>
    </rPh>
    <rPh sb="29" eb="31">
      <t>シセツ</t>
    </rPh>
    <rPh sb="32" eb="34">
      <t>ゴウケイ</t>
    </rPh>
    <rPh sb="40" eb="43">
      <t>ショウガイシャ</t>
    </rPh>
    <rPh sb="43" eb="45">
      <t>ソウダン</t>
    </rPh>
    <rPh sb="53" eb="56">
      <t>ショウガイシャ</t>
    </rPh>
    <rPh sb="56" eb="58">
      <t>フクシ</t>
    </rPh>
    <rPh sb="70" eb="73">
      <t>ダイガッコウ</t>
    </rPh>
    <rPh sb="77" eb="79">
      <t>シャカイ</t>
    </rPh>
    <rPh sb="79" eb="81">
      <t>フクシ</t>
    </rPh>
    <rPh sb="81" eb="83">
      <t>ケンシュウ</t>
    </rPh>
    <rPh sb="91" eb="93">
      <t>ダンジョ</t>
    </rPh>
    <rPh sb="93" eb="95">
      <t>キョウドウ</t>
    </rPh>
    <rPh sb="95" eb="97">
      <t>サンカク</t>
    </rPh>
    <rPh sb="120" eb="122">
      <t>シンパイ</t>
    </rPh>
    <rPh sb="124" eb="126">
      <t>ソウダン</t>
    </rPh>
    <rPh sb="126" eb="127">
      <t>ジョ</t>
    </rPh>
    <phoneticPr fontId="4"/>
  </si>
  <si>
    <t xml:space="preserve">【現状】
施設相互を密に連携させ一体的に運営することにより、社会福祉の増進と男女共同参画社会の形成促進に寄与している。
【課題】
市民ニーズや公共施設としての有用性等を踏まえ、今後、施設で実施する事業や施設全体のあり方を検討する必要がある。
</t>
    <rPh sb="1" eb="3">
      <t>ゲンジョウ</t>
    </rPh>
    <phoneticPr fontId="4"/>
  </si>
  <si>
    <t>市民ニーズや公共施設としての有用性等を踏まえ、今後、施設で実施する事業や施設全体のあり方の見直しを検討する。</t>
  </si>
  <si>
    <t>千葉市ハーモニープラザ</t>
    <rPh sb="0" eb="3">
      <t>チバシ</t>
    </rPh>
    <phoneticPr fontId="4"/>
  </si>
  <si>
    <t>歳出予算額2.0億円
（うち一般財源2.0億円)
指定管理委託料　2.0億円</t>
    <phoneticPr fontId="4"/>
  </si>
  <si>
    <t>歳出決算額197百万円
（うち一般財源191百万円）</t>
    <phoneticPr fontId="4"/>
  </si>
  <si>
    <t>政令市での実施なし</t>
    <rPh sb="0" eb="3">
      <t>セイレイシ</t>
    </rPh>
    <rPh sb="5" eb="7">
      <t>ジッシ</t>
    </rPh>
    <phoneticPr fontId="4"/>
  </si>
  <si>
    <t>6</t>
    <phoneticPr fontId="4"/>
  </si>
  <si>
    <t>社会福祉研修</t>
    <rPh sb="0" eb="2">
      <t>シャカイ</t>
    </rPh>
    <rPh sb="2" eb="4">
      <t>フクシ</t>
    </rPh>
    <rPh sb="4" eb="6">
      <t>ケンシュウ</t>
    </rPh>
    <phoneticPr fontId="4"/>
  </si>
  <si>
    <t>〔対象者〕
市内社会福祉事業従事者
及び行政職員、市民
〔提供内容〕
千葉市社会福祉研修センターの運営等</t>
    <rPh sb="1" eb="4">
      <t>タイショウシャ</t>
    </rPh>
    <rPh sb="6" eb="8">
      <t>シナイ</t>
    </rPh>
    <rPh sb="8" eb="10">
      <t>シャカイ</t>
    </rPh>
    <rPh sb="10" eb="12">
      <t>フクシ</t>
    </rPh>
    <rPh sb="12" eb="14">
      <t>ジギョウ</t>
    </rPh>
    <rPh sb="14" eb="17">
      <t>ジュウジシャ</t>
    </rPh>
    <rPh sb="18" eb="19">
      <t>オヨ</t>
    </rPh>
    <rPh sb="20" eb="22">
      <t>ギョウセイ</t>
    </rPh>
    <rPh sb="22" eb="24">
      <t>ショクイン</t>
    </rPh>
    <rPh sb="25" eb="27">
      <t>シミン</t>
    </rPh>
    <rPh sb="29" eb="31">
      <t>テイキョウ</t>
    </rPh>
    <rPh sb="31" eb="33">
      <t>ナイヨウ</t>
    </rPh>
    <rPh sb="35" eb="38">
      <t>チバシ</t>
    </rPh>
    <rPh sb="38" eb="40">
      <t>シャカイ</t>
    </rPh>
    <rPh sb="40" eb="42">
      <t>フクシ</t>
    </rPh>
    <rPh sb="42" eb="44">
      <t>ケンシュウ</t>
    </rPh>
    <rPh sb="49" eb="51">
      <t>ウンエイ</t>
    </rPh>
    <rPh sb="51" eb="52">
      <t>トウ</t>
    </rPh>
    <phoneticPr fontId="4"/>
  </si>
  <si>
    <t>【現状】
研修内容等については、本市関係各課の意向や社会福祉法の改正をはじめとする環境変化を踏まえ、適宜見直しを行っている。
【課題】
ハーモニープラザ施設全体のあり方検討を踏まえ、社会福祉研修センターのあり方についても見直しを検討していく。</t>
    <rPh sb="1" eb="3">
      <t>ゲンジョウ</t>
    </rPh>
    <rPh sb="5" eb="7">
      <t>ケンシュウ</t>
    </rPh>
    <rPh sb="7" eb="9">
      <t>ナイヨウ</t>
    </rPh>
    <rPh sb="9" eb="10">
      <t>トウ</t>
    </rPh>
    <rPh sb="16" eb="17">
      <t>ホン</t>
    </rPh>
    <rPh sb="17" eb="18">
      <t>シ</t>
    </rPh>
    <rPh sb="18" eb="20">
      <t>カンケイ</t>
    </rPh>
    <rPh sb="20" eb="22">
      <t>カクカ</t>
    </rPh>
    <rPh sb="23" eb="25">
      <t>イコウ</t>
    </rPh>
    <rPh sb="26" eb="28">
      <t>シャカイ</t>
    </rPh>
    <rPh sb="28" eb="30">
      <t>フクシ</t>
    </rPh>
    <rPh sb="30" eb="31">
      <t>ホウ</t>
    </rPh>
    <rPh sb="32" eb="34">
      <t>カイセイ</t>
    </rPh>
    <rPh sb="41" eb="43">
      <t>カンキョウ</t>
    </rPh>
    <rPh sb="43" eb="45">
      <t>ヘンカ</t>
    </rPh>
    <rPh sb="46" eb="47">
      <t>フ</t>
    </rPh>
    <rPh sb="50" eb="52">
      <t>テキギ</t>
    </rPh>
    <rPh sb="52" eb="54">
      <t>ミナオ</t>
    </rPh>
    <rPh sb="56" eb="57">
      <t>オコナ</t>
    </rPh>
    <rPh sb="65" eb="67">
      <t>カダイ</t>
    </rPh>
    <rPh sb="77" eb="79">
      <t>シセツ</t>
    </rPh>
    <rPh sb="79" eb="81">
      <t>ゼンタイ</t>
    </rPh>
    <rPh sb="84" eb="85">
      <t>カタ</t>
    </rPh>
    <rPh sb="85" eb="87">
      <t>ケントウ</t>
    </rPh>
    <rPh sb="88" eb="89">
      <t>フ</t>
    </rPh>
    <rPh sb="92" eb="94">
      <t>シャカイ</t>
    </rPh>
    <rPh sb="94" eb="96">
      <t>フクシ</t>
    </rPh>
    <rPh sb="96" eb="98">
      <t>ケンシュウ</t>
    </rPh>
    <rPh sb="105" eb="106">
      <t>カタ</t>
    </rPh>
    <rPh sb="111" eb="113">
      <t>ミナオ</t>
    </rPh>
    <rPh sb="115" eb="117">
      <t>ケントウ</t>
    </rPh>
    <phoneticPr fontId="4"/>
  </si>
  <si>
    <t>ハーモニープラザのあり方検討を踏まえ、実施内容の精査や、センターの効率的な運営について検討する。</t>
    <rPh sb="11" eb="12">
      <t>カタ</t>
    </rPh>
    <rPh sb="12" eb="14">
      <t>ケントウ</t>
    </rPh>
    <rPh sb="15" eb="16">
      <t>フ</t>
    </rPh>
    <rPh sb="19" eb="21">
      <t>ジッシ</t>
    </rPh>
    <rPh sb="21" eb="23">
      <t>ナイヨウ</t>
    </rPh>
    <rPh sb="24" eb="26">
      <t>セイサ</t>
    </rPh>
    <rPh sb="33" eb="35">
      <t>コウリツ</t>
    </rPh>
    <rPh sb="35" eb="36">
      <t>テキ</t>
    </rPh>
    <rPh sb="37" eb="39">
      <t>ウンエイ</t>
    </rPh>
    <rPh sb="43" eb="45">
      <t>ケントウ</t>
    </rPh>
    <phoneticPr fontId="4"/>
  </si>
  <si>
    <t>千葉市社会福祉研修センター</t>
    <rPh sb="0" eb="3">
      <t>チバシ</t>
    </rPh>
    <rPh sb="3" eb="5">
      <t>シャカイ</t>
    </rPh>
    <rPh sb="5" eb="7">
      <t>フクシ</t>
    </rPh>
    <rPh sb="7" eb="9">
      <t>ケンシュウ</t>
    </rPh>
    <phoneticPr fontId="4"/>
  </si>
  <si>
    <t>生涯現役応援センター運営</t>
    <rPh sb="0" eb="2">
      <t>ショウガイ</t>
    </rPh>
    <rPh sb="2" eb="4">
      <t>ゲンエキ</t>
    </rPh>
    <rPh sb="4" eb="6">
      <t>オウエン</t>
    </rPh>
    <rPh sb="10" eb="12">
      <t>ウンエイ</t>
    </rPh>
    <phoneticPr fontId="4"/>
  </si>
  <si>
    <t xml:space="preserve">〔対象者〕
市内在住の概ね60歳以上の者
〔提供内容〕
・就労やボランティア活動など各種相談対応及び情報提供
・セミナー・講習会等の企画・運営
・民間企業・NPO団体等とのイベントの企画・運営
・高齢者に適した活動先の開拓　など
</t>
    <rPh sb="1" eb="4">
      <t>タイショウシャ</t>
    </rPh>
    <rPh sb="6" eb="8">
      <t>シナイ</t>
    </rPh>
    <rPh sb="8" eb="10">
      <t>ザイジュウ</t>
    </rPh>
    <rPh sb="11" eb="12">
      <t>オオム</t>
    </rPh>
    <rPh sb="15" eb="18">
      <t>サイイジョウ</t>
    </rPh>
    <rPh sb="19" eb="20">
      <t>モノ</t>
    </rPh>
    <rPh sb="22" eb="24">
      <t>テイキョウ</t>
    </rPh>
    <rPh sb="24" eb="26">
      <t>ナイヨウ</t>
    </rPh>
    <phoneticPr fontId="4"/>
  </si>
  <si>
    <t>職員0.40人
（正規0.40人）</t>
    <phoneticPr fontId="4"/>
  </si>
  <si>
    <t>元気な高齢者の社会参加機会の確保、生きがいの充実を図るために有効である。
一方、利用者数が伸び悩んでいるため、より一層の周知に努める必要がある。</t>
    <rPh sb="7" eb="9">
      <t>シャカイ</t>
    </rPh>
    <rPh sb="9" eb="11">
      <t>サンカ</t>
    </rPh>
    <rPh sb="37" eb="39">
      <t>イッポウ</t>
    </rPh>
    <rPh sb="40" eb="43">
      <t>リヨウシャ</t>
    </rPh>
    <rPh sb="43" eb="44">
      <t>スウ</t>
    </rPh>
    <rPh sb="45" eb="46">
      <t>ノ</t>
    </rPh>
    <rPh sb="47" eb="48">
      <t>ナヤ</t>
    </rPh>
    <rPh sb="57" eb="59">
      <t>イッソウ</t>
    </rPh>
    <rPh sb="60" eb="62">
      <t>シュウチ</t>
    </rPh>
    <rPh sb="63" eb="64">
      <t>ツト</t>
    </rPh>
    <rPh sb="66" eb="68">
      <t>ヒツヨウ</t>
    </rPh>
    <phoneticPr fontId="4"/>
  </si>
  <si>
    <t>新たなセンターの設置や現センター人員の増員、アウトリーチ的な業務の実施等、事業の目的達成のために効果的な拡充方法を検討する。</t>
    <rPh sb="0" eb="1">
      <t>アラ</t>
    </rPh>
    <rPh sb="8" eb="10">
      <t>セッチ</t>
    </rPh>
    <rPh sb="11" eb="12">
      <t>ゲン</t>
    </rPh>
    <rPh sb="16" eb="18">
      <t>ジンイン</t>
    </rPh>
    <rPh sb="19" eb="21">
      <t>ゾウイン</t>
    </rPh>
    <rPh sb="28" eb="29">
      <t>テキ</t>
    </rPh>
    <rPh sb="30" eb="32">
      <t>ギョウム</t>
    </rPh>
    <rPh sb="33" eb="35">
      <t>ジッシ</t>
    </rPh>
    <rPh sb="35" eb="36">
      <t>ナド</t>
    </rPh>
    <rPh sb="37" eb="39">
      <t>ジギョウ</t>
    </rPh>
    <rPh sb="40" eb="42">
      <t>モクテキ</t>
    </rPh>
    <rPh sb="42" eb="44">
      <t>タッセイ</t>
    </rPh>
    <rPh sb="48" eb="51">
      <t>コウカテキ</t>
    </rPh>
    <rPh sb="52" eb="54">
      <t>カクジュウ</t>
    </rPh>
    <rPh sb="54" eb="56">
      <t>ホウホウ</t>
    </rPh>
    <rPh sb="57" eb="59">
      <t>ケントウ</t>
    </rPh>
    <phoneticPr fontId="4"/>
  </si>
  <si>
    <t>高齢福祉課</t>
    <rPh sb="0" eb="2">
      <t>コウレイ</t>
    </rPh>
    <rPh sb="2" eb="5">
      <t>フクシカ</t>
    </rPh>
    <phoneticPr fontId="4"/>
  </si>
  <si>
    <t>－</t>
    <phoneticPr fontId="4"/>
  </si>
  <si>
    <t xml:space="preserve">歳出予算額0.11億円
（うち一般財源0.05億円)
【主なもの】
委託料 0.11億円
</t>
    <rPh sb="34" eb="37">
      <t>イタクリョウ</t>
    </rPh>
    <phoneticPr fontId="4"/>
  </si>
  <si>
    <t>政令市では、横浜市、岡山市が設置
県内では、柏市が設置</t>
    <rPh sb="0" eb="3">
      <t>セイレイシ</t>
    </rPh>
    <rPh sb="6" eb="9">
      <t>ヨコハマシ</t>
    </rPh>
    <rPh sb="10" eb="13">
      <t>オカヤマシ</t>
    </rPh>
    <rPh sb="14" eb="16">
      <t>セッチ</t>
    </rPh>
    <rPh sb="17" eb="19">
      <t>ケンナイ</t>
    </rPh>
    <rPh sb="22" eb="24">
      <t>カシワシ</t>
    </rPh>
    <rPh sb="25" eb="27">
      <t>セッチ</t>
    </rPh>
    <phoneticPr fontId="4"/>
  </si>
  <si>
    <t>生きがい活動支援通所</t>
    <rPh sb="0" eb="1">
      <t>イ</t>
    </rPh>
    <rPh sb="4" eb="6">
      <t>カツドウ</t>
    </rPh>
    <rPh sb="6" eb="8">
      <t>シエン</t>
    </rPh>
    <rPh sb="8" eb="10">
      <t>ツウショ</t>
    </rPh>
    <phoneticPr fontId="4"/>
  </si>
  <si>
    <t>利用者本人がいつまでも心身ともに健康で、いきいきと自立した生活を送れるようにする。</t>
    <phoneticPr fontId="4"/>
  </si>
  <si>
    <t>〔対象者〕
在宅の６５歳以上の市民（「要介護」「要支援」認定者を除く）
〔提供内容〕
日常動作訓練（簡単な体操や運動）
教養講座
趣味活動
ほか</t>
    <rPh sb="1" eb="4">
      <t>タイショウシャ</t>
    </rPh>
    <rPh sb="6" eb="8">
      <t>ザイタク</t>
    </rPh>
    <rPh sb="11" eb="12">
      <t>サイ</t>
    </rPh>
    <rPh sb="12" eb="14">
      <t>イジョウ</t>
    </rPh>
    <rPh sb="15" eb="17">
      <t>シミン</t>
    </rPh>
    <rPh sb="19" eb="22">
      <t>ヨウカイゴ</t>
    </rPh>
    <rPh sb="24" eb="27">
      <t>ヨウシエン</t>
    </rPh>
    <rPh sb="28" eb="31">
      <t>ニンテイシャ</t>
    </rPh>
    <rPh sb="32" eb="33">
      <t>ノゾ</t>
    </rPh>
    <rPh sb="37" eb="39">
      <t>テイキョウ</t>
    </rPh>
    <rPh sb="39" eb="41">
      <t>ナイヨウ</t>
    </rPh>
    <phoneticPr fontId="4"/>
  </si>
  <si>
    <t>職員0.42人
（正規0.42人）</t>
    <phoneticPr fontId="4"/>
  </si>
  <si>
    <t>【実績】
H29延利用者数
46,372人
【効果】
「要介護」「要支援」状態に陥ることを予防することで、介護保険サービスの利用が抑制され、介護保険料の負担軽減につながる。</t>
    <rPh sb="1" eb="3">
      <t>ジッセキ</t>
    </rPh>
    <rPh sb="8" eb="9">
      <t>ノ</t>
    </rPh>
    <rPh sb="9" eb="11">
      <t>リヨウ</t>
    </rPh>
    <rPh sb="11" eb="12">
      <t>シャ</t>
    </rPh>
    <rPh sb="12" eb="13">
      <t>スウ</t>
    </rPh>
    <rPh sb="20" eb="21">
      <t>ニン</t>
    </rPh>
    <phoneticPr fontId="4"/>
  </si>
  <si>
    <t>利用者の満足度は高いが、新規利用者の割合は低調であり、今後利用者の確保及び、利用者数の増加を図っていく必要がある。
また、高齢者人口が増加する中で、真に必要な介護予防事業のメニューについて検討する必要がある。</t>
    <rPh sb="0" eb="3">
      <t>リヨウシャ</t>
    </rPh>
    <rPh sb="4" eb="7">
      <t>マンゾクド</t>
    </rPh>
    <rPh sb="8" eb="9">
      <t>タカ</t>
    </rPh>
    <rPh sb="12" eb="14">
      <t>シンキ</t>
    </rPh>
    <rPh sb="14" eb="17">
      <t>リヨウシャ</t>
    </rPh>
    <rPh sb="18" eb="20">
      <t>ワリアイ</t>
    </rPh>
    <rPh sb="21" eb="23">
      <t>テイチョウ</t>
    </rPh>
    <rPh sb="27" eb="29">
      <t>コンゴ</t>
    </rPh>
    <rPh sb="29" eb="32">
      <t>リヨウシャ</t>
    </rPh>
    <rPh sb="33" eb="35">
      <t>カクホ</t>
    </rPh>
    <rPh sb="35" eb="36">
      <t>オヨ</t>
    </rPh>
    <rPh sb="38" eb="41">
      <t>リヨウシャ</t>
    </rPh>
    <rPh sb="41" eb="42">
      <t>スウ</t>
    </rPh>
    <rPh sb="43" eb="45">
      <t>ゾウカ</t>
    </rPh>
    <rPh sb="46" eb="47">
      <t>ハカ</t>
    </rPh>
    <rPh sb="51" eb="53">
      <t>ヒツヨウ</t>
    </rPh>
    <rPh sb="61" eb="64">
      <t>コウレイシャ</t>
    </rPh>
    <rPh sb="64" eb="66">
      <t>ジンコウ</t>
    </rPh>
    <rPh sb="67" eb="69">
      <t>ゾウカ</t>
    </rPh>
    <rPh sb="71" eb="72">
      <t>ナカ</t>
    </rPh>
    <phoneticPr fontId="4"/>
  </si>
  <si>
    <t>介護予防に効果的な事業を検討する。</t>
    <rPh sb="0" eb="2">
      <t>カイゴ</t>
    </rPh>
    <rPh sb="2" eb="4">
      <t>ヨボウ</t>
    </rPh>
    <rPh sb="5" eb="8">
      <t>コウカテキ</t>
    </rPh>
    <rPh sb="9" eb="11">
      <t>ジギョウ</t>
    </rPh>
    <rPh sb="12" eb="14">
      <t>ケントウ</t>
    </rPh>
    <phoneticPr fontId="4"/>
  </si>
  <si>
    <t>いきいきプラザ・センター
計15か所</t>
    <phoneticPr fontId="4"/>
  </si>
  <si>
    <t>歳出予算額1.1億円
（うち一般財源1.1億円)
【主なもの】
委託料 1.1億円
（指定管理者制度）</t>
    <phoneticPr fontId="4"/>
  </si>
  <si>
    <t>政令市5市で実施</t>
    <rPh sb="0" eb="3">
      <t>セイレイシ</t>
    </rPh>
    <rPh sb="4" eb="5">
      <t>シ</t>
    </rPh>
    <rPh sb="6" eb="8">
      <t>ジッシ</t>
    </rPh>
    <phoneticPr fontId="4"/>
  </si>
  <si>
    <t>3</t>
    <phoneticPr fontId="4"/>
  </si>
  <si>
    <t>敬老会助成</t>
    <rPh sb="0" eb="3">
      <t>ケイロウカイ</t>
    </rPh>
    <rPh sb="3" eb="5">
      <t>ジョセイ</t>
    </rPh>
    <phoneticPr fontId="4"/>
  </si>
  <si>
    <t>〔対象者〕
敬老会を開催する団体
〔提供内容〕
満75歳以上の市民を対象に開催した敬老会経費の3/4を補助
（上限：一人あたり3千円）</t>
    <rPh sb="1" eb="4">
      <t>タイショウシャ</t>
    </rPh>
    <rPh sb="6" eb="9">
      <t>ケイロウカイ</t>
    </rPh>
    <rPh sb="10" eb="12">
      <t>カイサイ</t>
    </rPh>
    <rPh sb="14" eb="16">
      <t>ダンタイ</t>
    </rPh>
    <rPh sb="18" eb="20">
      <t>テイキョウ</t>
    </rPh>
    <rPh sb="20" eb="22">
      <t>ナイヨウ</t>
    </rPh>
    <rPh sb="58" eb="60">
      <t>ヒトリ</t>
    </rPh>
    <rPh sb="64" eb="66">
      <t>センエン</t>
    </rPh>
    <phoneticPr fontId="4"/>
  </si>
  <si>
    <t>職員2.70人
（正規1.60人、
　非常勤2.10人）</t>
    <phoneticPr fontId="4"/>
  </si>
  <si>
    <t xml:space="preserve">【実績】
敬老会参加者数：26,780人
（H29年度）
【効果】
高齢者の外出促進、地域コミュニティの活性化に資している。
</t>
    <rPh sb="1" eb="3">
      <t>ジッセキ</t>
    </rPh>
    <phoneticPr fontId="4"/>
  </si>
  <si>
    <t>参加者数は増加しており、高齢者の外出促進や地域コミュニティの活性化に有効である。
さらなる敬老会の参加者や団体数の増加に努める必要がある。</t>
    <rPh sb="0" eb="2">
      <t>サンカ</t>
    </rPh>
    <rPh sb="2" eb="3">
      <t>シャ</t>
    </rPh>
    <rPh sb="3" eb="4">
      <t>スウ</t>
    </rPh>
    <rPh sb="5" eb="7">
      <t>ゾウカ</t>
    </rPh>
    <rPh sb="45" eb="48">
      <t>ケイロウカイ</t>
    </rPh>
    <rPh sb="49" eb="52">
      <t>サンカシャ</t>
    </rPh>
    <rPh sb="53" eb="55">
      <t>ダンタイ</t>
    </rPh>
    <rPh sb="55" eb="56">
      <t>スウ</t>
    </rPh>
    <rPh sb="57" eb="59">
      <t>ゾウカ</t>
    </rPh>
    <rPh sb="60" eb="61">
      <t>ツト</t>
    </rPh>
    <rPh sb="63" eb="65">
      <t>ヒツヨウ</t>
    </rPh>
    <phoneticPr fontId="4"/>
  </si>
  <si>
    <t>歳出予算額0.8億円
（うち一般財源0.8億円)
【主なもの】
補助金 0.8億円</t>
    <phoneticPr fontId="4"/>
  </si>
  <si>
    <t>政令市9市で実施</t>
    <rPh sb="0" eb="3">
      <t>セイレイシ</t>
    </rPh>
    <rPh sb="4" eb="5">
      <t>シ</t>
    </rPh>
    <rPh sb="6" eb="8">
      <t>ジッシ</t>
    </rPh>
    <phoneticPr fontId="4"/>
  </si>
  <si>
    <t>4</t>
    <phoneticPr fontId="4"/>
  </si>
  <si>
    <t>シルバー人材センター運営補助</t>
    <rPh sb="4" eb="6">
      <t>ジンザイ</t>
    </rPh>
    <rPh sb="10" eb="12">
      <t>ウンエイ</t>
    </rPh>
    <rPh sb="12" eb="14">
      <t>ホジョ</t>
    </rPh>
    <phoneticPr fontId="4"/>
  </si>
  <si>
    <t>〔対象者〕
外郭団体
〔提供内容〕
人件費・施設管理運営経費・事業に要する経費の10/10</t>
    <rPh sb="1" eb="4">
      <t>タイショウシャ</t>
    </rPh>
    <rPh sb="6" eb="8">
      <t>ガイカク</t>
    </rPh>
    <rPh sb="8" eb="10">
      <t>ダンタイ</t>
    </rPh>
    <rPh sb="12" eb="14">
      <t>テイキョウ</t>
    </rPh>
    <rPh sb="14" eb="16">
      <t>ナイヨウ</t>
    </rPh>
    <phoneticPr fontId="4"/>
  </si>
  <si>
    <t>職員0.40人
（正規0.40人）</t>
    <rPh sb="9" eb="11">
      <t>セイキ</t>
    </rPh>
    <phoneticPr fontId="4"/>
  </si>
  <si>
    <t>【実績】
会員数：2431人（H29年度末）
受注件数：21,674件
契約金額：10.4億円
【効果】
高齢者の豊かな経験と能力を生かした働く環境づくりを行っている。</t>
    <rPh sb="1" eb="3">
      <t>ジッセキ</t>
    </rPh>
    <phoneticPr fontId="4"/>
  </si>
  <si>
    <t>高齢者人口が増加する中で、元気な高齢者の就業機会の確保、生きがいの充実、健康と福祉の増進を図るために有効である。
そのため民間事業所への訪問活動を強化し、受注開拓に努める必要がある。</t>
    <phoneticPr fontId="4"/>
  </si>
  <si>
    <t>事業規模の拡大、会員数の増加などの取り組みについて、市の広報媒体を活用するなどして支援していく。</t>
    <phoneticPr fontId="4"/>
  </si>
  <si>
    <t>シルバー人材センター</t>
  </si>
  <si>
    <t>政令市20市で実施
（全政令市で実施）</t>
    <rPh sb="0" eb="3">
      <t>セイレイシ</t>
    </rPh>
    <rPh sb="5" eb="6">
      <t>シ</t>
    </rPh>
    <rPh sb="7" eb="9">
      <t>ジッシ</t>
    </rPh>
    <rPh sb="11" eb="12">
      <t>ゼン</t>
    </rPh>
    <rPh sb="12" eb="15">
      <t>セイレイシ</t>
    </rPh>
    <rPh sb="16" eb="18">
      <t>ジッシ</t>
    </rPh>
    <phoneticPr fontId="4"/>
  </si>
  <si>
    <t>5</t>
    <phoneticPr fontId="4"/>
  </si>
  <si>
    <t>老人福祉センター管理運営</t>
    <rPh sb="0" eb="2">
      <t>ロウジン</t>
    </rPh>
    <rPh sb="2" eb="4">
      <t>フクシ</t>
    </rPh>
    <rPh sb="8" eb="10">
      <t>カンリ</t>
    </rPh>
    <rPh sb="10" eb="12">
      <t>ウンエイ</t>
    </rPh>
    <phoneticPr fontId="4"/>
  </si>
  <si>
    <t>〔対象者〕　60歳以上の高齢者
〔提供内容〕
開館時間　午前9時から午後5時15分まで
休館日　　年末年始（12月29日から1月3日まで）
使用料　　無料（市外居住者は100円）
入浴料　　100円（市外居住者は200円）</t>
    <rPh sb="1" eb="4">
      <t>タイショウシャ</t>
    </rPh>
    <rPh sb="8" eb="9">
      <t>サイ</t>
    </rPh>
    <rPh sb="9" eb="11">
      <t>イジョウ</t>
    </rPh>
    <rPh sb="12" eb="15">
      <t>コウレイシャ</t>
    </rPh>
    <rPh sb="17" eb="19">
      <t>テイキョウ</t>
    </rPh>
    <rPh sb="19" eb="21">
      <t>ナイヨウ</t>
    </rPh>
    <phoneticPr fontId="4"/>
  </si>
  <si>
    <t>職員0.70人
（正規0.70人）</t>
    <phoneticPr fontId="4"/>
  </si>
  <si>
    <t xml:space="preserve">年間60万人以上の高齢者が利用し、健康増進や生きがいのある生活が送れるための役割を担っているが、公共施設の統廃合が進められる中、今後のあり方について検討が必要となっている。
</t>
    <rPh sb="0" eb="2">
      <t>ネンカン</t>
    </rPh>
    <rPh sb="4" eb="6">
      <t>マンニン</t>
    </rPh>
    <rPh sb="6" eb="8">
      <t>イジョウ</t>
    </rPh>
    <rPh sb="9" eb="12">
      <t>コウレイシャ</t>
    </rPh>
    <rPh sb="13" eb="15">
      <t>リヨウ</t>
    </rPh>
    <rPh sb="17" eb="19">
      <t>ケンコウ</t>
    </rPh>
    <rPh sb="19" eb="21">
      <t>ゾウシン</t>
    </rPh>
    <rPh sb="22" eb="23">
      <t>イ</t>
    </rPh>
    <rPh sb="29" eb="31">
      <t>セイカツ</t>
    </rPh>
    <rPh sb="32" eb="33">
      <t>オク</t>
    </rPh>
    <rPh sb="38" eb="40">
      <t>ヤクワリ</t>
    </rPh>
    <rPh sb="41" eb="42">
      <t>ニナ</t>
    </rPh>
    <rPh sb="48" eb="50">
      <t>コウキョウ</t>
    </rPh>
    <rPh sb="50" eb="52">
      <t>シセツ</t>
    </rPh>
    <rPh sb="53" eb="56">
      <t>トウハイゴウ</t>
    </rPh>
    <rPh sb="57" eb="58">
      <t>スス</t>
    </rPh>
    <rPh sb="62" eb="63">
      <t>ナカ</t>
    </rPh>
    <rPh sb="64" eb="66">
      <t>コンゴ</t>
    </rPh>
    <rPh sb="69" eb="70">
      <t>カタ</t>
    </rPh>
    <rPh sb="74" eb="76">
      <t>ケントウ</t>
    </rPh>
    <rPh sb="77" eb="79">
      <t>ヒツヨウ</t>
    </rPh>
    <phoneticPr fontId="4"/>
  </si>
  <si>
    <t>⑦ 資産活用</t>
  </si>
  <si>
    <t>歳出予算額5.4億円
（うち一般財源5.2億円)
【主なもの】
指定管理等委託料 5.0億円</t>
    <rPh sb="36" eb="37">
      <t>トウ</t>
    </rPh>
    <phoneticPr fontId="4"/>
  </si>
  <si>
    <t>歳出決算額517百円
(うち一般財源497百万円）</t>
    <rPh sb="8" eb="10">
      <t>ヒャクエン</t>
    </rPh>
    <rPh sb="14" eb="16">
      <t>イッパン</t>
    </rPh>
    <rPh sb="16" eb="18">
      <t>ザイゲン</t>
    </rPh>
    <rPh sb="21" eb="22">
      <t>ヒャク</t>
    </rPh>
    <rPh sb="22" eb="24">
      <t>マンエン</t>
    </rPh>
    <phoneticPr fontId="4"/>
  </si>
  <si>
    <t>神戸市以外は、老人福祉センターを設置</t>
    <rPh sb="0" eb="2">
      <t>コウベ</t>
    </rPh>
    <rPh sb="2" eb="3">
      <t>シ</t>
    </rPh>
    <rPh sb="3" eb="5">
      <t>イガイ</t>
    </rPh>
    <rPh sb="7" eb="9">
      <t>ロウジン</t>
    </rPh>
    <rPh sb="9" eb="11">
      <t>フクシ</t>
    </rPh>
    <rPh sb="16" eb="18">
      <t>セッチ</t>
    </rPh>
    <phoneticPr fontId="4"/>
  </si>
  <si>
    <r>
      <t>社会福祉施設整備助成（</t>
    </r>
    <r>
      <rPr>
        <sz val="12"/>
        <rFont val="ＭＳ Ｐゴシック"/>
        <family val="3"/>
        <charset val="128"/>
        <scheme val="minor"/>
      </rPr>
      <t>小規模多機能施設・定期巡回サービス）</t>
    </r>
    <rPh sb="0" eb="2">
      <t>シャカイ</t>
    </rPh>
    <rPh sb="2" eb="4">
      <t>フクシ</t>
    </rPh>
    <rPh sb="4" eb="6">
      <t>シセツ</t>
    </rPh>
    <rPh sb="6" eb="8">
      <t>セイビ</t>
    </rPh>
    <rPh sb="8" eb="10">
      <t>ジョセイ</t>
    </rPh>
    <rPh sb="11" eb="14">
      <t>ショウキボ</t>
    </rPh>
    <rPh sb="14" eb="17">
      <t>タキノウ</t>
    </rPh>
    <rPh sb="17" eb="19">
      <t>シセツ</t>
    </rPh>
    <rPh sb="20" eb="22">
      <t>テイキ</t>
    </rPh>
    <rPh sb="22" eb="24">
      <t>ジュンカイ</t>
    </rPh>
    <phoneticPr fontId="4"/>
  </si>
  <si>
    <t>〔対象者〕
市内に地域密着型サービスを整備する法人
〔提供内容〕
小規模多機能型居宅介護事業費の建設費助成　32,000千円　他
ほか</t>
    <rPh sb="1" eb="4">
      <t>タイショウシャ</t>
    </rPh>
    <rPh sb="6" eb="8">
      <t>シナイ</t>
    </rPh>
    <rPh sb="9" eb="11">
      <t>チイキ</t>
    </rPh>
    <rPh sb="11" eb="13">
      <t>ミッチャク</t>
    </rPh>
    <rPh sb="13" eb="14">
      <t>カタ</t>
    </rPh>
    <rPh sb="19" eb="21">
      <t>セイビ</t>
    </rPh>
    <rPh sb="23" eb="25">
      <t>ホウジン</t>
    </rPh>
    <rPh sb="27" eb="29">
      <t>テイキョウ</t>
    </rPh>
    <rPh sb="29" eb="31">
      <t>ナイヨウ</t>
    </rPh>
    <rPh sb="33" eb="36">
      <t>ショウキボ</t>
    </rPh>
    <phoneticPr fontId="4"/>
  </si>
  <si>
    <t>職員1.30人
（正規1.30人）</t>
    <phoneticPr fontId="4"/>
  </si>
  <si>
    <t>H29年度末現在（事業所数）
　小規模多機能型居宅介護　　22　　　　　　　
　(看多機含む)    
　定期巡回・随時対応型
　訪問介護看護　       　　　   　12</t>
    <rPh sb="3" eb="5">
      <t>ネンド</t>
    </rPh>
    <rPh sb="5" eb="6">
      <t>マツ</t>
    </rPh>
    <rPh sb="6" eb="8">
      <t>ゲンザイ</t>
    </rPh>
    <rPh sb="9" eb="12">
      <t>ジギョウショ</t>
    </rPh>
    <rPh sb="12" eb="13">
      <t>スウ</t>
    </rPh>
    <rPh sb="17" eb="20">
      <t>ショウキボ</t>
    </rPh>
    <rPh sb="20" eb="23">
      <t>タキノウ</t>
    </rPh>
    <rPh sb="23" eb="24">
      <t>ガタ</t>
    </rPh>
    <rPh sb="24" eb="26">
      <t>キョタク</t>
    </rPh>
    <rPh sb="26" eb="28">
      <t>カイゴ</t>
    </rPh>
    <rPh sb="42" eb="43">
      <t>カン</t>
    </rPh>
    <rPh sb="43" eb="44">
      <t>タ</t>
    </rPh>
    <rPh sb="44" eb="45">
      <t>キ</t>
    </rPh>
    <rPh sb="45" eb="46">
      <t>フク</t>
    </rPh>
    <rPh sb="55" eb="57">
      <t>テイキ</t>
    </rPh>
    <rPh sb="57" eb="59">
      <t>ジュンカイ</t>
    </rPh>
    <rPh sb="60" eb="62">
      <t>ズイジ</t>
    </rPh>
    <rPh sb="62" eb="64">
      <t>タイオウ</t>
    </rPh>
    <rPh sb="64" eb="65">
      <t>ガタ</t>
    </rPh>
    <rPh sb="67" eb="69">
      <t>ホウモン</t>
    </rPh>
    <rPh sb="69" eb="71">
      <t>カイゴ</t>
    </rPh>
    <rPh sb="71" eb="73">
      <t>カンゴ</t>
    </rPh>
    <phoneticPr fontId="4"/>
  </si>
  <si>
    <t>地域包括ケアシステムの構築に際して、24時間365日のサービス提供が可能な、本サービス事業所の参入が必要である。
人員配置や利用者を確保ができないないことによる採算性が障壁となり、参入が進まないため、参入コスト及び初期運営コストの低減を図るため、建設費等補助を行い、参入を促す必要がある</t>
    <rPh sb="0" eb="2">
      <t>チイキ</t>
    </rPh>
    <rPh sb="2" eb="4">
      <t>ホウカツ</t>
    </rPh>
    <rPh sb="11" eb="13">
      <t>コウチク</t>
    </rPh>
    <rPh sb="14" eb="15">
      <t>サイ</t>
    </rPh>
    <rPh sb="20" eb="22">
      <t>ジカン</t>
    </rPh>
    <rPh sb="25" eb="26">
      <t>ニチ</t>
    </rPh>
    <rPh sb="31" eb="33">
      <t>テイキョウ</t>
    </rPh>
    <rPh sb="34" eb="36">
      <t>カノウ</t>
    </rPh>
    <rPh sb="38" eb="39">
      <t>ホン</t>
    </rPh>
    <rPh sb="43" eb="46">
      <t>ジギョウショ</t>
    </rPh>
    <rPh sb="47" eb="49">
      <t>サンニュウ</t>
    </rPh>
    <rPh sb="50" eb="52">
      <t>ヒツヨウ</t>
    </rPh>
    <rPh sb="58" eb="60">
      <t>ジンイン</t>
    </rPh>
    <rPh sb="60" eb="62">
      <t>ハイチ</t>
    </rPh>
    <rPh sb="63" eb="66">
      <t>リヨウシャ</t>
    </rPh>
    <rPh sb="67" eb="69">
      <t>カクホ</t>
    </rPh>
    <rPh sb="81" eb="84">
      <t>サイサンセイ</t>
    </rPh>
    <rPh sb="85" eb="87">
      <t>ショウヘキ</t>
    </rPh>
    <rPh sb="91" eb="93">
      <t>サンニュウ</t>
    </rPh>
    <rPh sb="94" eb="95">
      <t>スス</t>
    </rPh>
    <rPh sb="101" eb="103">
      <t>サンニュウ</t>
    </rPh>
    <rPh sb="106" eb="107">
      <t>オヨ</t>
    </rPh>
    <rPh sb="108" eb="110">
      <t>ショキ</t>
    </rPh>
    <rPh sb="110" eb="112">
      <t>ウンエイ</t>
    </rPh>
    <rPh sb="116" eb="118">
      <t>テイゲン</t>
    </rPh>
    <rPh sb="119" eb="120">
      <t>ハカ</t>
    </rPh>
    <rPh sb="124" eb="126">
      <t>ケンセツ</t>
    </rPh>
    <rPh sb="126" eb="127">
      <t>ヒ</t>
    </rPh>
    <rPh sb="127" eb="128">
      <t>トウ</t>
    </rPh>
    <rPh sb="128" eb="130">
      <t>ホジョ</t>
    </rPh>
    <rPh sb="131" eb="132">
      <t>オコナ</t>
    </rPh>
    <rPh sb="134" eb="136">
      <t>サンニュウ</t>
    </rPh>
    <rPh sb="137" eb="138">
      <t>ウナガ</t>
    </rPh>
    <rPh sb="139" eb="141">
      <t>ヒツヨウ</t>
    </rPh>
    <phoneticPr fontId="4"/>
  </si>
  <si>
    <t>⑧ その他</t>
    <phoneticPr fontId="4"/>
  </si>
  <si>
    <t xml:space="preserve">整備の進まない日常生活圏域等において、建設費等補助を行うと共に、制度の説明や運営上の情報提供等行うことで参入を促す。
</t>
    <rPh sb="0" eb="2">
      <t>セイビ</t>
    </rPh>
    <rPh sb="3" eb="4">
      <t>スス</t>
    </rPh>
    <rPh sb="7" eb="9">
      <t>ニチジョウ</t>
    </rPh>
    <rPh sb="9" eb="11">
      <t>セイカツ</t>
    </rPh>
    <rPh sb="11" eb="13">
      <t>ケンイキ</t>
    </rPh>
    <rPh sb="13" eb="14">
      <t>トウ</t>
    </rPh>
    <rPh sb="19" eb="21">
      <t>ケンセツ</t>
    </rPh>
    <rPh sb="21" eb="22">
      <t>ヒ</t>
    </rPh>
    <rPh sb="22" eb="23">
      <t>トウ</t>
    </rPh>
    <rPh sb="23" eb="25">
      <t>ホジョ</t>
    </rPh>
    <rPh sb="26" eb="27">
      <t>オコナ</t>
    </rPh>
    <rPh sb="29" eb="30">
      <t>トモ</t>
    </rPh>
    <rPh sb="32" eb="34">
      <t>セイド</t>
    </rPh>
    <rPh sb="35" eb="37">
      <t>セツメイ</t>
    </rPh>
    <rPh sb="38" eb="40">
      <t>ウンエイ</t>
    </rPh>
    <rPh sb="40" eb="41">
      <t>ジョウ</t>
    </rPh>
    <rPh sb="42" eb="44">
      <t>ジョウホウ</t>
    </rPh>
    <rPh sb="44" eb="46">
      <t>テイキョウ</t>
    </rPh>
    <rPh sb="46" eb="47">
      <t>トウ</t>
    </rPh>
    <rPh sb="47" eb="48">
      <t>オコナ</t>
    </rPh>
    <rPh sb="52" eb="54">
      <t>サンニュウ</t>
    </rPh>
    <rPh sb="55" eb="56">
      <t>ウナガ</t>
    </rPh>
    <phoneticPr fontId="4"/>
  </si>
  <si>
    <t>介護保険事業課</t>
    <rPh sb="0" eb="2">
      <t>カイゴ</t>
    </rPh>
    <rPh sb="2" eb="4">
      <t>ホケン</t>
    </rPh>
    <rPh sb="4" eb="6">
      <t>ジギョウ</t>
    </rPh>
    <rPh sb="6" eb="7">
      <t>カ</t>
    </rPh>
    <phoneticPr fontId="4"/>
  </si>
  <si>
    <t>ケアマネージャー、利用者に対して、サービスの必要性効果等を周知することで、利用促進を図る。</t>
    <rPh sb="9" eb="12">
      <t>リヨウシャ</t>
    </rPh>
    <rPh sb="13" eb="14">
      <t>タイ</t>
    </rPh>
    <rPh sb="22" eb="25">
      <t>ヒツヨウセイ</t>
    </rPh>
    <rPh sb="25" eb="27">
      <t>コウカ</t>
    </rPh>
    <rPh sb="27" eb="28">
      <t>トウ</t>
    </rPh>
    <rPh sb="29" eb="31">
      <t>シュウチ</t>
    </rPh>
    <rPh sb="37" eb="39">
      <t>リヨウ</t>
    </rPh>
    <rPh sb="39" eb="41">
      <t>ソクシン</t>
    </rPh>
    <rPh sb="42" eb="43">
      <t>ハカ</t>
    </rPh>
    <phoneticPr fontId="4"/>
  </si>
  <si>
    <t>緊急通報システム</t>
    <rPh sb="0" eb="2">
      <t>キンキュウ</t>
    </rPh>
    <rPh sb="2" eb="4">
      <t>ツウホウ</t>
    </rPh>
    <phoneticPr fontId="4"/>
  </si>
  <si>
    <t>〔対象者〕　60歳以上のひとり暮らし高齢者等
〔提供内容〕
簡単な操作で、民間受信センターに通報のできる緊急通報装置を高齢者の自宅へ設置し、急病等の緊急時に対応するとともに、定期的な安否確認や健康相談を行う。</t>
    <rPh sb="1" eb="4">
      <t>タイショウシャ</t>
    </rPh>
    <rPh sb="8" eb="9">
      <t>サイ</t>
    </rPh>
    <rPh sb="9" eb="11">
      <t>イジョウ</t>
    </rPh>
    <rPh sb="15" eb="16">
      <t>ク</t>
    </rPh>
    <rPh sb="18" eb="21">
      <t>コウレイシャ</t>
    </rPh>
    <rPh sb="21" eb="22">
      <t>トウ</t>
    </rPh>
    <rPh sb="24" eb="26">
      <t>テイキョウ</t>
    </rPh>
    <rPh sb="26" eb="28">
      <t>ナイヨウ</t>
    </rPh>
    <phoneticPr fontId="4"/>
  </si>
  <si>
    <t>職員1.3
（正規1.3人）</t>
    <phoneticPr fontId="4"/>
  </si>
  <si>
    <t>（平成29年度）
利用者数　3,514人</t>
    <rPh sb="1" eb="3">
      <t>ヘイセイ</t>
    </rPh>
    <rPh sb="5" eb="7">
      <t>ネンド</t>
    </rPh>
    <rPh sb="9" eb="12">
      <t>リヨウシャ</t>
    </rPh>
    <rPh sb="12" eb="13">
      <t>スウ</t>
    </rPh>
    <rPh sb="19" eb="20">
      <t>ニン</t>
    </rPh>
    <phoneticPr fontId="4"/>
  </si>
  <si>
    <t>利用者は増加傾向にある。
また、現委託業者との契約期間は、平成31年度までであるため、次期契約を結ぶ必要がある。業者変更、機器の入れ替えが必要となる場合がある。</t>
    <rPh sb="0" eb="3">
      <t>リヨウシャ</t>
    </rPh>
    <rPh sb="4" eb="6">
      <t>ゾウカ</t>
    </rPh>
    <rPh sb="6" eb="8">
      <t>ケイコウ</t>
    </rPh>
    <rPh sb="16" eb="17">
      <t>ゲン</t>
    </rPh>
    <rPh sb="17" eb="19">
      <t>イタク</t>
    </rPh>
    <rPh sb="19" eb="21">
      <t>ギョウシャ</t>
    </rPh>
    <rPh sb="23" eb="25">
      <t>ケイヤク</t>
    </rPh>
    <rPh sb="25" eb="27">
      <t>キカン</t>
    </rPh>
    <rPh sb="29" eb="31">
      <t>ヘイセイ</t>
    </rPh>
    <rPh sb="33" eb="35">
      <t>ネンド</t>
    </rPh>
    <rPh sb="43" eb="45">
      <t>ジキ</t>
    </rPh>
    <rPh sb="45" eb="47">
      <t>ケイヤク</t>
    </rPh>
    <rPh sb="48" eb="49">
      <t>ムス</t>
    </rPh>
    <rPh sb="50" eb="52">
      <t>ヒツヨウ</t>
    </rPh>
    <rPh sb="56" eb="58">
      <t>ギョウシャ</t>
    </rPh>
    <rPh sb="58" eb="60">
      <t>ヘンコウ</t>
    </rPh>
    <rPh sb="61" eb="63">
      <t>キキ</t>
    </rPh>
    <rPh sb="64" eb="65">
      <t>イ</t>
    </rPh>
    <rPh sb="66" eb="67">
      <t>カ</t>
    </rPh>
    <rPh sb="69" eb="71">
      <t>ヒツヨウ</t>
    </rPh>
    <rPh sb="74" eb="76">
      <t>バアイ</t>
    </rPh>
    <phoneticPr fontId="4"/>
  </si>
  <si>
    <t>利用者に影響の少ない更新方法を検討する。</t>
    <rPh sb="0" eb="3">
      <t>リヨウシャ</t>
    </rPh>
    <rPh sb="4" eb="6">
      <t>エイキョウ</t>
    </rPh>
    <rPh sb="7" eb="8">
      <t>スク</t>
    </rPh>
    <rPh sb="10" eb="12">
      <t>コウシン</t>
    </rPh>
    <rPh sb="12" eb="14">
      <t>ホウホウ</t>
    </rPh>
    <rPh sb="15" eb="17">
      <t>ケントウ</t>
    </rPh>
    <phoneticPr fontId="4"/>
  </si>
  <si>
    <t>歳出予算額1.1億円
（うち一般財源1.1億円)
【主なもの】
委託料 1.1億円</t>
    <phoneticPr fontId="4"/>
  </si>
  <si>
    <t>歳出決算額93百万円
（うち一般財源93百万円)</t>
    <rPh sb="2" eb="4">
      <t>ケッサン</t>
    </rPh>
    <rPh sb="7" eb="8">
      <t>ヒャク</t>
    </rPh>
    <rPh sb="8" eb="9">
      <t>マン</t>
    </rPh>
    <rPh sb="9" eb="10">
      <t>エン</t>
    </rPh>
    <rPh sb="20" eb="21">
      <t>ヒャク</t>
    </rPh>
    <rPh sb="21" eb="22">
      <t>マン</t>
    </rPh>
    <phoneticPr fontId="4"/>
  </si>
  <si>
    <t>おむつ給付等</t>
    <rPh sb="3" eb="5">
      <t>キュウフ</t>
    </rPh>
    <rPh sb="5" eb="6">
      <t>トウ</t>
    </rPh>
    <phoneticPr fontId="4"/>
  </si>
  <si>
    <t>〔対象者〕
　「要介護」認定者で常時失禁状態にある者
〔提供内容〕
＜おむつ給付等の基準額＞
要介護１～３
　4,000円
要介護４・５
　8,000円
＜利用者負担＞
　購入費用の１割　（上限：基準額の１割）</t>
    <rPh sb="1" eb="4">
      <t>タイショウシャ</t>
    </rPh>
    <rPh sb="8" eb="11">
      <t>ヨウカイゴ</t>
    </rPh>
    <rPh sb="12" eb="15">
      <t>ニンテイシャ</t>
    </rPh>
    <rPh sb="16" eb="18">
      <t>ジョウジ</t>
    </rPh>
    <rPh sb="18" eb="20">
      <t>シッキン</t>
    </rPh>
    <rPh sb="20" eb="22">
      <t>ジョウタイ</t>
    </rPh>
    <rPh sb="25" eb="26">
      <t>モノ</t>
    </rPh>
    <rPh sb="28" eb="30">
      <t>テイキョウ</t>
    </rPh>
    <rPh sb="30" eb="32">
      <t>ナイヨウ</t>
    </rPh>
    <phoneticPr fontId="4"/>
  </si>
  <si>
    <t>職員2.4人
（正規2.4人）</t>
    <phoneticPr fontId="4"/>
  </si>
  <si>
    <t>（平成29年度）
利用者人数　延　77,540人</t>
    <rPh sb="1" eb="3">
      <t>ヘイセイ</t>
    </rPh>
    <rPh sb="5" eb="7">
      <t>ネンド</t>
    </rPh>
    <rPh sb="9" eb="12">
      <t>リヨウシャ</t>
    </rPh>
    <rPh sb="12" eb="14">
      <t>ニンズウ</t>
    </rPh>
    <rPh sb="15" eb="16">
      <t>ノ</t>
    </rPh>
    <rPh sb="23" eb="24">
      <t>ニン</t>
    </rPh>
    <phoneticPr fontId="4"/>
  </si>
  <si>
    <t>平成29年度は、介護保険特別会計地域支援事業の上限以上の支出となったため、保健福祉事業で確保した財源で対応した。
平成30年度9月より、所得要件を変更する。</t>
    <rPh sb="0" eb="2">
      <t>ヘイセイ</t>
    </rPh>
    <rPh sb="4" eb="6">
      <t>ネンド</t>
    </rPh>
    <rPh sb="8" eb="10">
      <t>カイゴ</t>
    </rPh>
    <rPh sb="10" eb="12">
      <t>ホケン</t>
    </rPh>
    <rPh sb="12" eb="14">
      <t>トクベツ</t>
    </rPh>
    <rPh sb="14" eb="16">
      <t>カイケイ</t>
    </rPh>
    <rPh sb="16" eb="18">
      <t>チイキ</t>
    </rPh>
    <rPh sb="18" eb="20">
      <t>シエン</t>
    </rPh>
    <rPh sb="20" eb="22">
      <t>ジギョウ</t>
    </rPh>
    <rPh sb="23" eb="25">
      <t>ジョウゲン</t>
    </rPh>
    <rPh sb="25" eb="27">
      <t>イジョウ</t>
    </rPh>
    <rPh sb="28" eb="30">
      <t>シシュツ</t>
    </rPh>
    <rPh sb="37" eb="39">
      <t>ホケン</t>
    </rPh>
    <rPh sb="39" eb="41">
      <t>フクシ</t>
    </rPh>
    <rPh sb="41" eb="43">
      <t>ジギョウ</t>
    </rPh>
    <rPh sb="44" eb="46">
      <t>カクホ</t>
    </rPh>
    <rPh sb="48" eb="50">
      <t>ザイゲン</t>
    </rPh>
    <rPh sb="51" eb="53">
      <t>タイオウ</t>
    </rPh>
    <rPh sb="57" eb="59">
      <t>ヘイセイ</t>
    </rPh>
    <rPh sb="61" eb="63">
      <t>ネンド</t>
    </rPh>
    <rPh sb="64" eb="65">
      <t>ガツ</t>
    </rPh>
    <rPh sb="68" eb="70">
      <t>ショトク</t>
    </rPh>
    <rPh sb="70" eb="72">
      <t>ヨウケン</t>
    </rPh>
    <rPh sb="73" eb="75">
      <t>ヘンコウ</t>
    </rPh>
    <phoneticPr fontId="4"/>
  </si>
  <si>
    <t>・高齢者事業が増大よる中で当該事業を見直し、代替事業に振り向ける。
・今後、地域支援事業から除外されることが想定され、さらなる検討が求められる可能性がある。</t>
    <rPh sb="1" eb="4">
      <t>コウレイシャ</t>
    </rPh>
    <rPh sb="4" eb="6">
      <t>ジギョウ</t>
    </rPh>
    <rPh sb="7" eb="9">
      <t>ゾウダイ</t>
    </rPh>
    <rPh sb="11" eb="12">
      <t>ナカ</t>
    </rPh>
    <rPh sb="13" eb="15">
      <t>トウガイ</t>
    </rPh>
    <rPh sb="15" eb="17">
      <t>ジギョウ</t>
    </rPh>
    <rPh sb="18" eb="20">
      <t>ミナオ</t>
    </rPh>
    <rPh sb="22" eb="24">
      <t>ダイタイ</t>
    </rPh>
    <rPh sb="24" eb="26">
      <t>ジギョウ</t>
    </rPh>
    <rPh sb="27" eb="28">
      <t>フ</t>
    </rPh>
    <rPh sb="29" eb="30">
      <t>ム</t>
    </rPh>
    <rPh sb="35" eb="37">
      <t>コンゴ</t>
    </rPh>
    <rPh sb="54" eb="56">
      <t>ソウテイ</t>
    </rPh>
    <rPh sb="63" eb="65">
      <t>ケントウ</t>
    </rPh>
    <rPh sb="66" eb="67">
      <t>モト</t>
    </rPh>
    <rPh sb="71" eb="74">
      <t>カノウセイ</t>
    </rPh>
    <phoneticPr fontId="4"/>
  </si>
  <si>
    <t>歳出予算額2.9億円
（うち一般財源0.6億円)
【主なもの】
扶助費 2.9億円</t>
    <phoneticPr fontId="4"/>
  </si>
  <si>
    <t>歳出決算額327百万円
（うち一般財源62百万円)</t>
    <rPh sb="2" eb="4">
      <t>ケッサン</t>
    </rPh>
    <rPh sb="21" eb="23">
      <t>ヒャクマン</t>
    </rPh>
    <phoneticPr fontId="4"/>
  </si>
  <si>
    <t>政令市１８市で実施</t>
    <rPh sb="0" eb="3">
      <t>セイレイシ</t>
    </rPh>
    <rPh sb="5" eb="6">
      <t>シ</t>
    </rPh>
    <rPh sb="7" eb="9">
      <t>ジッシ</t>
    </rPh>
    <phoneticPr fontId="4"/>
  </si>
  <si>
    <t>老人福祉施設措置費</t>
    <rPh sb="0" eb="2">
      <t>ロウジン</t>
    </rPh>
    <rPh sb="2" eb="4">
      <t>フクシ</t>
    </rPh>
    <rPh sb="4" eb="6">
      <t>シセツ</t>
    </rPh>
    <rPh sb="6" eb="8">
      <t>ソチ</t>
    </rPh>
    <rPh sb="8" eb="9">
      <t>ヒ</t>
    </rPh>
    <phoneticPr fontId="4"/>
  </si>
  <si>
    <t>〔対象者〕
養護老人ホームを設置経営する法人
〔提供内容〕
措置入所者の介護サービス利用料への補助</t>
    <rPh sb="1" eb="4">
      <t>タイショウシャ</t>
    </rPh>
    <rPh sb="6" eb="8">
      <t>ヨウゴ</t>
    </rPh>
    <rPh sb="8" eb="10">
      <t>ロウジン</t>
    </rPh>
    <rPh sb="14" eb="16">
      <t>セッチ</t>
    </rPh>
    <rPh sb="16" eb="18">
      <t>ケイエイ</t>
    </rPh>
    <rPh sb="20" eb="22">
      <t>ホウジン</t>
    </rPh>
    <rPh sb="24" eb="26">
      <t>テイキョウ</t>
    </rPh>
    <rPh sb="26" eb="28">
      <t>ナイヨウ</t>
    </rPh>
    <phoneticPr fontId="4"/>
  </si>
  <si>
    <t>職員1.27人
（正規1.27人）</t>
    <phoneticPr fontId="4"/>
  </si>
  <si>
    <t>（平成29年度）
延　1675人</t>
    <rPh sb="1" eb="3">
      <t>ヘイセイ</t>
    </rPh>
    <rPh sb="5" eb="7">
      <t>ネンド</t>
    </rPh>
    <rPh sb="9" eb="10">
      <t>ノ</t>
    </rPh>
    <rPh sb="15" eb="16">
      <t>ニン</t>
    </rPh>
    <phoneticPr fontId="4"/>
  </si>
  <si>
    <t>措置費については、国の技術的助言に基づいて算定しているが、今後新たな技術的助言は出ない状況である。</t>
    <rPh sb="0" eb="2">
      <t>ソチ</t>
    </rPh>
    <rPh sb="2" eb="3">
      <t>ヒ</t>
    </rPh>
    <rPh sb="9" eb="10">
      <t>クニ</t>
    </rPh>
    <rPh sb="11" eb="14">
      <t>ギジュツテキ</t>
    </rPh>
    <rPh sb="14" eb="16">
      <t>ジョゲン</t>
    </rPh>
    <rPh sb="17" eb="18">
      <t>モト</t>
    </rPh>
    <rPh sb="21" eb="23">
      <t>サンテイ</t>
    </rPh>
    <rPh sb="29" eb="31">
      <t>コンゴ</t>
    </rPh>
    <rPh sb="31" eb="32">
      <t>アラ</t>
    </rPh>
    <rPh sb="34" eb="37">
      <t>ギジュツテキ</t>
    </rPh>
    <rPh sb="37" eb="39">
      <t>ジョゲン</t>
    </rPh>
    <rPh sb="40" eb="41">
      <t>デ</t>
    </rPh>
    <rPh sb="43" eb="45">
      <t>ジョウキョウ</t>
    </rPh>
    <phoneticPr fontId="4"/>
  </si>
  <si>
    <t>老人福祉法により全政令市で実施</t>
    <rPh sb="0" eb="2">
      <t>ロウジン</t>
    </rPh>
    <rPh sb="2" eb="4">
      <t>フクシ</t>
    </rPh>
    <rPh sb="4" eb="5">
      <t>ホウ</t>
    </rPh>
    <rPh sb="8" eb="9">
      <t>ゼン</t>
    </rPh>
    <rPh sb="9" eb="12">
      <t>セイレイシ</t>
    </rPh>
    <rPh sb="13" eb="15">
      <t>ジッシ</t>
    </rPh>
    <phoneticPr fontId="4"/>
  </si>
  <si>
    <t>軽費老人ホームサービス提供費補助</t>
    <rPh sb="0" eb="2">
      <t>ケイヒ</t>
    </rPh>
    <rPh sb="2" eb="4">
      <t>ロウジン</t>
    </rPh>
    <rPh sb="11" eb="13">
      <t>テイキョウ</t>
    </rPh>
    <rPh sb="13" eb="14">
      <t>ヒ</t>
    </rPh>
    <rPh sb="14" eb="16">
      <t>ホジョ</t>
    </rPh>
    <phoneticPr fontId="4"/>
  </si>
  <si>
    <t>〔対象者〕
軽費老人ホームを設置経営する法人
〔提供内容〕
運営に要したサービス提供費支出額と、国が定めた所得階層ごとのサービス提供費本人徴収額との差額の10/10</t>
    <rPh sb="1" eb="4">
      <t>タイショウシャ</t>
    </rPh>
    <rPh sb="6" eb="8">
      <t>ケイヒ</t>
    </rPh>
    <rPh sb="8" eb="10">
      <t>ロウジン</t>
    </rPh>
    <rPh sb="14" eb="16">
      <t>セッチ</t>
    </rPh>
    <rPh sb="16" eb="18">
      <t>ケイエイ</t>
    </rPh>
    <rPh sb="20" eb="22">
      <t>ホウジン</t>
    </rPh>
    <rPh sb="24" eb="26">
      <t>テイキョウ</t>
    </rPh>
    <rPh sb="26" eb="28">
      <t>ナイヨウ</t>
    </rPh>
    <phoneticPr fontId="4"/>
  </si>
  <si>
    <t>職員0.60人
（正規0.60人）</t>
    <phoneticPr fontId="4"/>
  </si>
  <si>
    <t>H29年度末　18施設　
利用者人数（延べ）　9,194人</t>
    <rPh sb="3" eb="5">
      <t>ネンド</t>
    </rPh>
    <rPh sb="5" eb="6">
      <t>マツ</t>
    </rPh>
    <rPh sb="9" eb="11">
      <t>シセツ</t>
    </rPh>
    <rPh sb="13" eb="15">
      <t>リヨウ</t>
    </rPh>
    <rPh sb="15" eb="16">
      <t>シャ</t>
    </rPh>
    <rPh sb="16" eb="17">
      <t>ニン</t>
    </rPh>
    <rPh sb="17" eb="18">
      <t>スウ</t>
    </rPh>
    <rPh sb="19" eb="20">
      <t>ノ</t>
    </rPh>
    <rPh sb="24" eb="29">
      <t>１９４ニン</t>
    </rPh>
    <phoneticPr fontId="4"/>
  </si>
  <si>
    <t>国の施設運営基準を引き継ぎ、所得階層に応じた自己負担額を軽減することにより、低所得の高齢者の住まいのセーフティーネットを担っている。
財源が一般財源化されており、補助前提の施設運営であり、施設存続のために今後も当該補助に必要性がある。</t>
    <rPh sb="0" eb="1">
      <t>クニ</t>
    </rPh>
    <rPh sb="2" eb="4">
      <t>シセツ</t>
    </rPh>
    <rPh sb="4" eb="6">
      <t>ウンエイ</t>
    </rPh>
    <rPh sb="6" eb="8">
      <t>キジュン</t>
    </rPh>
    <rPh sb="9" eb="10">
      <t>ヒ</t>
    </rPh>
    <rPh sb="11" eb="12">
      <t>ツ</t>
    </rPh>
    <rPh sb="14" eb="16">
      <t>ショトク</t>
    </rPh>
    <rPh sb="16" eb="18">
      <t>カイソウ</t>
    </rPh>
    <rPh sb="19" eb="20">
      <t>オウ</t>
    </rPh>
    <rPh sb="22" eb="24">
      <t>ジコ</t>
    </rPh>
    <rPh sb="24" eb="26">
      <t>フタン</t>
    </rPh>
    <rPh sb="26" eb="27">
      <t>ガク</t>
    </rPh>
    <rPh sb="28" eb="30">
      <t>ケイゲン</t>
    </rPh>
    <rPh sb="38" eb="41">
      <t>テイショトク</t>
    </rPh>
    <rPh sb="42" eb="45">
      <t>コウレイシャ</t>
    </rPh>
    <rPh sb="46" eb="47">
      <t>ス</t>
    </rPh>
    <rPh sb="60" eb="61">
      <t>ニナ</t>
    </rPh>
    <rPh sb="67" eb="69">
      <t>ザイゲン</t>
    </rPh>
    <rPh sb="70" eb="72">
      <t>イッパン</t>
    </rPh>
    <rPh sb="72" eb="75">
      <t>ザイゲンカ</t>
    </rPh>
    <rPh sb="81" eb="83">
      <t>ホジョ</t>
    </rPh>
    <rPh sb="83" eb="85">
      <t>ゼンテイ</t>
    </rPh>
    <rPh sb="86" eb="88">
      <t>シセツ</t>
    </rPh>
    <rPh sb="88" eb="90">
      <t>ウンエイ</t>
    </rPh>
    <rPh sb="94" eb="96">
      <t>シセツ</t>
    </rPh>
    <rPh sb="96" eb="98">
      <t>ソンゾク</t>
    </rPh>
    <rPh sb="102" eb="104">
      <t>コンゴ</t>
    </rPh>
    <rPh sb="105" eb="107">
      <t>トウガイ</t>
    </rPh>
    <rPh sb="107" eb="109">
      <t>ホジョ</t>
    </rPh>
    <rPh sb="110" eb="113">
      <t>ヒツヨウセイ</t>
    </rPh>
    <phoneticPr fontId="4"/>
  </si>
  <si>
    <t>歳出予算額6.1億円
（うち一般財源6.1億円)
【主なもの】
補助金 6.1億円</t>
    <rPh sb="8" eb="9">
      <t>オク</t>
    </rPh>
    <rPh sb="21" eb="22">
      <t>オク</t>
    </rPh>
    <rPh sb="22" eb="23">
      <t>エン</t>
    </rPh>
    <rPh sb="39" eb="40">
      <t>オク</t>
    </rPh>
    <phoneticPr fontId="4"/>
  </si>
  <si>
    <t>歳出決算額   587百万円
（うち一般財源   587百万円）</t>
    <rPh sb="0" eb="2">
      <t>サイシュツ</t>
    </rPh>
    <rPh sb="2" eb="4">
      <t>ケッサン</t>
    </rPh>
    <rPh sb="4" eb="5">
      <t>ガク</t>
    </rPh>
    <rPh sb="11" eb="12">
      <t>ヒャク</t>
    </rPh>
    <rPh sb="12" eb="14">
      <t>マンエン</t>
    </rPh>
    <rPh sb="18" eb="20">
      <t>イッパン</t>
    </rPh>
    <rPh sb="20" eb="22">
      <t>ザイゲン</t>
    </rPh>
    <rPh sb="28" eb="29">
      <t>ヒャク</t>
    </rPh>
    <rPh sb="29" eb="31">
      <t>マンエン</t>
    </rPh>
    <phoneticPr fontId="4"/>
  </si>
  <si>
    <t>6</t>
    <phoneticPr fontId="4"/>
  </si>
  <si>
    <t>民間社会福祉施設職員設置助成</t>
    <rPh sb="0" eb="2">
      <t>ミンカン</t>
    </rPh>
    <rPh sb="2" eb="4">
      <t>シャカイ</t>
    </rPh>
    <rPh sb="4" eb="6">
      <t>フクシ</t>
    </rPh>
    <rPh sb="6" eb="8">
      <t>シセツ</t>
    </rPh>
    <rPh sb="8" eb="10">
      <t>ショクイン</t>
    </rPh>
    <rPh sb="10" eb="12">
      <t>セッチ</t>
    </rPh>
    <rPh sb="12" eb="14">
      <t>ジョセイ</t>
    </rPh>
    <phoneticPr fontId="4"/>
  </si>
  <si>
    <t>〔対象者〕
養護老人ホーム及び経費老人ホームを経営する民間社会福祉法人
〔提供内容〕
国が定める職員配置基準を超えて配置された職員雇用経費：2,600千円/人</t>
    <rPh sb="1" eb="4">
      <t>タイショウシャ</t>
    </rPh>
    <rPh sb="6" eb="8">
      <t>ヨウゴ</t>
    </rPh>
    <rPh sb="8" eb="10">
      <t>ロウジン</t>
    </rPh>
    <rPh sb="13" eb="14">
      <t>オヨ</t>
    </rPh>
    <rPh sb="15" eb="17">
      <t>ケイヒ</t>
    </rPh>
    <rPh sb="17" eb="19">
      <t>ロウジン</t>
    </rPh>
    <rPh sb="23" eb="25">
      <t>ケイエイ</t>
    </rPh>
    <rPh sb="27" eb="29">
      <t>ミンカン</t>
    </rPh>
    <rPh sb="29" eb="31">
      <t>シャカイ</t>
    </rPh>
    <rPh sb="31" eb="33">
      <t>フクシ</t>
    </rPh>
    <rPh sb="33" eb="35">
      <t>ホウジン</t>
    </rPh>
    <rPh sb="37" eb="39">
      <t>テイキョウ</t>
    </rPh>
    <rPh sb="39" eb="41">
      <t>ナイヨウ</t>
    </rPh>
    <phoneticPr fontId="4"/>
  </si>
  <si>
    <t>職員0.35人
（正規0.35人）</t>
    <phoneticPr fontId="4"/>
  </si>
  <si>
    <t>H29年度末　　15施設、24人</t>
    <rPh sb="3" eb="5">
      <t>ネンド</t>
    </rPh>
    <rPh sb="5" eb="6">
      <t>マツ</t>
    </rPh>
    <rPh sb="10" eb="12">
      <t>シセツ</t>
    </rPh>
    <rPh sb="15" eb="16">
      <t>ニン</t>
    </rPh>
    <phoneticPr fontId="4"/>
  </si>
  <si>
    <t>　介護保険適用外施設にて、千葉県及び県内中核市においても同様の補助事業を実施している。
　地域間格差が生じないように千葉県等の動向を注視していく必要性がある。</t>
    <rPh sb="1" eb="3">
      <t>カイゴ</t>
    </rPh>
    <rPh sb="3" eb="5">
      <t>ホケン</t>
    </rPh>
    <rPh sb="5" eb="7">
      <t>テキヨウ</t>
    </rPh>
    <rPh sb="7" eb="8">
      <t>ガイ</t>
    </rPh>
    <rPh sb="8" eb="10">
      <t>シセツ</t>
    </rPh>
    <rPh sb="13" eb="16">
      <t>チバケン</t>
    </rPh>
    <rPh sb="16" eb="17">
      <t>オヨ</t>
    </rPh>
    <rPh sb="18" eb="19">
      <t>ケン</t>
    </rPh>
    <rPh sb="19" eb="20">
      <t>ナイ</t>
    </rPh>
    <rPh sb="20" eb="23">
      <t>チュウカクシ</t>
    </rPh>
    <rPh sb="28" eb="30">
      <t>ドウヨウ</t>
    </rPh>
    <rPh sb="31" eb="33">
      <t>ホジョ</t>
    </rPh>
    <rPh sb="33" eb="35">
      <t>ジギョウ</t>
    </rPh>
    <rPh sb="36" eb="38">
      <t>ジッシ</t>
    </rPh>
    <rPh sb="45" eb="47">
      <t>チイキ</t>
    </rPh>
    <rPh sb="47" eb="48">
      <t>カン</t>
    </rPh>
    <rPh sb="48" eb="50">
      <t>カクサ</t>
    </rPh>
    <rPh sb="51" eb="52">
      <t>ショウ</t>
    </rPh>
    <rPh sb="58" eb="61">
      <t>チバケン</t>
    </rPh>
    <rPh sb="61" eb="62">
      <t>トウ</t>
    </rPh>
    <rPh sb="63" eb="65">
      <t>ドウコウ</t>
    </rPh>
    <rPh sb="66" eb="68">
      <t>チュウシ</t>
    </rPh>
    <rPh sb="72" eb="74">
      <t>ヒツヨウ</t>
    </rPh>
    <rPh sb="74" eb="75">
      <t>セイ</t>
    </rPh>
    <phoneticPr fontId="4"/>
  </si>
  <si>
    <t>歳出予算額0.7億円
（うち一般財源0.7億円)
【主なもの】
補助金 0.7億円</t>
    <rPh sb="8" eb="9">
      <t>オク</t>
    </rPh>
    <rPh sb="21" eb="22">
      <t>オク</t>
    </rPh>
    <rPh sb="39" eb="40">
      <t>オク</t>
    </rPh>
    <phoneticPr fontId="4"/>
  </si>
  <si>
    <t>歳出決算額  59百万円
（うち一般財源  59百万円）</t>
    <rPh sb="0" eb="2">
      <t>サイシュツ</t>
    </rPh>
    <rPh sb="2" eb="4">
      <t>ケッサン</t>
    </rPh>
    <rPh sb="4" eb="5">
      <t>ガク</t>
    </rPh>
    <rPh sb="9" eb="12">
      <t>ヒャクマンエン</t>
    </rPh>
    <rPh sb="16" eb="18">
      <t>イッパン</t>
    </rPh>
    <rPh sb="18" eb="20">
      <t>ザイゲン</t>
    </rPh>
    <rPh sb="24" eb="25">
      <t>ヒャク</t>
    </rPh>
    <rPh sb="25" eb="27">
      <t>マンエン</t>
    </rPh>
    <phoneticPr fontId="4"/>
  </si>
  <si>
    <t>県及び中核市で実施</t>
    <rPh sb="0" eb="1">
      <t>ケン</t>
    </rPh>
    <rPh sb="1" eb="2">
      <t>オヨ</t>
    </rPh>
    <rPh sb="3" eb="6">
      <t>チュウカクシ</t>
    </rPh>
    <rPh sb="7" eb="9">
      <t>ジッシ</t>
    </rPh>
    <phoneticPr fontId="4"/>
  </si>
  <si>
    <t>介護サービス給付費等</t>
    <rPh sb="0" eb="2">
      <t>カイゴ</t>
    </rPh>
    <rPh sb="6" eb="8">
      <t>キュウフ</t>
    </rPh>
    <rPh sb="8" eb="9">
      <t>ヒ</t>
    </rPh>
    <rPh sb="9" eb="10">
      <t>トウ</t>
    </rPh>
    <phoneticPr fontId="4"/>
  </si>
  <si>
    <t>〔対象者〕
要介護等被保険者
〔提供内容〕
訪問介護（ヘルパー）等のサービスを受けた際に、かかった費用の原則として９割を保険給付する（本人は１割を負担）。</t>
    <rPh sb="1" eb="4">
      <t>タイショウシャ</t>
    </rPh>
    <rPh sb="6" eb="7">
      <t>ヨウ</t>
    </rPh>
    <rPh sb="7" eb="9">
      <t>カイゴ</t>
    </rPh>
    <rPh sb="9" eb="10">
      <t>トウ</t>
    </rPh>
    <rPh sb="10" eb="14">
      <t>ヒホケンシャ</t>
    </rPh>
    <rPh sb="16" eb="18">
      <t>テイキョウ</t>
    </rPh>
    <rPh sb="18" eb="20">
      <t>ナイヨウ</t>
    </rPh>
    <phoneticPr fontId="4"/>
  </si>
  <si>
    <t>職員151.0人
（正規68.2人、
非常勤82.8人）</t>
    <phoneticPr fontId="4"/>
  </si>
  <si>
    <t>被保険者数：246,846人
要介護認定者数：40,856人
サービス利用者数：39,442人
（H30.3.31現在）
保険料徴収率：98.80%
（H28年度）
【効果】
要介護状態等となった者に対し、有する能力に応じ自立した日常生活を営むことができるよう、必要なサービスに係る保険給付を行い、市民の福祉の増進を図ることができた。</t>
    <rPh sb="57" eb="59">
      <t>ゲンザイ</t>
    </rPh>
    <phoneticPr fontId="4"/>
  </si>
  <si>
    <t>要介護者等が自立した日常生活を営むのに必要な訪問介護等のサービスに係る保険給付を行っており、制度の実施は有効かつ必要である。
一方、急速な高齢化の進展に伴い、要介護認定者やサービス利用者が増加しており、要介護認定申請に対応するための介護認定調査員の確保や認定までに要する日数の長期化、介護サービス給付費の増加が課題である。
また、介護人材の確保も喫緊の課題であり、団塊の世代がすべて７５歳以上を迎える平成３７年には、介護職員が約４千人不足すると見込まれている。</t>
    <rPh sb="63" eb="65">
      <t>イッポウ</t>
    </rPh>
    <rPh sb="66" eb="68">
      <t>キュウソク</t>
    </rPh>
    <rPh sb="69" eb="72">
      <t>コウレイカ</t>
    </rPh>
    <rPh sb="73" eb="75">
      <t>シンテン</t>
    </rPh>
    <rPh sb="76" eb="77">
      <t>トモナ</t>
    </rPh>
    <rPh sb="79" eb="82">
      <t>ヨウカイゴ</t>
    </rPh>
    <rPh sb="82" eb="84">
      <t>ニンテイ</t>
    </rPh>
    <rPh sb="84" eb="85">
      <t>シャ</t>
    </rPh>
    <rPh sb="90" eb="93">
      <t>リヨウシャ</t>
    </rPh>
    <rPh sb="94" eb="96">
      <t>ゾウカ</t>
    </rPh>
    <rPh sb="101" eb="104">
      <t>ヨウカイゴ</t>
    </rPh>
    <rPh sb="104" eb="106">
      <t>ニンテイ</t>
    </rPh>
    <rPh sb="106" eb="108">
      <t>シンセイ</t>
    </rPh>
    <rPh sb="109" eb="111">
      <t>タイオウ</t>
    </rPh>
    <rPh sb="116" eb="118">
      <t>カイゴ</t>
    </rPh>
    <rPh sb="118" eb="120">
      <t>ニンテイ</t>
    </rPh>
    <rPh sb="120" eb="123">
      <t>チョウサイン</t>
    </rPh>
    <rPh sb="124" eb="126">
      <t>カクホ</t>
    </rPh>
    <rPh sb="127" eb="129">
      <t>ニンテイ</t>
    </rPh>
    <rPh sb="132" eb="133">
      <t>ヨウ</t>
    </rPh>
    <rPh sb="135" eb="137">
      <t>ニッスウ</t>
    </rPh>
    <rPh sb="138" eb="141">
      <t>チョウキカ</t>
    </rPh>
    <rPh sb="142" eb="144">
      <t>カイゴ</t>
    </rPh>
    <rPh sb="148" eb="150">
      <t>キュウフ</t>
    </rPh>
    <rPh sb="150" eb="151">
      <t>ヒ</t>
    </rPh>
    <rPh sb="152" eb="154">
      <t>ゾウカ</t>
    </rPh>
    <rPh sb="155" eb="157">
      <t>カダイ</t>
    </rPh>
    <rPh sb="165" eb="167">
      <t>カイゴ</t>
    </rPh>
    <rPh sb="167" eb="169">
      <t>ジンザイ</t>
    </rPh>
    <rPh sb="170" eb="172">
      <t>カクホ</t>
    </rPh>
    <rPh sb="173" eb="175">
      <t>キッキン</t>
    </rPh>
    <rPh sb="176" eb="178">
      <t>カダイ</t>
    </rPh>
    <rPh sb="208" eb="210">
      <t>カイゴ</t>
    </rPh>
    <rPh sb="210" eb="212">
      <t>ショクイン</t>
    </rPh>
    <rPh sb="213" eb="214">
      <t>ヤク</t>
    </rPh>
    <rPh sb="215" eb="217">
      <t>センニン</t>
    </rPh>
    <rPh sb="217" eb="219">
      <t>ブソク</t>
    </rPh>
    <rPh sb="222" eb="224">
      <t>ミコ</t>
    </rPh>
    <phoneticPr fontId="4"/>
  </si>
  <si>
    <t>総合事業について、サービスの充実を図るとともに、結果としての費用の抑制につなげる。</t>
    <rPh sb="17" eb="18">
      <t>ハカ</t>
    </rPh>
    <rPh sb="24" eb="26">
      <t>ケッカ</t>
    </rPh>
    <rPh sb="33" eb="35">
      <t>ヨクセイ</t>
    </rPh>
    <phoneticPr fontId="4"/>
  </si>
  <si>
    <t>介護保険管理課</t>
    <rPh sb="0" eb="2">
      <t>カイゴ</t>
    </rPh>
    <rPh sb="2" eb="4">
      <t>ホケン</t>
    </rPh>
    <rPh sb="4" eb="6">
      <t>カンリ</t>
    </rPh>
    <rPh sb="6" eb="7">
      <t>カ</t>
    </rPh>
    <phoneticPr fontId="4"/>
  </si>
  <si>
    <t>急増している要介護認定申請者に対し、円滑に認定作業を実施する。</t>
    <rPh sb="0" eb="2">
      <t>キュウゾウ</t>
    </rPh>
    <rPh sb="6" eb="9">
      <t>ヨウカイゴ</t>
    </rPh>
    <rPh sb="9" eb="11">
      <t>ニンテイ</t>
    </rPh>
    <rPh sb="11" eb="13">
      <t>シンセイ</t>
    </rPh>
    <rPh sb="13" eb="14">
      <t>シャ</t>
    </rPh>
    <rPh sb="15" eb="16">
      <t>タイ</t>
    </rPh>
    <rPh sb="18" eb="20">
      <t>エンカツ</t>
    </rPh>
    <rPh sb="21" eb="23">
      <t>ニンテイ</t>
    </rPh>
    <rPh sb="23" eb="25">
      <t>サギョウ</t>
    </rPh>
    <rPh sb="26" eb="28">
      <t>ジッシ</t>
    </rPh>
    <phoneticPr fontId="4"/>
  </si>
  <si>
    <t>歳出予算額677.7億円
（うち一般財源99.7億円)
【主なもの】
介護サービス給付費 582.2億円
介護予防サービス給付費 14.1億円</t>
    <phoneticPr fontId="4"/>
  </si>
  <si>
    <t>介護人材の不足解消に向けて、必要な対策を実施していく。</t>
    <phoneticPr fontId="4"/>
  </si>
  <si>
    <t>介護保険法により全自治体で実施</t>
    <rPh sb="0" eb="2">
      <t>カイゴ</t>
    </rPh>
    <rPh sb="2" eb="4">
      <t>ホケン</t>
    </rPh>
    <rPh sb="4" eb="5">
      <t>ホウ</t>
    </rPh>
    <rPh sb="8" eb="9">
      <t>ゼン</t>
    </rPh>
    <rPh sb="9" eb="12">
      <t>ジチタイ</t>
    </rPh>
    <rPh sb="13" eb="15">
      <t>ジッシ</t>
    </rPh>
    <phoneticPr fontId="4"/>
  </si>
  <si>
    <t>特別養護老人ホーム整備費助成</t>
    <rPh sb="0" eb="2">
      <t>トクベツ</t>
    </rPh>
    <rPh sb="2" eb="4">
      <t>ヨウゴ</t>
    </rPh>
    <rPh sb="4" eb="6">
      <t>ロウジン</t>
    </rPh>
    <rPh sb="9" eb="12">
      <t>セイビヒ</t>
    </rPh>
    <rPh sb="12" eb="14">
      <t>ジョセイ</t>
    </rPh>
    <phoneticPr fontId="4"/>
  </si>
  <si>
    <t>〔対象者〕
市内に特別養護老人ホームを整備する社会福祉法人等
〔提供内容〕特別養護老人ホームの建設費等の助成：3,702千円/床
ショートステイ：1,762千円/床</t>
    <rPh sb="1" eb="4">
      <t>タイショウシャ</t>
    </rPh>
    <rPh sb="6" eb="8">
      <t>シナイ</t>
    </rPh>
    <rPh sb="9" eb="11">
      <t>トクベツ</t>
    </rPh>
    <rPh sb="11" eb="13">
      <t>ヨウゴ</t>
    </rPh>
    <rPh sb="13" eb="15">
      <t>ロウジン</t>
    </rPh>
    <rPh sb="19" eb="21">
      <t>セイビ</t>
    </rPh>
    <rPh sb="23" eb="25">
      <t>シャカイ</t>
    </rPh>
    <rPh sb="25" eb="27">
      <t>フクシ</t>
    </rPh>
    <rPh sb="27" eb="29">
      <t>ホウジン</t>
    </rPh>
    <rPh sb="29" eb="30">
      <t>トウ</t>
    </rPh>
    <rPh sb="32" eb="34">
      <t>テイキョウ</t>
    </rPh>
    <rPh sb="34" eb="36">
      <t>ナイヨウ</t>
    </rPh>
    <phoneticPr fontId="4"/>
  </si>
  <si>
    <t>職員1.20人
（正規1.20人）</t>
    <phoneticPr fontId="4"/>
  </si>
  <si>
    <t xml:space="preserve">広域型特別養護老人ホーム
創設　　2施設
</t>
    <rPh sb="0" eb="2">
      <t>コウイキ</t>
    </rPh>
    <rPh sb="2" eb="3">
      <t>ガタ</t>
    </rPh>
    <rPh sb="3" eb="5">
      <t>トクベツ</t>
    </rPh>
    <rPh sb="5" eb="7">
      <t>ヨウゴ</t>
    </rPh>
    <rPh sb="7" eb="9">
      <t>ロウジン</t>
    </rPh>
    <rPh sb="13" eb="15">
      <t>ソウセツ</t>
    </rPh>
    <rPh sb="18" eb="20">
      <t>シセツ</t>
    </rPh>
    <phoneticPr fontId="4"/>
  </si>
  <si>
    <t>歳出予算額10.0億円
（うち一般財源0.1億円)
【主なもの】
補助金 10.0億円</t>
    <phoneticPr fontId="4"/>
  </si>
  <si>
    <t>歳出決算額　530百万円
（うち一般財源　2百万円）</t>
    <rPh sb="0" eb="2">
      <t>サイシュツ</t>
    </rPh>
    <rPh sb="2" eb="4">
      <t>ケッサン</t>
    </rPh>
    <rPh sb="4" eb="5">
      <t>ガク</t>
    </rPh>
    <rPh sb="9" eb="12">
      <t>ヒャクマンエン</t>
    </rPh>
    <rPh sb="16" eb="18">
      <t>イッパン</t>
    </rPh>
    <rPh sb="18" eb="20">
      <t>ザイゲン</t>
    </rPh>
    <rPh sb="22" eb="25">
      <t>ヒャクマンエン</t>
    </rPh>
    <phoneticPr fontId="4"/>
  </si>
  <si>
    <t>地域包括支援センター</t>
    <rPh sb="0" eb="2">
      <t>チイキ</t>
    </rPh>
    <rPh sb="2" eb="4">
      <t>ホウカツ</t>
    </rPh>
    <rPh sb="4" eb="6">
      <t>シエン</t>
    </rPh>
    <phoneticPr fontId="4"/>
  </si>
  <si>
    <t>地域住民の心身の健康の保持及び生活の安定のために必要な援助を行うことにより、地域住民の保健医療の向上及び福祉の増進を包括的に支援する。</t>
    <phoneticPr fontId="4"/>
  </si>
  <si>
    <t>〔対象者〕
65歳以上の高齢者およびその家族等
〔提供内容〕
地域に地域包括支援センターを設置。概ね高齢者3000～6000人に包括３職種各1名を配置し、以下の業務等を行う。
①包括的支援事業（総合相談、権利擁護、包括的・継続的ケアマネジメント支援、第1号介護予防支援事業）
②一般介護予防事業（介護予防普及啓発、地域介護予防活動支援）　</t>
    <rPh sb="1" eb="4">
      <t>タイショウシャ</t>
    </rPh>
    <rPh sb="8" eb="9">
      <t>サイ</t>
    </rPh>
    <rPh sb="9" eb="11">
      <t>イジョウ</t>
    </rPh>
    <rPh sb="12" eb="15">
      <t>コウレイシャ</t>
    </rPh>
    <rPh sb="20" eb="22">
      <t>カゾク</t>
    </rPh>
    <rPh sb="22" eb="23">
      <t>トウ</t>
    </rPh>
    <rPh sb="25" eb="27">
      <t>テイキョウ</t>
    </rPh>
    <rPh sb="27" eb="29">
      <t>ナイヨウ</t>
    </rPh>
    <rPh sb="125" eb="126">
      <t>ダイ</t>
    </rPh>
    <rPh sb="127" eb="128">
      <t>ゴウ</t>
    </rPh>
    <rPh sb="128" eb="130">
      <t>カイゴ</t>
    </rPh>
    <rPh sb="130" eb="132">
      <t>ヨボウ</t>
    </rPh>
    <rPh sb="132" eb="134">
      <t>シエン</t>
    </rPh>
    <rPh sb="134" eb="136">
      <t>ジギョウ</t>
    </rPh>
    <rPh sb="139" eb="141">
      <t>イッパン</t>
    </rPh>
    <phoneticPr fontId="4"/>
  </si>
  <si>
    <t xml:space="preserve">・あんしんケアセンター：30か所
※出張所2か所を含む
【H29年度実績】
・総合相談延人数38,300人
・総合相談延件数53,221件
・地域ケア会議を定期開催し、地域課題の共有、ネットワークの構築を図った。
・地域ケア会議開催回数
（内訳）　個別課題の解決 　32回
　　　地域づくり・課題発見 228回
　　　　　　　　　　　　     合計260回
・資質向上・平準化・関係機関との連携を図る為、会議・研修を実施。
     　　　　　会議開催数　 11回
　　 　　　　　研修開催数  　3回
【あんしんケアセンター支援体制の整備】
3区（花見川区・稲毛区・緑区）の保健福祉センターに、支援担当職員を配置し、あんしんケアセンターの統括、総合調整、後方支援等を実施した。
【実績】
・相談受付件数　　　803件
・関係課連携件数　　252件
</t>
    <rPh sb="18" eb="20">
      <t>シュッチョウ</t>
    </rPh>
    <rPh sb="20" eb="21">
      <t>ジョ</t>
    </rPh>
    <rPh sb="23" eb="24">
      <t>ショ</t>
    </rPh>
    <rPh sb="25" eb="26">
      <t>フク</t>
    </rPh>
    <rPh sb="127" eb="129">
      <t>カダイ</t>
    </rPh>
    <rPh sb="130" eb="132">
      <t>カイケツ</t>
    </rPh>
    <rPh sb="147" eb="149">
      <t>カダイ</t>
    </rPh>
    <rPh sb="149" eb="151">
      <t>ハッケン</t>
    </rPh>
    <phoneticPr fontId="4"/>
  </si>
  <si>
    <t>①【あんしんケアセンター運営事業費の検討】
・センターの家賃支払額に上限を一律で設けており、上限を超える額について、受託法人に負担がかかっている。
②【あんしんケアセンター支援体制整備】
・平成30年度から、全区で支援体制整備を進めているが、包括3職種の配置について、欠員が生じている。
③【センター間の活動平準化】
総合相談支援におけるチームアプローチや地域ケア会議開催状況などにおいて、センター間での活動に差があるといえる。
④【地域づくりの促進】
・地域ケア会議の充実により地域づくりの促進を図る。</t>
    <rPh sb="14" eb="16">
      <t>ジギョウ</t>
    </rPh>
    <rPh sb="18" eb="20">
      <t>ケントウ</t>
    </rPh>
    <rPh sb="28" eb="30">
      <t>ヤチン</t>
    </rPh>
    <rPh sb="30" eb="32">
      <t>シハライ</t>
    </rPh>
    <rPh sb="32" eb="33">
      <t>ガク</t>
    </rPh>
    <rPh sb="34" eb="36">
      <t>ジョウゲン</t>
    </rPh>
    <rPh sb="37" eb="39">
      <t>イチリツ</t>
    </rPh>
    <rPh sb="40" eb="41">
      <t>モウ</t>
    </rPh>
    <rPh sb="46" eb="48">
      <t>ジョウゲン</t>
    </rPh>
    <rPh sb="49" eb="50">
      <t>コ</t>
    </rPh>
    <rPh sb="52" eb="53">
      <t>ガク</t>
    </rPh>
    <rPh sb="58" eb="60">
      <t>ジュタク</t>
    </rPh>
    <rPh sb="60" eb="62">
      <t>ホウジン</t>
    </rPh>
    <rPh sb="63" eb="65">
      <t>フタン</t>
    </rPh>
    <rPh sb="97" eb="99">
      <t>ヘイセイ</t>
    </rPh>
    <rPh sb="101" eb="103">
      <t>ネンド</t>
    </rPh>
    <rPh sb="106" eb="107">
      <t>ゼン</t>
    </rPh>
    <rPh sb="107" eb="108">
      <t>ク</t>
    </rPh>
    <rPh sb="109" eb="111">
      <t>シエン</t>
    </rPh>
    <rPh sb="111" eb="113">
      <t>タイセイ</t>
    </rPh>
    <rPh sb="113" eb="115">
      <t>セイビ</t>
    </rPh>
    <rPh sb="116" eb="117">
      <t>スス</t>
    </rPh>
    <rPh sb="123" eb="125">
      <t>ホウカツ</t>
    </rPh>
    <rPh sb="126" eb="128">
      <t>ショクシュ</t>
    </rPh>
    <rPh sb="129" eb="131">
      <t>ハイチ</t>
    </rPh>
    <rPh sb="136" eb="138">
      <t>ケツイン</t>
    </rPh>
    <rPh sb="139" eb="140">
      <t>ショウ</t>
    </rPh>
    <rPh sb="190" eb="192">
      <t>ジョウキョウ</t>
    </rPh>
    <phoneticPr fontId="4"/>
  </si>
  <si>
    <t>①【あんしんケアセンター運営事業費の検討】
運営事業費（委託料）全体の算定について、平成31年度までに検討を行う予定であり、合わせて改善を図る。</t>
    <rPh sb="23" eb="25">
      <t>ウンエイ</t>
    </rPh>
    <rPh sb="25" eb="27">
      <t>ジギョウ</t>
    </rPh>
    <rPh sb="27" eb="28">
      <t>ヒ</t>
    </rPh>
    <rPh sb="29" eb="32">
      <t>イタクリョウ</t>
    </rPh>
    <rPh sb="33" eb="35">
      <t>ゼンタイ</t>
    </rPh>
    <rPh sb="36" eb="38">
      <t>サンテイ</t>
    </rPh>
    <rPh sb="43" eb="45">
      <t>ヘイセイ</t>
    </rPh>
    <rPh sb="47" eb="49">
      <t>ネンド</t>
    </rPh>
    <rPh sb="52" eb="54">
      <t>ケントウ</t>
    </rPh>
    <rPh sb="55" eb="56">
      <t>オコナ</t>
    </rPh>
    <rPh sb="57" eb="59">
      <t>ヨテイ</t>
    </rPh>
    <rPh sb="63" eb="64">
      <t>ア</t>
    </rPh>
    <rPh sb="67" eb="69">
      <t>カイゼン</t>
    </rPh>
    <rPh sb="70" eb="71">
      <t>ハカ</t>
    </rPh>
    <phoneticPr fontId="4"/>
  </si>
  <si>
    <t>地域包括ケア推進課</t>
    <rPh sb="0" eb="2">
      <t>チイキ</t>
    </rPh>
    <rPh sb="2" eb="4">
      <t>ホウカツ</t>
    </rPh>
    <rPh sb="6" eb="9">
      <t>スイシンカ</t>
    </rPh>
    <phoneticPr fontId="4"/>
  </si>
  <si>
    <t>②【あんしんケアセンター支援体制の整備】
包括3職種の欠員を補充するべく、募集および庁内における調整を行う。</t>
    <phoneticPr fontId="4"/>
  </si>
  <si>
    <t>歳出決算額887百万円
（うち一般財源167百万円)</t>
    <rPh sb="2" eb="4">
      <t>ケッサン</t>
    </rPh>
    <rPh sb="23" eb="24">
      <t>マン</t>
    </rPh>
    <phoneticPr fontId="4"/>
  </si>
  <si>
    <t xml:space="preserve">
③【センター間の活動平準化】
各区の支援体制の整備を行い、支援担当職員との協働による、あんしんケアセンター間の総合調整や技術支援、関係各所との連携の深化により、提供サービスおよび職員の資質平準化を図る。
</t>
    <rPh sb="21" eb="23">
      <t>シエン</t>
    </rPh>
    <rPh sb="29" eb="30">
      <t>オコナ</t>
    </rPh>
    <rPh sb="40" eb="42">
      <t>キョウドウ</t>
    </rPh>
    <rPh sb="77" eb="79">
      <t>シンカ</t>
    </rPh>
    <rPh sb="101" eb="102">
      <t>ハカ</t>
    </rPh>
    <phoneticPr fontId="4"/>
  </si>
  <si>
    <t>歳出予算額9.5億円
（うち一般財源1.8億円)
委託料 9.1億円</t>
    <phoneticPr fontId="4"/>
  </si>
  <si>
    <t>【地域づくりの促進】
　自立支援に資するケアマネジメントの支援のため、介護予防プラン担当者が、多職種から専門的な助言を得られる体制を構築するとともに、事例を通して地域課題を抽出する。
　地域課題の解決に向けては、別途、随時、地域住民と会議を開催し、地域づくりを通して解決を図る。</t>
    <rPh sb="1" eb="3">
      <t>チイキ</t>
    </rPh>
    <rPh sb="7" eb="9">
      <t>ソクシン</t>
    </rPh>
    <rPh sb="12" eb="14">
      <t>ジリツ</t>
    </rPh>
    <rPh sb="14" eb="16">
      <t>シエン</t>
    </rPh>
    <rPh sb="17" eb="18">
      <t>シ</t>
    </rPh>
    <rPh sb="29" eb="31">
      <t>シエン</t>
    </rPh>
    <rPh sb="35" eb="37">
      <t>カイゴ</t>
    </rPh>
    <rPh sb="37" eb="39">
      <t>ヨボウ</t>
    </rPh>
    <rPh sb="42" eb="45">
      <t>タントウシャ</t>
    </rPh>
    <rPh sb="47" eb="48">
      <t>タ</t>
    </rPh>
    <rPh sb="48" eb="50">
      <t>ショクシュ</t>
    </rPh>
    <rPh sb="75" eb="77">
      <t>ジレイ</t>
    </rPh>
    <rPh sb="78" eb="79">
      <t>トオ</t>
    </rPh>
    <rPh sb="81" eb="83">
      <t>チイキ</t>
    </rPh>
    <rPh sb="83" eb="85">
      <t>カダイ</t>
    </rPh>
    <rPh sb="86" eb="88">
      <t>チュウシュツ</t>
    </rPh>
    <rPh sb="93" eb="95">
      <t>チイキ</t>
    </rPh>
    <rPh sb="95" eb="97">
      <t>カダイ</t>
    </rPh>
    <rPh sb="98" eb="100">
      <t>カイケツ</t>
    </rPh>
    <rPh sb="101" eb="102">
      <t>ム</t>
    </rPh>
    <rPh sb="106" eb="108">
      <t>ベット</t>
    </rPh>
    <rPh sb="109" eb="111">
      <t>ズイジ</t>
    </rPh>
    <rPh sb="112" eb="114">
      <t>チイキ</t>
    </rPh>
    <rPh sb="114" eb="116">
      <t>ジュウミン</t>
    </rPh>
    <rPh sb="117" eb="119">
      <t>カイギ</t>
    </rPh>
    <rPh sb="120" eb="122">
      <t>カイサイ</t>
    </rPh>
    <rPh sb="124" eb="126">
      <t>チイキ</t>
    </rPh>
    <rPh sb="130" eb="131">
      <t>トオ</t>
    </rPh>
    <rPh sb="133" eb="135">
      <t>カイケツ</t>
    </rPh>
    <rPh sb="136" eb="137">
      <t>ハカ</t>
    </rPh>
    <phoneticPr fontId="4"/>
  </si>
  <si>
    <t>すべての政令市で設置（介護保険法第115条の46）</t>
    <rPh sb="4" eb="7">
      <t>セイレイシ</t>
    </rPh>
    <rPh sb="8" eb="10">
      <t>セッチ</t>
    </rPh>
    <rPh sb="11" eb="13">
      <t>カイゴ</t>
    </rPh>
    <rPh sb="13" eb="15">
      <t>ホケン</t>
    </rPh>
    <rPh sb="15" eb="16">
      <t>ホウ</t>
    </rPh>
    <rPh sb="16" eb="17">
      <t>ダイ</t>
    </rPh>
    <rPh sb="20" eb="21">
      <t>ジョウ</t>
    </rPh>
    <phoneticPr fontId="4"/>
  </si>
  <si>
    <t>障害者相談支援</t>
    <rPh sb="0" eb="3">
      <t>ショウガイシャ</t>
    </rPh>
    <rPh sb="3" eb="5">
      <t>ソウダン</t>
    </rPh>
    <rPh sb="5" eb="7">
      <t>シエン</t>
    </rPh>
    <phoneticPr fontId="4"/>
  </si>
  <si>
    <t>障害児・者の日常生活や社会生活の向上を図る。</t>
    <phoneticPr fontId="4"/>
  </si>
  <si>
    <t>〔対象者〕
障害者（児）
〔提供内容〕
市内7か所で、障害者等からの相談に応じ、必要な支援を行うとともに、権利擁護のための必要な援助を行う。</t>
    <rPh sb="1" eb="4">
      <t>タイショウシャ</t>
    </rPh>
    <rPh sb="6" eb="9">
      <t>ショウガイシャ</t>
    </rPh>
    <rPh sb="10" eb="11">
      <t>ジ</t>
    </rPh>
    <rPh sb="14" eb="16">
      <t>テイキョウ</t>
    </rPh>
    <rPh sb="16" eb="18">
      <t>ナイヨウ</t>
    </rPh>
    <phoneticPr fontId="4"/>
  </si>
  <si>
    <t xml:space="preserve">職員0.25人
（正規0.25人）
</t>
    <phoneticPr fontId="4"/>
  </si>
  <si>
    <t xml:space="preserve">※29年度実績
①障害者相談支援事業
・相談件数22,034件
②知的障害者生活支援事業
・支援回数2,012件
③障害児等療育支援事業
・訪問療育相談335件
・外来療育相談495件
</t>
    <rPh sb="3" eb="5">
      <t>ネンド</t>
    </rPh>
    <rPh sb="5" eb="7">
      <t>ジッセキ</t>
    </rPh>
    <rPh sb="9" eb="12">
      <t>ショウガイシャ</t>
    </rPh>
    <rPh sb="12" eb="14">
      <t>ソウダン</t>
    </rPh>
    <rPh sb="14" eb="16">
      <t>シエン</t>
    </rPh>
    <rPh sb="16" eb="18">
      <t>ジギョウ</t>
    </rPh>
    <rPh sb="20" eb="22">
      <t>ソウダン</t>
    </rPh>
    <rPh sb="22" eb="24">
      <t>ケンスウ</t>
    </rPh>
    <rPh sb="30" eb="31">
      <t>ケン</t>
    </rPh>
    <rPh sb="33" eb="35">
      <t>チテキ</t>
    </rPh>
    <rPh sb="35" eb="38">
      <t>ショウガイシャ</t>
    </rPh>
    <rPh sb="38" eb="40">
      <t>セイカツ</t>
    </rPh>
    <rPh sb="40" eb="42">
      <t>シエン</t>
    </rPh>
    <rPh sb="42" eb="44">
      <t>ジギョウ</t>
    </rPh>
    <rPh sb="46" eb="48">
      <t>シエン</t>
    </rPh>
    <rPh sb="48" eb="50">
      <t>カイスウ</t>
    </rPh>
    <rPh sb="55" eb="56">
      <t>ケン</t>
    </rPh>
    <rPh sb="58" eb="61">
      <t>ショウガイジ</t>
    </rPh>
    <rPh sb="61" eb="62">
      <t>トウ</t>
    </rPh>
    <rPh sb="62" eb="64">
      <t>リョウイク</t>
    </rPh>
    <rPh sb="64" eb="66">
      <t>シエン</t>
    </rPh>
    <rPh sb="66" eb="68">
      <t>ジギョウ</t>
    </rPh>
    <rPh sb="70" eb="72">
      <t>ホウモン</t>
    </rPh>
    <rPh sb="72" eb="74">
      <t>リョウイク</t>
    </rPh>
    <rPh sb="74" eb="76">
      <t>ソウダン</t>
    </rPh>
    <rPh sb="79" eb="80">
      <t>ケン</t>
    </rPh>
    <rPh sb="82" eb="84">
      <t>ガイライ</t>
    </rPh>
    <rPh sb="84" eb="86">
      <t>リョウイク</t>
    </rPh>
    <rPh sb="86" eb="88">
      <t>ソウダン</t>
    </rPh>
    <rPh sb="91" eb="92">
      <t>ケン</t>
    </rPh>
    <phoneticPr fontId="4"/>
  </si>
  <si>
    <t>・身近で、専門的な相談にのってくれる場所を求める声が大きい
・相談系の類似事業を整理する必要がある。
・身体、知的、精神の障害種別の枠を超えた支援が求められているが、障害種別ごとの相談支援が主となっている。
・市内の事業者数を充実させる必要がある。</t>
    <rPh sb="1" eb="3">
      <t>ミジカ</t>
    </rPh>
    <rPh sb="5" eb="8">
      <t>センモンテキ</t>
    </rPh>
    <rPh sb="9" eb="11">
      <t>ソウダン</t>
    </rPh>
    <rPh sb="18" eb="20">
      <t>バショ</t>
    </rPh>
    <rPh sb="21" eb="22">
      <t>モト</t>
    </rPh>
    <rPh sb="24" eb="25">
      <t>コエ</t>
    </rPh>
    <rPh sb="26" eb="27">
      <t>オオ</t>
    </rPh>
    <rPh sb="31" eb="33">
      <t>ソウダン</t>
    </rPh>
    <rPh sb="33" eb="34">
      <t>ケイ</t>
    </rPh>
    <rPh sb="35" eb="37">
      <t>ルイジ</t>
    </rPh>
    <rPh sb="37" eb="39">
      <t>ジギョウ</t>
    </rPh>
    <rPh sb="40" eb="42">
      <t>セイリ</t>
    </rPh>
    <rPh sb="44" eb="46">
      <t>ヒツヨウ</t>
    </rPh>
    <rPh sb="52" eb="54">
      <t>シンタイ</t>
    </rPh>
    <rPh sb="55" eb="57">
      <t>チテキ</t>
    </rPh>
    <rPh sb="58" eb="60">
      <t>セイシン</t>
    </rPh>
    <rPh sb="61" eb="63">
      <t>ショウガイ</t>
    </rPh>
    <rPh sb="63" eb="65">
      <t>シュベツ</t>
    </rPh>
    <rPh sb="66" eb="67">
      <t>ワク</t>
    </rPh>
    <rPh sb="68" eb="69">
      <t>コ</t>
    </rPh>
    <rPh sb="71" eb="73">
      <t>シエン</t>
    </rPh>
    <rPh sb="74" eb="75">
      <t>モト</t>
    </rPh>
    <rPh sb="83" eb="85">
      <t>ショウガイ</t>
    </rPh>
    <rPh sb="85" eb="87">
      <t>シュベツ</t>
    </rPh>
    <rPh sb="90" eb="92">
      <t>ソウダン</t>
    </rPh>
    <rPh sb="92" eb="94">
      <t>シエン</t>
    </rPh>
    <rPh sb="95" eb="96">
      <t>シュ</t>
    </rPh>
    <rPh sb="105" eb="107">
      <t>シナイ</t>
    </rPh>
    <rPh sb="108" eb="111">
      <t>ジギョウシャ</t>
    </rPh>
    <rPh sb="111" eb="112">
      <t>スウ</t>
    </rPh>
    <rPh sb="113" eb="115">
      <t>ジュウジツ</t>
    </rPh>
    <rPh sb="118" eb="120">
      <t>ヒツヨウ</t>
    </rPh>
    <phoneticPr fontId="4"/>
  </si>
  <si>
    <t>相談事業の役割・位置づけについて整理を行う。</t>
    <phoneticPr fontId="4"/>
  </si>
  <si>
    <t xml:space="preserve">障害福祉サービス課
</t>
    <rPh sb="0" eb="2">
      <t>ショウガイ</t>
    </rPh>
    <rPh sb="2" eb="4">
      <t>フクシ</t>
    </rPh>
    <rPh sb="8" eb="9">
      <t>カ</t>
    </rPh>
    <phoneticPr fontId="4"/>
  </si>
  <si>
    <t>従業者の能力向上に向けた取り組みを検討する。</t>
    <phoneticPr fontId="4"/>
  </si>
  <si>
    <t>歳出予算額0.9億円
（うち一般財源0.7億円)
【主なもの】
委託料 0.9億円</t>
    <phoneticPr fontId="4"/>
  </si>
  <si>
    <t>歳出決算額86百万円
（うち一般財源63百万円）</t>
    <rPh sb="0" eb="2">
      <t>サイシュツ</t>
    </rPh>
    <rPh sb="2" eb="4">
      <t>ケッサン</t>
    </rPh>
    <rPh sb="4" eb="5">
      <t>ガク</t>
    </rPh>
    <rPh sb="7" eb="10">
      <t>ヒャクマンエン</t>
    </rPh>
    <rPh sb="14" eb="16">
      <t>イッパン</t>
    </rPh>
    <rPh sb="16" eb="18">
      <t>ザイゲン</t>
    </rPh>
    <rPh sb="20" eb="23">
      <t>ヒャクマンエン</t>
    </rPh>
    <phoneticPr fontId="4"/>
  </si>
  <si>
    <t>原則としてH32年度末までに、各市町村等において専門性と緊急性を備えた地域生活拠点を整備することとなっている。</t>
    <rPh sb="0" eb="2">
      <t>ゲンソク</t>
    </rPh>
    <rPh sb="8" eb="10">
      <t>ネンド</t>
    </rPh>
    <rPh sb="10" eb="11">
      <t>マツ</t>
    </rPh>
    <rPh sb="15" eb="16">
      <t>カク</t>
    </rPh>
    <rPh sb="16" eb="19">
      <t>シチョウソン</t>
    </rPh>
    <rPh sb="19" eb="20">
      <t>トウ</t>
    </rPh>
    <rPh sb="24" eb="27">
      <t>センモンセイ</t>
    </rPh>
    <rPh sb="28" eb="31">
      <t>キンキュウセイ</t>
    </rPh>
    <rPh sb="32" eb="33">
      <t>ソナ</t>
    </rPh>
    <rPh sb="35" eb="37">
      <t>チイキ</t>
    </rPh>
    <rPh sb="37" eb="39">
      <t>セイカツ</t>
    </rPh>
    <rPh sb="39" eb="41">
      <t>キョテン</t>
    </rPh>
    <rPh sb="42" eb="44">
      <t>セイビ</t>
    </rPh>
    <phoneticPr fontId="4"/>
  </si>
  <si>
    <t>療育センター管理運営</t>
    <rPh sb="0" eb="2">
      <t>リョウイク</t>
    </rPh>
    <rPh sb="6" eb="8">
      <t>カンリ</t>
    </rPh>
    <rPh sb="8" eb="10">
      <t>ウンエイ</t>
    </rPh>
    <phoneticPr fontId="4"/>
  </si>
  <si>
    <t>〔対象者〕
障害児、障害児の家族
〔提供内容〕
療育相談所
医療型児童発達支援センター
福祉型児童発達支援センター
就労移行支援・継続支援Ｂ型事業等
身体障害者福祉センター
指定特定相談支援事業所</t>
    <rPh sb="1" eb="4">
      <t>タイショウシャ</t>
    </rPh>
    <rPh sb="6" eb="9">
      <t>ショウガイジ</t>
    </rPh>
    <rPh sb="10" eb="13">
      <t>ショウガイジ</t>
    </rPh>
    <rPh sb="14" eb="16">
      <t>カゾク</t>
    </rPh>
    <rPh sb="18" eb="20">
      <t>テイキョウ</t>
    </rPh>
    <rPh sb="20" eb="22">
      <t>ナイヨウ</t>
    </rPh>
    <phoneticPr fontId="4"/>
  </si>
  <si>
    <t>職員0.3人
（正規0.3人）</t>
    <phoneticPr fontId="4"/>
  </si>
  <si>
    <t>　相談員を１名増員したことにより、療育相談所における待機期間が短縮された。
平成２９年度利用者数等
やまびこルーム
・福祉型児童発達支援
                        　  2,857人　　　　　　　　
すぎのこルーム
・医療型児童発達支援
                        　  1,620人
・日中一時支援 　　　     9人
・児童発達支援  　　 2,663人
いずみの家
・就労移行支援　　　 1,082人
・就労継続支援B型　7,014人　　
・日中一時支援　　　　 161人
ふれあいの家
・身体障害者福祉センターB型
　　　　　　　　　　      1,946人
ばれっと
・相談支援　　　　   10,124件　　　　　　　　　　　　　　</t>
    <rPh sb="1" eb="4">
      <t>ソウダンイン</t>
    </rPh>
    <rPh sb="6" eb="7">
      <t>メイ</t>
    </rPh>
    <rPh sb="7" eb="9">
      <t>ゾウイン</t>
    </rPh>
    <rPh sb="17" eb="19">
      <t>リョウイク</t>
    </rPh>
    <rPh sb="19" eb="21">
      <t>ソウダン</t>
    </rPh>
    <rPh sb="21" eb="22">
      <t>ジョ</t>
    </rPh>
    <rPh sb="26" eb="28">
      <t>タイキ</t>
    </rPh>
    <rPh sb="28" eb="30">
      <t>キカン</t>
    </rPh>
    <rPh sb="31" eb="33">
      <t>タンシュク</t>
    </rPh>
    <rPh sb="40" eb="42">
      <t>ヘイセイ</t>
    </rPh>
    <rPh sb="44" eb="46">
      <t>ネンド</t>
    </rPh>
    <rPh sb="46" eb="48">
      <t>リヨウ</t>
    </rPh>
    <rPh sb="48" eb="49">
      <t>シャ</t>
    </rPh>
    <rPh sb="49" eb="50">
      <t>スウ</t>
    </rPh>
    <rPh sb="50" eb="51">
      <t>トウ</t>
    </rPh>
    <rPh sb="61" eb="64">
      <t>フクシガタ</t>
    </rPh>
    <rPh sb="64" eb="66">
      <t>ジドウ</t>
    </rPh>
    <rPh sb="66" eb="68">
      <t>ハッタツ</t>
    </rPh>
    <rPh sb="68" eb="70">
      <t>シエン</t>
    </rPh>
    <rPh sb="122" eb="124">
      <t>イリョウ</t>
    </rPh>
    <rPh sb="124" eb="125">
      <t>ガタ</t>
    </rPh>
    <rPh sb="125" eb="127">
      <t>ジドウ</t>
    </rPh>
    <rPh sb="127" eb="129">
      <t>ハッタツ</t>
    </rPh>
    <rPh sb="129" eb="131">
      <t>シエン</t>
    </rPh>
    <rPh sb="167" eb="169">
      <t>ニッチュウ</t>
    </rPh>
    <rPh sb="169" eb="171">
      <t>イチジ</t>
    </rPh>
    <rPh sb="171" eb="173">
      <t>シエン</t>
    </rPh>
    <rPh sb="183" eb="184">
      <t>ニン</t>
    </rPh>
    <rPh sb="186" eb="188">
      <t>ジドウ</t>
    </rPh>
    <rPh sb="188" eb="190">
      <t>ハッタツ</t>
    </rPh>
    <rPh sb="190" eb="192">
      <t>シエン</t>
    </rPh>
    <rPh sb="202" eb="203">
      <t>ニン</t>
    </rPh>
    <rPh sb="208" eb="209">
      <t>イエ</t>
    </rPh>
    <rPh sb="211" eb="213">
      <t>シュウロウ</t>
    </rPh>
    <rPh sb="213" eb="215">
      <t>イコウ</t>
    </rPh>
    <rPh sb="215" eb="217">
      <t>シエン</t>
    </rPh>
    <rPh sb="226" eb="227">
      <t>ニン</t>
    </rPh>
    <rPh sb="229" eb="231">
      <t>シュウロウ</t>
    </rPh>
    <rPh sb="231" eb="233">
      <t>ケイゾク</t>
    </rPh>
    <rPh sb="233" eb="235">
      <t>シエン</t>
    </rPh>
    <rPh sb="236" eb="237">
      <t>ガタ</t>
    </rPh>
    <rPh sb="243" eb="244">
      <t>ニン</t>
    </rPh>
    <rPh sb="248" eb="250">
      <t>ニッチュウ</t>
    </rPh>
    <rPh sb="250" eb="252">
      <t>イチジ</t>
    </rPh>
    <rPh sb="252" eb="254">
      <t>シエン</t>
    </rPh>
    <rPh sb="262" eb="263">
      <t>ニン</t>
    </rPh>
    <rPh sb="269" eb="270">
      <t>イエ</t>
    </rPh>
    <rPh sb="272" eb="274">
      <t>シンタイ</t>
    </rPh>
    <rPh sb="274" eb="277">
      <t>ショウガイシャ</t>
    </rPh>
    <rPh sb="277" eb="279">
      <t>フクシ</t>
    </rPh>
    <rPh sb="284" eb="285">
      <t>ガタ</t>
    </rPh>
    <rPh sb="307" eb="308">
      <t>ニン</t>
    </rPh>
    <rPh sb="315" eb="317">
      <t>ソウダン</t>
    </rPh>
    <rPh sb="317" eb="319">
      <t>シエン</t>
    </rPh>
    <rPh sb="332" eb="333">
      <t>ケン</t>
    </rPh>
    <phoneticPr fontId="4"/>
  </si>
  <si>
    <t>　療育相談所における待機期間（現在、２カ月待ち）の改善のためには、医師の増員は不可欠であるが、発達障害を診断出来る医師は、少なく、医師の増員は困難な状況である。</t>
    <rPh sb="1" eb="3">
      <t>リョウイク</t>
    </rPh>
    <rPh sb="3" eb="5">
      <t>ソウダン</t>
    </rPh>
    <rPh sb="5" eb="6">
      <t>ジョ</t>
    </rPh>
    <rPh sb="10" eb="12">
      <t>タイキ</t>
    </rPh>
    <rPh sb="12" eb="14">
      <t>キカン</t>
    </rPh>
    <rPh sb="15" eb="17">
      <t>ゲンザイ</t>
    </rPh>
    <rPh sb="20" eb="21">
      <t>ゲツ</t>
    </rPh>
    <rPh sb="21" eb="22">
      <t>マ</t>
    </rPh>
    <rPh sb="25" eb="27">
      <t>カイゼン</t>
    </rPh>
    <rPh sb="33" eb="35">
      <t>イシ</t>
    </rPh>
    <rPh sb="36" eb="38">
      <t>ゾウイン</t>
    </rPh>
    <rPh sb="39" eb="42">
      <t>フカケツ</t>
    </rPh>
    <rPh sb="47" eb="49">
      <t>ハッタツ</t>
    </rPh>
    <rPh sb="49" eb="51">
      <t>ショウガイ</t>
    </rPh>
    <rPh sb="52" eb="54">
      <t>シンダン</t>
    </rPh>
    <rPh sb="54" eb="56">
      <t>デキ</t>
    </rPh>
    <rPh sb="57" eb="59">
      <t>イシ</t>
    </rPh>
    <rPh sb="61" eb="62">
      <t>ショウ</t>
    </rPh>
    <rPh sb="65" eb="67">
      <t>イシ</t>
    </rPh>
    <rPh sb="68" eb="70">
      <t>ゾウイン</t>
    </rPh>
    <rPh sb="71" eb="73">
      <t>コンナン</t>
    </rPh>
    <rPh sb="74" eb="76">
      <t>ジョウキョウ</t>
    </rPh>
    <phoneticPr fontId="4"/>
  </si>
  <si>
    <t>医師や相談員を増員して、診察までの待機期間の短縮を図る</t>
    <rPh sb="0" eb="2">
      <t>イシ</t>
    </rPh>
    <rPh sb="3" eb="5">
      <t>ソウダン</t>
    </rPh>
    <rPh sb="5" eb="6">
      <t>イン</t>
    </rPh>
    <rPh sb="7" eb="9">
      <t>ゾウイン</t>
    </rPh>
    <rPh sb="12" eb="14">
      <t>シンサツ</t>
    </rPh>
    <rPh sb="17" eb="19">
      <t>タイキ</t>
    </rPh>
    <rPh sb="19" eb="21">
      <t>キカン</t>
    </rPh>
    <rPh sb="22" eb="24">
      <t>タンシュク</t>
    </rPh>
    <rPh sb="25" eb="26">
      <t>ハカ</t>
    </rPh>
    <phoneticPr fontId="4"/>
  </si>
  <si>
    <t>障害福祉サービス課</t>
    <rPh sb="0" eb="2">
      <t>ショウガイ</t>
    </rPh>
    <rPh sb="2" eb="4">
      <t>フクシ</t>
    </rPh>
    <rPh sb="8" eb="9">
      <t>カ</t>
    </rPh>
    <phoneticPr fontId="4"/>
  </si>
  <si>
    <t>療育センター</t>
  </si>
  <si>
    <t xml:space="preserve">歳出予算額6.6億円
（うち一般財源4.5億円)
</t>
    <phoneticPr fontId="4"/>
  </si>
  <si>
    <t>歳出決算額576百万円
（うち一般財源395百万円）</t>
    <rPh sb="0" eb="2">
      <t>サイシュツ</t>
    </rPh>
    <rPh sb="2" eb="4">
      <t>ケッサン</t>
    </rPh>
    <rPh sb="4" eb="5">
      <t>ガク</t>
    </rPh>
    <rPh sb="8" eb="10">
      <t>ヒャクマン</t>
    </rPh>
    <rPh sb="10" eb="11">
      <t>エン</t>
    </rPh>
    <rPh sb="15" eb="17">
      <t>イッパン</t>
    </rPh>
    <rPh sb="17" eb="19">
      <t>ザイゲン</t>
    </rPh>
    <rPh sb="22" eb="25">
      <t>ヒャクマンエン</t>
    </rPh>
    <phoneticPr fontId="4"/>
  </si>
  <si>
    <t>政令市10市で実施</t>
    <rPh sb="0" eb="3">
      <t>セイレイシ</t>
    </rPh>
    <rPh sb="5" eb="6">
      <t>シ</t>
    </rPh>
    <rPh sb="7" eb="9">
      <t>ジッシ</t>
    </rPh>
    <phoneticPr fontId="4"/>
  </si>
  <si>
    <t>障害者介護給付等</t>
    <rPh sb="0" eb="3">
      <t>ショウガイシャ</t>
    </rPh>
    <rPh sb="3" eb="5">
      <t>カイゴ</t>
    </rPh>
    <rPh sb="5" eb="7">
      <t>キュウフ</t>
    </rPh>
    <rPh sb="7" eb="8">
      <t>トウ</t>
    </rPh>
    <phoneticPr fontId="4"/>
  </si>
  <si>
    <t>〔対象者〕
障害者（児）
〔提供内容〕
障害者が地域での生活に必要となる各種支援や入所・通所・相談支援にかかる費用を市が負担する。</t>
    <rPh sb="1" eb="4">
      <t>タイショウシャ</t>
    </rPh>
    <rPh sb="6" eb="9">
      <t>ショウガイシャ</t>
    </rPh>
    <rPh sb="10" eb="11">
      <t>ジ</t>
    </rPh>
    <rPh sb="14" eb="16">
      <t>テイキョウ</t>
    </rPh>
    <rPh sb="16" eb="18">
      <t>ナイヨウ</t>
    </rPh>
    <phoneticPr fontId="4"/>
  </si>
  <si>
    <t>職員18.01人
（正規13.21人、
非常勤4.8人）
※「障害児支援給付等」、「障害者介護給付等」、「地域生活支援給付」は、一体的に遂行しているため、総人員を各事業規模に合わせて按分した。</t>
    <phoneticPr fontId="4"/>
  </si>
  <si>
    <t>実利用者数
H26年度9,298人
H27年度10,622人
H28年度11,426人</t>
    <rPh sb="0" eb="1">
      <t>ジツ</t>
    </rPh>
    <rPh sb="1" eb="4">
      <t>リヨウシャ</t>
    </rPh>
    <rPh sb="4" eb="5">
      <t>スウ</t>
    </rPh>
    <rPh sb="9" eb="11">
      <t>ネンド</t>
    </rPh>
    <rPh sb="16" eb="17">
      <t>ニン</t>
    </rPh>
    <rPh sb="21" eb="23">
      <t>ネンド</t>
    </rPh>
    <rPh sb="29" eb="30">
      <t>ニン</t>
    </rPh>
    <rPh sb="34" eb="36">
      <t>ネンド</t>
    </rPh>
    <rPh sb="42" eb="43">
      <t>ニン</t>
    </rPh>
    <phoneticPr fontId="4"/>
  </si>
  <si>
    <t xml:space="preserve">・居宅介護事業所は増えている状況であるが、障害特性（知的・精神）により実際に利用できない者もいる。
・利用者数の増加、高齢化、重度化により事業費が毎年度増加している。
</t>
    <rPh sb="1" eb="3">
      <t>キョタク</t>
    </rPh>
    <rPh sb="3" eb="5">
      <t>カイゴ</t>
    </rPh>
    <rPh sb="5" eb="7">
      <t>ジギョウ</t>
    </rPh>
    <rPh sb="7" eb="8">
      <t>ショ</t>
    </rPh>
    <rPh sb="9" eb="10">
      <t>フ</t>
    </rPh>
    <rPh sb="14" eb="16">
      <t>ジョウキョウ</t>
    </rPh>
    <rPh sb="21" eb="23">
      <t>ショウガイ</t>
    </rPh>
    <rPh sb="23" eb="25">
      <t>トクセイ</t>
    </rPh>
    <rPh sb="26" eb="28">
      <t>チテキ</t>
    </rPh>
    <rPh sb="29" eb="31">
      <t>セイシン</t>
    </rPh>
    <rPh sb="35" eb="37">
      <t>ジッサイ</t>
    </rPh>
    <rPh sb="38" eb="40">
      <t>リヨウ</t>
    </rPh>
    <rPh sb="44" eb="45">
      <t>モノ</t>
    </rPh>
    <phoneticPr fontId="4"/>
  </si>
  <si>
    <t>障害福祉サービス課
障害者自立支援課</t>
    <rPh sb="0" eb="2">
      <t>ショウガイ</t>
    </rPh>
    <rPh sb="2" eb="4">
      <t>フクシ</t>
    </rPh>
    <rPh sb="8" eb="9">
      <t>カ</t>
    </rPh>
    <rPh sb="10" eb="13">
      <t>ショウガイシャ</t>
    </rPh>
    <rPh sb="13" eb="15">
      <t>ジリツ</t>
    </rPh>
    <rPh sb="15" eb="17">
      <t>シエン</t>
    </rPh>
    <rPh sb="17" eb="18">
      <t>カ</t>
    </rPh>
    <phoneticPr fontId="4"/>
  </si>
  <si>
    <t>事業参入を促す</t>
    <phoneticPr fontId="4"/>
  </si>
  <si>
    <t>歳出予算額132.7億円
（うち一般財源33.2億円)
【主なもの】
扶助費 132.7億円</t>
    <phoneticPr fontId="4"/>
  </si>
  <si>
    <t>歳出決算額12,566百万円
（うち一般財源3,381百万円）</t>
    <rPh sb="0" eb="2">
      <t>サイシュツ</t>
    </rPh>
    <rPh sb="2" eb="4">
      <t>ケッサン</t>
    </rPh>
    <rPh sb="4" eb="5">
      <t>ガク</t>
    </rPh>
    <rPh sb="11" eb="14">
      <t>ヒャクマンエン</t>
    </rPh>
    <rPh sb="18" eb="20">
      <t>イッパン</t>
    </rPh>
    <rPh sb="20" eb="22">
      <t>ザイゲン</t>
    </rPh>
    <rPh sb="27" eb="30">
      <t>ヒャクマンエン</t>
    </rPh>
    <phoneticPr fontId="4"/>
  </si>
  <si>
    <t>障害者総合支援法により全自治体で実施</t>
    <rPh sb="0" eb="3">
      <t>ショウガイシャ</t>
    </rPh>
    <rPh sb="3" eb="5">
      <t>ソウゴウ</t>
    </rPh>
    <rPh sb="5" eb="7">
      <t>シエン</t>
    </rPh>
    <rPh sb="7" eb="8">
      <t>ホウ</t>
    </rPh>
    <rPh sb="11" eb="12">
      <t>ゼン</t>
    </rPh>
    <rPh sb="12" eb="15">
      <t>ジチタイ</t>
    </rPh>
    <rPh sb="16" eb="18">
      <t>ジッシ</t>
    </rPh>
    <phoneticPr fontId="4"/>
  </si>
  <si>
    <t>障害児支援給付等</t>
    <rPh sb="0" eb="3">
      <t>ショウガイジ</t>
    </rPh>
    <rPh sb="3" eb="5">
      <t>シエン</t>
    </rPh>
    <rPh sb="5" eb="7">
      <t>キュウフ</t>
    </rPh>
    <rPh sb="7" eb="8">
      <t>トウ</t>
    </rPh>
    <phoneticPr fontId="4"/>
  </si>
  <si>
    <t>〔対象者〕
障害児
〔提供内容〕
障害児の通所・入所・相談支援にかかる費用を市が負担する。</t>
    <rPh sb="1" eb="4">
      <t>タイショウシャ</t>
    </rPh>
    <rPh sb="6" eb="9">
      <t>ショウガイジ</t>
    </rPh>
    <rPh sb="11" eb="13">
      <t>テイキョウ</t>
    </rPh>
    <rPh sb="13" eb="15">
      <t>ナイヨウ</t>
    </rPh>
    <phoneticPr fontId="4"/>
  </si>
  <si>
    <t>職員6.00人
（正規4.90人、
非常勤1.10人）
※「障害児支援給付等」、「障害者介護給付等」、「地域生活支援給付」は、一体的に遂行しているため、総人員を各事業規模に合わせて按分した。</t>
    <phoneticPr fontId="4"/>
  </si>
  <si>
    <t xml:space="preserve">平成２９度支給実績（延件数）
・計画相談支援
 1,877件
・障害児入所支援
 18件
・児童発達支援
 1,049件
・放課後等デイサービス
 1,421件
</t>
    <rPh sb="0" eb="2">
      <t>ヘイセイ</t>
    </rPh>
    <rPh sb="4" eb="5">
      <t>ド</t>
    </rPh>
    <rPh sb="5" eb="7">
      <t>シキュウ</t>
    </rPh>
    <rPh sb="7" eb="9">
      <t>ジッセキ</t>
    </rPh>
    <rPh sb="10" eb="11">
      <t>ノベ</t>
    </rPh>
    <rPh sb="11" eb="12">
      <t>ケン</t>
    </rPh>
    <rPh sb="12" eb="13">
      <t>カズ</t>
    </rPh>
    <rPh sb="16" eb="18">
      <t>ケイカク</t>
    </rPh>
    <rPh sb="18" eb="20">
      <t>ソウダン</t>
    </rPh>
    <rPh sb="20" eb="22">
      <t>シエン</t>
    </rPh>
    <rPh sb="29" eb="30">
      <t>ケン</t>
    </rPh>
    <rPh sb="32" eb="35">
      <t>ショウガイジ</t>
    </rPh>
    <rPh sb="35" eb="37">
      <t>ニュウショ</t>
    </rPh>
    <rPh sb="37" eb="39">
      <t>シエン</t>
    </rPh>
    <rPh sb="43" eb="44">
      <t>ケン</t>
    </rPh>
    <rPh sb="46" eb="48">
      <t>ジドウ</t>
    </rPh>
    <rPh sb="48" eb="50">
      <t>ハッタツ</t>
    </rPh>
    <rPh sb="50" eb="52">
      <t>シエン</t>
    </rPh>
    <rPh sb="59" eb="60">
      <t>ケン</t>
    </rPh>
    <rPh sb="62" eb="65">
      <t>ホウカゴ</t>
    </rPh>
    <rPh sb="65" eb="66">
      <t>トウ</t>
    </rPh>
    <rPh sb="79" eb="80">
      <t>ケン</t>
    </rPh>
    <phoneticPr fontId="4"/>
  </si>
  <si>
    <t>　計画相談事業所の参入は進まないが、発達障害児の増加は著しく、それに伴い、通所事業所や利用者も増加しており、財政負担は年々増加している。
　また、事業所が増えることにより、事業所の実地指導件数も増加しており、職員の負担は増している。</t>
    <rPh sb="1" eb="3">
      <t>ケイカク</t>
    </rPh>
    <rPh sb="3" eb="5">
      <t>ソウダン</t>
    </rPh>
    <rPh sb="5" eb="8">
      <t>ジギョウショ</t>
    </rPh>
    <rPh sb="9" eb="11">
      <t>サンニュウ</t>
    </rPh>
    <rPh sb="12" eb="13">
      <t>スス</t>
    </rPh>
    <rPh sb="18" eb="20">
      <t>ハッタツ</t>
    </rPh>
    <rPh sb="20" eb="23">
      <t>ショウガイジ</t>
    </rPh>
    <rPh sb="24" eb="26">
      <t>ゾウカ</t>
    </rPh>
    <rPh sb="27" eb="28">
      <t>イチジル</t>
    </rPh>
    <rPh sb="34" eb="35">
      <t>トモナ</t>
    </rPh>
    <rPh sb="37" eb="39">
      <t>ツウショ</t>
    </rPh>
    <rPh sb="39" eb="42">
      <t>ジギョウショ</t>
    </rPh>
    <rPh sb="43" eb="46">
      <t>リヨウシャ</t>
    </rPh>
    <rPh sb="47" eb="49">
      <t>ゾウカ</t>
    </rPh>
    <rPh sb="54" eb="56">
      <t>ザイセイ</t>
    </rPh>
    <rPh sb="56" eb="58">
      <t>フタン</t>
    </rPh>
    <rPh sb="59" eb="61">
      <t>ネンネン</t>
    </rPh>
    <rPh sb="61" eb="63">
      <t>ゾウカ</t>
    </rPh>
    <rPh sb="73" eb="76">
      <t>ジギョウショ</t>
    </rPh>
    <rPh sb="77" eb="78">
      <t>フ</t>
    </rPh>
    <rPh sb="86" eb="89">
      <t>ジギョウショ</t>
    </rPh>
    <rPh sb="90" eb="92">
      <t>ジッチ</t>
    </rPh>
    <rPh sb="92" eb="94">
      <t>シドウ</t>
    </rPh>
    <rPh sb="94" eb="96">
      <t>ケンスウ</t>
    </rPh>
    <rPh sb="97" eb="99">
      <t>ゾウカ</t>
    </rPh>
    <rPh sb="104" eb="106">
      <t>ショクイン</t>
    </rPh>
    <rPh sb="107" eb="109">
      <t>フタン</t>
    </rPh>
    <rPh sb="110" eb="111">
      <t>マ</t>
    </rPh>
    <phoneticPr fontId="4"/>
  </si>
  <si>
    <t>　実地指導の方法について、効率的な実施方法について検討する。</t>
    <rPh sb="1" eb="3">
      <t>ジッチ</t>
    </rPh>
    <rPh sb="3" eb="5">
      <t>シドウ</t>
    </rPh>
    <rPh sb="6" eb="8">
      <t>ホウホウ</t>
    </rPh>
    <rPh sb="13" eb="16">
      <t>コウリツテキ</t>
    </rPh>
    <rPh sb="17" eb="19">
      <t>ジッシ</t>
    </rPh>
    <rPh sb="19" eb="21">
      <t>ホウホウ</t>
    </rPh>
    <rPh sb="25" eb="27">
      <t>ケントウ</t>
    </rPh>
    <phoneticPr fontId="4"/>
  </si>
  <si>
    <t>歳出予算額30.5億円
（うち一般財源7.8億円)
【主なもの】
扶助費 30.5億円</t>
    <phoneticPr fontId="4"/>
  </si>
  <si>
    <t>歳出決算額2,012百万円
（うち一般財源526百万円）</t>
    <rPh sb="0" eb="2">
      <t>サイシュツ</t>
    </rPh>
    <rPh sb="2" eb="4">
      <t>ケッサン</t>
    </rPh>
    <rPh sb="4" eb="5">
      <t>ガク</t>
    </rPh>
    <rPh sb="10" eb="13">
      <t>ヒャクマンエン</t>
    </rPh>
    <rPh sb="17" eb="19">
      <t>イッパン</t>
    </rPh>
    <rPh sb="19" eb="21">
      <t>ザイゲン</t>
    </rPh>
    <rPh sb="24" eb="27">
      <t>ヒャクマンエン</t>
    </rPh>
    <phoneticPr fontId="4"/>
  </si>
  <si>
    <t>児童福祉法により全自治体で実施</t>
    <rPh sb="0" eb="2">
      <t>ジドウ</t>
    </rPh>
    <rPh sb="2" eb="4">
      <t>フクシ</t>
    </rPh>
    <rPh sb="4" eb="5">
      <t>ホウ</t>
    </rPh>
    <rPh sb="8" eb="9">
      <t>ゼン</t>
    </rPh>
    <rPh sb="9" eb="12">
      <t>ジチタイ</t>
    </rPh>
    <rPh sb="13" eb="15">
      <t>ジッシ</t>
    </rPh>
    <phoneticPr fontId="4"/>
  </si>
  <si>
    <t>自立支援医療（精神通院医療）</t>
    <rPh sb="0" eb="2">
      <t>ジリツ</t>
    </rPh>
    <rPh sb="2" eb="4">
      <t>シエン</t>
    </rPh>
    <rPh sb="4" eb="6">
      <t>イリョウ</t>
    </rPh>
    <rPh sb="7" eb="9">
      <t>セイシン</t>
    </rPh>
    <rPh sb="9" eb="11">
      <t>ツウイン</t>
    </rPh>
    <rPh sb="11" eb="13">
      <t>イリョウ</t>
    </rPh>
    <phoneticPr fontId="4"/>
  </si>
  <si>
    <t>〔対象者〕
精神障害者
〔提供内容〕
治療にかかる費用の一部を市が負担する（本人負担1割）</t>
    <rPh sb="1" eb="4">
      <t>タイショウシャ</t>
    </rPh>
    <rPh sb="6" eb="8">
      <t>セイシン</t>
    </rPh>
    <rPh sb="8" eb="11">
      <t>ショウガイシャ</t>
    </rPh>
    <rPh sb="13" eb="15">
      <t>テイキョウ</t>
    </rPh>
    <rPh sb="15" eb="17">
      <t>ナイヨウ</t>
    </rPh>
    <rPh sb="19" eb="21">
      <t>チリョウ</t>
    </rPh>
    <phoneticPr fontId="4"/>
  </si>
  <si>
    <r>
      <t>職員5</t>
    </r>
    <r>
      <rPr>
        <sz val="12"/>
        <color rgb="FFFF0000"/>
        <rFont val="ＭＳ Ｐゴシック"/>
        <family val="3"/>
        <charset val="128"/>
        <scheme val="minor"/>
      </rPr>
      <t>.</t>
    </r>
    <r>
      <rPr>
        <sz val="12"/>
        <rFont val="ＭＳ Ｐゴシック"/>
        <family val="3"/>
        <charset val="128"/>
        <scheme val="minor"/>
      </rPr>
      <t>54人
（正規3.14人　非正規2.4人）</t>
    </r>
    <rPh sb="17" eb="20">
      <t>ヒセイキ</t>
    </rPh>
    <rPh sb="23" eb="24">
      <t>ニン</t>
    </rPh>
    <phoneticPr fontId="4"/>
  </si>
  <si>
    <t xml:space="preserve">
受給者数　 　　　　　　15,149人
利用件数　　　　　　　266,702件
【効果】
精神障害者の地域における自立支援に寄与している。</t>
    <rPh sb="1" eb="4">
      <t>ジュキュウシャ</t>
    </rPh>
    <rPh sb="4" eb="5">
      <t>スウ</t>
    </rPh>
    <rPh sb="19" eb="20">
      <t>ニン</t>
    </rPh>
    <rPh sb="21" eb="23">
      <t>リヨウ</t>
    </rPh>
    <rPh sb="23" eb="25">
      <t>ケンスウ</t>
    </rPh>
    <rPh sb="39" eb="40">
      <t>ケン</t>
    </rPh>
    <phoneticPr fontId="4"/>
  </si>
  <si>
    <t xml:space="preserve">
精神障害者の継続的な医療の確保及び地域における自立支援に寄与しており、有効と考える。
受給者数及び利用件数の増に伴い、扶助費が年々増額している点が課題としてあげられる。</t>
    <rPh sb="1" eb="3">
      <t>セイシン</t>
    </rPh>
    <rPh sb="3" eb="6">
      <t>ショウガイシャ</t>
    </rPh>
    <rPh sb="7" eb="10">
      <t>ケイゾクテキ</t>
    </rPh>
    <rPh sb="11" eb="13">
      <t>イリョウ</t>
    </rPh>
    <rPh sb="14" eb="16">
      <t>カクホ</t>
    </rPh>
    <rPh sb="16" eb="17">
      <t>オヨ</t>
    </rPh>
    <rPh sb="18" eb="20">
      <t>チイキ</t>
    </rPh>
    <rPh sb="24" eb="26">
      <t>ジリツ</t>
    </rPh>
    <rPh sb="26" eb="28">
      <t>シエン</t>
    </rPh>
    <rPh sb="29" eb="31">
      <t>キヨ</t>
    </rPh>
    <rPh sb="36" eb="38">
      <t>ユウコウ</t>
    </rPh>
    <rPh sb="39" eb="40">
      <t>カンガ</t>
    </rPh>
    <rPh sb="45" eb="48">
      <t>ジュキュウシャ</t>
    </rPh>
    <rPh sb="48" eb="49">
      <t>スウ</t>
    </rPh>
    <rPh sb="49" eb="50">
      <t>オヨ</t>
    </rPh>
    <rPh sb="51" eb="53">
      <t>リヨウ</t>
    </rPh>
    <rPh sb="53" eb="55">
      <t>ケンスウ</t>
    </rPh>
    <rPh sb="56" eb="57">
      <t>ゾウ</t>
    </rPh>
    <rPh sb="58" eb="59">
      <t>トモナ</t>
    </rPh>
    <rPh sb="61" eb="64">
      <t>フジョヒ</t>
    </rPh>
    <rPh sb="65" eb="67">
      <t>ネンネン</t>
    </rPh>
    <rPh sb="67" eb="69">
      <t>ゾウガク</t>
    </rPh>
    <rPh sb="73" eb="74">
      <t>テン</t>
    </rPh>
    <rPh sb="75" eb="77">
      <t>カダイ</t>
    </rPh>
    <phoneticPr fontId="4"/>
  </si>
  <si>
    <t>精神保健福祉課</t>
    <rPh sb="0" eb="2">
      <t>セイシン</t>
    </rPh>
    <rPh sb="2" eb="4">
      <t>ホケン</t>
    </rPh>
    <rPh sb="4" eb="7">
      <t>フクシカ</t>
    </rPh>
    <phoneticPr fontId="4"/>
  </si>
  <si>
    <t>歳出決算額1,848百万円
（うち一般財源949百万円）</t>
    <rPh sb="0" eb="2">
      <t>サイシュツ</t>
    </rPh>
    <rPh sb="2" eb="4">
      <t>ケッサン</t>
    </rPh>
    <rPh sb="4" eb="5">
      <t>ガク</t>
    </rPh>
    <rPh sb="10" eb="13">
      <t>ヒャクマンエン</t>
    </rPh>
    <rPh sb="17" eb="19">
      <t>イッパン</t>
    </rPh>
    <rPh sb="19" eb="21">
      <t>ザイゲン</t>
    </rPh>
    <rPh sb="24" eb="27">
      <t>ヒャクマンエン</t>
    </rPh>
    <phoneticPr fontId="4"/>
  </si>
  <si>
    <t>自立支援医療
（更生医療）</t>
    <rPh sb="0" eb="2">
      <t>ジリツ</t>
    </rPh>
    <rPh sb="2" eb="4">
      <t>シエン</t>
    </rPh>
    <rPh sb="4" eb="6">
      <t>イリョウ</t>
    </rPh>
    <rPh sb="8" eb="10">
      <t>コウセイ</t>
    </rPh>
    <rPh sb="10" eb="12">
      <t>イリョウ</t>
    </rPh>
    <phoneticPr fontId="4"/>
  </si>
  <si>
    <t>〔対象者〕
身体障害者（児）
〔提供内容〕
治療にかかる費用の一部を市が負担する（本人負担1割）</t>
    <rPh sb="1" eb="4">
      <t>タイショウシャ</t>
    </rPh>
    <rPh sb="6" eb="8">
      <t>シンタイ</t>
    </rPh>
    <rPh sb="8" eb="10">
      <t>ショウガイ</t>
    </rPh>
    <rPh sb="10" eb="11">
      <t>シャ</t>
    </rPh>
    <rPh sb="12" eb="13">
      <t>ジ</t>
    </rPh>
    <rPh sb="16" eb="18">
      <t>テイキョウ</t>
    </rPh>
    <rPh sb="18" eb="20">
      <t>ナイヨウ</t>
    </rPh>
    <phoneticPr fontId="4"/>
  </si>
  <si>
    <t>職員1.81人
（正規1.81人）</t>
    <phoneticPr fontId="4"/>
  </si>
  <si>
    <t>国制度である当該事業の積極的活用が図られない場合、心身障害者医療費助成の給付が増大し、制度の持続可能性が極端に縮小することから、積極的に利用勧奨を行う必要がある。</t>
    <phoneticPr fontId="4"/>
  </si>
  <si>
    <t>障害者自立支援課</t>
    <rPh sb="0" eb="3">
      <t>ショウガイシャ</t>
    </rPh>
    <rPh sb="3" eb="5">
      <t>ジリツ</t>
    </rPh>
    <rPh sb="5" eb="7">
      <t>シエン</t>
    </rPh>
    <rPh sb="7" eb="8">
      <t>カ</t>
    </rPh>
    <phoneticPr fontId="4"/>
  </si>
  <si>
    <t>歳出予算額13.9億円
（うち一般財源3.5億円)
【主なもの】
扶助費 13.9億円</t>
    <phoneticPr fontId="4"/>
  </si>
  <si>
    <t>心身障害者医療費助成</t>
    <rPh sb="0" eb="2">
      <t>シンシン</t>
    </rPh>
    <rPh sb="2" eb="5">
      <t>ショウガイシャ</t>
    </rPh>
    <rPh sb="5" eb="8">
      <t>イリョウヒ</t>
    </rPh>
    <rPh sb="8" eb="10">
      <t>ジョセイ</t>
    </rPh>
    <phoneticPr fontId="4"/>
  </si>
  <si>
    <t>〔対象者〕
【身体障害者】
身体障害者手帳１～２級及び内部障害３級
【知的障害者】
療育手帳Aの１～Bの１
【精神障害者】
精神障害者保健福祉手帳1級
〔提供内容〕
保険医療の範囲内の自己負担額を助成</t>
    <rPh sb="1" eb="4">
      <t>タイショウシャ</t>
    </rPh>
    <rPh sb="7" eb="9">
      <t>シンタイ</t>
    </rPh>
    <rPh sb="9" eb="12">
      <t>ショウガイシャ</t>
    </rPh>
    <rPh sb="14" eb="16">
      <t>シンタイ</t>
    </rPh>
    <rPh sb="16" eb="19">
      <t>ショウガイシャ</t>
    </rPh>
    <rPh sb="19" eb="21">
      <t>テチョウ</t>
    </rPh>
    <rPh sb="24" eb="25">
      <t>キュウ</t>
    </rPh>
    <rPh sb="25" eb="26">
      <t>オヨ</t>
    </rPh>
    <rPh sb="27" eb="29">
      <t>ナイブ</t>
    </rPh>
    <rPh sb="29" eb="31">
      <t>ショウガイ</t>
    </rPh>
    <rPh sb="32" eb="33">
      <t>キュウ</t>
    </rPh>
    <rPh sb="35" eb="37">
      <t>チテキ</t>
    </rPh>
    <rPh sb="37" eb="40">
      <t>ショウガイシャ</t>
    </rPh>
    <rPh sb="42" eb="44">
      <t>リョウイク</t>
    </rPh>
    <rPh sb="44" eb="46">
      <t>テチョウ</t>
    </rPh>
    <rPh sb="55" eb="57">
      <t>セイシン</t>
    </rPh>
    <rPh sb="57" eb="60">
      <t>ショウガイシャ</t>
    </rPh>
    <rPh sb="62" eb="64">
      <t>セイシン</t>
    </rPh>
    <rPh sb="64" eb="67">
      <t>ショウガイシャ</t>
    </rPh>
    <rPh sb="67" eb="69">
      <t>ホケン</t>
    </rPh>
    <rPh sb="69" eb="71">
      <t>フクシ</t>
    </rPh>
    <rPh sb="71" eb="73">
      <t>テチョウ</t>
    </rPh>
    <rPh sb="74" eb="75">
      <t>キュウ</t>
    </rPh>
    <rPh sb="77" eb="79">
      <t>テイキョウ</t>
    </rPh>
    <rPh sb="79" eb="81">
      <t>ナイヨウ</t>
    </rPh>
    <rPh sb="83" eb="85">
      <t>ホケン</t>
    </rPh>
    <phoneticPr fontId="4"/>
  </si>
  <si>
    <t>職員3.46人
（正規2.46人、
非常勤1.00人）</t>
    <phoneticPr fontId="4"/>
  </si>
  <si>
    <t>平成２７年１０月より現物給付に移行する際に、一部負担金の徴収と新たに６５歳以上で重度なった方を対象外とする改正を行ったことにより、扶助費の伸びが鈍化しており、本制度改正の効果が出てきていると評価している。
今後もより多くの医療を必要とする心身障害者の医療費を軽減することは、心身障害者の健康の維持と生活の安定のため非常に有効な手段であり、本制度を継続するとともに、制度の持続可能性を高めるために、併給できる国制度等の活用を積極的に勧奨する必要がある。</t>
    <rPh sb="0" eb="2">
      <t>ヘイセイ</t>
    </rPh>
    <rPh sb="4" eb="5">
      <t>ネン</t>
    </rPh>
    <rPh sb="7" eb="8">
      <t>ツキ</t>
    </rPh>
    <rPh sb="10" eb="12">
      <t>ゲンブツ</t>
    </rPh>
    <rPh sb="12" eb="14">
      <t>キュウフ</t>
    </rPh>
    <rPh sb="15" eb="17">
      <t>イコウ</t>
    </rPh>
    <rPh sb="19" eb="20">
      <t>サイ</t>
    </rPh>
    <rPh sb="22" eb="24">
      <t>イチブ</t>
    </rPh>
    <rPh sb="24" eb="27">
      <t>フタンキン</t>
    </rPh>
    <rPh sb="28" eb="30">
      <t>チョウシュウ</t>
    </rPh>
    <rPh sb="31" eb="32">
      <t>アラ</t>
    </rPh>
    <rPh sb="36" eb="37">
      <t>サイ</t>
    </rPh>
    <rPh sb="37" eb="39">
      <t>イジョウ</t>
    </rPh>
    <rPh sb="40" eb="42">
      <t>ジュウド</t>
    </rPh>
    <rPh sb="45" eb="46">
      <t>カタ</t>
    </rPh>
    <rPh sb="47" eb="49">
      <t>タイショウ</t>
    </rPh>
    <rPh sb="49" eb="50">
      <t>ガイ</t>
    </rPh>
    <rPh sb="53" eb="55">
      <t>カイセイ</t>
    </rPh>
    <rPh sb="56" eb="57">
      <t>オコナ</t>
    </rPh>
    <rPh sb="65" eb="68">
      <t>フジョヒ</t>
    </rPh>
    <rPh sb="69" eb="70">
      <t>ノ</t>
    </rPh>
    <rPh sb="72" eb="74">
      <t>ドンカ</t>
    </rPh>
    <rPh sb="79" eb="80">
      <t>ホン</t>
    </rPh>
    <rPh sb="80" eb="82">
      <t>セイド</t>
    </rPh>
    <rPh sb="82" eb="84">
      <t>カイセイ</t>
    </rPh>
    <rPh sb="85" eb="87">
      <t>コウカ</t>
    </rPh>
    <rPh sb="88" eb="89">
      <t>デ</t>
    </rPh>
    <rPh sb="95" eb="97">
      <t>ヒョウカ</t>
    </rPh>
    <rPh sb="103" eb="105">
      <t>コンゴ</t>
    </rPh>
    <rPh sb="169" eb="170">
      <t>ホン</t>
    </rPh>
    <rPh sb="170" eb="172">
      <t>セイド</t>
    </rPh>
    <rPh sb="173" eb="175">
      <t>ケイゾク</t>
    </rPh>
    <phoneticPr fontId="4"/>
  </si>
  <si>
    <t>障害者自立支援課
各区高齢障害支援課</t>
    <rPh sb="0" eb="3">
      <t>ショウガイシャ</t>
    </rPh>
    <rPh sb="3" eb="5">
      <t>ジリツ</t>
    </rPh>
    <rPh sb="5" eb="7">
      <t>シエン</t>
    </rPh>
    <rPh sb="7" eb="8">
      <t>カ</t>
    </rPh>
    <rPh sb="9" eb="11">
      <t>カクク</t>
    </rPh>
    <rPh sb="11" eb="13">
      <t>コウレイ</t>
    </rPh>
    <rPh sb="13" eb="15">
      <t>ショウガイ</t>
    </rPh>
    <rPh sb="15" eb="17">
      <t>シエン</t>
    </rPh>
    <rPh sb="17" eb="18">
      <t>カ</t>
    </rPh>
    <phoneticPr fontId="4"/>
  </si>
  <si>
    <t>歳出予算額17.3億円
（うち一般財源14.1億円)
【主なもの】
扶助費 17.0億円</t>
    <phoneticPr fontId="4"/>
  </si>
  <si>
    <t>地域生活支援給付</t>
    <rPh sb="0" eb="2">
      <t>チイキ</t>
    </rPh>
    <rPh sb="2" eb="4">
      <t>セイカツ</t>
    </rPh>
    <rPh sb="4" eb="6">
      <t>シエン</t>
    </rPh>
    <rPh sb="6" eb="8">
      <t>キュウフ</t>
    </rPh>
    <phoneticPr fontId="4"/>
  </si>
  <si>
    <t>〔対象者〕　障害者（児）
〔提供内容〕
移動支援・訪問入浴サービス・日中一時支援のサービス利用にかかる費用を市が負担する。</t>
    <rPh sb="1" eb="4">
      <t>タイショウシャ</t>
    </rPh>
    <rPh sb="6" eb="8">
      <t>ショウガイ</t>
    </rPh>
    <rPh sb="8" eb="9">
      <t>シャ</t>
    </rPh>
    <rPh sb="10" eb="11">
      <t>ジ</t>
    </rPh>
    <rPh sb="14" eb="16">
      <t>テイキョウ</t>
    </rPh>
    <rPh sb="16" eb="18">
      <t>ナイヨウ</t>
    </rPh>
    <phoneticPr fontId="4"/>
  </si>
  <si>
    <t>職員1.36人
（正規1.26人、
非常勤0.10人）
※「障害児支援給付等」、「障害者介護給付等」、「地域生活支援給付」は、一体的に遂行しているため、総人員を各事業規模に合わせて按分した。</t>
    <phoneticPr fontId="4"/>
  </si>
  <si>
    <t>実利用者数
H26年度1,390人
H27年度1,356人
H28年度1,345人</t>
    <rPh sb="0" eb="1">
      <t>ジツ</t>
    </rPh>
    <rPh sb="1" eb="4">
      <t>リヨウシャ</t>
    </rPh>
    <rPh sb="4" eb="5">
      <t>スウ</t>
    </rPh>
    <rPh sb="9" eb="11">
      <t>ネンド</t>
    </rPh>
    <rPh sb="16" eb="17">
      <t>ニン</t>
    </rPh>
    <rPh sb="21" eb="23">
      <t>ネンド</t>
    </rPh>
    <rPh sb="28" eb="29">
      <t>ニン</t>
    </rPh>
    <rPh sb="33" eb="35">
      <t>ネンド</t>
    </rPh>
    <rPh sb="40" eb="41">
      <t>ニン</t>
    </rPh>
    <phoneticPr fontId="4"/>
  </si>
  <si>
    <t>・利用者高齢化、重度化により事業費が毎年度増加している。</t>
    <phoneticPr fontId="4"/>
  </si>
  <si>
    <t>歳出予算額3.4億円
（うち一般財源0.84億円)
【主なもの】
扶助費 3.4億円</t>
    <phoneticPr fontId="4"/>
  </si>
  <si>
    <t>歳出決算額324百万円
（うち一般財源164百万円）</t>
    <rPh sb="0" eb="2">
      <t>サイシュツ</t>
    </rPh>
    <rPh sb="2" eb="4">
      <t>ケッサン</t>
    </rPh>
    <rPh sb="4" eb="5">
      <t>ガク</t>
    </rPh>
    <rPh sb="8" eb="11">
      <t>ヒャクマンエン</t>
    </rPh>
    <rPh sb="15" eb="17">
      <t>イッパン</t>
    </rPh>
    <rPh sb="17" eb="19">
      <t>ザイゲン</t>
    </rPh>
    <rPh sb="22" eb="25">
      <t>ヒャクマンエン</t>
    </rPh>
    <phoneticPr fontId="4"/>
  </si>
  <si>
    <t>障害者総合支援法により全自治体で実施
ただし、支給基準等の決定については、自治体の裁量が大きい。</t>
    <rPh sb="0" eb="3">
      <t>ショウガイシャ</t>
    </rPh>
    <rPh sb="3" eb="5">
      <t>ソウゴウ</t>
    </rPh>
    <rPh sb="5" eb="7">
      <t>シエン</t>
    </rPh>
    <rPh sb="7" eb="8">
      <t>ホウ</t>
    </rPh>
    <rPh sb="11" eb="12">
      <t>ゼン</t>
    </rPh>
    <rPh sb="12" eb="15">
      <t>ジチタイ</t>
    </rPh>
    <rPh sb="16" eb="18">
      <t>ジッシ</t>
    </rPh>
    <rPh sb="23" eb="25">
      <t>シキュウ</t>
    </rPh>
    <rPh sb="25" eb="27">
      <t>キジュン</t>
    </rPh>
    <rPh sb="27" eb="28">
      <t>トウ</t>
    </rPh>
    <rPh sb="29" eb="31">
      <t>ケッテイ</t>
    </rPh>
    <rPh sb="37" eb="40">
      <t>ジチタイ</t>
    </rPh>
    <rPh sb="41" eb="43">
      <t>サイリョウ</t>
    </rPh>
    <rPh sb="44" eb="45">
      <t>オオ</t>
    </rPh>
    <phoneticPr fontId="4"/>
  </si>
  <si>
    <t>7</t>
    <phoneticPr fontId="4"/>
  </si>
  <si>
    <t>日常生活用具費支給等</t>
    <rPh sb="0" eb="2">
      <t>ニチジョウ</t>
    </rPh>
    <rPh sb="2" eb="4">
      <t>セイカツ</t>
    </rPh>
    <rPh sb="4" eb="6">
      <t>ヨウグ</t>
    </rPh>
    <rPh sb="6" eb="7">
      <t>ヒ</t>
    </rPh>
    <rPh sb="7" eb="9">
      <t>シキュウ</t>
    </rPh>
    <rPh sb="9" eb="10">
      <t>トウ</t>
    </rPh>
    <phoneticPr fontId="4"/>
  </si>
  <si>
    <t>〔対象者〕
身体・知的障害者（児）
精神障害者
〔提供内容〕
火災警報器などの用具費を支給する（本人負担1割）</t>
    <rPh sb="1" eb="4">
      <t>タイショウシャ</t>
    </rPh>
    <rPh sb="6" eb="8">
      <t>シンタイ</t>
    </rPh>
    <rPh sb="9" eb="11">
      <t>チテキ</t>
    </rPh>
    <rPh sb="11" eb="14">
      <t>ショウガイシャ</t>
    </rPh>
    <rPh sb="15" eb="16">
      <t>ジ</t>
    </rPh>
    <rPh sb="18" eb="20">
      <t>セイシン</t>
    </rPh>
    <rPh sb="20" eb="23">
      <t>ショウガイシャ</t>
    </rPh>
    <rPh sb="25" eb="27">
      <t>テイキョウ</t>
    </rPh>
    <rPh sb="27" eb="29">
      <t>ナイヨウ</t>
    </rPh>
    <phoneticPr fontId="4"/>
  </si>
  <si>
    <t>職員1.76人
（正規1.76人）</t>
    <phoneticPr fontId="4"/>
  </si>
  <si>
    <t>在宅の障害者が日常生活を送るうえで、欠かせない事業であり、今後も継続する必要がある。</t>
    <phoneticPr fontId="4"/>
  </si>
  <si>
    <t>歳出予算額2.2億円
（うち一般財源0.5億円)
【主なもの】
扶助費 2.2億円</t>
    <phoneticPr fontId="4"/>
  </si>
  <si>
    <t>8</t>
    <phoneticPr fontId="4"/>
  </si>
  <si>
    <t>補装具費支給</t>
    <rPh sb="0" eb="3">
      <t>ホソウグ</t>
    </rPh>
    <rPh sb="3" eb="4">
      <t>ヒ</t>
    </rPh>
    <rPh sb="4" eb="6">
      <t>シキュウ</t>
    </rPh>
    <phoneticPr fontId="4"/>
  </si>
  <si>
    <t>〔対象者〕　身体障害者（児）〔提供内容〕
肢体不自由者の義手・義足・装具などの補装具費（購入・修理）を支給する（本人負担1割）。</t>
    <rPh sb="1" eb="4">
      <t>タイショウシャ</t>
    </rPh>
    <rPh sb="6" eb="8">
      <t>シンタイ</t>
    </rPh>
    <rPh sb="8" eb="11">
      <t>ショウガイシャ</t>
    </rPh>
    <rPh sb="12" eb="13">
      <t>ジ</t>
    </rPh>
    <rPh sb="15" eb="17">
      <t>テイキョウ</t>
    </rPh>
    <rPh sb="17" eb="19">
      <t>ナイヨウ</t>
    </rPh>
    <phoneticPr fontId="4"/>
  </si>
  <si>
    <t>職員2.31人
（正規2.31人）</t>
    <phoneticPr fontId="4"/>
  </si>
  <si>
    <t>歳出予算額1.9億円
（うち一般財源0.5億円)
【主なもの】
扶助費 1.9億円</t>
    <phoneticPr fontId="4"/>
  </si>
  <si>
    <t>9</t>
    <phoneticPr fontId="4"/>
  </si>
  <si>
    <t>心身障害者扶養共済</t>
    <rPh sb="0" eb="2">
      <t>シンシン</t>
    </rPh>
    <rPh sb="2" eb="5">
      <t>ショウガイシャ</t>
    </rPh>
    <rPh sb="5" eb="7">
      <t>フヨウ</t>
    </rPh>
    <rPh sb="7" eb="9">
      <t>キョウサイ</t>
    </rPh>
    <phoneticPr fontId="4"/>
  </si>
  <si>
    <t>〔対象者〕
障害者（児）の保護者
〔提供内容〕
年金額　2万円/月/口</t>
    <rPh sb="1" eb="4">
      <t>タイショウシャ</t>
    </rPh>
    <rPh sb="6" eb="8">
      <t>ショウガイ</t>
    </rPh>
    <rPh sb="8" eb="9">
      <t>シャ</t>
    </rPh>
    <rPh sb="10" eb="11">
      <t>ジ</t>
    </rPh>
    <rPh sb="13" eb="16">
      <t>ホゴシャ</t>
    </rPh>
    <rPh sb="18" eb="20">
      <t>テイキョウ</t>
    </rPh>
    <rPh sb="20" eb="22">
      <t>ナイヨウ</t>
    </rPh>
    <phoneticPr fontId="4"/>
  </si>
  <si>
    <t>職員0.47人
（正規0.47人）</t>
    <phoneticPr fontId="4"/>
  </si>
  <si>
    <t>親亡き後の障害者の生活を支える重要な事業であり、今後も継続する必要があるが、年金受給者が増加しているのに対し、加入者が減少していることが課題である。</t>
    <rPh sb="0" eb="1">
      <t>オヤ</t>
    </rPh>
    <rPh sb="1" eb="2">
      <t>ナ</t>
    </rPh>
    <rPh sb="3" eb="4">
      <t>アト</t>
    </rPh>
    <rPh sb="5" eb="8">
      <t>ショウガイシャ</t>
    </rPh>
    <rPh sb="9" eb="11">
      <t>セイカツ</t>
    </rPh>
    <rPh sb="12" eb="13">
      <t>ササ</t>
    </rPh>
    <rPh sb="15" eb="17">
      <t>ジュウヨウ</t>
    </rPh>
    <rPh sb="18" eb="20">
      <t>ジギョウ</t>
    </rPh>
    <rPh sb="24" eb="26">
      <t>コンゴ</t>
    </rPh>
    <rPh sb="27" eb="29">
      <t>ケイゾク</t>
    </rPh>
    <rPh sb="31" eb="33">
      <t>ヒツヨウ</t>
    </rPh>
    <rPh sb="38" eb="40">
      <t>ネンキン</t>
    </rPh>
    <rPh sb="40" eb="43">
      <t>ジュキュウシャ</t>
    </rPh>
    <rPh sb="44" eb="46">
      <t>ゾウカ</t>
    </rPh>
    <rPh sb="52" eb="53">
      <t>タイ</t>
    </rPh>
    <rPh sb="55" eb="58">
      <t>カニュウシャ</t>
    </rPh>
    <rPh sb="59" eb="61">
      <t>ゲンショウ</t>
    </rPh>
    <rPh sb="68" eb="70">
      <t>カダイ</t>
    </rPh>
    <phoneticPr fontId="4"/>
  </si>
  <si>
    <t>歳出予算額1.4億円
（うち一般財源0.3億円)
【主なもの】
補助金（年金） 1.4億円</t>
    <phoneticPr fontId="4"/>
  </si>
  <si>
    <t>10</t>
    <phoneticPr fontId="4"/>
  </si>
  <si>
    <t>措置入院医療費公費負担</t>
    <rPh sb="0" eb="2">
      <t>ソチ</t>
    </rPh>
    <rPh sb="2" eb="4">
      <t>ニュウイン</t>
    </rPh>
    <rPh sb="4" eb="7">
      <t>イリョウヒ</t>
    </rPh>
    <rPh sb="7" eb="9">
      <t>コウヒ</t>
    </rPh>
    <rPh sb="9" eb="11">
      <t>フタン</t>
    </rPh>
    <phoneticPr fontId="4"/>
  </si>
  <si>
    <t>措置入院患者の適正な医療を確保し、症状の改善と安定化を図る。</t>
    <phoneticPr fontId="4"/>
  </si>
  <si>
    <t>〔対象者〕
精神障害者の内、措置入院患者
〔提供内容〕
措置入院に要する費用を市が負担する。</t>
    <rPh sb="1" eb="4">
      <t>タイショウシャ</t>
    </rPh>
    <rPh sb="6" eb="8">
      <t>セイシン</t>
    </rPh>
    <rPh sb="8" eb="11">
      <t>ショウガイシャ</t>
    </rPh>
    <rPh sb="12" eb="13">
      <t>ウチ</t>
    </rPh>
    <rPh sb="14" eb="16">
      <t>ソチ</t>
    </rPh>
    <rPh sb="16" eb="18">
      <t>ニュウイン</t>
    </rPh>
    <rPh sb="18" eb="20">
      <t>カンジャ</t>
    </rPh>
    <rPh sb="22" eb="24">
      <t>テイキョウ</t>
    </rPh>
    <rPh sb="24" eb="26">
      <t>ナイヨウ</t>
    </rPh>
    <phoneticPr fontId="4"/>
  </si>
  <si>
    <t>職員6.97人
（正規3.29人、
非常勤3.68人）</t>
    <phoneticPr fontId="4"/>
  </si>
  <si>
    <t xml:space="preserve">措置入院患者数　　　　80人
公費負担件数　　　　　256件
【効果】
措置入院患者の症状の改善及び安定化に寄与している。
</t>
    <rPh sb="0" eb="2">
      <t>ソチ</t>
    </rPh>
    <rPh sb="2" eb="4">
      <t>ニュウイン</t>
    </rPh>
    <rPh sb="4" eb="7">
      <t>カンジャスウ</t>
    </rPh>
    <rPh sb="13" eb="14">
      <t>ニン</t>
    </rPh>
    <rPh sb="15" eb="17">
      <t>コウヒ</t>
    </rPh>
    <rPh sb="17" eb="19">
      <t>フタン</t>
    </rPh>
    <rPh sb="19" eb="21">
      <t>ケンスウ</t>
    </rPh>
    <rPh sb="29" eb="30">
      <t>ケン</t>
    </rPh>
    <rPh sb="33" eb="35">
      <t>コウカ</t>
    </rPh>
    <rPh sb="37" eb="39">
      <t>ソチ</t>
    </rPh>
    <rPh sb="39" eb="41">
      <t>ニュウイン</t>
    </rPh>
    <rPh sb="41" eb="43">
      <t>カンジャ</t>
    </rPh>
    <rPh sb="44" eb="46">
      <t>ショウジョウ</t>
    </rPh>
    <rPh sb="47" eb="49">
      <t>カイゼン</t>
    </rPh>
    <rPh sb="49" eb="50">
      <t>オヨ</t>
    </rPh>
    <rPh sb="51" eb="54">
      <t>アンテイカ</t>
    </rPh>
    <rPh sb="55" eb="57">
      <t>キヨ</t>
    </rPh>
    <phoneticPr fontId="4"/>
  </si>
  <si>
    <t>措置入院患者の適正な医療の確保、症状の改善と安定化が図られており、有効と考える。
公費負担件数の増に伴い、扶助費が年々増額している点が課題としてあげられる。</t>
    <rPh sb="0" eb="2">
      <t>ソチ</t>
    </rPh>
    <rPh sb="2" eb="4">
      <t>ニュウイン</t>
    </rPh>
    <rPh sb="4" eb="6">
      <t>カンジャ</t>
    </rPh>
    <rPh sb="7" eb="9">
      <t>テキセイ</t>
    </rPh>
    <rPh sb="10" eb="12">
      <t>イリョウ</t>
    </rPh>
    <rPh sb="13" eb="15">
      <t>カクホ</t>
    </rPh>
    <rPh sb="16" eb="18">
      <t>ショウジョウ</t>
    </rPh>
    <rPh sb="19" eb="21">
      <t>カイゼン</t>
    </rPh>
    <rPh sb="22" eb="25">
      <t>アンテイカ</t>
    </rPh>
    <rPh sb="26" eb="27">
      <t>ハカ</t>
    </rPh>
    <rPh sb="33" eb="35">
      <t>ユウコウ</t>
    </rPh>
    <rPh sb="36" eb="37">
      <t>カンガ</t>
    </rPh>
    <rPh sb="42" eb="44">
      <t>コウヒ</t>
    </rPh>
    <rPh sb="44" eb="46">
      <t>フタン</t>
    </rPh>
    <rPh sb="46" eb="48">
      <t>ケンスウ</t>
    </rPh>
    <rPh sb="49" eb="50">
      <t>ゾウ</t>
    </rPh>
    <rPh sb="51" eb="52">
      <t>トモナ</t>
    </rPh>
    <rPh sb="54" eb="57">
      <t>フジョヒ</t>
    </rPh>
    <rPh sb="58" eb="60">
      <t>ネンネン</t>
    </rPh>
    <rPh sb="60" eb="62">
      <t>ゾウガク</t>
    </rPh>
    <rPh sb="66" eb="67">
      <t>テン</t>
    </rPh>
    <rPh sb="68" eb="70">
      <t>カダイ</t>
    </rPh>
    <phoneticPr fontId="4"/>
  </si>
  <si>
    <t>歳出予算額0.8億円
（うち一般財源0.3億円)
【主なもの】
扶助費 0.7億円</t>
    <rPh sb="8" eb="9">
      <t>オク</t>
    </rPh>
    <rPh sb="9" eb="10">
      <t>エン</t>
    </rPh>
    <rPh sb="21" eb="22">
      <t>オク</t>
    </rPh>
    <rPh sb="40" eb="41">
      <t>エン</t>
    </rPh>
    <phoneticPr fontId="4"/>
  </si>
  <si>
    <t>歳出決算額69百万円
（うち一般財源26百万円）</t>
    <phoneticPr fontId="4"/>
  </si>
  <si>
    <t>精神保健福祉法により全自治体で実施</t>
    <rPh sb="0" eb="2">
      <t>セイシン</t>
    </rPh>
    <rPh sb="2" eb="4">
      <t>ホケン</t>
    </rPh>
    <rPh sb="4" eb="6">
      <t>フクシ</t>
    </rPh>
    <rPh sb="6" eb="7">
      <t>ホウ</t>
    </rPh>
    <rPh sb="10" eb="11">
      <t>ゼン</t>
    </rPh>
    <rPh sb="11" eb="14">
      <t>ジチタイ</t>
    </rPh>
    <rPh sb="15" eb="17">
      <t>ジッシ</t>
    </rPh>
    <phoneticPr fontId="4"/>
  </si>
  <si>
    <t>11</t>
    <phoneticPr fontId="4"/>
  </si>
  <si>
    <t>各種福祉手当</t>
    <rPh sb="0" eb="2">
      <t>カクシュ</t>
    </rPh>
    <rPh sb="2" eb="4">
      <t>フクシ</t>
    </rPh>
    <rPh sb="4" eb="6">
      <t>テアテ</t>
    </rPh>
    <phoneticPr fontId="4"/>
  </si>
  <si>
    <t>職員4.73人
（正規3.73人、
非常勤１.00人）</t>
    <phoneticPr fontId="4"/>
  </si>
  <si>
    <t>国の手当は重度の障害者・障害児への経済的支援として継続されており、受給資格のない方への誤支給防止等適正化を図る。なお、平成３０年１０月支払分より市手当を見直したことにより、扶助費の伸びの鈍化が期待できる。</t>
    <rPh sb="0" eb="1">
      <t>クニ</t>
    </rPh>
    <rPh sb="2" eb="4">
      <t>テアテ</t>
    </rPh>
    <rPh sb="5" eb="7">
      <t>ジュウド</t>
    </rPh>
    <rPh sb="8" eb="11">
      <t>ショウガイシャ</t>
    </rPh>
    <rPh sb="12" eb="15">
      <t>ショウガイジ</t>
    </rPh>
    <rPh sb="17" eb="20">
      <t>ケイザイテキ</t>
    </rPh>
    <rPh sb="20" eb="22">
      <t>シエン</t>
    </rPh>
    <rPh sb="25" eb="27">
      <t>ケイゾク</t>
    </rPh>
    <rPh sb="33" eb="35">
      <t>ジュキュウ</t>
    </rPh>
    <rPh sb="35" eb="37">
      <t>シカク</t>
    </rPh>
    <rPh sb="40" eb="41">
      <t>カタ</t>
    </rPh>
    <rPh sb="43" eb="44">
      <t>ゴ</t>
    </rPh>
    <rPh sb="44" eb="46">
      <t>シキュウ</t>
    </rPh>
    <rPh sb="46" eb="48">
      <t>ボウシ</t>
    </rPh>
    <rPh sb="48" eb="49">
      <t>トウ</t>
    </rPh>
    <rPh sb="49" eb="52">
      <t>テキセイカ</t>
    </rPh>
    <rPh sb="53" eb="54">
      <t>ハカ</t>
    </rPh>
    <rPh sb="59" eb="61">
      <t>ヘイセイ</t>
    </rPh>
    <rPh sb="63" eb="64">
      <t>ネン</t>
    </rPh>
    <rPh sb="66" eb="67">
      <t>ツキ</t>
    </rPh>
    <rPh sb="67" eb="69">
      <t>シハライ</t>
    </rPh>
    <rPh sb="69" eb="70">
      <t>ブン</t>
    </rPh>
    <rPh sb="72" eb="73">
      <t>シ</t>
    </rPh>
    <rPh sb="73" eb="75">
      <t>テアテ</t>
    </rPh>
    <rPh sb="76" eb="78">
      <t>ミナオ</t>
    </rPh>
    <rPh sb="86" eb="89">
      <t>フジョヒ</t>
    </rPh>
    <rPh sb="90" eb="91">
      <t>ノ</t>
    </rPh>
    <rPh sb="93" eb="95">
      <t>ドンカ</t>
    </rPh>
    <rPh sb="96" eb="98">
      <t>キタイ</t>
    </rPh>
    <phoneticPr fontId="4"/>
  </si>
  <si>
    <t>より必要性の高い障害福祉施策の充実のため、事業のあり方を検討</t>
    <rPh sb="10" eb="12">
      <t>フクシ</t>
    </rPh>
    <rPh sb="21" eb="23">
      <t>ジギョウ</t>
    </rPh>
    <rPh sb="26" eb="27">
      <t>カタ</t>
    </rPh>
    <rPh sb="28" eb="30">
      <t>ケントウ</t>
    </rPh>
    <phoneticPr fontId="4"/>
  </si>
  <si>
    <t>歳出予算額9.5億円
（うち一般財源7.6億円)
【主なもの】
扶助費 9.5億円</t>
    <phoneticPr fontId="4"/>
  </si>
  <si>
    <t>国制度手当は、全自治体で実施
市独自手当は、１４政令市で実施</t>
    <rPh sb="0" eb="1">
      <t>クニ</t>
    </rPh>
    <rPh sb="1" eb="3">
      <t>セイド</t>
    </rPh>
    <rPh sb="3" eb="5">
      <t>テアテ</t>
    </rPh>
    <rPh sb="7" eb="8">
      <t>ゼン</t>
    </rPh>
    <rPh sb="8" eb="11">
      <t>ジチタイ</t>
    </rPh>
    <rPh sb="12" eb="14">
      <t>ジッシ</t>
    </rPh>
    <rPh sb="15" eb="16">
      <t>シ</t>
    </rPh>
    <rPh sb="16" eb="18">
      <t>ドクジ</t>
    </rPh>
    <rPh sb="18" eb="20">
      <t>テアテ</t>
    </rPh>
    <rPh sb="24" eb="27">
      <t>セイレイシ</t>
    </rPh>
    <rPh sb="28" eb="30">
      <t>ジッシ</t>
    </rPh>
    <phoneticPr fontId="4"/>
  </si>
  <si>
    <t>12</t>
    <phoneticPr fontId="4"/>
  </si>
  <si>
    <t>心身障害児施設管理運営</t>
    <rPh sb="0" eb="2">
      <t>シンシン</t>
    </rPh>
    <rPh sb="2" eb="5">
      <t>ショウガイジ</t>
    </rPh>
    <rPh sb="5" eb="7">
      <t>シセツ</t>
    </rPh>
    <rPh sb="7" eb="9">
      <t>カンリ</t>
    </rPh>
    <rPh sb="9" eb="11">
      <t>ウンエイ</t>
    </rPh>
    <phoneticPr fontId="4"/>
  </si>
  <si>
    <t>〔対象者〕
障害児、障害児の家族
〔提供内容〕
障害児の入所・通所により、適切な治療及び日常生活の指導などのサービスを提供する。</t>
    <rPh sb="1" eb="4">
      <t>タイショウシャ</t>
    </rPh>
    <rPh sb="6" eb="9">
      <t>ショウガイジ</t>
    </rPh>
    <rPh sb="10" eb="13">
      <t>ショウガイジ</t>
    </rPh>
    <rPh sb="14" eb="16">
      <t>カゾク</t>
    </rPh>
    <rPh sb="18" eb="20">
      <t>テイキョウ</t>
    </rPh>
    <rPh sb="20" eb="22">
      <t>ナイヨウ</t>
    </rPh>
    <phoneticPr fontId="4"/>
  </si>
  <si>
    <t>平成２９年度利用者数
桜木園　
（入所）　　延人数　18,148人
・医療型障害児入所施設　1,082人
・療養介護　　　　　　　17,066人
・短期入所　1,431人
・生活介護　3,238人　　他
大宮学園
ひまわりルーム　
・児童発達支援　8,004人
・日中一時支援　  8人　　他
たけのこルーム
・児童発達支援　8,279人
・日中一時支援　 11人　　他
外来診療　365人
訓練・評価　824人</t>
    <rPh sb="0" eb="2">
      <t>ヘイセイ</t>
    </rPh>
    <rPh sb="4" eb="6">
      <t>ネンド</t>
    </rPh>
    <rPh sb="6" eb="9">
      <t>リヨウシャ</t>
    </rPh>
    <rPh sb="9" eb="10">
      <t>スウ</t>
    </rPh>
    <rPh sb="11" eb="13">
      <t>サクラギ</t>
    </rPh>
    <rPh sb="13" eb="14">
      <t>エン</t>
    </rPh>
    <rPh sb="17" eb="19">
      <t>ニュウショ</t>
    </rPh>
    <rPh sb="22" eb="23">
      <t>ノベ</t>
    </rPh>
    <rPh sb="23" eb="25">
      <t>ニンズウ</t>
    </rPh>
    <rPh sb="32" eb="33">
      <t>ニン</t>
    </rPh>
    <rPh sb="35" eb="37">
      <t>イリョウ</t>
    </rPh>
    <rPh sb="37" eb="38">
      <t>ガタ</t>
    </rPh>
    <rPh sb="38" eb="40">
      <t>ショウガイ</t>
    </rPh>
    <rPh sb="40" eb="41">
      <t>ジ</t>
    </rPh>
    <rPh sb="41" eb="43">
      <t>ニュウショ</t>
    </rPh>
    <rPh sb="43" eb="45">
      <t>シセツ</t>
    </rPh>
    <rPh sb="51" eb="52">
      <t>ニン</t>
    </rPh>
    <rPh sb="54" eb="56">
      <t>リョウヨウ</t>
    </rPh>
    <rPh sb="56" eb="58">
      <t>カイゴ</t>
    </rPh>
    <rPh sb="71" eb="72">
      <t>ニン</t>
    </rPh>
    <rPh sb="74" eb="76">
      <t>タンキ</t>
    </rPh>
    <rPh sb="76" eb="78">
      <t>ニュウショ</t>
    </rPh>
    <rPh sb="84" eb="85">
      <t>ニン</t>
    </rPh>
    <rPh sb="87" eb="89">
      <t>セイカツ</t>
    </rPh>
    <rPh sb="89" eb="91">
      <t>カイゴ</t>
    </rPh>
    <rPh sb="97" eb="98">
      <t>ニン</t>
    </rPh>
    <rPh sb="100" eb="101">
      <t>ホカ</t>
    </rPh>
    <rPh sb="104" eb="106">
      <t>オオミヤ</t>
    </rPh>
    <rPh sb="106" eb="108">
      <t>ガクエン</t>
    </rPh>
    <rPh sb="119" eb="121">
      <t>ジドウ</t>
    </rPh>
    <rPh sb="121" eb="123">
      <t>ハッタツ</t>
    </rPh>
    <rPh sb="123" eb="125">
      <t>シエン</t>
    </rPh>
    <rPh sb="131" eb="132">
      <t>ニン</t>
    </rPh>
    <rPh sb="134" eb="136">
      <t>ニッチュウ</t>
    </rPh>
    <rPh sb="136" eb="138">
      <t>イチジ</t>
    </rPh>
    <rPh sb="138" eb="140">
      <t>シエン</t>
    </rPh>
    <rPh sb="144" eb="145">
      <t>ニン</t>
    </rPh>
    <rPh sb="147" eb="148">
      <t>ホカ</t>
    </rPh>
    <rPh sb="186" eb="187">
      <t>ホカ</t>
    </rPh>
    <rPh sb="188" eb="190">
      <t>ガイライ</t>
    </rPh>
    <rPh sb="190" eb="192">
      <t>シンリョウ</t>
    </rPh>
    <rPh sb="196" eb="197">
      <t>ニン</t>
    </rPh>
    <rPh sb="198" eb="200">
      <t>クンレン</t>
    </rPh>
    <rPh sb="201" eb="203">
      <t>ヒョウカ</t>
    </rPh>
    <rPh sb="207" eb="208">
      <t>ニン</t>
    </rPh>
    <phoneticPr fontId="4"/>
  </si>
  <si>
    <t>　人工呼吸器装着児（者）など、医療的ケアが必要な児（者）の受入れ要望が福祉団体から寄せられているが、適切なサービスを提供するためには、医師や看護師の増員が不可欠である。
　また、短期入所の受入れを開始するにあたり、必要な人員や施設の改修については、通所の受入れを行っていく中で検証する必要がある。</t>
    <rPh sb="1" eb="3">
      <t>ジンコウ</t>
    </rPh>
    <rPh sb="3" eb="6">
      <t>コキュウキ</t>
    </rPh>
    <rPh sb="6" eb="8">
      <t>ソウチャク</t>
    </rPh>
    <rPh sb="8" eb="9">
      <t>ジ</t>
    </rPh>
    <rPh sb="10" eb="11">
      <t>シャ</t>
    </rPh>
    <rPh sb="15" eb="17">
      <t>イリョウ</t>
    </rPh>
    <rPh sb="17" eb="18">
      <t>テキ</t>
    </rPh>
    <rPh sb="21" eb="23">
      <t>ヒツヨウ</t>
    </rPh>
    <rPh sb="24" eb="25">
      <t>ジ</t>
    </rPh>
    <rPh sb="26" eb="27">
      <t>シャ</t>
    </rPh>
    <rPh sb="29" eb="31">
      <t>ウケイ</t>
    </rPh>
    <rPh sb="32" eb="34">
      <t>ヨウボウ</t>
    </rPh>
    <rPh sb="35" eb="37">
      <t>フクシ</t>
    </rPh>
    <rPh sb="37" eb="39">
      <t>ダンタイ</t>
    </rPh>
    <rPh sb="41" eb="42">
      <t>ヨ</t>
    </rPh>
    <rPh sb="50" eb="52">
      <t>テキセツ</t>
    </rPh>
    <rPh sb="58" eb="60">
      <t>テイキョウ</t>
    </rPh>
    <rPh sb="67" eb="69">
      <t>イシ</t>
    </rPh>
    <rPh sb="70" eb="73">
      <t>カンゴシ</t>
    </rPh>
    <rPh sb="74" eb="76">
      <t>ゾウイン</t>
    </rPh>
    <rPh sb="77" eb="80">
      <t>フカケツ</t>
    </rPh>
    <rPh sb="89" eb="91">
      <t>タンキ</t>
    </rPh>
    <rPh sb="91" eb="93">
      <t>ニュウショ</t>
    </rPh>
    <rPh sb="94" eb="96">
      <t>ウケイ</t>
    </rPh>
    <rPh sb="98" eb="100">
      <t>カイシ</t>
    </rPh>
    <rPh sb="107" eb="109">
      <t>ヒツヨウ</t>
    </rPh>
    <rPh sb="110" eb="112">
      <t>ジンイン</t>
    </rPh>
    <rPh sb="113" eb="115">
      <t>シセツ</t>
    </rPh>
    <rPh sb="116" eb="118">
      <t>カイシュウ</t>
    </rPh>
    <rPh sb="124" eb="126">
      <t>ツウショ</t>
    </rPh>
    <rPh sb="127" eb="129">
      <t>ウケイ</t>
    </rPh>
    <rPh sb="131" eb="132">
      <t>オコナ</t>
    </rPh>
    <rPh sb="136" eb="137">
      <t>ナカ</t>
    </rPh>
    <rPh sb="138" eb="140">
      <t>ケンショウ</t>
    </rPh>
    <rPh sb="142" eb="144">
      <t>ヒツヨウ</t>
    </rPh>
    <phoneticPr fontId="4"/>
  </si>
  <si>
    <t>医療的ケアが必要な障害児（者）の受入れを行う</t>
    <rPh sb="0" eb="2">
      <t>イリョウ</t>
    </rPh>
    <rPh sb="2" eb="3">
      <t>テキ</t>
    </rPh>
    <rPh sb="6" eb="8">
      <t>ヒツヨウ</t>
    </rPh>
    <rPh sb="9" eb="11">
      <t>ショウガイ</t>
    </rPh>
    <rPh sb="11" eb="12">
      <t>ジ</t>
    </rPh>
    <rPh sb="13" eb="14">
      <t>シャ</t>
    </rPh>
    <rPh sb="16" eb="18">
      <t>ウケイ</t>
    </rPh>
    <rPh sb="20" eb="21">
      <t>オコナ</t>
    </rPh>
    <phoneticPr fontId="4"/>
  </si>
  <si>
    <t>桜木園
大宮学園</t>
  </si>
  <si>
    <t>歳出予算額9.0億円
（うち一般財源2.4億円)
【主なもの】
桜木園指定管理委託料 6.1億円
大宮学園指定管理委託料 2.9億円</t>
    <phoneticPr fontId="4"/>
  </si>
  <si>
    <t>【桜木園】
重度心身障害児施設は、政令市２市で実施（堺、北九州）
【大宮学園】
心身障害児総合通園センターは、政令市１０市で実施（療育センターと同様）</t>
    <rPh sb="1" eb="3">
      <t>サクラギ</t>
    </rPh>
    <rPh sb="3" eb="4">
      <t>エン</t>
    </rPh>
    <rPh sb="6" eb="8">
      <t>ジュウド</t>
    </rPh>
    <rPh sb="8" eb="10">
      <t>シンシン</t>
    </rPh>
    <rPh sb="10" eb="13">
      <t>ショウガイジ</t>
    </rPh>
    <rPh sb="13" eb="15">
      <t>シセツ</t>
    </rPh>
    <rPh sb="17" eb="20">
      <t>セイレイシ</t>
    </rPh>
    <rPh sb="21" eb="22">
      <t>シ</t>
    </rPh>
    <rPh sb="23" eb="25">
      <t>ジッシ</t>
    </rPh>
    <rPh sb="26" eb="27">
      <t>サカイ</t>
    </rPh>
    <rPh sb="28" eb="31">
      <t>キタキュウシュウ</t>
    </rPh>
    <rPh sb="34" eb="36">
      <t>オオミヤ</t>
    </rPh>
    <rPh sb="36" eb="38">
      <t>ガクエン</t>
    </rPh>
    <rPh sb="40" eb="42">
      <t>シンシン</t>
    </rPh>
    <rPh sb="42" eb="45">
      <t>ショウガイジ</t>
    </rPh>
    <rPh sb="45" eb="47">
      <t>ソウゴウ</t>
    </rPh>
    <rPh sb="47" eb="49">
      <t>ツウエン</t>
    </rPh>
    <rPh sb="55" eb="58">
      <t>セイレイシ</t>
    </rPh>
    <rPh sb="60" eb="61">
      <t>シ</t>
    </rPh>
    <rPh sb="62" eb="64">
      <t>ジッシ</t>
    </rPh>
    <rPh sb="65" eb="67">
      <t>リョウイク</t>
    </rPh>
    <rPh sb="72" eb="74">
      <t>ドウヨウ</t>
    </rPh>
    <phoneticPr fontId="4"/>
  </si>
  <si>
    <t>13</t>
    <phoneticPr fontId="4"/>
  </si>
  <si>
    <t>障害者福祉センター管理運営</t>
    <rPh sb="0" eb="3">
      <t>ショウガイシャ</t>
    </rPh>
    <rPh sb="3" eb="5">
      <t>フクシ</t>
    </rPh>
    <rPh sb="9" eb="11">
      <t>カンリ</t>
    </rPh>
    <rPh sb="11" eb="13">
      <t>ウンエイ</t>
    </rPh>
    <phoneticPr fontId="4"/>
  </si>
  <si>
    <t>〔対象者〕　障害者
〔提供内容〕
障害に関する各種相談に応じるとともに、機能訓練や教養の向上、社会参加及びスポーツ・レクリエーションなどのサービスを提供する。</t>
    <rPh sb="1" eb="4">
      <t>タイショウシャ</t>
    </rPh>
    <rPh sb="6" eb="9">
      <t>ショウガイシャ</t>
    </rPh>
    <rPh sb="11" eb="13">
      <t>テイキョウ</t>
    </rPh>
    <rPh sb="13" eb="15">
      <t>ナイヨウ</t>
    </rPh>
    <phoneticPr fontId="4"/>
  </si>
  <si>
    <t xml:space="preserve">平成２９年度障害者福祉講座
・創作的活動　
利用者数　３，２０９人
・ｽﾎﾟ･ﾚｸ事業
利用者数　４，０１７人
</t>
    <rPh sb="0" eb="2">
      <t>ヘイセイ</t>
    </rPh>
    <rPh sb="4" eb="6">
      <t>ネンド</t>
    </rPh>
    <rPh sb="6" eb="9">
      <t>ショウガイシャ</t>
    </rPh>
    <rPh sb="9" eb="11">
      <t>フクシ</t>
    </rPh>
    <rPh sb="11" eb="13">
      <t>コウザ</t>
    </rPh>
    <phoneticPr fontId="4"/>
  </si>
  <si>
    <t>　障害者福祉講座については、多様な意見があり、利用者アンケートを基に毎年度、内容の見直しを行っている。</t>
    <rPh sb="23" eb="26">
      <t>リヨウシャ</t>
    </rPh>
    <rPh sb="32" eb="33">
      <t>モト</t>
    </rPh>
    <phoneticPr fontId="4"/>
  </si>
  <si>
    <t>障害者の創作的活動、スポーツレクリエーション活動の講座について、新たな講座を開設するなど、利用者アンケートを基に充実を図る。</t>
    <rPh sb="0" eb="3">
      <t>ショウガイシャ</t>
    </rPh>
    <rPh sb="4" eb="7">
      <t>ソウサクテキ</t>
    </rPh>
    <rPh sb="7" eb="9">
      <t>カツドウ</t>
    </rPh>
    <rPh sb="22" eb="24">
      <t>カツドウ</t>
    </rPh>
    <rPh sb="25" eb="27">
      <t>コウザ</t>
    </rPh>
    <rPh sb="32" eb="33">
      <t>アラ</t>
    </rPh>
    <rPh sb="35" eb="37">
      <t>コウザ</t>
    </rPh>
    <rPh sb="38" eb="40">
      <t>カイセツ</t>
    </rPh>
    <rPh sb="45" eb="48">
      <t>リヨウシャ</t>
    </rPh>
    <rPh sb="54" eb="55">
      <t>モト</t>
    </rPh>
    <rPh sb="56" eb="58">
      <t>ジュウジツ</t>
    </rPh>
    <rPh sb="59" eb="60">
      <t>ハカ</t>
    </rPh>
    <phoneticPr fontId="4"/>
  </si>
  <si>
    <t xml:space="preserve">歳出予算額0.8億円
（うち一般財源0.8億円)
</t>
    <phoneticPr fontId="4"/>
  </si>
  <si>
    <t>歳出決算額84百万円
（うち一般財源84百万円）</t>
    <phoneticPr fontId="4"/>
  </si>
  <si>
    <t>政令市１５市で実施</t>
    <rPh sb="0" eb="3">
      <t>セイレイシ</t>
    </rPh>
    <rPh sb="5" eb="6">
      <t>シ</t>
    </rPh>
    <rPh sb="7" eb="9">
      <t>ジッシ</t>
    </rPh>
    <phoneticPr fontId="4"/>
  </si>
  <si>
    <t>14</t>
    <phoneticPr fontId="4"/>
  </si>
  <si>
    <t>地域活動支援センター運営補助</t>
    <rPh sb="0" eb="2">
      <t>チイキ</t>
    </rPh>
    <rPh sb="2" eb="4">
      <t>カツドウ</t>
    </rPh>
    <rPh sb="4" eb="6">
      <t>シエン</t>
    </rPh>
    <rPh sb="10" eb="12">
      <t>ウンエイ</t>
    </rPh>
    <rPh sb="12" eb="14">
      <t>ホジョ</t>
    </rPh>
    <phoneticPr fontId="4"/>
  </si>
  <si>
    <t>〔対象者〕
障害者総合支援法に基づく地域活動支援センターを運営する法人
〔提供内容〕
１日あたりの実利用人数に応じた補助基礎額を補助</t>
    <rPh sb="1" eb="4">
      <t>タイショウシャ</t>
    </rPh>
    <rPh sb="6" eb="9">
      <t>ショウガイシャ</t>
    </rPh>
    <rPh sb="9" eb="11">
      <t>ソウゴウ</t>
    </rPh>
    <rPh sb="11" eb="13">
      <t>シエン</t>
    </rPh>
    <rPh sb="13" eb="14">
      <t>ホウ</t>
    </rPh>
    <rPh sb="15" eb="16">
      <t>モト</t>
    </rPh>
    <rPh sb="18" eb="20">
      <t>チイキ</t>
    </rPh>
    <rPh sb="20" eb="22">
      <t>カツドウ</t>
    </rPh>
    <rPh sb="22" eb="24">
      <t>シエン</t>
    </rPh>
    <rPh sb="29" eb="31">
      <t>ウンエイ</t>
    </rPh>
    <rPh sb="33" eb="35">
      <t>ホウジン</t>
    </rPh>
    <rPh sb="37" eb="39">
      <t>テイキョウ</t>
    </rPh>
    <rPh sb="39" eb="41">
      <t>ナイヨウ</t>
    </rPh>
    <phoneticPr fontId="4"/>
  </si>
  <si>
    <t>職員0.20人
（正規0.20人）</t>
    <phoneticPr fontId="4"/>
  </si>
  <si>
    <t>気軽に参加できる障害者の社会参加の場として効果的な事業であり、住み慣れた地域で生活していくためにも、重要な事業であり、運営体制の強化を図るため、可能な場合には、障害福祉サービスへの移行を促していく必要がある。</t>
    <phoneticPr fontId="4"/>
  </si>
  <si>
    <t>歳出予算額1.9億円
（うち一般財源1.5億円)
【主なもの】
補助金 1.2億円
委託料 0.8億円</t>
    <phoneticPr fontId="4"/>
  </si>
  <si>
    <t>金額や執行方法にバラつきはあるが、多くの市町村で実施</t>
    <rPh sb="0" eb="2">
      <t>キンガク</t>
    </rPh>
    <rPh sb="3" eb="5">
      <t>シッコウ</t>
    </rPh>
    <rPh sb="5" eb="7">
      <t>ホウホウ</t>
    </rPh>
    <rPh sb="17" eb="18">
      <t>オオ</t>
    </rPh>
    <rPh sb="20" eb="23">
      <t>シチョウソン</t>
    </rPh>
    <rPh sb="24" eb="26">
      <t>ジッシ</t>
    </rPh>
    <phoneticPr fontId="4"/>
  </si>
  <si>
    <t>15</t>
    <phoneticPr fontId="4"/>
  </si>
  <si>
    <t>強度行動障害加算</t>
    <rPh sb="0" eb="2">
      <t>キョウド</t>
    </rPh>
    <rPh sb="2" eb="4">
      <t>コウドウ</t>
    </rPh>
    <rPh sb="4" eb="6">
      <t>ショウガイ</t>
    </rPh>
    <rPh sb="6" eb="8">
      <t>カサン</t>
    </rPh>
    <phoneticPr fontId="4"/>
  </si>
  <si>
    <t>〔対象者〕　施設管理者
〔提供内容〕
助成単価
知的障害者施設等 (生活介護2,500円,入所等2,310円/日/人）
障害児施設　6,700円/日/人
指定短期入所事業所 4,720円/日/人</t>
    <rPh sb="1" eb="4">
      <t>タイショウシャ</t>
    </rPh>
    <rPh sb="6" eb="8">
      <t>シセツ</t>
    </rPh>
    <rPh sb="8" eb="11">
      <t>カンリシャ</t>
    </rPh>
    <rPh sb="13" eb="15">
      <t>テイキョウ</t>
    </rPh>
    <rPh sb="15" eb="17">
      <t>ナイヨウ</t>
    </rPh>
    <rPh sb="34" eb="36">
      <t>セイカツ</t>
    </rPh>
    <rPh sb="36" eb="38">
      <t>カイゴ</t>
    </rPh>
    <rPh sb="43" eb="44">
      <t>エン</t>
    </rPh>
    <rPh sb="45" eb="47">
      <t>ニュウショ</t>
    </rPh>
    <rPh sb="47" eb="48">
      <t>トウ</t>
    </rPh>
    <rPh sb="53" eb="54">
      <t>エン</t>
    </rPh>
    <rPh sb="55" eb="56">
      <t>ヒ</t>
    </rPh>
    <rPh sb="57" eb="58">
      <t>ニン</t>
    </rPh>
    <phoneticPr fontId="4"/>
  </si>
  <si>
    <t>職員0.10人
（正規0.10人）</t>
    <phoneticPr fontId="4"/>
  </si>
  <si>
    <t>特別な支援を要する強度行動障害者の受入れにあたっては、専門性の高い職員の配置や設備面での整備等のため、事業所への支援が必要であり、今後も引き続き事業を実施する必要がある。</t>
    <phoneticPr fontId="4"/>
  </si>
  <si>
    <t>歳出予算額1.1億円
（うち一般財源1.1億円)
【主なもの】
扶助費 1.1億円</t>
    <phoneticPr fontId="4"/>
  </si>
  <si>
    <t>政令市６市で実施</t>
    <rPh sb="0" eb="3">
      <t>セイレイシ</t>
    </rPh>
    <rPh sb="4" eb="5">
      <t>シ</t>
    </rPh>
    <rPh sb="6" eb="8">
      <t>ジッシ</t>
    </rPh>
    <phoneticPr fontId="4"/>
  </si>
  <si>
    <t>16</t>
    <phoneticPr fontId="4"/>
  </si>
  <si>
    <t>〔対象者〕　障害児
〔提供内容〕
入所にかかる費用を市が負担する。</t>
    <rPh sb="1" eb="4">
      <t>タイショウシャ</t>
    </rPh>
    <rPh sb="6" eb="9">
      <t>ショウガイジ</t>
    </rPh>
    <rPh sb="11" eb="13">
      <t>テイキョウ</t>
    </rPh>
    <rPh sb="13" eb="15">
      <t>ナイヨウ</t>
    </rPh>
    <phoneticPr fontId="4"/>
  </si>
  <si>
    <t>職員0.05人
（正規0.05人）
※措置決定事務はこども未来局（児相）</t>
    <phoneticPr fontId="4"/>
  </si>
  <si>
    <t>平成３０年４月１日現在措置者　　４３人
・知的障害児施設
１１施設　３１人
・第二種自閉症児施設
１施設　１人
・肢体不自由児施設
２施設　２人
・重心児施設
２施設　６人
・指定医療機関
３施設　３人</t>
    <rPh sb="0" eb="2">
      <t>ヘイセイ</t>
    </rPh>
    <rPh sb="4" eb="5">
      <t>ネン</t>
    </rPh>
    <rPh sb="6" eb="7">
      <t>ツキ</t>
    </rPh>
    <rPh sb="8" eb="9">
      <t>ニチ</t>
    </rPh>
    <rPh sb="9" eb="11">
      <t>ゲンザイ</t>
    </rPh>
    <rPh sb="11" eb="13">
      <t>ソチ</t>
    </rPh>
    <rPh sb="13" eb="14">
      <t>シャ</t>
    </rPh>
    <rPh sb="18" eb="19">
      <t>ニン</t>
    </rPh>
    <rPh sb="21" eb="23">
      <t>チテキ</t>
    </rPh>
    <rPh sb="23" eb="25">
      <t>ショウガイ</t>
    </rPh>
    <rPh sb="25" eb="26">
      <t>ジ</t>
    </rPh>
    <rPh sb="26" eb="28">
      <t>シセツ</t>
    </rPh>
    <rPh sb="31" eb="33">
      <t>シセツ</t>
    </rPh>
    <rPh sb="36" eb="37">
      <t>ニン</t>
    </rPh>
    <rPh sb="39" eb="40">
      <t>ダイ</t>
    </rPh>
    <rPh sb="40" eb="41">
      <t>ニ</t>
    </rPh>
    <rPh sb="41" eb="42">
      <t>シュ</t>
    </rPh>
    <rPh sb="42" eb="45">
      <t>ジヘイショウ</t>
    </rPh>
    <rPh sb="45" eb="46">
      <t>ジ</t>
    </rPh>
    <rPh sb="46" eb="48">
      <t>シセツ</t>
    </rPh>
    <rPh sb="50" eb="52">
      <t>シセツ</t>
    </rPh>
    <rPh sb="54" eb="55">
      <t>ニン</t>
    </rPh>
    <rPh sb="57" eb="59">
      <t>シタイ</t>
    </rPh>
    <rPh sb="59" eb="62">
      <t>フジユウ</t>
    </rPh>
    <rPh sb="62" eb="63">
      <t>ジ</t>
    </rPh>
    <rPh sb="63" eb="65">
      <t>シセツ</t>
    </rPh>
    <rPh sb="67" eb="69">
      <t>シセツ</t>
    </rPh>
    <rPh sb="71" eb="72">
      <t>ニン</t>
    </rPh>
    <rPh sb="74" eb="76">
      <t>ジュウシン</t>
    </rPh>
    <rPh sb="76" eb="77">
      <t>ジ</t>
    </rPh>
    <rPh sb="77" eb="79">
      <t>シセツ</t>
    </rPh>
    <rPh sb="81" eb="83">
      <t>シセツ</t>
    </rPh>
    <rPh sb="85" eb="86">
      <t>ニン</t>
    </rPh>
    <rPh sb="88" eb="90">
      <t>シテイ</t>
    </rPh>
    <rPh sb="90" eb="92">
      <t>イリョウ</t>
    </rPh>
    <rPh sb="92" eb="94">
      <t>キカン</t>
    </rPh>
    <rPh sb="96" eb="98">
      <t>シセツ</t>
    </rPh>
    <rPh sb="100" eb="101">
      <t>ニン</t>
    </rPh>
    <phoneticPr fontId="4"/>
  </si>
  <si>
    <t>　措置決定は、児童相談所（こども未来局）で行い、費用の支払いは障害福祉サービス課（保健福祉局）で行っているが、システム連携しているわけではなく、手処理で行っている。また、重度加算の認定は児童相談所で行っており、結果通知を受け取る必要がある。</t>
    <rPh sb="1" eb="3">
      <t>ソチ</t>
    </rPh>
    <rPh sb="3" eb="5">
      <t>ケッテイ</t>
    </rPh>
    <rPh sb="7" eb="9">
      <t>ジドウ</t>
    </rPh>
    <rPh sb="9" eb="11">
      <t>ソウダン</t>
    </rPh>
    <rPh sb="11" eb="12">
      <t>ジョ</t>
    </rPh>
    <rPh sb="16" eb="18">
      <t>ミライ</t>
    </rPh>
    <rPh sb="18" eb="19">
      <t>キョク</t>
    </rPh>
    <rPh sb="21" eb="22">
      <t>オコナ</t>
    </rPh>
    <rPh sb="24" eb="26">
      <t>ヒヨウ</t>
    </rPh>
    <rPh sb="27" eb="29">
      <t>シハラ</t>
    </rPh>
    <rPh sb="31" eb="33">
      <t>ショウガイ</t>
    </rPh>
    <rPh sb="33" eb="35">
      <t>フクシ</t>
    </rPh>
    <rPh sb="39" eb="40">
      <t>カ</t>
    </rPh>
    <rPh sb="41" eb="43">
      <t>ホケン</t>
    </rPh>
    <rPh sb="43" eb="45">
      <t>フクシ</t>
    </rPh>
    <rPh sb="45" eb="46">
      <t>キョク</t>
    </rPh>
    <rPh sb="48" eb="49">
      <t>オコナ</t>
    </rPh>
    <rPh sb="59" eb="61">
      <t>レンケイ</t>
    </rPh>
    <rPh sb="72" eb="73">
      <t>テ</t>
    </rPh>
    <rPh sb="73" eb="75">
      <t>ショリ</t>
    </rPh>
    <rPh sb="76" eb="77">
      <t>オコナ</t>
    </rPh>
    <rPh sb="85" eb="87">
      <t>ジュウド</t>
    </rPh>
    <rPh sb="87" eb="89">
      <t>カサン</t>
    </rPh>
    <rPh sb="90" eb="92">
      <t>ニンテイ</t>
    </rPh>
    <rPh sb="93" eb="95">
      <t>ジドウ</t>
    </rPh>
    <rPh sb="95" eb="97">
      <t>ソウダン</t>
    </rPh>
    <rPh sb="97" eb="98">
      <t>ジョ</t>
    </rPh>
    <rPh sb="99" eb="100">
      <t>オコナ</t>
    </rPh>
    <rPh sb="105" eb="107">
      <t>ケッカ</t>
    </rPh>
    <rPh sb="107" eb="109">
      <t>ツウチ</t>
    </rPh>
    <rPh sb="110" eb="111">
      <t>ウ</t>
    </rPh>
    <rPh sb="112" eb="113">
      <t>ト</t>
    </rPh>
    <rPh sb="114" eb="116">
      <t>ヒツヨウ</t>
    </rPh>
    <phoneticPr fontId="4"/>
  </si>
  <si>
    <t>歳出予算額2.4億円
（うち一般財源1.2億円)
【主なもの】
委託料 2.4億円</t>
    <phoneticPr fontId="4"/>
  </si>
  <si>
    <t>歳出決算額228百万円
（うち一般財源113百万円）</t>
    <rPh sb="0" eb="2">
      <t>サイシュツ</t>
    </rPh>
    <rPh sb="2" eb="4">
      <t>ケッサン</t>
    </rPh>
    <rPh sb="4" eb="5">
      <t>ガク</t>
    </rPh>
    <rPh sb="8" eb="11">
      <t>ヒャクマンエン</t>
    </rPh>
    <rPh sb="15" eb="17">
      <t>イッパン</t>
    </rPh>
    <rPh sb="17" eb="19">
      <t>ザイゲン</t>
    </rPh>
    <rPh sb="22" eb="25">
      <t>ヒャクマンエン</t>
    </rPh>
    <phoneticPr fontId="4"/>
  </si>
  <si>
    <t>児童福祉法により、全市で実施</t>
    <rPh sb="0" eb="2">
      <t>ジドウ</t>
    </rPh>
    <rPh sb="2" eb="4">
      <t>フクシ</t>
    </rPh>
    <rPh sb="4" eb="5">
      <t>ホウ</t>
    </rPh>
    <rPh sb="9" eb="11">
      <t>ゼンシ</t>
    </rPh>
    <rPh sb="12" eb="14">
      <t>ジッシ</t>
    </rPh>
    <phoneticPr fontId="4"/>
  </si>
  <si>
    <t>17</t>
    <phoneticPr fontId="4"/>
  </si>
  <si>
    <t>社会福祉施設整備助成（障害のある人）</t>
    <rPh sb="0" eb="2">
      <t>シャカイ</t>
    </rPh>
    <rPh sb="2" eb="4">
      <t>フクシ</t>
    </rPh>
    <rPh sb="4" eb="6">
      <t>シセツ</t>
    </rPh>
    <rPh sb="6" eb="8">
      <t>セイビ</t>
    </rPh>
    <rPh sb="8" eb="10">
      <t>ジョセイ</t>
    </rPh>
    <rPh sb="11" eb="13">
      <t>ショウガイ</t>
    </rPh>
    <rPh sb="16" eb="17">
      <t>ヒト</t>
    </rPh>
    <phoneticPr fontId="4"/>
  </si>
  <si>
    <t>〔対象者〕
市内に障害者福祉施設を整備する民間社会福祉法人等
〔提供内容〕
施設整備のために独立行政法人福祉医療機構から借り入れた施設整備資金の元金償還に要する経費の3/4</t>
    <rPh sb="1" eb="4">
      <t>タイショウシャ</t>
    </rPh>
    <rPh sb="6" eb="8">
      <t>シナイ</t>
    </rPh>
    <rPh sb="9" eb="12">
      <t>ショウガイシャ</t>
    </rPh>
    <rPh sb="12" eb="14">
      <t>フクシ</t>
    </rPh>
    <rPh sb="14" eb="16">
      <t>シセツ</t>
    </rPh>
    <rPh sb="17" eb="19">
      <t>セイビ</t>
    </rPh>
    <rPh sb="21" eb="23">
      <t>ミンカン</t>
    </rPh>
    <rPh sb="23" eb="25">
      <t>シャカイ</t>
    </rPh>
    <rPh sb="25" eb="27">
      <t>フクシ</t>
    </rPh>
    <rPh sb="27" eb="29">
      <t>ホウジン</t>
    </rPh>
    <rPh sb="29" eb="30">
      <t>トウ</t>
    </rPh>
    <rPh sb="32" eb="34">
      <t>テイキョウ</t>
    </rPh>
    <rPh sb="34" eb="36">
      <t>ナイヨウ</t>
    </rPh>
    <phoneticPr fontId="4"/>
  </si>
  <si>
    <t>職員0.30人
（正規0.30人）</t>
    <phoneticPr fontId="4"/>
  </si>
  <si>
    <t>補助対象15法人</t>
    <rPh sb="0" eb="2">
      <t>ホジョ</t>
    </rPh>
    <rPh sb="2" eb="4">
      <t>タイショウ</t>
    </rPh>
    <rPh sb="6" eb="8">
      <t>ホウジン</t>
    </rPh>
    <phoneticPr fontId="4"/>
  </si>
  <si>
    <t>　法制度の整備が整ったことにより、障害者福祉を実施する社会福祉法人の運営が安定してきたことなどから、現在では新規の借受けに対する助成を行っていないが、これまでに助成の対象としてきた借受けの返済が完了するのはH37年度であり、助成が長期に及ぶこととなる。</t>
    <phoneticPr fontId="4"/>
  </si>
  <si>
    <t>事業所の整備は民間による自主整備に委ねることとし、新規の助成は行わないこととしている。</t>
    <phoneticPr fontId="4"/>
  </si>
  <si>
    <t>歳出予算額0.5億円
（うち一般財源0.5億円)
【主なもの】
補助金 0.5億円</t>
    <phoneticPr fontId="4"/>
  </si>
  <si>
    <t>政令市８市で実施</t>
    <rPh sb="0" eb="3">
      <t>セイレイシ</t>
    </rPh>
    <rPh sb="4" eb="5">
      <t>シ</t>
    </rPh>
    <rPh sb="6" eb="8">
      <t>ジッシ</t>
    </rPh>
    <phoneticPr fontId="4"/>
  </si>
  <si>
    <t>18</t>
    <phoneticPr fontId="4"/>
  </si>
  <si>
    <t>グループホーム等家賃助成</t>
    <rPh sb="7" eb="8">
      <t>トウ</t>
    </rPh>
    <rPh sb="8" eb="10">
      <t>ヤチン</t>
    </rPh>
    <rPh sb="10" eb="12">
      <t>ジョセイ</t>
    </rPh>
    <phoneticPr fontId="4"/>
  </si>
  <si>
    <t>障害者総合支援法の趣旨に基づき、グループホーム（指定共同生活援助事業所）に入居している者が、居室提供者に支払う家賃の一部を助成することにより、入居者の経済的負担を軽減するとともに、その自立と社会参加の促進に寄与することを目的とする。</t>
    <phoneticPr fontId="4"/>
  </si>
  <si>
    <t>〔対象者〕
生活保護受給者を除くグループホーム入居者
〔提供内容〕
月額家賃の2分の1を助成（上限月20,000円）
※国補助を受ける場合、国補助額の残額の2分の1（上限月20,000円）</t>
    <rPh sb="1" eb="4">
      <t>タイショウシャ</t>
    </rPh>
    <rPh sb="28" eb="30">
      <t>テイキョウ</t>
    </rPh>
    <rPh sb="30" eb="32">
      <t>ナイヨウ</t>
    </rPh>
    <phoneticPr fontId="4"/>
  </si>
  <si>
    <t>職員0.46人
（正規0.46人）</t>
    <phoneticPr fontId="4"/>
  </si>
  <si>
    <t>グループホーム入居者の経済的負担を軽減するとともに、その自立と社会参加の促進に寄与している。</t>
    <phoneticPr fontId="4"/>
  </si>
  <si>
    <t>歳出予算額1.3億円
（うち一般財源0.9億円)
【主なもの】
助成1. 3億円</t>
    <rPh sb="32" eb="34">
      <t>ジョセイ</t>
    </rPh>
    <phoneticPr fontId="4"/>
  </si>
  <si>
    <t>千葉県内各市町村で実施</t>
    <rPh sb="0" eb="2">
      <t>チバ</t>
    </rPh>
    <rPh sb="2" eb="3">
      <t>ケン</t>
    </rPh>
    <rPh sb="3" eb="4">
      <t>ナイ</t>
    </rPh>
    <rPh sb="4" eb="8">
      <t>カクシチョウソン</t>
    </rPh>
    <rPh sb="9" eb="11">
      <t>ジッシ</t>
    </rPh>
    <phoneticPr fontId="4"/>
  </si>
  <si>
    <t>19</t>
    <phoneticPr fontId="4"/>
  </si>
  <si>
    <t>グループホーム等運営費補助金</t>
    <rPh sb="7" eb="8">
      <t>トウ</t>
    </rPh>
    <rPh sb="8" eb="10">
      <t>ウンエイ</t>
    </rPh>
    <rPh sb="10" eb="11">
      <t>ヒ</t>
    </rPh>
    <rPh sb="11" eb="14">
      <t>ホジョキン</t>
    </rPh>
    <phoneticPr fontId="4"/>
  </si>
  <si>
    <t>　障害者が地域で自立した生活を送るために必要な住まいの場である共同生活援助（グループホーム）の運営を援助し、経営の安定を図り、もって入居者の生活基盤の安定を図る。</t>
    <rPh sb="47" eb="49">
      <t>ウンエイ</t>
    </rPh>
    <rPh sb="50" eb="52">
      <t>エンジョ</t>
    </rPh>
    <phoneticPr fontId="4"/>
  </si>
  <si>
    <t>〔対象者〕
本市の支給決定を受けた障害者が入居し、障害者総合支援法上の指定を受けているグループワークホーム及び精神共同作業所を運営する団体
〔提供内容〕
　共同生活援助住居の定員・入居者の障害支援区分・世話人の人員配置により基づく補助基準額からグループホームの国の報酬基準額との差額について補助する。</t>
    <rPh sb="1" eb="4">
      <t>タイショウシャ</t>
    </rPh>
    <rPh sb="53" eb="54">
      <t>オヨ</t>
    </rPh>
    <rPh sb="55" eb="57">
      <t>セイシン</t>
    </rPh>
    <rPh sb="57" eb="59">
      <t>キョウドウ</t>
    </rPh>
    <rPh sb="59" eb="61">
      <t>サギョウ</t>
    </rPh>
    <rPh sb="61" eb="62">
      <t>ジョ</t>
    </rPh>
    <rPh sb="63" eb="65">
      <t>ウンエイ</t>
    </rPh>
    <rPh sb="67" eb="69">
      <t>ダンタイ</t>
    </rPh>
    <rPh sb="71" eb="73">
      <t>テイキョウ</t>
    </rPh>
    <rPh sb="73" eb="75">
      <t>ナイヨウ</t>
    </rPh>
    <phoneticPr fontId="4"/>
  </si>
  <si>
    <t>職員0.85人
（正規0.85人）</t>
    <phoneticPr fontId="4"/>
  </si>
  <si>
    <t>補助金交付64件</t>
    <rPh sb="0" eb="3">
      <t>ホジョキン</t>
    </rPh>
    <rPh sb="3" eb="5">
      <t>コウフ</t>
    </rPh>
    <rPh sb="7" eb="8">
      <t>ケン</t>
    </rPh>
    <phoneticPr fontId="4"/>
  </si>
  <si>
    <t>本市の助成額が、千葉県及び県内中核市が行っている助成額より大きく下回っていたことから、県内水準に制度の拡充を行い、千葉市民の利用者の入居を促進する。</t>
    <rPh sb="43" eb="45">
      <t>ケンナイ</t>
    </rPh>
    <rPh sb="45" eb="47">
      <t>スイジュン</t>
    </rPh>
    <rPh sb="48" eb="50">
      <t>セイド</t>
    </rPh>
    <rPh sb="51" eb="53">
      <t>カクジュウ</t>
    </rPh>
    <rPh sb="54" eb="55">
      <t>オコナ</t>
    </rPh>
    <rPh sb="57" eb="60">
      <t>チバシ</t>
    </rPh>
    <rPh sb="60" eb="61">
      <t>ミン</t>
    </rPh>
    <rPh sb="62" eb="64">
      <t>リヨウ</t>
    </rPh>
    <rPh sb="64" eb="65">
      <t>シャ</t>
    </rPh>
    <rPh sb="66" eb="68">
      <t>ニュウキョ</t>
    </rPh>
    <rPh sb="69" eb="71">
      <t>ソクシン</t>
    </rPh>
    <phoneticPr fontId="4"/>
  </si>
  <si>
    <t>千葉県、県内中核市で実施</t>
    <rPh sb="0" eb="3">
      <t>チバケン</t>
    </rPh>
    <rPh sb="4" eb="6">
      <t>ケンナイ</t>
    </rPh>
    <rPh sb="6" eb="9">
      <t>チュウカクシ</t>
    </rPh>
    <rPh sb="10" eb="12">
      <t>ジッシ</t>
    </rPh>
    <phoneticPr fontId="4"/>
  </si>
  <si>
    <t>20</t>
    <phoneticPr fontId="4"/>
  </si>
  <si>
    <t>社会福祉事業団管理運営</t>
    <rPh sb="0" eb="2">
      <t>シャカイ</t>
    </rPh>
    <rPh sb="2" eb="4">
      <t>フクシ</t>
    </rPh>
    <rPh sb="4" eb="7">
      <t>ジギョウダン</t>
    </rPh>
    <rPh sb="7" eb="9">
      <t>カンリ</t>
    </rPh>
    <rPh sb="9" eb="11">
      <t>ウンエイ</t>
    </rPh>
    <phoneticPr fontId="4"/>
  </si>
  <si>
    <t>〔対象者〕
社会福祉事業団
〔提供内容〕
事業団の運営に要する職員に係るH17年度末における退職給与引当金の不足分</t>
    <rPh sb="1" eb="4">
      <t>タイショウシャ</t>
    </rPh>
    <rPh sb="6" eb="8">
      <t>シャカイ</t>
    </rPh>
    <rPh sb="8" eb="10">
      <t>フクシ</t>
    </rPh>
    <rPh sb="10" eb="13">
      <t>ジギョウダン</t>
    </rPh>
    <rPh sb="15" eb="17">
      <t>テイキョウ</t>
    </rPh>
    <rPh sb="17" eb="19">
      <t>ナイヨウ</t>
    </rPh>
    <rPh sb="21" eb="24">
      <t>ジギョウダン</t>
    </rPh>
    <phoneticPr fontId="4"/>
  </si>
  <si>
    <t>職員0.05人
（正規0.05人）</t>
    <phoneticPr fontId="4"/>
  </si>
  <si>
    <t xml:space="preserve">退職給与積立金の不足金額
９５９，０７８，５１７円
Ｈ２９年度までの補助金額
７４８，０８０，０００円
今後、補助予定金額
２１０，９９６，０００円
</t>
    <rPh sb="0" eb="2">
      <t>タイショク</t>
    </rPh>
    <rPh sb="2" eb="4">
      <t>キュウヨ</t>
    </rPh>
    <rPh sb="4" eb="6">
      <t>ツミタテ</t>
    </rPh>
    <rPh sb="6" eb="7">
      <t>キン</t>
    </rPh>
    <rPh sb="8" eb="10">
      <t>フソク</t>
    </rPh>
    <rPh sb="10" eb="12">
      <t>キンガク</t>
    </rPh>
    <rPh sb="24" eb="25">
      <t>エン</t>
    </rPh>
    <rPh sb="30" eb="32">
      <t>ネンド</t>
    </rPh>
    <rPh sb="35" eb="37">
      <t>ホジョ</t>
    </rPh>
    <rPh sb="37" eb="39">
      <t>キンガク</t>
    </rPh>
    <rPh sb="51" eb="52">
      <t>エン</t>
    </rPh>
    <rPh sb="54" eb="56">
      <t>コンゴ</t>
    </rPh>
    <rPh sb="57" eb="59">
      <t>ホジョ</t>
    </rPh>
    <rPh sb="59" eb="61">
      <t>ヨテイ</t>
    </rPh>
    <rPh sb="61" eb="63">
      <t>キンガク</t>
    </rPh>
    <rPh sb="75" eb="76">
      <t>エン</t>
    </rPh>
    <phoneticPr fontId="4"/>
  </si>
  <si>
    <t>　退職給与積立金の不足金額を平成１８年度からの１５年間で補助するものであり、平成３２年度で完了する。</t>
    <rPh sb="14" eb="16">
      <t>ヘイセイ</t>
    </rPh>
    <rPh sb="18" eb="20">
      <t>ネンド</t>
    </rPh>
    <rPh sb="25" eb="27">
      <t>ネンカン</t>
    </rPh>
    <rPh sb="28" eb="30">
      <t>ホジョ</t>
    </rPh>
    <rPh sb="38" eb="40">
      <t>ヘイセイ</t>
    </rPh>
    <rPh sb="42" eb="44">
      <t>ネンド</t>
    </rPh>
    <rPh sb="45" eb="47">
      <t>カンリョウ</t>
    </rPh>
    <phoneticPr fontId="4"/>
  </si>
  <si>
    <t>歳出予算額0.8億円
（うち一般財源0.8億円)
【主なもの】
補助金 0.8億円</t>
    <rPh sb="32" eb="35">
      <t>ホジョキン</t>
    </rPh>
    <rPh sb="39" eb="41">
      <t>オクエン</t>
    </rPh>
    <phoneticPr fontId="4"/>
  </si>
  <si>
    <t>横浜市、福岡市で実施</t>
    <rPh sb="0" eb="3">
      <t>ヨコハマシ</t>
    </rPh>
    <rPh sb="4" eb="7">
      <t>フクオカシ</t>
    </rPh>
    <rPh sb="8" eb="10">
      <t>ジッシ</t>
    </rPh>
    <phoneticPr fontId="4"/>
  </si>
  <si>
    <t>福祉タクシー助成</t>
    <rPh sb="0" eb="2">
      <t>フクシ</t>
    </rPh>
    <rPh sb="6" eb="8">
      <t>ジョセイ</t>
    </rPh>
    <phoneticPr fontId="4"/>
  </si>
  <si>
    <t>重度の障害者等がタクシーを利用する場合に費用の一部を助成することにより、社会活動の範囲を広める。</t>
    <phoneticPr fontId="4"/>
  </si>
  <si>
    <t>〔対象者〕
重度の障害者（児）及び特定疾病等の重傷患者
〔提供内容〕
助成額：運賃の半額（上限1,300円/回）（リフト付きは上限5,500円/回）
年60枚交付（人工透析患者は200枚まで）</t>
    <rPh sb="1" eb="4">
      <t>タイショウシャ</t>
    </rPh>
    <rPh sb="6" eb="8">
      <t>ジュウド</t>
    </rPh>
    <rPh sb="9" eb="12">
      <t>ショウガイシャ</t>
    </rPh>
    <rPh sb="13" eb="14">
      <t>ジ</t>
    </rPh>
    <rPh sb="15" eb="16">
      <t>オヨ</t>
    </rPh>
    <rPh sb="17" eb="19">
      <t>トクテイ</t>
    </rPh>
    <rPh sb="19" eb="21">
      <t>シッペイ</t>
    </rPh>
    <rPh sb="21" eb="22">
      <t>トウ</t>
    </rPh>
    <rPh sb="23" eb="25">
      <t>ジュウショウ</t>
    </rPh>
    <rPh sb="25" eb="27">
      <t>カンジャ</t>
    </rPh>
    <rPh sb="29" eb="31">
      <t>テイキョウ</t>
    </rPh>
    <rPh sb="31" eb="33">
      <t>ナイヨウ</t>
    </rPh>
    <phoneticPr fontId="4"/>
  </si>
  <si>
    <t>職員0.88人
（正規0.88人、）</t>
    <phoneticPr fontId="4"/>
  </si>
  <si>
    <t>障害者の社会活動の範囲を広めることに役立っているが、障害者数の伸びより事業費が増加しているため、平成２９年度より所得制限を導入したので、今後の推移を見守る必要がある。</t>
    <rPh sb="0" eb="3">
      <t>ショウガイシャ</t>
    </rPh>
    <rPh sb="4" eb="6">
      <t>シャカイ</t>
    </rPh>
    <rPh sb="6" eb="8">
      <t>カツドウ</t>
    </rPh>
    <rPh sb="9" eb="11">
      <t>ハンイ</t>
    </rPh>
    <rPh sb="12" eb="13">
      <t>ヒロ</t>
    </rPh>
    <rPh sb="18" eb="20">
      <t>ヤクダ</t>
    </rPh>
    <rPh sb="26" eb="29">
      <t>ショウガイシャ</t>
    </rPh>
    <rPh sb="29" eb="30">
      <t>スウ</t>
    </rPh>
    <rPh sb="31" eb="32">
      <t>ノ</t>
    </rPh>
    <rPh sb="35" eb="37">
      <t>ジギョウ</t>
    </rPh>
    <rPh sb="37" eb="38">
      <t>ヒ</t>
    </rPh>
    <rPh sb="39" eb="41">
      <t>ゾウカ</t>
    </rPh>
    <rPh sb="48" eb="50">
      <t>ヘイセイ</t>
    </rPh>
    <rPh sb="52" eb="53">
      <t>ネン</t>
    </rPh>
    <rPh sb="53" eb="54">
      <t>ド</t>
    </rPh>
    <rPh sb="56" eb="58">
      <t>ショトク</t>
    </rPh>
    <rPh sb="58" eb="60">
      <t>セイゲン</t>
    </rPh>
    <rPh sb="61" eb="63">
      <t>ドウニュウ</t>
    </rPh>
    <rPh sb="68" eb="70">
      <t>コンゴ</t>
    </rPh>
    <rPh sb="71" eb="73">
      <t>スイイ</t>
    </rPh>
    <rPh sb="74" eb="76">
      <t>ミマモ</t>
    </rPh>
    <rPh sb="77" eb="79">
      <t>ヒツヨウ</t>
    </rPh>
    <phoneticPr fontId="4"/>
  </si>
  <si>
    <t>より必要性の高い障害福祉施策の充実のため、見直しを検討</t>
    <rPh sb="10" eb="12">
      <t>フクシ</t>
    </rPh>
    <phoneticPr fontId="4"/>
  </si>
  <si>
    <t>福祉タクシー、自動車燃料費助成、通所交通費助成等サービスへのアクセス支援について総合的に検討し、より必要性の高い障害者福祉施策の充実のため、見直しを検討</t>
    <rPh sb="0" eb="2">
      <t>フクシ</t>
    </rPh>
    <rPh sb="7" eb="10">
      <t>ジドウシャ</t>
    </rPh>
    <rPh sb="10" eb="12">
      <t>ネンリョウ</t>
    </rPh>
    <rPh sb="12" eb="13">
      <t>ヒ</t>
    </rPh>
    <rPh sb="13" eb="15">
      <t>ジョセイ</t>
    </rPh>
    <rPh sb="16" eb="18">
      <t>ツウショ</t>
    </rPh>
    <rPh sb="18" eb="21">
      <t>コウツウヒ</t>
    </rPh>
    <rPh sb="21" eb="23">
      <t>ジョセイ</t>
    </rPh>
    <rPh sb="23" eb="24">
      <t>トウ</t>
    </rPh>
    <rPh sb="34" eb="36">
      <t>シエン</t>
    </rPh>
    <rPh sb="40" eb="43">
      <t>ソウゴウテキ</t>
    </rPh>
    <rPh sb="44" eb="46">
      <t>ケントウ</t>
    </rPh>
    <rPh sb="50" eb="52">
      <t>ヒツヨウ</t>
    </rPh>
    <rPh sb="52" eb="53">
      <t>セイ</t>
    </rPh>
    <rPh sb="54" eb="55">
      <t>タカ</t>
    </rPh>
    <rPh sb="56" eb="59">
      <t>ショウガイシャ</t>
    </rPh>
    <rPh sb="59" eb="61">
      <t>フクシ</t>
    </rPh>
    <rPh sb="61" eb="63">
      <t>シサク</t>
    </rPh>
    <rPh sb="62" eb="63">
      <t>サク</t>
    </rPh>
    <rPh sb="64" eb="66">
      <t>ジュウジツ</t>
    </rPh>
    <rPh sb="70" eb="72">
      <t>ミナオ</t>
    </rPh>
    <rPh sb="74" eb="76">
      <t>ケントウ</t>
    </rPh>
    <phoneticPr fontId="4"/>
  </si>
  <si>
    <t>歳出予算額1.5億円
（うち一般財源1.4億円)
【主なもの】
扶助費 1.4億円</t>
    <phoneticPr fontId="4"/>
  </si>
  <si>
    <t>自動車燃料費助成</t>
    <rPh sb="0" eb="3">
      <t>ジドウシャ</t>
    </rPh>
    <rPh sb="3" eb="6">
      <t>ネンリョウヒ</t>
    </rPh>
    <rPh sb="6" eb="8">
      <t>ジョセイ</t>
    </rPh>
    <phoneticPr fontId="4"/>
  </si>
  <si>
    <t>〔対象者〕
重度の障害者（児）及び特定疾患等の重症患者
〔提供内容〕
助成額：500円/回（上限年40回）</t>
    <rPh sb="1" eb="4">
      <t>タイショウシャ</t>
    </rPh>
    <rPh sb="6" eb="8">
      <t>ジュウド</t>
    </rPh>
    <rPh sb="9" eb="12">
      <t>ショウガイシャ</t>
    </rPh>
    <rPh sb="13" eb="14">
      <t>ジ</t>
    </rPh>
    <rPh sb="15" eb="16">
      <t>オヨ</t>
    </rPh>
    <rPh sb="17" eb="19">
      <t>トクテイ</t>
    </rPh>
    <rPh sb="19" eb="21">
      <t>シッカン</t>
    </rPh>
    <rPh sb="21" eb="22">
      <t>トウ</t>
    </rPh>
    <rPh sb="23" eb="25">
      <t>ジュウショウ</t>
    </rPh>
    <rPh sb="25" eb="27">
      <t>カンジャ</t>
    </rPh>
    <rPh sb="29" eb="31">
      <t>テイキョウ</t>
    </rPh>
    <rPh sb="31" eb="33">
      <t>ナイヨウ</t>
    </rPh>
    <rPh sb="35" eb="38">
      <t>ジョセイガク</t>
    </rPh>
    <phoneticPr fontId="4"/>
  </si>
  <si>
    <t>職員1.68人
（正規0.88人、
非常勤0.80人）</t>
    <phoneticPr fontId="4"/>
  </si>
  <si>
    <t>福祉タクシー、自動車燃料費助成、通所交通費助成等サービスへのアクセス支援について総合的に検討し、より必要性の高い障害福祉施策の充実のため、見直しを検討</t>
    <rPh sb="0" eb="2">
      <t>フクシ</t>
    </rPh>
    <rPh sb="7" eb="10">
      <t>ジドウシャ</t>
    </rPh>
    <rPh sb="10" eb="12">
      <t>ネンリョウ</t>
    </rPh>
    <rPh sb="12" eb="13">
      <t>ヒ</t>
    </rPh>
    <rPh sb="13" eb="15">
      <t>ジョセイ</t>
    </rPh>
    <rPh sb="16" eb="18">
      <t>ツウショ</t>
    </rPh>
    <rPh sb="18" eb="21">
      <t>コウツウヒ</t>
    </rPh>
    <rPh sb="21" eb="23">
      <t>ジョセイ</t>
    </rPh>
    <rPh sb="23" eb="24">
      <t>トウ</t>
    </rPh>
    <rPh sb="34" eb="36">
      <t>シエン</t>
    </rPh>
    <rPh sb="40" eb="43">
      <t>ソウゴウテキ</t>
    </rPh>
    <rPh sb="44" eb="46">
      <t>ケントウ</t>
    </rPh>
    <rPh sb="50" eb="52">
      <t>ヒツヨウ</t>
    </rPh>
    <rPh sb="52" eb="53">
      <t>セイ</t>
    </rPh>
    <rPh sb="54" eb="55">
      <t>タカ</t>
    </rPh>
    <rPh sb="56" eb="58">
      <t>ショウガイ</t>
    </rPh>
    <rPh sb="58" eb="60">
      <t>フクシ</t>
    </rPh>
    <rPh sb="60" eb="62">
      <t>シサク</t>
    </rPh>
    <rPh sb="63" eb="65">
      <t>ジュウジツ</t>
    </rPh>
    <rPh sb="69" eb="71">
      <t>ミナオ</t>
    </rPh>
    <rPh sb="73" eb="75">
      <t>ケントウ</t>
    </rPh>
    <phoneticPr fontId="4"/>
  </si>
  <si>
    <t>８政令市が実施</t>
    <rPh sb="1" eb="4">
      <t>セイレイシ</t>
    </rPh>
    <rPh sb="5" eb="7">
      <t>ジッシ</t>
    </rPh>
    <phoneticPr fontId="4"/>
  </si>
  <si>
    <t>民間福祉作業所等運営費助成</t>
    <rPh sb="0" eb="2">
      <t>ミンカン</t>
    </rPh>
    <rPh sb="2" eb="4">
      <t>フクシ</t>
    </rPh>
    <rPh sb="4" eb="6">
      <t>サギョウ</t>
    </rPh>
    <rPh sb="6" eb="7">
      <t>ショ</t>
    </rPh>
    <rPh sb="7" eb="8">
      <t>トウ</t>
    </rPh>
    <rPh sb="8" eb="11">
      <t>ウンエイヒ</t>
    </rPh>
    <rPh sb="11" eb="13">
      <t>ジョセイ</t>
    </rPh>
    <phoneticPr fontId="4"/>
  </si>
  <si>
    <t>〔対象者〕
ワークホーム及び精神共同作業所を運営する団体
〔提供内容〕
指導員設置費・賃借料・事業費の10/10（上限あり）</t>
    <rPh sb="1" eb="4">
      <t>タイショウシャ</t>
    </rPh>
    <rPh sb="12" eb="13">
      <t>オヨ</t>
    </rPh>
    <rPh sb="14" eb="16">
      <t>セイシン</t>
    </rPh>
    <rPh sb="16" eb="18">
      <t>キョウドウ</t>
    </rPh>
    <rPh sb="18" eb="20">
      <t>サギョウ</t>
    </rPh>
    <rPh sb="20" eb="21">
      <t>ジョ</t>
    </rPh>
    <rPh sb="22" eb="24">
      <t>ウンエイ</t>
    </rPh>
    <rPh sb="26" eb="28">
      <t>ダンタイ</t>
    </rPh>
    <rPh sb="30" eb="32">
      <t>テイキョウ</t>
    </rPh>
    <rPh sb="32" eb="34">
      <t>ナイヨウ</t>
    </rPh>
    <phoneticPr fontId="4"/>
  </si>
  <si>
    <t>平成２９年度
ワークホーム　　１６カ所
　　延利用者数　１，１２５人
精神共同作業者　　３カ所
　　延利用者数　　　６１７人</t>
    <rPh sb="0" eb="2">
      <t>ヘイセイ</t>
    </rPh>
    <rPh sb="4" eb="6">
      <t>ネンド</t>
    </rPh>
    <rPh sb="18" eb="19">
      <t>ショ</t>
    </rPh>
    <rPh sb="22" eb="23">
      <t>ノ</t>
    </rPh>
    <rPh sb="23" eb="26">
      <t>リヨウシャ</t>
    </rPh>
    <rPh sb="26" eb="27">
      <t>スウ</t>
    </rPh>
    <rPh sb="33" eb="34">
      <t>ニン</t>
    </rPh>
    <rPh sb="36" eb="38">
      <t>セイシン</t>
    </rPh>
    <rPh sb="38" eb="40">
      <t>キョウドウ</t>
    </rPh>
    <rPh sb="40" eb="43">
      <t>サギョウシャ</t>
    </rPh>
    <rPh sb="47" eb="48">
      <t>ショ</t>
    </rPh>
    <rPh sb="51" eb="52">
      <t>ノベ</t>
    </rPh>
    <rPh sb="52" eb="54">
      <t>リヨウ</t>
    </rPh>
    <rPh sb="54" eb="55">
      <t>シャ</t>
    </rPh>
    <rPh sb="55" eb="56">
      <t>スウ</t>
    </rPh>
    <rPh sb="62" eb="63">
      <t>ニン</t>
    </rPh>
    <phoneticPr fontId="4"/>
  </si>
  <si>
    <t xml:space="preserve">　経営者の高齢化や、収入の大半を市の補助金が占めるなど、経営が不安定な事業所が多く、法定サービス事業所への移行を推進している。
</t>
    <rPh sb="1" eb="4">
      <t>ケイエイシャ</t>
    </rPh>
    <rPh sb="5" eb="8">
      <t>コウレイカ</t>
    </rPh>
    <rPh sb="10" eb="12">
      <t>シュウニュウ</t>
    </rPh>
    <rPh sb="13" eb="15">
      <t>タイハン</t>
    </rPh>
    <rPh sb="16" eb="17">
      <t>シ</t>
    </rPh>
    <rPh sb="18" eb="21">
      <t>ホジョキン</t>
    </rPh>
    <rPh sb="22" eb="23">
      <t>シ</t>
    </rPh>
    <rPh sb="28" eb="30">
      <t>ケイエイ</t>
    </rPh>
    <rPh sb="31" eb="34">
      <t>フアンテイ</t>
    </rPh>
    <rPh sb="35" eb="37">
      <t>ジギョウ</t>
    </rPh>
    <rPh sb="37" eb="38">
      <t>ショ</t>
    </rPh>
    <rPh sb="39" eb="40">
      <t>オオ</t>
    </rPh>
    <rPh sb="42" eb="44">
      <t>ホウテイ</t>
    </rPh>
    <rPh sb="48" eb="50">
      <t>ジギョウ</t>
    </rPh>
    <rPh sb="50" eb="51">
      <t>ショ</t>
    </rPh>
    <rPh sb="53" eb="55">
      <t>イコウ</t>
    </rPh>
    <rPh sb="56" eb="58">
      <t>スイシン</t>
    </rPh>
    <phoneticPr fontId="4"/>
  </si>
  <si>
    <t>就労継続支援（Ｂ型）や地域活動支援センターへの移行を推進する。</t>
    <rPh sb="0" eb="2">
      <t>シュウロウ</t>
    </rPh>
    <rPh sb="2" eb="4">
      <t>ケイゾク</t>
    </rPh>
    <rPh sb="4" eb="6">
      <t>シエン</t>
    </rPh>
    <rPh sb="8" eb="9">
      <t>ガタ</t>
    </rPh>
    <rPh sb="11" eb="13">
      <t>チイキ</t>
    </rPh>
    <rPh sb="13" eb="15">
      <t>カツドウ</t>
    </rPh>
    <rPh sb="15" eb="17">
      <t>シエン</t>
    </rPh>
    <rPh sb="23" eb="25">
      <t>イコウ</t>
    </rPh>
    <rPh sb="26" eb="28">
      <t>スイシン</t>
    </rPh>
    <phoneticPr fontId="4"/>
  </si>
  <si>
    <t>政令市１１市で実施</t>
    <rPh sb="0" eb="3">
      <t>セイレイシ</t>
    </rPh>
    <rPh sb="5" eb="6">
      <t>シ</t>
    </rPh>
    <rPh sb="7" eb="9">
      <t>ジッシ</t>
    </rPh>
    <phoneticPr fontId="4"/>
  </si>
  <si>
    <t>斎場管理運営</t>
    <rPh sb="0" eb="2">
      <t>サイジョウ</t>
    </rPh>
    <rPh sb="2" eb="4">
      <t>カンリ</t>
    </rPh>
    <rPh sb="4" eb="6">
      <t>ウンエイ</t>
    </rPh>
    <phoneticPr fontId="4"/>
  </si>
  <si>
    <t>　市民が死亡した際に必要な火葬・葬儀を実施できるよう、葬儀式場、霊安室、霊きゅう車及び葬儀用祭壇その他斎場内の施設を適切に管理運営する。</t>
    <phoneticPr fontId="4"/>
  </si>
  <si>
    <t>〔対象者〕
故人の遺族等
〔提供内容〕
斎場の維持管理</t>
    <rPh sb="1" eb="4">
      <t>タイショウシャ</t>
    </rPh>
    <rPh sb="6" eb="8">
      <t>コジン</t>
    </rPh>
    <rPh sb="9" eb="11">
      <t>イゾク</t>
    </rPh>
    <rPh sb="11" eb="12">
      <t>トウ</t>
    </rPh>
    <rPh sb="14" eb="16">
      <t>テイキョウ</t>
    </rPh>
    <rPh sb="16" eb="18">
      <t>ナイヨウ</t>
    </rPh>
    <rPh sb="20" eb="22">
      <t>サイジョウ</t>
    </rPh>
    <phoneticPr fontId="4"/>
  </si>
  <si>
    <t>職員0.35人
（正規0.35人）</t>
  </si>
  <si>
    <t>【現状】斎場管理運営は、市民が火葬・葬儀できる場を確保するために必要な事業である。指定管理者の導入により、効率的な運営が行われている。
【課題】超高齢化の進展により、今後も火葬需要の増加が見込まれる一方で、建設から10年が経過し施設の老朽化・設備の故障が発生するようになっており、計画的な施設修繕・設備改修が必要である。</t>
    <rPh sb="1" eb="3">
      <t>ゲンジョウ</t>
    </rPh>
    <rPh sb="41" eb="43">
      <t>シテイ</t>
    </rPh>
    <rPh sb="43" eb="46">
      <t>カンリシャ</t>
    </rPh>
    <rPh sb="47" eb="49">
      <t>ドウニュウ</t>
    </rPh>
    <rPh sb="53" eb="56">
      <t>コウリツテキ</t>
    </rPh>
    <rPh sb="57" eb="59">
      <t>ウンエイ</t>
    </rPh>
    <rPh sb="60" eb="61">
      <t>オコナ</t>
    </rPh>
    <phoneticPr fontId="4"/>
  </si>
  <si>
    <t>　火葬件数の増加に対応するため、稼働時間、日数の増加を検討する。</t>
    <rPh sb="1" eb="3">
      <t>カソウ</t>
    </rPh>
    <rPh sb="3" eb="5">
      <t>ケンスウ</t>
    </rPh>
    <rPh sb="6" eb="8">
      <t>ゾウカ</t>
    </rPh>
    <rPh sb="9" eb="11">
      <t>タイオウ</t>
    </rPh>
    <rPh sb="16" eb="18">
      <t>カドウ</t>
    </rPh>
    <rPh sb="18" eb="20">
      <t>ジカン</t>
    </rPh>
    <rPh sb="21" eb="23">
      <t>ニッスウ</t>
    </rPh>
    <rPh sb="24" eb="26">
      <t>ゾウカ</t>
    </rPh>
    <rPh sb="27" eb="29">
      <t>ケントウ</t>
    </rPh>
    <phoneticPr fontId="4"/>
  </si>
  <si>
    <t>生活衛生課</t>
    <rPh sb="0" eb="2">
      <t>セイカツ</t>
    </rPh>
    <rPh sb="2" eb="5">
      <t>エイセイカ</t>
    </rPh>
    <phoneticPr fontId="4"/>
  </si>
  <si>
    <t>斎場</t>
  </si>
  <si>
    <t>【歳出予算額】4.5億円
（うち一般財源3.0億円）
【主なもの】
指定管理委託料 3.7億円
【歳入予算額】1.4億円
【主なもの】
火葬施設使用料 0.7億円
式場使用料 0.6億円</t>
    <rPh sb="23" eb="24">
      <t>オク</t>
    </rPh>
    <rPh sb="34" eb="36">
      <t>シテイ</t>
    </rPh>
    <rPh sb="36" eb="38">
      <t>カンリ</t>
    </rPh>
    <rPh sb="38" eb="41">
      <t>イタクリョウ</t>
    </rPh>
    <rPh sb="45" eb="47">
      <t>オクエン</t>
    </rPh>
    <rPh sb="58" eb="60">
      <t>オクエン</t>
    </rPh>
    <rPh sb="68" eb="70">
      <t>カソウ</t>
    </rPh>
    <rPh sb="70" eb="72">
      <t>シセツ</t>
    </rPh>
    <rPh sb="72" eb="74">
      <t>シヨウ</t>
    </rPh>
    <rPh sb="74" eb="75">
      <t>リョウ</t>
    </rPh>
    <rPh sb="79" eb="80">
      <t>オク</t>
    </rPh>
    <rPh sb="82" eb="84">
      <t>シキジョウ</t>
    </rPh>
    <rPh sb="84" eb="87">
      <t>シヨウリョウ</t>
    </rPh>
    <rPh sb="91" eb="93">
      <t>オクエン</t>
    </rPh>
    <phoneticPr fontId="4"/>
  </si>
  <si>
    <t>歳出決算額 397百万円
（うち一般財源 253百万円）</t>
    <phoneticPr fontId="4"/>
  </si>
  <si>
    <t>霊園管理運営</t>
    <rPh sb="0" eb="2">
      <t>レイエン</t>
    </rPh>
    <rPh sb="2" eb="4">
      <t>カンリ</t>
    </rPh>
    <rPh sb="4" eb="6">
      <t>ウンエイ</t>
    </rPh>
    <phoneticPr fontId="4"/>
  </si>
  <si>
    <t>　園内の適正な管理により良好な環境の維持を図り、墓参者に快適に利用してもらう。</t>
    <phoneticPr fontId="4"/>
  </si>
  <si>
    <t>〔対象者〕
墓地使用者又は使用を希望する市民
〔提供内容〕
桜木霊園・平和公園の維持管理
墓地利用者の募集・決定</t>
    <rPh sb="1" eb="4">
      <t>タイショウシャ</t>
    </rPh>
    <rPh sb="6" eb="8">
      <t>ボチ</t>
    </rPh>
    <rPh sb="8" eb="11">
      <t>シヨウシャ</t>
    </rPh>
    <rPh sb="11" eb="12">
      <t>マタ</t>
    </rPh>
    <rPh sb="13" eb="15">
      <t>シヨウ</t>
    </rPh>
    <rPh sb="16" eb="18">
      <t>キボウ</t>
    </rPh>
    <rPh sb="20" eb="22">
      <t>シミン</t>
    </rPh>
    <rPh sb="24" eb="26">
      <t>テイキョウ</t>
    </rPh>
    <rPh sb="26" eb="28">
      <t>ナイヨウ</t>
    </rPh>
    <phoneticPr fontId="4"/>
  </si>
  <si>
    <t>職員15.7人
（正規8.5人、
非常勤7.2人）</t>
    <phoneticPr fontId="4"/>
  </si>
  <si>
    <t>　霊園管理運営は、市民の墓地需要に応えるために不可欠な事業である。
高い墓地需要に対して、新規に供給できる墓地が限られていおり、平成30年度は桜木霊園にて返還墓地の再供給を行う。
　また、今後増加する墓地需要に対応するため、拡張建設事業を推進し、早期に供給を開始する必要がある。</t>
    <rPh sb="64" eb="66">
      <t>ヘイセイ</t>
    </rPh>
    <rPh sb="68" eb="70">
      <t>ネンド</t>
    </rPh>
    <rPh sb="71" eb="73">
      <t>サクラギ</t>
    </rPh>
    <rPh sb="73" eb="75">
      <t>レイエン</t>
    </rPh>
    <rPh sb="77" eb="79">
      <t>ヘンカン</t>
    </rPh>
    <rPh sb="79" eb="81">
      <t>ボチ</t>
    </rPh>
    <rPh sb="82" eb="85">
      <t>サイキョウキュウ</t>
    </rPh>
    <rPh sb="86" eb="87">
      <t>オコナ</t>
    </rPh>
    <rPh sb="94" eb="96">
      <t>コンゴ</t>
    </rPh>
    <rPh sb="96" eb="98">
      <t>ゾウカ</t>
    </rPh>
    <rPh sb="100" eb="102">
      <t>ボチ</t>
    </rPh>
    <rPh sb="102" eb="104">
      <t>ジュヨウ</t>
    </rPh>
    <rPh sb="105" eb="107">
      <t>タイオウ</t>
    </rPh>
    <rPh sb="112" eb="114">
      <t>カクチョウ</t>
    </rPh>
    <rPh sb="114" eb="116">
      <t>ケンセツ</t>
    </rPh>
    <rPh sb="116" eb="118">
      <t>ジギョウ</t>
    </rPh>
    <rPh sb="119" eb="121">
      <t>スイシン</t>
    </rPh>
    <rPh sb="123" eb="125">
      <t>ソウキ</t>
    </rPh>
    <rPh sb="129" eb="131">
      <t>カイシ</t>
    </rPh>
    <rPh sb="133" eb="135">
      <t>ヒツヨウ</t>
    </rPh>
    <phoneticPr fontId="4"/>
  </si>
  <si>
    <t>　市民の墓地需要の多様化を踏まえ、小区画型墓地や樹木葬墓地をはじめとした新形態墓地の整備を推進する。</t>
    <rPh sb="1" eb="3">
      <t>シミン</t>
    </rPh>
    <rPh sb="4" eb="6">
      <t>ボチ</t>
    </rPh>
    <rPh sb="6" eb="8">
      <t>ジュヨウ</t>
    </rPh>
    <rPh sb="9" eb="12">
      <t>タヨウカ</t>
    </rPh>
    <rPh sb="13" eb="14">
      <t>フ</t>
    </rPh>
    <rPh sb="17" eb="20">
      <t>ショウクカク</t>
    </rPh>
    <rPh sb="20" eb="21">
      <t>ガタ</t>
    </rPh>
    <rPh sb="21" eb="23">
      <t>ボチ</t>
    </rPh>
    <rPh sb="24" eb="26">
      <t>ジュモク</t>
    </rPh>
    <rPh sb="26" eb="27">
      <t>ソウ</t>
    </rPh>
    <rPh sb="27" eb="29">
      <t>ボチ</t>
    </rPh>
    <rPh sb="36" eb="39">
      <t>シンケイタイ</t>
    </rPh>
    <rPh sb="39" eb="41">
      <t>ボチ</t>
    </rPh>
    <rPh sb="42" eb="44">
      <t>セイビ</t>
    </rPh>
    <rPh sb="45" eb="47">
      <t>スイシン</t>
    </rPh>
    <phoneticPr fontId="4"/>
  </si>
  <si>
    <t>桜木霊園
平和公園</t>
  </si>
  <si>
    <t xml:space="preserve">
歳出予算額3.2億円
（うち一般財源0.6億円)
【主なもの】
平和公園指定管理委託 1.6億円
【歳入予算額】 3.3億円
【主なもの】
墓地管理料 1.6億円
墓地使用料 1.7億円
</t>
    <rPh sb="37" eb="39">
      <t>シテイ</t>
    </rPh>
    <rPh sb="39" eb="41">
      <t>カンリ</t>
    </rPh>
    <rPh sb="71" eb="73">
      <t>ボチ</t>
    </rPh>
    <rPh sb="73" eb="75">
      <t>カンリ</t>
    </rPh>
    <rPh sb="75" eb="76">
      <t>リョウ</t>
    </rPh>
    <rPh sb="83" eb="85">
      <t>ボチ</t>
    </rPh>
    <phoneticPr fontId="4"/>
  </si>
  <si>
    <t>歳出決算額 342百万円
（うち一般財源 0百万円）</t>
    <phoneticPr fontId="4"/>
  </si>
  <si>
    <t>衛生情報システム</t>
    <rPh sb="0" eb="2">
      <t>エイセイ</t>
    </rPh>
    <rPh sb="2" eb="4">
      <t>ジョウホウ</t>
    </rPh>
    <phoneticPr fontId="4"/>
  </si>
  <si>
    <t>保健医療・衛生情報システムの運用保守管理（ハードウエア、アプリケーションソフトウエア、ネットワークの保守管理）</t>
  </si>
  <si>
    <t xml:space="preserve">保健医療・衛生情報システム
利用者数：約450人
</t>
    <rPh sb="0" eb="2">
      <t>ホケン</t>
    </rPh>
    <rPh sb="2" eb="4">
      <t>イリョウ</t>
    </rPh>
    <rPh sb="5" eb="7">
      <t>エイセイ</t>
    </rPh>
    <rPh sb="7" eb="9">
      <t>ジョウホウ</t>
    </rPh>
    <rPh sb="14" eb="17">
      <t>リヨウシャ</t>
    </rPh>
    <rPh sb="17" eb="18">
      <t>スウ</t>
    </rPh>
    <rPh sb="19" eb="20">
      <t>ヤク</t>
    </rPh>
    <rPh sb="23" eb="24">
      <t>ニン</t>
    </rPh>
    <phoneticPr fontId="4"/>
  </si>
  <si>
    <t>システムは安定的に稼働しており、効率的な事務運用と市民のサービス向上に寄与している。</t>
    <phoneticPr fontId="4"/>
  </si>
  <si>
    <t>保健福祉総務課</t>
    <rPh sb="0" eb="2">
      <t>ホケン</t>
    </rPh>
    <rPh sb="2" eb="4">
      <t>フクシ</t>
    </rPh>
    <rPh sb="4" eb="7">
      <t>ソウムカ</t>
    </rPh>
    <phoneticPr fontId="4"/>
  </si>
  <si>
    <t>歳出予算額130百万円
（うち一般財源130百万円)
【主なもの】
保守管理委託料130百万円</t>
    <phoneticPr fontId="4"/>
  </si>
  <si>
    <t>歳出決算額140百万円
（うち一般財源139百万円)</t>
    <rPh sb="8" eb="9">
      <t>ヒャク</t>
    </rPh>
    <rPh sb="9" eb="10">
      <t>マン</t>
    </rPh>
    <rPh sb="22" eb="23">
      <t>ヒャク</t>
    </rPh>
    <rPh sb="23" eb="24">
      <t>マン</t>
    </rPh>
    <phoneticPr fontId="4"/>
  </si>
  <si>
    <t>国民健康保険</t>
    <rPh sb="0" eb="2">
      <t>コクミン</t>
    </rPh>
    <rPh sb="2" eb="4">
      <t>ケンコウ</t>
    </rPh>
    <rPh sb="4" eb="6">
      <t>ホケン</t>
    </rPh>
    <phoneticPr fontId="4"/>
  </si>
  <si>
    <t>〔対象者〕
国民健康保険被保険者
〔提供内容〕
・療養の給付
・特定健康診査・特定保健指導
・保険料の賦課徴収
・資格の得喪処理等の実施</t>
    <rPh sb="1" eb="4">
      <t>タイショウシャ</t>
    </rPh>
    <rPh sb="6" eb="8">
      <t>コクミン</t>
    </rPh>
    <rPh sb="8" eb="10">
      <t>ケンコウ</t>
    </rPh>
    <rPh sb="10" eb="12">
      <t>ホケン</t>
    </rPh>
    <rPh sb="12" eb="16">
      <t>ヒホケンシャ</t>
    </rPh>
    <rPh sb="18" eb="20">
      <t>テイキョウ</t>
    </rPh>
    <rPh sb="20" eb="22">
      <t>ナイヨウ</t>
    </rPh>
    <phoneticPr fontId="4"/>
  </si>
  <si>
    <t>職員121.72人
（正規64.52人、
非常勤57.20人）</t>
    <phoneticPr fontId="4"/>
  </si>
  <si>
    <t>アクションプランに基づく財政健全化の推進</t>
  </si>
  <si>
    <t>健康保険課</t>
    <rPh sb="0" eb="2">
      <t>ケンコウ</t>
    </rPh>
    <rPh sb="2" eb="4">
      <t>ホケン</t>
    </rPh>
    <rPh sb="4" eb="5">
      <t>カ</t>
    </rPh>
    <phoneticPr fontId="4"/>
  </si>
  <si>
    <t>アクションプランに基づく医療費適正化の推進</t>
    <phoneticPr fontId="4"/>
  </si>
  <si>
    <t>国民健康保険法、高齢者の医療の確保に関する法律により、全自治体で実施</t>
    <rPh sb="0" eb="2">
      <t>コクミン</t>
    </rPh>
    <rPh sb="2" eb="4">
      <t>ケンコウ</t>
    </rPh>
    <rPh sb="4" eb="6">
      <t>ホケン</t>
    </rPh>
    <rPh sb="6" eb="7">
      <t>ホウ</t>
    </rPh>
    <rPh sb="8" eb="11">
      <t>コウレイシャ</t>
    </rPh>
    <rPh sb="12" eb="14">
      <t>イリョウ</t>
    </rPh>
    <rPh sb="15" eb="17">
      <t>カクホ</t>
    </rPh>
    <rPh sb="18" eb="19">
      <t>カン</t>
    </rPh>
    <rPh sb="21" eb="23">
      <t>ホウリツ</t>
    </rPh>
    <rPh sb="27" eb="28">
      <t>ゼン</t>
    </rPh>
    <rPh sb="28" eb="31">
      <t>ジチタイ</t>
    </rPh>
    <rPh sb="32" eb="34">
      <t>ジッシ</t>
    </rPh>
    <phoneticPr fontId="4"/>
  </si>
  <si>
    <t>① 調達改革</t>
    <phoneticPr fontId="4"/>
  </si>
  <si>
    <t>1-1-1</t>
  </si>
  <si>
    <t>緑と水辺の保全・活用</t>
    <phoneticPr fontId="2"/>
  </si>
  <si>
    <t>② 課題抑制</t>
    <phoneticPr fontId="4"/>
  </si>
  <si>
    <t>1-1-2</t>
  </si>
  <si>
    <t>やすらぎとにぎわいのある海辺の創出</t>
    <phoneticPr fontId="2"/>
  </si>
  <si>
    <t>③ 整理統合</t>
    <phoneticPr fontId="4"/>
  </si>
  <si>
    <t>1-2-1</t>
  </si>
  <si>
    <t>公園緑地の充実</t>
    <phoneticPr fontId="2"/>
  </si>
  <si>
    <t>④ アウトソーシング</t>
    <phoneticPr fontId="4"/>
  </si>
  <si>
    <t>1-2-2</t>
  </si>
  <si>
    <t>都市緑化の推進</t>
    <phoneticPr fontId="2"/>
  </si>
  <si>
    <t>⑤ 連携・協働</t>
    <phoneticPr fontId="4"/>
  </si>
  <si>
    <t>1-2-3</t>
  </si>
  <si>
    <t>花のあふれるまちづくりの推進</t>
    <phoneticPr fontId="2"/>
  </si>
  <si>
    <t>⑥ ＩＣＴ活用</t>
    <phoneticPr fontId="4"/>
  </si>
  <si>
    <t>1-3-1</t>
  </si>
  <si>
    <t>低炭素社会の実現に向けた取組みの推進</t>
    <phoneticPr fontId="2"/>
  </si>
  <si>
    <t>⑦ 資産活用</t>
    <phoneticPr fontId="4"/>
  </si>
  <si>
    <t>1-3-2</t>
  </si>
  <si>
    <t>循環型社会の実現に向けた取組みの推進</t>
    <phoneticPr fontId="2"/>
  </si>
  <si>
    <t>⑧ その他</t>
    <phoneticPr fontId="4"/>
  </si>
  <si>
    <t>1-3-3</t>
  </si>
  <si>
    <t>良好な生活環境の確保</t>
    <phoneticPr fontId="2"/>
  </si>
  <si>
    <t>環境保全・創造活動の推進</t>
    <phoneticPr fontId="2"/>
  </si>
  <si>
    <t>健康づくりの推進</t>
    <phoneticPr fontId="2"/>
  </si>
  <si>
    <t>医療体制の充実</t>
    <phoneticPr fontId="2"/>
  </si>
  <si>
    <t>食の安全と環境衛生の推進</t>
    <phoneticPr fontId="4"/>
  </si>
  <si>
    <t>子育て支援の充実</t>
    <phoneticPr fontId="2"/>
  </si>
  <si>
    <t>2-2-2</t>
  </si>
  <si>
    <t>こどもの健全育成の推進</t>
    <phoneticPr fontId="2"/>
  </si>
  <si>
    <t>地域福祉の充実</t>
    <phoneticPr fontId="2"/>
  </si>
  <si>
    <t>介護予防と生きがいづくりの促進</t>
    <phoneticPr fontId="2"/>
  </si>
  <si>
    <t>介護保険サービスの充実</t>
    <phoneticPr fontId="2"/>
  </si>
  <si>
    <t>療育体制と相談支援の充実</t>
    <phoneticPr fontId="2"/>
  </si>
  <si>
    <t>地域生活支援の充実（障害のある人）</t>
    <phoneticPr fontId="2"/>
  </si>
  <si>
    <t>就労支援と社会参加の促進</t>
    <phoneticPr fontId="2"/>
  </si>
  <si>
    <t>3-1-1</t>
  </si>
  <si>
    <t>学校教育の振興</t>
    <phoneticPr fontId="2"/>
  </si>
  <si>
    <t>3-1-2</t>
  </si>
  <si>
    <t>地域の教育力の向上</t>
    <phoneticPr fontId="2"/>
  </si>
  <si>
    <t>3-1-3</t>
  </si>
  <si>
    <t>こどもの参画の推進</t>
    <phoneticPr fontId="2"/>
  </si>
  <si>
    <t>3-2-1</t>
  </si>
  <si>
    <t>生涯学習の推進</t>
    <phoneticPr fontId="2"/>
  </si>
  <si>
    <t>3-2-2</t>
  </si>
  <si>
    <t>スポーツ・レクリエーション活動の推進</t>
    <phoneticPr fontId="2"/>
  </si>
  <si>
    <t>3-3-1</t>
  </si>
  <si>
    <t>文化・芸術の振興</t>
    <phoneticPr fontId="2"/>
  </si>
  <si>
    <t>3-3-2</t>
  </si>
  <si>
    <t>文化的財産の保全と活用</t>
    <phoneticPr fontId="2"/>
  </si>
  <si>
    <t>3-4-1</t>
  </si>
  <si>
    <t>国際化の推進</t>
    <phoneticPr fontId="2"/>
  </si>
  <si>
    <t>3-4-2</t>
  </si>
  <si>
    <t>大学・企業等との連携の推進</t>
    <phoneticPr fontId="2"/>
  </si>
  <si>
    <t>3-5-1</t>
  </si>
  <si>
    <t>市民参加・協働の推進</t>
    <phoneticPr fontId="2"/>
  </si>
  <si>
    <t>3-5-2</t>
  </si>
  <si>
    <t>男女共同参画の推進</t>
    <phoneticPr fontId="2"/>
  </si>
  <si>
    <t>4-1-1</t>
  </si>
  <si>
    <t>防災対策の推進</t>
    <phoneticPr fontId="2"/>
  </si>
  <si>
    <t>4-1-2</t>
  </si>
  <si>
    <t>防災体制の充実</t>
    <phoneticPr fontId="2"/>
  </si>
  <si>
    <t>4-1-3</t>
  </si>
  <si>
    <t>消防・救急体制の充実</t>
    <phoneticPr fontId="2"/>
  </si>
  <si>
    <t>4-1-4</t>
  </si>
  <si>
    <t>交通安全の推進</t>
    <phoneticPr fontId="2"/>
  </si>
  <si>
    <t>4-1-5</t>
  </si>
  <si>
    <t>防犯対策の推進</t>
    <phoneticPr fontId="2"/>
  </si>
  <si>
    <t>4-1-6</t>
  </si>
  <si>
    <t>消費生活の安定・向上</t>
    <phoneticPr fontId="2"/>
  </si>
  <si>
    <t>4-2-1</t>
  </si>
  <si>
    <t>市街地の整備</t>
    <phoneticPr fontId="2"/>
  </si>
  <si>
    <t>4-2-2</t>
  </si>
  <si>
    <t>計画的な土地利用の推進</t>
    <phoneticPr fontId="2"/>
  </si>
  <si>
    <t>4-2-3</t>
  </si>
  <si>
    <t>良好な都市景観の形成</t>
    <phoneticPr fontId="2"/>
  </si>
  <si>
    <t>4-2-4</t>
  </si>
  <si>
    <t>住宅・住環境の充実</t>
    <phoneticPr fontId="2"/>
  </si>
  <si>
    <t>生活基盤の充実</t>
    <phoneticPr fontId="2"/>
  </si>
  <si>
    <t>4-3-1</t>
  </si>
  <si>
    <t>公共交通ネットワークの形成</t>
    <phoneticPr fontId="2"/>
  </si>
  <si>
    <t>4-3-2</t>
  </si>
  <si>
    <t>道路ネットワークの形成</t>
    <phoneticPr fontId="2"/>
  </si>
  <si>
    <t>4-3-3</t>
  </si>
  <si>
    <t>人にやさしい移動環境の創出</t>
    <phoneticPr fontId="2"/>
  </si>
  <si>
    <t>5-1-1</t>
  </si>
  <si>
    <t>都心などの魅力向上</t>
    <phoneticPr fontId="2"/>
  </si>
  <si>
    <t>5-1-2</t>
  </si>
  <si>
    <t>都市の国際性の向上</t>
    <phoneticPr fontId="2"/>
  </si>
  <si>
    <t>5-1-3</t>
  </si>
  <si>
    <t>観光の振興と魅力の創出・発信</t>
    <phoneticPr fontId="2"/>
  </si>
  <si>
    <t>5-2-1</t>
  </si>
  <si>
    <t>産業の振興</t>
    <phoneticPr fontId="2"/>
  </si>
  <si>
    <t>5-2-2</t>
  </si>
  <si>
    <t>新事業の創出</t>
    <phoneticPr fontId="2"/>
  </si>
  <si>
    <t>5-2-3</t>
  </si>
  <si>
    <t>商業・サービス産業の振興</t>
    <phoneticPr fontId="2"/>
  </si>
  <si>
    <t>5-2-4</t>
  </si>
  <si>
    <t>物流・港湾機能の強化</t>
    <phoneticPr fontId="2"/>
  </si>
  <si>
    <t>5-2-5</t>
  </si>
  <si>
    <t>勤労者の支援と雇用の創出</t>
    <phoneticPr fontId="2"/>
  </si>
  <si>
    <t>5-3-1</t>
  </si>
  <si>
    <t>新鮮で安全・安心な農畜産物の安定供給</t>
    <phoneticPr fontId="2"/>
  </si>
  <si>
    <t>5-3-2</t>
  </si>
  <si>
    <t>安定した農業経営体の育成</t>
    <phoneticPr fontId="2"/>
  </si>
  <si>
    <t>5-3-3</t>
  </si>
  <si>
    <t>農村と森林の持つ多面的機能の活用</t>
    <phoneticPr fontId="2"/>
  </si>
  <si>
    <t>その他</t>
    <rPh sb="2" eb="3">
      <t>ホカ</t>
    </rPh>
    <phoneticPr fontId="4"/>
  </si>
  <si>
    <t>歳出予算額1.0億円
（うち一般財源1.0億円)
【主なもの】
補助金1. 0億円</t>
    <phoneticPr fontId="4"/>
  </si>
  <si>
    <t>介護予防・認知症予防に一層取り組むとともに、地域で活躍するボランティアの育成など新たな取り組みを検討していく。</t>
    <rPh sb="0" eb="2">
      <t>カイゴ</t>
    </rPh>
    <rPh sb="2" eb="4">
      <t>ヨボウ</t>
    </rPh>
    <rPh sb="5" eb="8">
      <t>ニンチショウ</t>
    </rPh>
    <rPh sb="8" eb="10">
      <t>ヨボウ</t>
    </rPh>
    <rPh sb="11" eb="13">
      <t>イッソウ</t>
    </rPh>
    <rPh sb="13" eb="14">
      <t>ト</t>
    </rPh>
    <rPh sb="15" eb="16">
      <t>ク</t>
    </rPh>
    <rPh sb="22" eb="24">
      <t>チイキ</t>
    </rPh>
    <rPh sb="25" eb="27">
      <t>カツヤク</t>
    </rPh>
    <rPh sb="36" eb="38">
      <t>イクセイ</t>
    </rPh>
    <rPh sb="40" eb="41">
      <t>アラ</t>
    </rPh>
    <rPh sb="43" eb="44">
      <t>ト</t>
    </rPh>
    <rPh sb="45" eb="46">
      <t>ク</t>
    </rPh>
    <rPh sb="48" eb="50">
      <t>ケントウ</t>
    </rPh>
    <phoneticPr fontId="4"/>
  </si>
  <si>
    <t>歳出決算額323百万円
（うち一般財源246万円）</t>
    <rPh sb="0" eb="2">
      <t>サイシュツ</t>
    </rPh>
    <rPh sb="2" eb="4">
      <t>ケッサン</t>
    </rPh>
    <rPh sb="4" eb="5">
      <t>ガク</t>
    </rPh>
    <rPh sb="8" eb="9">
      <t>ヒャク</t>
    </rPh>
    <rPh sb="9" eb="10">
      <t>マン</t>
    </rPh>
    <rPh sb="10" eb="11">
      <t>エン</t>
    </rPh>
    <rPh sb="15" eb="17">
      <t>イッパン</t>
    </rPh>
    <rPh sb="17" eb="19">
      <t>ザイゲン</t>
    </rPh>
    <rPh sb="22" eb="24">
      <t>マンエン</t>
    </rPh>
    <phoneticPr fontId="4"/>
  </si>
  <si>
    <t>歳出決算額1,720百万円
（うち一般財源1,378百万円）</t>
    <phoneticPr fontId="4"/>
  </si>
  <si>
    <t>歳出決算額202百万円
（うち一般財源109百万円）</t>
    <phoneticPr fontId="4"/>
  </si>
  <si>
    <t>支給件数　18,425件</t>
    <rPh sb="0" eb="2">
      <t>シキュウ</t>
    </rPh>
    <rPh sb="2" eb="4">
      <t>ケンスウ</t>
    </rPh>
    <rPh sb="11" eb="12">
      <t>ケン</t>
    </rPh>
    <phoneticPr fontId="4"/>
  </si>
  <si>
    <t>歳出予算額0.6億円
（うち一般財源0.6億円)
【主なもの】
指定管理委託料　0.6億円</t>
    <rPh sb="36" eb="39">
      <t>イタクリョウ</t>
    </rPh>
    <rPh sb="43" eb="45">
      <t>オクエン</t>
    </rPh>
    <phoneticPr fontId="4"/>
  </si>
  <si>
    <t xml:space="preserve">＜平成２９年度＞
Ａ類疾病に分類されるワクチン
接種者数、
四混　　　　27,637人
二混　　　　　7,557人
ＢＣＧ　　　　 6,598人
ヒブ　　　　  27,419人
小肺　　　　 27,446人
ＭＲ（１期）   6,936人
ＭＲ（２期）　 7,581人
水痘（１期）　7,015人
水痘（2期）　 6,749人
日本脳炎（１期）　30,610人
日本脳炎（２期）　 8,278人
Ｂ型肝炎　20,070人
ＨＰＶ　　　　　 129人
</t>
    <rPh sb="1" eb="3">
      <t>ヘイセイ</t>
    </rPh>
    <rPh sb="5" eb="7">
      <t>ネンド</t>
    </rPh>
    <rPh sb="10" eb="11">
      <t>ルイ</t>
    </rPh>
    <rPh sb="11" eb="13">
      <t>シッペイ</t>
    </rPh>
    <rPh sb="14" eb="16">
      <t>ブンルイ</t>
    </rPh>
    <rPh sb="24" eb="26">
      <t>セッシュ</t>
    </rPh>
    <rPh sb="26" eb="27">
      <t>シャ</t>
    </rPh>
    <rPh sb="27" eb="28">
      <t>スウ</t>
    </rPh>
    <rPh sb="30" eb="31">
      <t>ヨン</t>
    </rPh>
    <rPh sb="31" eb="32">
      <t>コン</t>
    </rPh>
    <rPh sb="42" eb="43">
      <t>ニン</t>
    </rPh>
    <rPh sb="44" eb="45">
      <t>ニ</t>
    </rPh>
    <rPh sb="45" eb="46">
      <t>コン</t>
    </rPh>
    <rPh sb="56" eb="57">
      <t>ニン</t>
    </rPh>
    <rPh sb="71" eb="72">
      <t>ニン</t>
    </rPh>
    <rPh sb="87" eb="88">
      <t>ニン</t>
    </rPh>
    <rPh sb="89" eb="90">
      <t>ショウ</t>
    </rPh>
    <rPh sb="90" eb="91">
      <t>ハイ</t>
    </rPh>
    <rPh sb="102" eb="103">
      <t>ニン</t>
    </rPh>
    <rPh sb="108" eb="109">
      <t>キ</t>
    </rPh>
    <rPh sb="118" eb="119">
      <t>ニン</t>
    </rPh>
    <rPh sb="124" eb="125">
      <t>キ</t>
    </rPh>
    <rPh sb="133" eb="134">
      <t>ニン</t>
    </rPh>
    <rPh sb="135" eb="137">
      <t>スイトウ</t>
    </rPh>
    <rPh sb="139" eb="140">
      <t>キ</t>
    </rPh>
    <rPh sb="147" eb="148">
      <t>ニン</t>
    </rPh>
    <rPh sb="149" eb="151">
      <t>スイトウ</t>
    </rPh>
    <rPh sb="153" eb="154">
      <t>キ</t>
    </rPh>
    <rPh sb="162" eb="163">
      <t>ニン</t>
    </rPh>
    <rPh sb="164" eb="166">
      <t>ニホン</t>
    </rPh>
    <rPh sb="166" eb="168">
      <t>ノウエン</t>
    </rPh>
    <rPh sb="170" eb="171">
      <t>キ</t>
    </rPh>
    <rPh sb="179" eb="180">
      <t>ニン</t>
    </rPh>
    <rPh sb="181" eb="183">
      <t>ニホン</t>
    </rPh>
    <rPh sb="183" eb="185">
      <t>ノウエン</t>
    </rPh>
    <rPh sb="187" eb="188">
      <t>キ</t>
    </rPh>
    <rPh sb="196" eb="197">
      <t>ニン</t>
    </rPh>
    <rPh sb="199" eb="200">
      <t>ガタ</t>
    </rPh>
    <rPh sb="200" eb="202">
      <t>カンエン</t>
    </rPh>
    <rPh sb="209" eb="210">
      <t>ニン</t>
    </rPh>
    <rPh sb="223" eb="224">
      <t>ニン</t>
    </rPh>
    <phoneticPr fontId="4"/>
  </si>
  <si>
    <t>＜平成２９年度＞
Ａ類疾病に分類されるワクチン
接種率
四混　　　　　100.2%
二混　　　　　 88.5%
ＢＣＧ　　　 　 97.9%
ヒブ　　　　 　101.7%
小肺　　　　　101.8%
ＭＲ（１期）　  94.2%
ＭＲ（２期）　  93.8%
水痘（１期）   95.3%
水痘（２期）   89.4%
日本脳炎（１期）　134.5%
日本脳炎（２期）   96.6%
Ｂ型肝炎　99.3%
ＨＰＶ　　　 1.0%
【課題】
他の予防接種と間があく二混や二期の接種率が低いため、接種勧奨を行う。</t>
    <rPh sb="1" eb="3">
      <t>ヘイセイ</t>
    </rPh>
    <rPh sb="5" eb="7">
      <t>ネンド</t>
    </rPh>
    <rPh sb="10" eb="11">
      <t>ルイ</t>
    </rPh>
    <rPh sb="11" eb="13">
      <t>シッペイ</t>
    </rPh>
    <rPh sb="14" eb="16">
      <t>ブンルイ</t>
    </rPh>
    <rPh sb="24" eb="26">
      <t>セッシュ</t>
    </rPh>
    <rPh sb="26" eb="27">
      <t>リツ</t>
    </rPh>
    <rPh sb="28" eb="29">
      <t>ヨン</t>
    </rPh>
    <rPh sb="29" eb="30">
      <t>コン</t>
    </rPh>
    <rPh sb="42" eb="43">
      <t>ニ</t>
    </rPh>
    <rPh sb="43" eb="44">
      <t>コン</t>
    </rPh>
    <rPh sb="86" eb="87">
      <t>ショウ</t>
    </rPh>
    <rPh sb="87" eb="88">
      <t>ハイ</t>
    </rPh>
    <rPh sb="104" eb="105">
      <t>キ</t>
    </rPh>
    <rPh sb="119" eb="120">
      <t>キ</t>
    </rPh>
    <rPh sb="130" eb="132">
      <t>スイトウ</t>
    </rPh>
    <rPh sb="134" eb="135">
      <t>キ</t>
    </rPh>
    <rPh sb="145" eb="147">
      <t>スイトウ</t>
    </rPh>
    <rPh sb="149" eb="150">
      <t>キ</t>
    </rPh>
    <rPh sb="160" eb="162">
      <t>ニホン</t>
    </rPh>
    <rPh sb="162" eb="164">
      <t>ノウエン</t>
    </rPh>
    <rPh sb="166" eb="167">
      <t>キ</t>
    </rPh>
    <rPh sb="176" eb="178">
      <t>ニホン</t>
    </rPh>
    <rPh sb="178" eb="180">
      <t>ノウエン</t>
    </rPh>
    <rPh sb="182" eb="183">
      <t>キ</t>
    </rPh>
    <rPh sb="194" eb="195">
      <t>ガタ</t>
    </rPh>
    <rPh sb="195" eb="197">
      <t>カンエン</t>
    </rPh>
    <rPh sb="218" eb="220">
      <t>カダイ</t>
    </rPh>
    <rPh sb="222" eb="223">
      <t>タ</t>
    </rPh>
    <rPh sb="224" eb="226">
      <t>ヨボウ</t>
    </rPh>
    <rPh sb="226" eb="228">
      <t>セッシュ</t>
    </rPh>
    <rPh sb="229" eb="230">
      <t>アイダ</t>
    </rPh>
    <rPh sb="233" eb="234">
      <t>ニ</t>
    </rPh>
    <rPh sb="234" eb="235">
      <t>コン</t>
    </rPh>
    <rPh sb="236" eb="238">
      <t>ニキ</t>
    </rPh>
    <rPh sb="239" eb="241">
      <t>セッシュ</t>
    </rPh>
    <rPh sb="241" eb="242">
      <t>リツ</t>
    </rPh>
    <rPh sb="243" eb="244">
      <t>ヒク</t>
    </rPh>
    <rPh sb="248" eb="250">
      <t>セッシュ</t>
    </rPh>
    <rPh sb="250" eb="252">
      <t>カンショウ</t>
    </rPh>
    <rPh sb="253" eb="254">
      <t>オコナ</t>
    </rPh>
    <phoneticPr fontId="4"/>
  </si>
  <si>
    <t xml:space="preserve">歳出決算額83百万円
（うち一般財源28百万円)
                    </t>
    <rPh sb="7" eb="9">
      <t>ヒャクマン</t>
    </rPh>
    <phoneticPr fontId="4"/>
  </si>
  <si>
    <t>歳出決算額36,615百万円
（うち一般財源9,315百万円）</t>
    <phoneticPr fontId="4"/>
  </si>
  <si>
    <t>【現員数（H29年度末）】
民生委員・児童委員　1,454人
民生委員協力員        121人
【民生委員活動件数（H29年度）】
相談・支援活動　  33,738件
その他の活動　  321,650件
訪問・連絡活動　312,114件
連絡調整回数　 139,727回
活動日数　 延べ202,628日</t>
    <rPh sb="1" eb="3">
      <t>ゲンイン</t>
    </rPh>
    <rPh sb="3" eb="4">
      <t>スウ</t>
    </rPh>
    <rPh sb="10" eb="11">
      <t>マツ</t>
    </rPh>
    <rPh sb="15" eb="17">
      <t>ミンセイ</t>
    </rPh>
    <rPh sb="17" eb="19">
      <t>イイン</t>
    </rPh>
    <rPh sb="20" eb="22">
      <t>ジドウ</t>
    </rPh>
    <rPh sb="22" eb="24">
      <t>イイン</t>
    </rPh>
    <rPh sb="30" eb="31">
      <t>ニン</t>
    </rPh>
    <rPh sb="32" eb="34">
      <t>ミンセイ</t>
    </rPh>
    <rPh sb="34" eb="36">
      <t>イイン</t>
    </rPh>
    <rPh sb="36" eb="39">
      <t>キョウリョクイン</t>
    </rPh>
    <rPh sb="50" eb="51">
      <t>ニン</t>
    </rPh>
    <rPh sb="54" eb="56">
      <t>ミンセイ</t>
    </rPh>
    <rPh sb="56" eb="58">
      <t>イイン</t>
    </rPh>
    <rPh sb="58" eb="60">
      <t>カツドウ</t>
    </rPh>
    <rPh sb="60" eb="62">
      <t>ケンスウ</t>
    </rPh>
    <rPh sb="66" eb="68">
      <t>ネンド</t>
    </rPh>
    <rPh sb="72" eb="74">
      <t>ソウダン</t>
    </rPh>
    <rPh sb="75" eb="77">
      <t>シエン</t>
    </rPh>
    <rPh sb="77" eb="79">
      <t>カツドウ</t>
    </rPh>
    <rPh sb="88" eb="89">
      <t>ケン</t>
    </rPh>
    <rPh sb="92" eb="93">
      <t>タ</t>
    </rPh>
    <rPh sb="94" eb="96">
      <t>カツドウ</t>
    </rPh>
    <rPh sb="106" eb="107">
      <t>ケン</t>
    </rPh>
    <rPh sb="108" eb="110">
      <t>ホウモン</t>
    </rPh>
    <rPh sb="111" eb="113">
      <t>レンラク</t>
    </rPh>
    <rPh sb="113" eb="115">
      <t>カツドウ</t>
    </rPh>
    <rPh sb="123" eb="124">
      <t>ケン</t>
    </rPh>
    <rPh sb="125" eb="127">
      <t>レンラク</t>
    </rPh>
    <rPh sb="127" eb="129">
      <t>チョウセイ</t>
    </rPh>
    <rPh sb="129" eb="131">
      <t>カイスウ</t>
    </rPh>
    <rPh sb="140" eb="141">
      <t>カイ</t>
    </rPh>
    <rPh sb="142" eb="144">
      <t>カツドウ</t>
    </rPh>
    <rPh sb="144" eb="146">
      <t>ニッスウ</t>
    </rPh>
    <rPh sb="148" eb="149">
      <t>ノ</t>
    </rPh>
    <rPh sb="157" eb="158">
      <t>ニチ</t>
    </rPh>
    <phoneticPr fontId="4"/>
  </si>
  <si>
    <t>歳出予算額4.4億円
（うち一般財源4.4億円)
【主なもの】
社会福祉協議会運営補助金　4.4億円</t>
    <phoneticPr fontId="4"/>
  </si>
  <si>
    <t>歳出決算額50百万円
（うち一般財源50百万円）</t>
    <rPh sb="0" eb="2">
      <t>サイシュツ</t>
    </rPh>
    <rPh sb="2" eb="4">
      <t>ケッサン</t>
    </rPh>
    <rPh sb="4" eb="5">
      <t>ガク</t>
    </rPh>
    <rPh sb="7" eb="8">
      <t>ヒャク</t>
    </rPh>
    <rPh sb="8" eb="10">
      <t>マンエン</t>
    </rPh>
    <rPh sb="14" eb="16">
      <t>イッパン</t>
    </rPh>
    <rPh sb="16" eb="18">
      <t>ザイゲン</t>
    </rPh>
    <rPh sb="20" eb="21">
      <t>ヒャク</t>
    </rPh>
    <rPh sb="21" eb="23">
      <t>マンエン</t>
    </rPh>
    <phoneticPr fontId="4"/>
  </si>
  <si>
    <t>H29年度利用実績（受講者数）
・社会福祉施設職員等向け
　→　33講座（99日間）、1,266人
・行政職員向け
　→　6講座（6日間）、229人
・市民向け
　→　1講座（41日間）、1,255人</t>
    <rPh sb="3" eb="4">
      <t>ネン</t>
    </rPh>
    <rPh sb="4" eb="5">
      <t>ド</t>
    </rPh>
    <rPh sb="5" eb="7">
      <t>リヨウ</t>
    </rPh>
    <rPh sb="7" eb="9">
      <t>ジッセキ</t>
    </rPh>
    <rPh sb="13" eb="14">
      <t>スウ</t>
    </rPh>
    <rPh sb="17" eb="19">
      <t>シャカイ</t>
    </rPh>
    <rPh sb="19" eb="21">
      <t>フクシ</t>
    </rPh>
    <rPh sb="21" eb="23">
      <t>シセツ</t>
    </rPh>
    <rPh sb="23" eb="25">
      <t>ショクイン</t>
    </rPh>
    <rPh sb="25" eb="26">
      <t>トウ</t>
    </rPh>
    <rPh sb="26" eb="27">
      <t>ム</t>
    </rPh>
    <rPh sb="34" eb="36">
      <t>コウザ</t>
    </rPh>
    <rPh sb="39" eb="40">
      <t>ニチ</t>
    </rPh>
    <rPh sb="40" eb="41">
      <t>カン</t>
    </rPh>
    <rPh sb="48" eb="49">
      <t>ニン</t>
    </rPh>
    <rPh sb="51" eb="53">
      <t>ギョウセイ</t>
    </rPh>
    <rPh sb="53" eb="55">
      <t>ショクイン</t>
    </rPh>
    <rPh sb="55" eb="56">
      <t>ム</t>
    </rPh>
    <rPh sb="62" eb="64">
      <t>コウザ</t>
    </rPh>
    <rPh sb="66" eb="67">
      <t>ニチ</t>
    </rPh>
    <rPh sb="67" eb="68">
      <t>カン</t>
    </rPh>
    <rPh sb="73" eb="74">
      <t>ニン</t>
    </rPh>
    <rPh sb="76" eb="78">
      <t>シミン</t>
    </rPh>
    <rPh sb="78" eb="79">
      <t>ム</t>
    </rPh>
    <rPh sb="85" eb="87">
      <t>コウザ</t>
    </rPh>
    <rPh sb="90" eb="91">
      <t>ニチ</t>
    </rPh>
    <rPh sb="91" eb="92">
      <t>カン</t>
    </rPh>
    <rPh sb="99" eb="100">
      <t>ニン</t>
    </rPh>
    <phoneticPr fontId="4"/>
  </si>
  <si>
    <t>歳出決算額64百万円
（うち一般財源64百万円）</t>
    <phoneticPr fontId="4"/>
  </si>
  <si>
    <t>歳出予算額1.0億円
（うち一般財源1.0億円)
補助金　1.0億円</t>
    <rPh sb="25" eb="28">
      <t>ホジョキン</t>
    </rPh>
    <rPh sb="32" eb="34">
      <t>オクエン</t>
    </rPh>
    <phoneticPr fontId="4"/>
  </si>
  <si>
    <t>【実績】
H29年間利用者数
　プラザ　 ：457,754人
　センター：170,594人
【効果】
高齢者の健康増進や生きがいある生活が送れるよう支援している。</t>
    <rPh sb="1" eb="3">
      <t>ジッセキ</t>
    </rPh>
    <rPh sb="8" eb="10">
      <t>ネンカン</t>
    </rPh>
    <rPh sb="10" eb="13">
      <t>リヨウシャ</t>
    </rPh>
    <rPh sb="13" eb="14">
      <t>スウ</t>
    </rPh>
    <rPh sb="29" eb="30">
      <t>ニン</t>
    </rPh>
    <rPh sb="44" eb="45">
      <t>ニン</t>
    </rPh>
    <phoneticPr fontId="4"/>
  </si>
  <si>
    <t xml:space="preserve">歳出決算額104百万円
（うち一般財源0百万円)
</t>
    <phoneticPr fontId="4"/>
  </si>
  <si>
    <t>歳出予算額1.1億円
（うち一般財源0億円)
【主なもの】
補助金 1.1億円</t>
    <phoneticPr fontId="4"/>
  </si>
  <si>
    <t>歳出決算額643.4億円
（うち一般財源93.0億円）</t>
    <rPh sb="0" eb="2">
      <t>サイシュツ</t>
    </rPh>
    <rPh sb="2" eb="4">
      <t>ケッサン</t>
    </rPh>
    <rPh sb="4" eb="5">
      <t>ガク</t>
    </rPh>
    <rPh sb="10" eb="12">
      <t>オクエン</t>
    </rPh>
    <rPh sb="16" eb="18">
      <t>イッパン</t>
    </rPh>
    <rPh sb="18" eb="20">
      <t>ザイゲン</t>
    </rPh>
    <rPh sb="24" eb="26">
      <t>オクエン</t>
    </rPh>
    <phoneticPr fontId="4"/>
  </si>
  <si>
    <t>特別養護老人ホームの整備の促進を図る。</t>
    <phoneticPr fontId="4"/>
  </si>
  <si>
    <t xml:space="preserve">　地域包括ケアシステムの構築・進展による在宅サービスの充実等だけでは、特別養護老人ホームの待機者（1500人超）の解消が困難であることから、当面の間、整備を続ける必要性がある。
　また、建設に多額の費用がかかることから行政がその整備に助成することで整備を促していく必要がある。
</t>
    <rPh sb="1" eb="3">
      <t>チイキ</t>
    </rPh>
    <rPh sb="3" eb="5">
      <t>ホウカツ</t>
    </rPh>
    <rPh sb="12" eb="14">
      <t>コウチク</t>
    </rPh>
    <rPh sb="15" eb="17">
      <t>シンテン</t>
    </rPh>
    <rPh sb="20" eb="22">
      <t>ザイタク</t>
    </rPh>
    <rPh sb="27" eb="29">
      <t>ジュウジツ</t>
    </rPh>
    <rPh sb="29" eb="30">
      <t>トウ</t>
    </rPh>
    <rPh sb="45" eb="47">
      <t>タイキ</t>
    </rPh>
    <rPh sb="47" eb="48">
      <t>シャ</t>
    </rPh>
    <rPh sb="53" eb="54">
      <t>ニン</t>
    </rPh>
    <rPh sb="54" eb="55">
      <t>チョウ</t>
    </rPh>
    <rPh sb="57" eb="59">
      <t>カイショウ</t>
    </rPh>
    <rPh sb="60" eb="62">
      <t>コンナン</t>
    </rPh>
    <rPh sb="70" eb="72">
      <t>トウメン</t>
    </rPh>
    <rPh sb="73" eb="74">
      <t>アイダ</t>
    </rPh>
    <rPh sb="75" eb="77">
      <t>セイビ</t>
    </rPh>
    <rPh sb="78" eb="79">
      <t>ツヅ</t>
    </rPh>
    <rPh sb="81" eb="84">
      <t>ヒツヨウセイ</t>
    </rPh>
    <rPh sb="93" eb="95">
      <t>ケンセツ</t>
    </rPh>
    <rPh sb="96" eb="98">
      <t>タガク</t>
    </rPh>
    <rPh sb="99" eb="101">
      <t>ヒヨウ</t>
    </rPh>
    <rPh sb="109" eb="111">
      <t>ギョウセイ</t>
    </rPh>
    <rPh sb="114" eb="116">
      <t>セイビ</t>
    </rPh>
    <rPh sb="117" eb="119">
      <t>ジョセイ</t>
    </rPh>
    <rPh sb="124" eb="126">
      <t>セイビ</t>
    </rPh>
    <rPh sb="127" eb="128">
      <t>ウナガ</t>
    </rPh>
    <rPh sb="132" eb="134">
      <t>ヒツヨウ</t>
    </rPh>
    <phoneticPr fontId="4"/>
  </si>
  <si>
    <t>職員13.58人
（正規7.98人、非常勤5.6人）</t>
    <rPh sb="18" eb="21">
      <t>ヒジョウキン</t>
    </rPh>
    <rPh sb="24" eb="25">
      <t>ヒト</t>
    </rPh>
    <phoneticPr fontId="4"/>
  </si>
  <si>
    <t>支給決定実人員数
　入院分　  59名
　外来分　788名
【効果】
医療の給付等により、身体障害者の障害を軽減し生活機能の回復に役立っている。</t>
    <rPh sb="67" eb="68">
      <t>タテ</t>
    </rPh>
    <phoneticPr fontId="4"/>
  </si>
  <si>
    <t>歳出決算額1,419百万円
（うち一般財源344百万円）</t>
    <rPh sb="10" eb="13">
      <t>ヒャクマンエン</t>
    </rPh>
    <phoneticPr fontId="4"/>
  </si>
  <si>
    <t>【医療費助成】
現物　延　309,904件
償還　延　  24,703件
【効果】
医療費の一部を助成することで、障害者（児）の健康の維持に資するものである。</t>
    <phoneticPr fontId="4"/>
  </si>
  <si>
    <t>歳出決算額148百万円
（うち一般財源48百万円）</t>
    <phoneticPr fontId="4"/>
  </si>
  <si>
    <t>支給件数
　購入　765件
　修理　650件</t>
    <rPh sb="0" eb="2">
      <t>シキュウ</t>
    </rPh>
    <rPh sb="2" eb="4">
      <t>ケンスウ</t>
    </rPh>
    <rPh sb="6" eb="8">
      <t>コウニュウ</t>
    </rPh>
    <rPh sb="12" eb="13">
      <t>ケン</t>
    </rPh>
    <rPh sb="15" eb="17">
      <t>シュウリ</t>
    </rPh>
    <rPh sb="21" eb="22">
      <t>ケン</t>
    </rPh>
    <phoneticPr fontId="4"/>
  </si>
  <si>
    <t>加入者数　298名
年金受給者数　226名</t>
    <rPh sb="0" eb="3">
      <t>カニュウシャ</t>
    </rPh>
    <rPh sb="3" eb="4">
      <t>スウ</t>
    </rPh>
    <rPh sb="8" eb="9">
      <t>メイ</t>
    </rPh>
    <rPh sb="10" eb="12">
      <t>ネンキン</t>
    </rPh>
    <rPh sb="12" eb="15">
      <t>ジュキュウシャ</t>
    </rPh>
    <rPh sb="15" eb="16">
      <t>スウ</t>
    </rPh>
    <rPh sb="20" eb="21">
      <t>メイ</t>
    </rPh>
    <phoneticPr fontId="4"/>
  </si>
  <si>
    <t>歳出決算額140百万円
（うち一般財源25百万円）</t>
    <phoneticPr fontId="4"/>
  </si>
  <si>
    <t xml:space="preserve">〔対象者〕
障害の程度に合致した本人又は保護者
〔提供内容〕
【特別障害者手当】
26,940円/月
【市福祉手当】
者：5,000円/月
児:7,000円/月
　など
</t>
    <rPh sb="1" eb="4">
      <t>タイショウシャ</t>
    </rPh>
    <rPh sb="6" eb="8">
      <t>ショウガイ</t>
    </rPh>
    <rPh sb="9" eb="11">
      <t>テイド</t>
    </rPh>
    <rPh sb="12" eb="14">
      <t>ガッチ</t>
    </rPh>
    <rPh sb="16" eb="18">
      <t>ホンニン</t>
    </rPh>
    <rPh sb="18" eb="19">
      <t>マタ</t>
    </rPh>
    <rPh sb="20" eb="23">
      <t>ホゴシャ</t>
    </rPh>
    <rPh sb="25" eb="27">
      <t>テイキョウ</t>
    </rPh>
    <rPh sb="27" eb="29">
      <t>ナイヨウ</t>
    </rPh>
    <rPh sb="59" eb="60">
      <t>シャ</t>
    </rPh>
    <rPh sb="70" eb="71">
      <t>ジ</t>
    </rPh>
    <rPh sb="77" eb="78">
      <t>エン</t>
    </rPh>
    <rPh sb="79" eb="80">
      <t>ツキ</t>
    </rPh>
    <phoneticPr fontId="4"/>
  </si>
  <si>
    <t>歳出決算額1,174百万円
（うち一般財源976百万円）</t>
    <phoneticPr fontId="4"/>
  </si>
  <si>
    <t>【特別障害者手当】
延6,727人
【特別児童扶養手当】
受給者数　1,336人
【市福祉手当】
障害者　延116,489人
障害児　　延11,609人
【効果】
重度の障害者に手当を支給することによって、当該障害者の福祉の増進に役立っている。
【課題】
事業費が年々増加している。</t>
    <rPh sb="39" eb="40">
      <t>ヒト</t>
    </rPh>
    <rPh sb="133" eb="135">
      <t>ネンネン</t>
    </rPh>
    <phoneticPr fontId="4"/>
  </si>
  <si>
    <t>・Ⅰ型6事業所
　年間延利用者数 21,128人
・Ⅱ型・Ⅲ型13事業所
　年間延利用者数 54,004人</t>
    <rPh sb="2" eb="3">
      <t>ガタ</t>
    </rPh>
    <rPh sb="4" eb="6">
      <t>ジギョウ</t>
    </rPh>
    <rPh sb="6" eb="7">
      <t>ショ</t>
    </rPh>
    <rPh sb="9" eb="11">
      <t>ネンカン</t>
    </rPh>
    <rPh sb="11" eb="12">
      <t>ノ</t>
    </rPh>
    <rPh sb="12" eb="15">
      <t>リヨウシャ</t>
    </rPh>
    <rPh sb="15" eb="16">
      <t>スウ</t>
    </rPh>
    <rPh sb="23" eb="24">
      <t>ニン</t>
    </rPh>
    <rPh sb="26" eb="28">
      <t>ニガタ</t>
    </rPh>
    <rPh sb="30" eb="31">
      <t>ガタ</t>
    </rPh>
    <rPh sb="33" eb="35">
      <t>ジギョウ</t>
    </rPh>
    <rPh sb="35" eb="36">
      <t>ショ</t>
    </rPh>
    <rPh sb="38" eb="40">
      <t>ネンカン</t>
    </rPh>
    <rPh sb="40" eb="41">
      <t>ノ</t>
    </rPh>
    <rPh sb="41" eb="44">
      <t>リヨウシャ</t>
    </rPh>
    <rPh sb="44" eb="45">
      <t>スウ</t>
    </rPh>
    <rPh sb="52" eb="53">
      <t>ニン</t>
    </rPh>
    <phoneticPr fontId="4"/>
  </si>
  <si>
    <t>歳出決算額46百万円
（うち一般財源46百万円）</t>
    <rPh sb="0" eb="2">
      <t>サイシュツ</t>
    </rPh>
    <rPh sb="2" eb="4">
      <t>ケッサン</t>
    </rPh>
    <rPh sb="4" eb="5">
      <t>ガク</t>
    </rPh>
    <rPh sb="7" eb="10">
      <t>ヒャクマンエン</t>
    </rPh>
    <rPh sb="14" eb="16">
      <t>イッパン</t>
    </rPh>
    <rPh sb="16" eb="18">
      <t>ザイゲン</t>
    </rPh>
    <rPh sb="20" eb="23">
      <t>ヒャクマンエン</t>
    </rPh>
    <phoneticPr fontId="4"/>
  </si>
  <si>
    <t>・施設7施設
　年間延利用者数 6,452人
・短期入所
　年間延利用者数   238人</t>
    <rPh sb="1" eb="3">
      <t>シセツ</t>
    </rPh>
    <rPh sb="4" eb="6">
      <t>シセツ</t>
    </rPh>
    <rPh sb="8" eb="10">
      <t>ネンカン</t>
    </rPh>
    <rPh sb="10" eb="11">
      <t>ノ</t>
    </rPh>
    <rPh sb="11" eb="14">
      <t>リヨウシャ</t>
    </rPh>
    <rPh sb="14" eb="15">
      <t>スウ</t>
    </rPh>
    <rPh sb="21" eb="22">
      <t>ニン</t>
    </rPh>
    <rPh sb="24" eb="26">
      <t>タンキ</t>
    </rPh>
    <rPh sb="26" eb="28">
      <t>ニュウショ</t>
    </rPh>
    <rPh sb="30" eb="32">
      <t>ネンカン</t>
    </rPh>
    <rPh sb="32" eb="33">
      <t>ノ</t>
    </rPh>
    <rPh sb="33" eb="36">
      <t>リヨウシャ</t>
    </rPh>
    <rPh sb="36" eb="37">
      <t>スウ</t>
    </rPh>
    <rPh sb="43" eb="44">
      <t>ニン</t>
    </rPh>
    <phoneticPr fontId="4"/>
  </si>
  <si>
    <t>心身障害児施設措置費</t>
    <rPh sb="0" eb="2">
      <t>シンシン</t>
    </rPh>
    <rPh sb="2" eb="5">
      <t>ショウガイジ</t>
    </rPh>
    <rPh sb="5" eb="7">
      <t>シセツ</t>
    </rPh>
    <rPh sb="7" eb="9">
      <t>ソチ</t>
    </rPh>
    <rPh sb="9" eb="10">
      <t>ヒ</t>
    </rPh>
    <phoneticPr fontId="4"/>
  </si>
  <si>
    <t xml:space="preserve">平成２９年度
延利用件数　4,121人　
</t>
    <rPh sb="0" eb="2">
      <t>ヘイセイ</t>
    </rPh>
    <rPh sb="4" eb="6">
      <t>ネンド</t>
    </rPh>
    <rPh sb="7" eb="8">
      <t>ノ</t>
    </rPh>
    <rPh sb="8" eb="10">
      <t>リヨウ</t>
    </rPh>
    <rPh sb="10" eb="12">
      <t>ケンスウ</t>
    </rPh>
    <rPh sb="18" eb="19">
      <t>ニン</t>
    </rPh>
    <phoneticPr fontId="4"/>
  </si>
  <si>
    <t>歳出予算額0.9億円
（うち一般財源0.9億円)
【主なもの】
補助金0. 9億円</t>
    <phoneticPr fontId="4"/>
  </si>
  <si>
    <t>発行実人数　6,645人</t>
    <rPh sb="0" eb="2">
      <t>ハッコウ</t>
    </rPh>
    <rPh sb="2" eb="3">
      <t>ジツ</t>
    </rPh>
    <rPh sb="3" eb="5">
      <t>ニンズウ</t>
    </rPh>
    <rPh sb="11" eb="12">
      <t>ニン</t>
    </rPh>
    <phoneticPr fontId="4"/>
  </si>
  <si>
    <t>歳出予算額1.5億円
（うち一般財源1.5億円)
【主なもの】
扶助費 1.5億円</t>
    <phoneticPr fontId="4"/>
  </si>
  <si>
    <t>発行者数　7,722人</t>
    <rPh sb="0" eb="3">
      <t>ハッコウシャ</t>
    </rPh>
    <rPh sb="3" eb="4">
      <t>スウ</t>
    </rPh>
    <rPh sb="10" eb="11">
      <t>ニン</t>
    </rPh>
    <phoneticPr fontId="4"/>
  </si>
  <si>
    <t>【平成29年度火葬件数】
火葬件数　　　：8,833件
式場利用件数：1,075件</t>
    <rPh sb="1" eb="3">
      <t>ヘイセイ</t>
    </rPh>
    <rPh sb="5" eb="7">
      <t>ネンド</t>
    </rPh>
    <rPh sb="7" eb="9">
      <t>カソウ</t>
    </rPh>
    <rPh sb="9" eb="11">
      <t>ケンスウ</t>
    </rPh>
    <rPh sb="13" eb="15">
      <t>カソウ</t>
    </rPh>
    <rPh sb="15" eb="17">
      <t>ケンスウ</t>
    </rPh>
    <rPh sb="26" eb="27">
      <t>ケン</t>
    </rPh>
    <rPh sb="28" eb="29">
      <t>シキ</t>
    </rPh>
    <rPh sb="29" eb="30">
      <t>バ</t>
    </rPh>
    <rPh sb="30" eb="32">
      <t>リヨウ</t>
    </rPh>
    <rPh sb="32" eb="34">
      <t>ケンスウ</t>
    </rPh>
    <rPh sb="40" eb="41">
      <t>ケン</t>
    </rPh>
    <phoneticPr fontId="4"/>
  </si>
  <si>
    <t>【平成29年度墓地等供給】
一般墓地供給：170件
合葬墓供給：992件
納骨堂使用：847件
・平成30年4月より平和公園に指定管理者制度を導入</t>
    <rPh sb="1" eb="3">
      <t>ヘイセイ</t>
    </rPh>
    <rPh sb="5" eb="7">
      <t>ネンド</t>
    </rPh>
    <rPh sb="7" eb="9">
      <t>ボチ</t>
    </rPh>
    <rPh sb="9" eb="10">
      <t>トウ</t>
    </rPh>
    <rPh sb="10" eb="12">
      <t>キョウキュウ</t>
    </rPh>
    <rPh sb="14" eb="16">
      <t>イッパン</t>
    </rPh>
    <rPh sb="16" eb="18">
      <t>ボチ</t>
    </rPh>
    <rPh sb="18" eb="20">
      <t>キョウキュウ</t>
    </rPh>
    <rPh sb="24" eb="25">
      <t>ケン</t>
    </rPh>
    <rPh sb="26" eb="28">
      <t>ガッソウ</t>
    </rPh>
    <rPh sb="28" eb="29">
      <t>ハカ</t>
    </rPh>
    <rPh sb="29" eb="31">
      <t>キョウキュウ</t>
    </rPh>
    <rPh sb="35" eb="36">
      <t>ケン</t>
    </rPh>
    <rPh sb="37" eb="40">
      <t>ノウコツドウ</t>
    </rPh>
    <rPh sb="40" eb="42">
      <t>シヨウ</t>
    </rPh>
    <rPh sb="46" eb="47">
      <t>ケン</t>
    </rPh>
    <rPh sb="50" eb="52">
      <t>ヘイセイ</t>
    </rPh>
    <rPh sb="54" eb="55">
      <t>ネン</t>
    </rPh>
    <rPh sb="56" eb="57">
      <t>ガツ</t>
    </rPh>
    <rPh sb="59" eb="61">
      <t>ヘイワ</t>
    </rPh>
    <rPh sb="61" eb="63">
      <t>コウエン</t>
    </rPh>
    <rPh sb="64" eb="66">
      <t>シテイ</t>
    </rPh>
    <rPh sb="66" eb="69">
      <t>カンリシャ</t>
    </rPh>
    <rPh sb="69" eb="71">
      <t>セイド</t>
    </rPh>
    <rPh sb="72" eb="74">
      <t>ドウニュウ</t>
    </rPh>
    <phoneticPr fontId="4"/>
  </si>
  <si>
    <t>歳出予算額 670.5億円
（うち一般財源 8.8億円)
【主なもの】
保険給付費 648.6億円
特定健診・特定保健指導委託料 7.2億円</t>
    <rPh sb="36" eb="38">
      <t>ホケン</t>
    </rPh>
    <rPh sb="38" eb="40">
      <t>キュウフ</t>
    </rPh>
    <rPh sb="40" eb="41">
      <t>ヒ</t>
    </rPh>
    <phoneticPr fontId="4"/>
  </si>
  <si>
    <t>歳出決算額 61,949百万円
（うち一般財源 1,497百万円)</t>
    <rPh sb="2" eb="4">
      <t>ケッサン</t>
    </rPh>
    <phoneticPr fontId="4"/>
  </si>
  <si>
    <t>被保険者数:年度平均215,989人
療養給付:3,409,357件
特定健康診査等:62,004人
保険料徴収率:76.8％
（H29年度）</t>
    <rPh sb="35" eb="37">
      <t>トクテイ</t>
    </rPh>
    <phoneticPr fontId="4"/>
  </si>
  <si>
    <t>国民健康保険制度により、加入者が病気や怪我をした際に、安心して医療を受けることができる。
　退職者や無職者など、被用者保険に加入していない方を対象としているため、すべての国民の安全・安心な暮らを支える国民皆保険制度の最後の砦としての役割を果たしている。
　H30年度から、持続可能な医療保険制度を構築するため、国民健康保険事業の広域化や公費拡充が実施されたことに伴い、行政コスト、一般財源ともに減額となり、当初予算においては、収支不足の一般会計繰入金が不要となった。
　しかし、１人当たりの医療費は医療の高度化などにより、今後も増え続ける見込みであり、それに併せ保険料も同様の傾向となることから、継続して歳入確保と歳出抑制の取り組みが必要となる。</t>
    <rPh sb="136" eb="138">
      <t>ジゾク</t>
    </rPh>
    <rPh sb="138" eb="140">
      <t>カノウ</t>
    </rPh>
    <rPh sb="141" eb="143">
      <t>イリョウ</t>
    </rPh>
    <rPh sb="143" eb="145">
      <t>ホケン</t>
    </rPh>
    <rPh sb="145" eb="147">
      <t>セイド</t>
    </rPh>
    <rPh sb="148" eb="150">
      <t>コウチク</t>
    </rPh>
    <rPh sb="155" eb="157">
      <t>コクミン</t>
    </rPh>
    <rPh sb="157" eb="159">
      <t>ケンコウ</t>
    </rPh>
    <rPh sb="159" eb="161">
      <t>ホケン</t>
    </rPh>
    <rPh sb="161" eb="163">
      <t>ジギョウ</t>
    </rPh>
    <rPh sb="168" eb="170">
      <t>コウヒ</t>
    </rPh>
    <rPh sb="170" eb="172">
      <t>カクジュウ</t>
    </rPh>
    <rPh sb="173" eb="175">
      <t>ジッシ</t>
    </rPh>
    <rPh sb="181" eb="182">
      <t>トモナ</t>
    </rPh>
    <rPh sb="184" eb="186">
      <t>ギョウセイ</t>
    </rPh>
    <rPh sb="190" eb="192">
      <t>イッパン</t>
    </rPh>
    <rPh sb="192" eb="194">
      <t>ザイゲン</t>
    </rPh>
    <rPh sb="197" eb="199">
      <t>ゲンガク</t>
    </rPh>
    <rPh sb="203" eb="205">
      <t>トウショ</t>
    </rPh>
    <rPh sb="205" eb="207">
      <t>ヨサン</t>
    </rPh>
    <rPh sb="213" eb="215">
      <t>シュウシ</t>
    </rPh>
    <rPh sb="215" eb="217">
      <t>ブソク</t>
    </rPh>
    <rPh sb="218" eb="220">
      <t>イッパン</t>
    </rPh>
    <rPh sb="220" eb="222">
      <t>カイケイ</t>
    </rPh>
    <rPh sb="222" eb="224">
      <t>クリイレ</t>
    </rPh>
    <rPh sb="224" eb="225">
      <t>キン</t>
    </rPh>
    <rPh sb="226" eb="228">
      <t>フヨウ</t>
    </rPh>
    <rPh sb="240" eb="241">
      <t>ニン</t>
    </rPh>
    <rPh sb="241" eb="242">
      <t>ア</t>
    </rPh>
    <rPh sb="245" eb="248">
      <t>イリョウヒ</t>
    </rPh>
    <rPh sb="249" eb="251">
      <t>イリョウ</t>
    </rPh>
    <rPh sb="252" eb="254">
      <t>コウド</t>
    </rPh>
    <rPh sb="254" eb="255">
      <t>カ</t>
    </rPh>
    <rPh sb="261" eb="263">
      <t>コンゴ</t>
    </rPh>
    <rPh sb="264" eb="265">
      <t>フ</t>
    </rPh>
    <rPh sb="266" eb="267">
      <t>ツヅ</t>
    </rPh>
    <rPh sb="269" eb="271">
      <t>ミコ</t>
    </rPh>
    <rPh sb="279" eb="280">
      <t>アワ</t>
    </rPh>
    <rPh sb="281" eb="284">
      <t>ホケンリョウ</t>
    </rPh>
    <rPh sb="285" eb="287">
      <t>ドウヨウ</t>
    </rPh>
    <rPh sb="288" eb="290">
      <t>ケイコウ</t>
    </rPh>
    <rPh sb="298" eb="300">
      <t>ケイゾク</t>
    </rPh>
    <rPh sb="302" eb="304">
      <t>サイニュウ</t>
    </rPh>
    <rPh sb="304" eb="306">
      <t>カクホ</t>
    </rPh>
    <rPh sb="307" eb="309">
      <t>サイシュツ</t>
    </rPh>
    <rPh sb="309" eb="311">
      <t>ヨクセイ</t>
    </rPh>
    <rPh sb="312" eb="313">
      <t>ト</t>
    </rPh>
    <rPh sb="314" eb="315">
      <t>ク</t>
    </rPh>
    <rPh sb="317" eb="319">
      <t>ヒツヨウ</t>
    </rPh>
    <phoneticPr fontId="4"/>
  </si>
  <si>
    <t>歳出決算額172百万円
（うち一般財源70百万円）</t>
    <phoneticPr fontId="4"/>
  </si>
  <si>
    <t>【実績】
H29　相談件数　 ：342件
　　　マッチング数： 77件
【効果】
高齢者の社会参加促進により、生きがいの向上を目指すとともに、社会を支える存在として活躍できるよう支援している。</t>
    <rPh sb="9" eb="11">
      <t>ソウダン</t>
    </rPh>
    <rPh sb="11" eb="13">
      <t>ケンスウ</t>
    </rPh>
    <rPh sb="19" eb="20">
      <t>ケン</t>
    </rPh>
    <rPh sb="29" eb="30">
      <t>スウ</t>
    </rPh>
    <rPh sb="34" eb="35">
      <t>ケン</t>
    </rPh>
    <rPh sb="46" eb="48">
      <t>シャカイ</t>
    </rPh>
    <rPh sb="48" eb="50">
      <t>サンカ</t>
    </rPh>
    <rPh sb="50" eb="52">
      <t>ソクシン</t>
    </rPh>
    <rPh sb="56" eb="57">
      <t>イ</t>
    </rPh>
    <rPh sb="61" eb="63">
      <t>コウジョウ</t>
    </rPh>
    <rPh sb="64" eb="66">
      <t>メザ</t>
    </rPh>
    <rPh sb="72" eb="74">
      <t>シャカイ</t>
    </rPh>
    <rPh sb="75" eb="76">
      <t>ササ</t>
    </rPh>
    <rPh sb="78" eb="80">
      <t>ソンザイ</t>
    </rPh>
    <rPh sb="83" eb="85">
      <t>カツヤク</t>
    </rPh>
    <phoneticPr fontId="4"/>
  </si>
  <si>
    <t>・受診者数（H29年度）
　肺がん：    100,097人
　胃がん：      45,351人
　大腸がん ： 84,654人
　子宮がん：  30,567人
　乳がん：　   33,327人
　前立腺がん：8,560人
　口腔がん：　 　 562人
　健康診査：   　 833人
　骨粗しょう： 11,477人
　歯周病：　   　4,714人
　肝炎：　　　   10,062人
　胃がんリスク検査
　　　（ピロリ菌検査）
　　　　　　　　  　8,240人
・精密検査受診率（H28年度）
　5大がん（肺・胃・大腸・子宮・乳がん）　　74.6％</t>
    <rPh sb="100" eb="103">
      <t>ゼンリツセン</t>
    </rPh>
    <rPh sb="111" eb="112">
      <t>ニン</t>
    </rPh>
    <rPh sb="114" eb="116">
      <t>コウクウ</t>
    </rPh>
    <rPh sb="126" eb="127">
      <t>ニン</t>
    </rPh>
    <rPh sb="163" eb="164">
      <t>ビョウ</t>
    </rPh>
    <rPh sb="178" eb="180">
      <t>カンエン</t>
    </rPh>
    <rPh sb="193" eb="194">
      <t>ニン</t>
    </rPh>
    <rPh sb="233" eb="234">
      <t>ニン</t>
    </rPh>
    <phoneticPr fontId="4"/>
  </si>
  <si>
    <t>職員1.70人
（正規1.70人)</t>
    <phoneticPr fontId="4"/>
  </si>
  <si>
    <t>歳出予算額1.6億円
（うち一般財源0.8億円)
【主なもの】
医療費 1.6億円</t>
    <phoneticPr fontId="4"/>
  </si>
  <si>
    <t>歳出予算額3.6億円
（うち一般財源2.7億円)</t>
    <rPh sb="8" eb="9">
      <t>オク</t>
    </rPh>
    <rPh sb="21" eb="22">
      <t>オク</t>
    </rPh>
    <phoneticPr fontId="4"/>
  </si>
  <si>
    <t>歳出予算額18.6億円
（うち一般財源9.5億円)
【主なもの】
扶助費 18.4億円</t>
    <rPh sb="9" eb="11">
      <t>オクエン</t>
    </rPh>
    <rPh sb="22" eb="23">
      <t>オク</t>
    </rPh>
    <rPh sb="23" eb="24">
      <t>エン</t>
    </rPh>
    <rPh sb="41" eb="42">
      <t>オク</t>
    </rPh>
    <rPh sb="42" eb="43">
      <t>エン</t>
    </rPh>
    <phoneticPr fontId="4"/>
  </si>
  <si>
    <t>歳出決算額896百万円
（うち一般財源241百万円）</t>
    <phoneticPr fontId="4"/>
  </si>
  <si>
    <t>歳出決算額187百万円
（うち一般財源159百万円）</t>
    <rPh sb="17" eb="19">
      <t>ザイゲン</t>
    </rPh>
    <phoneticPr fontId="4"/>
  </si>
  <si>
    <t>歳出決算額51百万円
（うち一般財源51百万円)</t>
    <rPh sb="16" eb="18">
      <t>ザイゲン</t>
    </rPh>
    <phoneticPr fontId="4"/>
  </si>
  <si>
    <t>歳出決算額49百万円
（うち一般財源49百万円)</t>
    <rPh sb="16" eb="18">
      <t>ザイゲン</t>
    </rPh>
    <phoneticPr fontId="4"/>
  </si>
  <si>
    <t>歳出決算額71百万円
（うち一般財源71百万円)</t>
    <rPh sb="16" eb="18">
      <t>ザイゲン</t>
    </rPh>
    <phoneticPr fontId="4"/>
  </si>
  <si>
    <t>歳出決算額168百万円
（うち一般財源168百万円)</t>
    <rPh sb="17" eb="19">
      <t>ザイゲン</t>
    </rPh>
    <phoneticPr fontId="4"/>
  </si>
  <si>
    <t>歳出決算額89百万円
（うち一般財源89百万円)</t>
    <rPh sb="16" eb="18">
      <t>ザイゲン</t>
    </rPh>
    <phoneticPr fontId="4"/>
  </si>
  <si>
    <t>歳出決算額104百万円
（うち一般財源104百万円）</t>
    <rPh sb="0" eb="2">
      <t>サイシュツ</t>
    </rPh>
    <rPh sb="2" eb="4">
      <t>ケッサン</t>
    </rPh>
    <rPh sb="4" eb="5">
      <t>ガク</t>
    </rPh>
    <rPh sb="8" eb="9">
      <t>ヒャク</t>
    </rPh>
    <rPh sb="9" eb="11">
      <t>マンエン</t>
    </rPh>
    <rPh sb="15" eb="17">
      <t>イッパン</t>
    </rPh>
    <rPh sb="17" eb="19">
      <t>ザイゲン</t>
    </rPh>
    <rPh sb="22" eb="23">
      <t>ヒャク</t>
    </rPh>
    <rPh sb="23" eb="25">
      <t>マンエン</t>
    </rPh>
    <phoneticPr fontId="4"/>
  </si>
  <si>
    <t>歳出決算額90百万円
（うち一般財源90百万円）</t>
    <phoneticPr fontId="4"/>
  </si>
  <si>
    <t>歳出決算額10百万円
（うち一般財源5百万円）</t>
    <rPh sb="0" eb="2">
      <t>サイシュツ</t>
    </rPh>
    <rPh sb="2" eb="4">
      <t>ケッサン</t>
    </rPh>
    <rPh sb="4" eb="5">
      <t>ガク</t>
    </rPh>
    <rPh sb="7" eb="10">
      <t>ヒャクマンエン</t>
    </rPh>
    <phoneticPr fontId="2"/>
  </si>
  <si>
    <t>歳出決算額96百万円
（うち一般財源53百万円)</t>
    <phoneticPr fontId="4"/>
  </si>
  <si>
    <t>歳出予算額1.1億円
（うち一般財源1.1億円)
【主なもの】
検査機器点検委託料0.3億円
備品購入費（高速液体クロマトグラフLC-MS/MS他１台）0.３億円</t>
    <rPh sb="53" eb="55">
      <t>コウソク</t>
    </rPh>
    <rPh sb="55" eb="57">
      <t>エキタイ</t>
    </rPh>
    <rPh sb="72" eb="73">
      <t>タ</t>
    </rPh>
    <rPh sb="74" eb="75">
      <t>ダイ</t>
    </rPh>
    <phoneticPr fontId="4"/>
  </si>
  <si>
    <t>歳出決算額98百万円
（うち一般財源77百万円）</t>
    <rPh sb="14" eb="16">
      <t>イッパン</t>
    </rPh>
    <rPh sb="16" eb="18">
      <t>ザイゲン</t>
    </rPh>
    <rPh sb="20" eb="23">
      <t>ヒャクマンエン</t>
    </rPh>
    <phoneticPr fontId="4"/>
  </si>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</sst>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5" x14ac:knownFonts="1">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24"/>
      <name val="HGP創英角ｺﾞｼｯｸUB"/>
      <family val="3"/>
      <charset val="128"/>
    </font>
    <font>
      <sz val="24"/>
      <name val="ＭＳ Ｐゴシック"/>
      <family val="3"/>
      <charset val="128"/>
      <scheme val="minor"/>
    </font>
    <font>
      <sz val="12"/>
      <name val="ＭＳ Ｐゴシック"/>
      <family val="3"/>
      <charset val="128"/>
      <scheme val="minor"/>
    </font>
    <font>
      <u/>
      <sz val="14"/>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trike/>
      <sz val="12"/>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bottom style="dashDotDot">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dashDot">
        <color auto="1"/>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92">
    <xf numFmtId="0" fontId="0" fillId="0" borderId="0" xfId="0">
      <alignment vertical="center"/>
    </xf>
    <xf numFmtId="0" fontId="3" fillId="2" borderId="0" xfId="1" applyFont="1" applyFill="1"/>
    <xf numFmtId="0" fontId="5" fillId="2" borderId="0" xfId="1" applyFont="1" applyFill="1"/>
    <xf numFmtId="0" fontId="3" fillId="2" borderId="0" xfId="1" applyFont="1" applyFill="1" applyAlignment="1">
      <alignment horizontal="left"/>
    </xf>
    <xf numFmtId="0" fontId="3" fillId="2" borderId="0" xfId="1" applyFont="1" applyFill="1" applyAlignment="1">
      <alignment horizontal="right" vertical="center"/>
    </xf>
    <xf numFmtId="0" fontId="3" fillId="0" borderId="0" xfId="1" applyFont="1"/>
    <xf numFmtId="0" fontId="6" fillId="2" borderId="0" xfId="1" applyFont="1" applyFill="1" applyAlignment="1"/>
    <xf numFmtId="0" fontId="7" fillId="2" borderId="0" xfId="1" applyFont="1" applyFill="1" applyAlignment="1">
      <alignment horizontal="left"/>
    </xf>
    <xf numFmtId="0" fontId="7" fillId="2" borderId="0" xfId="1" applyFont="1" applyFill="1" applyAlignment="1"/>
    <xf numFmtId="0" fontId="7" fillId="2" borderId="0" xfId="1" applyFont="1" applyFill="1" applyAlignment="1">
      <alignment horizontal="center"/>
    </xf>
    <xf numFmtId="0" fontId="3" fillId="0" borderId="0" xfId="1" applyFont="1" applyAlignment="1">
      <alignment horizontal="left"/>
    </xf>
    <xf numFmtId="0" fontId="3" fillId="0" borderId="0" xfId="1" applyFont="1" applyAlignment="1">
      <alignment vertical="center"/>
    </xf>
    <xf numFmtId="0" fontId="8" fillId="0" borderId="0" xfId="1" applyFont="1" applyFill="1" applyBorder="1" applyAlignment="1">
      <alignment vertical="center"/>
    </xf>
    <xf numFmtId="0" fontId="8" fillId="0" borderId="0" xfId="1" applyFont="1" applyFill="1" applyBorder="1" applyAlignment="1">
      <alignment vertical="center" wrapText="1"/>
    </xf>
    <xf numFmtId="0" fontId="3" fillId="2" borderId="31" xfId="1" applyFont="1" applyFill="1" applyBorder="1"/>
    <xf numFmtId="0" fontId="3" fillId="2" borderId="0" xfId="1" applyFont="1" applyFill="1" applyBorder="1"/>
    <xf numFmtId="0" fontId="3" fillId="2" borderId="31" xfId="1" applyFont="1" applyFill="1" applyBorder="1" applyAlignment="1">
      <alignment vertical="center" wrapText="1"/>
    </xf>
    <xf numFmtId="0" fontId="3" fillId="2" borderId="0" xfId="1" applyFont="1" applyFill="1" applyBorder="1" applyAlignment="1">
      <alignment vertical="center" wrapText="1"/>
    </xf>
    <xf numFmtId="0" fontId="3" fillId="2" borderId="0" xfId="1" applyFont="1" applyFill="1" applyBorder="1" applyAlignment="1">
      <alignment horizontal="left" vertical="center"/>
    </xf>
    <xf numFmtId="0" fontId="3" fillId="2" borderId="0" xfId="1" applyFont="1" applyFill="1" applyBorder="1" applyAlignment="1">
      <alignment horizontal="right"/>
    </xf>
    <xf numFmtId="0" fontId="3" fillId="2" borderId="0" xfId="1" applyFont="1" applyFill="1" applyBorder="1" applyAlignment="1">
      <alignment horizontal="left" vertical="center" wrapText="1"/>
    </xf>
    <xf numFmtId="0" fontId="3" fillId="2" borderId="0" xfId="1" applyFont="1" applyFill="1" applyAlignment="1">
      <alignment horizontal="right"/>
    </xf>
    <xf numFmtId="0" fontId="8" fillId="2" borderId="32" xfId="1" applyFont="1" applyFill="1" applyBorder="1" applyAlignment="1">
      <alignment horizontal="center" vertical="center" wrapText="1"/>
    </xf>
    <xf numFmtId="0" fontId="8" fillId="2" borderId="34"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0" xfId="1" applyFont="1" applyFill="1" applyBorder="1" applyAlignment="1">
      <alignment horizontal="left" vertical="center" wrapText="1"/>
    </xf>
    <xf numFmtId="0" fontId="3" fillId="0" borderId="0" xfId="1" applyFont="1" applyBorder="1"/>
    <xf numFmtId="0" fontId="8" fillId="3" borderId="5" xfId="1" applyFont="1" applyFill="1" applyBorder="1" applyAlignment="1">
      <alignment horizontal="center" vertical="center"/>
    </xf>
    <xf numFmtId="0" fontId="8" fillId="3" borderId="1" xfId="1" applyFont="1" applyFill="1" applyBorder="1" applyAlignment="1">
      <alignment horizontal="center" vertical="center"/>
    </xf>
    <xf numFmtId="0" fontId="3" fillId="3" borderId="22" xfId="1" applyFont="1" applyFill="1" applyBorder="1" applyAlignment="1">
      <alignment vertical="center" wrapText="1"/>
    </xf>
    <xf numFmtId="0" fontId="3" fillId="3" borderId="22" xfId="1" applyFont="1" applyFill="1" applyBorder="1" applyAlignment="1">
      <alignment horizontal="center" vertical="center" wrapText="1"/>
    </xf>
    <xf numFmtId="0" fontId="3" fillId="3" borderId="3" xfId="1" applyFont="1" applyFill="1" applyBorder="1" applyAlignment="1">
      <alignment vertical="center" wrapText="1"/>
    </xf>
    <xf numFmtId="0" fontId="8" fillId="3" borderId="1" xfId="1" applyFont="1" applyFill="1" applyBorder="1" applyAlignment="1">
      <alignment vertical="center" textRotation="255"/>
    </xf>
    <xf numFmtId="0" fontId="8" fillId="0" borderId="6" xfId="1" applyFont="1" applyFill="1" applyBorder="1" applyAlignment="1">
      <alignment vertical="center" wrapText="1"/>
    </xf>
    <xf numFmtId="38" fontId="8" fillId="0" borderId="1" xfId="2" applyFont="1" applyFill="1" applyBorder="1" applyAlignment="1">
      <alignment vertical="center" wrapText="1"/>
    </xf>
    <xf numFmtId="0" fontId="8" fillId="0" borderId="42" xfId="1" applyFont="1" applyFill="1" applyBorder="1" applyAlignment="1">
      <alignment horizontal="center" vertical="center" wrapText="1"/>
    </xf>
    <xf numFmtId="0" fontId="8" fillId="0" borderId="43" xfId="1" applyFont="1" applyFill="1" applyBorder="1" applyAlignment="1">
      <alignment vertical="center" wrapText="1"/>
    </xf>
    <xf numFmtId="0" fontId="8" fillId="3" borderId="44" xfId="1" applyFont="1" applyFill="1" applyBorder="1" applyAlignment="1">
      <alignment vertical="center" textRotation="255"/>
    </xf>
    <xf numFmtId="0" fontId="8" fillId="0" borderId="7" xfId="1" applyFont="1" applyFill="1" applyBorder="1" applyAlignment="1">
      <alignment vertical="center" wrapText="1"/>
    </xf>
    <xf numFmtId="0" fontId="8" fillId="3" borderId="1" xfId="1" applyFont="1" applyFill="1" applyBorder="1" applyAlignment="1">
      <alignment horizontal="center" vertical="center" wrapText="1"/>
    </xf>
    <xf numFmtId="38" fontId="8" fillId="0" borderId="44" xfId="2" applyFont="1" applyFill="1" applyBorder="1" applyAlignment="1">
      <alignment vertical="center" wrapText="1"/>
    </xf>
    <xf numFmtId="0" fontId="8" fillId="0" borderId="6" xfId="1" applyFont="1" applyBorder="1" applyAlignment="1">
      <alignment vertical="center" wrapText="1"/>
    </xf>
    <xf numFmtId="38" fontId="8" fillId="0" borderId="1" xfId="2" applyFont="1" applyBorder="1" applyAlignment="1">
      <alignment vertical="center" wrapText="1"/>
    </xf>
    <xf numFmtId="0" fontId="8" fillId="0" borderId="42" xfId="1" applyFont="1" applyBorder="1" applyAlignment="1">
      <alignment horizontal="center" vertical="center" wrapText="1"/>
    </xf>
    <xf numFmtId="0" fontId="8" fillId="0" borderId="23" xfId="1" applyFont="1" applyFill="1" applyBorder="1" applyAlignment="1">
      <alignment vertical="center" wrapText="1"/>
    </xf>
    <xf numFmtId="0" fontId="8" fillId="0" borderId="7" xfId="1" applyFont="1" applyBorder="1" applyAlignment="1">
      <alignment vertical="center" wrapText="1"/>
    </xf>
    <xf numFmtId="38" fontId="8" fillId="0" borderId="7" xfId="2" applyFont="1" applyFill="1" applyBorder="1" applyAlignment="1">
      <alignment vertical="center" wrapText="1"/>
    </xf>
    <xf numFmtId="0" fontId="8" fillId="3" borderId="40" xfId="1" applyFont="1" applyFill="1" applyBorder="1" applyAlignment="1">
      <alignment horizontal="center" vertical="center" wrapText="1"/>
    </xf>
    <xf numFmtId="0" fontId="10" fillId="0" borderId="6" xfId="1" applyFont="1" applyFill="1" applyBorder="1" applyAlignment="1">
      <alignment vertical="center" wrapText="1"/>
    </xf>
    <xf numFmtId="38" fontId="10" fillId="0" borderId="1" xfId="2" applyFont="1" applyFill="1" applyBorder="1" applyAlignment="1">
      <alignment vertical="center" wrapText="1"/>
    </xf>
    <xf numFmtId="0" fontId="8" fillId="0" borderId="1" xfId="1" applyFont="1" applyFill="1" applyBorder="1" applyAlignment="1">
      <alignment vertical="center" wrapText="1"/>
    </xf>
    <xf numFmtId="0" fontId="8" fillId="0" borderId="7" xfId="1" applyFont="1" applyFill="1" applyBorder="1" applyAlignment="1">
      <alignment horizontal="center" vertical="center" wrapText="1"/>
    </xf>
    <xf numFmtId="0" fontId="10" fillId="0" borderId="7" xfId="1" applyFont="1" applyFill="1" applyBorder="1" applyAlignment="1">
      <alignment vertical="center" wrapText="1"/>
    </xf>
    <xf numFmtId="49" fontId="8" fillId="0" borderId="0" xfId="1" applyNumberFormat="1" applyFont="1" applyBorder="1" applyAlignment="1">
      <alignment horizontal="center" vertical="center"/>
    </xf>
    <xf numFmtId="0" fontId="8" fillId="0" borderId="0" xfId="1" applyFont="1" applyBorder="1" applyAlignment="1">
      <alignment horizontal="center" vertical="center"/>
    </xf>
    <xf numFmtId="0" fontId="8" fillId="0" borderId="0" xfId="1" applyFont="1" applyFill="1" applyBorder="1" applyAlignment="1">
      <alignment horizontal="left" vertical="center" wrapText="1"/>
    </xf>
    <xf numFmtId="0" fontId="8" fillId="0" borderId="0" xfId="1" applyFont="1" applyFill="1" applyBorder="1" applyAlignment="1">
      <alignment vertical="center" textRotation="255"/>
    </xf>
    <xf numFmtId="38" fontId="8" fillId="0" borderId="0" xfId="2" applyFont="1" applyFill="1" applyBorder="1" applyAlignment="1">
      <alignment horizontal="right" vertical="center" wrapText="1"/>
    </xf>
    <xf numFmtId="38" fontId="8" fillId="0" borderId="0" xfId="2" applyFont="1" applyFill="1" applyBorder="1" applyAlignment="1">
      <alignment horizontal="left" vertical="center" wrapText="1"/>
    </xf>
    <xf numFmtId="0" fontId="8" fillId="0" borderId="0" xfId="1" applyFont="1" applyBorder="1" applyAlignment="1">
      <alignment horizontal="left" vertical="center" wrapText="1"/>
    </xf>
    <xf numFmtId="0" fontId="8" fillId="0" borderId="0" xfId="1" applyFont="1" applyBorder="1" applyAlignment="1">
      <alignment horizontal="center" vertical="center" wrapText="1"/>
    </xf>
    <xf numFmtId="0" fontId="8" fillId="0" borderId="41" xfId="1" applyFont="1" applyFill="1" applyBorder="1" applyAlignment="1">
      <alignment horizontal="center" vertical="center" wrapText="1"/>
    </xf>
    <xf numFmtId="0" fontId="8" fillId="0" borderId="44" xfId="1" applyFont="1" applyFill="1" applyBorder="1" applyAlignment="1">
      <alignment vertical="center" wrapText="1"/>
    </xf>
    <xf numFmtId="0" fontId="8" fillId="2" borderId="15" xfId="1" applyFont="1" applyFill="1" applyBorder="1" applyAlignment="1">
      <alignment horizontal="center" vertical="center" wrapText="1"/>
    </xf>
    <xf numFmtId="0" fontId="8" fillId="0" borderId="41" xfId="1" applyFont="1" applyBorder="1" applyAlignment="1">
      <alignment horizontal="center" vertical="center" wrapText="1"/>
    </xf>
    <xf numFmtId="38" fontId="8" fillId="0" borderId="0" xfId="2" applyFont="1" applyFill="1" applyBorder="1" applyAlignment="1">
      <alignment vertical="center" wrapText="1"/>
    </xf>
    <xf numFmtId="0" fontId="3" fillId="2" borderId="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wrapText="1"/>
    </xf>
    <xf numFmtId="0" fontId="8" fillId="0" borderId="24" xfId="1" applyFont="1" applyFill="1" applyBorder="1" applyAlignment="1">
      <alignment vertical="center" wrapText="1"/>
    </xf>
    <xf numFmtId="0" fontId="8" fillId="0" borderId="13" xfId="1" applyFont="1" applyFill="1" applyBorder="1" applyAlignment="1">
      <alignment vertical="center" wrapText="1"/>
    </xf>
    <xf numFmtId="49" fontId="8" fillId="0" borderId="46" xfId="1" applyNumberFormat="1" applyFont="1" applyBorder="1" applyAlignment="1">
      <alignment horizontal="center" vertical="center"/>
    </xf>
    <xf numFmtId="0" fontId="8" fillId="0" borderId="46" xfId="1" applyFont="1" applyBorder="1" applyAlignment="1">
      <alignment horizontal="center" vertical="center"/>
    </xf>
    <xf numFmtId="0" fontId="8" fillId="0" borderId="46" xfId="1" applyFont="1" applyFill="1" applyBorder="1" applyAlignment="1">
      <alignment horizontal="left" vertical="center" wrapText="1"/>
    </xf>
    <xf numFmtId="0" fontId="8" fillId="0" borderId="46" xfId="1" applyFont="1" applyFill="1" applyBorder="1" applyAlignment="1">
      <alignment vertical="center" wrapText="1"/>
    </xf>
    <xf numFmtId="0" fontId="8" fillId="0" borderId="46" xfId="1" applyFont="1" applyFill="1" applyBorder="1" applyAlignment="1">
      <alignment vertical="center" textRotation="255"/>
    </xf>
    <xf numFmtId="0" fontId="3" fillId="2" borderId="31" xfId="1" applyFont="1" applyFill="1" applyBorder="1" applyAlignment="1">
      <alignment horizontal="left" vertical="center"/>
    </xf>
    <xf numFmtId="0" fontId="3" fillId="0" borderId="13" xfId="1" applyFont="1" applyFill="1" applyBorder="1" applyAlignment="1">
      <alignment vertical="center" wrapText="1"/>
    </xf>
    <xf numFmtId="0" fontId="3" fillId="0" borderId="16" xfId="1" applyFont="1" applyFill="1" applyBorder="1" applyAlignment="1">
      <alignment vertical="center" wrapText="1"/>
    </xf>
    <xf numFmtId="0" fontId="3" fillId="0" borderId="22" xfId="1" applyFont="1" applyFill="1" applyBorder="1" applyAlignment="1">
      <alignment vertical="center" wrapText="1"/>
    </xf>
    <xf numFmtId="0" fontId="3" fillId="0" borderId="24" xfId="1" applyFont="1" applyFill="1" applyBorder="1" applyAlignment="1">
      <alignment vertical="center" wrapText="1"/>
    </xf>
    <xf numFmtId="0" fontId="8" fillId="0" borderId="5" xfId="1" applyFont="1" applyFill="1" applyBorder="1" applyAlignment="1">
      <alignment vertical="center" wrapText="1"/>
    </xf>
    <xf numFmtId="0" fontId="8" fillId="2" borderId="6" xfId="1" applyFont="1" applyFill="1" applyBorder="1" applyAlignment="1">
      <alignment vertical="center" wrapText="1"/>
    </xf>
    <xf numFmtId="38" fontId="8" fillId="2" borderId="1" xfId="2" applyFont="1" applyFill="1" applyBorder="1" applyAlignment="1">
      <alignment vertical="center" wrapText="1"/>
    </xf>
    <xf numFmtId="0" fontId="8" fillId="2" borderId="42" xfId="1" applyFont="1" applyFill="1" applyBorder="1" applyAlignment="1">
      <alignment horizontal="center" vertical="center" wrapText="1"/>
    </xf>
    <xf numFmtId="0" fontId="8" fillId="2" borderId="23" xfId="1" applyFont="1" applyFill="1" applyBorder="1" applyAlignment="1">
      <alignment horizontal="left" vertical="center" wrapText="1"/>
    </xf>
    <xf numFmtId="0" fontId="8" fillId="2" borderId="1" xfId="1" applyFont="1" applyFill="1" applyBorder="1" applyAlignment="1">
      <alignment vertical="center" wrapText="1"/>
    </xf>
    <xf numFmtId="0" fontId="8" fillId="2" borderId="7" xfId="1" applyFont="1" applyFill="1" applyBorder="1" applyAlignment="1">
      <alignment vertical="center" wrapText="1"/>
    </xf>
    <xf numFmtId="0" fontId="8" fillId="2" borderId="43" xfId="1" applyFont="1" applyFill="1" applyBorder="1" applyAlignment="1">
      <alignment vertical="center" wrapText="1"/>
    </xf>
    <xf numFmtId="0" fontId="8" fillId="2" borderId="44" xfId="1" applyFont="1" applyFill="1" applyBorder="1" applyAlignment="1">
      <alignment vertical="center" wrapText="1"/>
    </xf>
    <xf numFmtId="0" fontId="8" fillId="2" borderId="44" xfId="1" applyFont="1" applyFill="1" applyBorder="1" applyAlignment="1">
      <alignment vertical="center" wrapText="1"/>
    </xf>
    <xf numFmtId="0" fontId="8" fillId="0" borderId="1" xfId="1" applyFont="1" applyBorder="1" applyAlignment="1">
      <alignment horizontal="center" vertical="center" wrapText="1"/>
    </xf>
    <xf numFmtId="0" fontId="8" fillId="0" borderId="44" xfId="1" applyFont="1" applyBorder="1" applyAlignment="1">
      <alignment horizontal="center" vertical="center" wrapText="1"/>
    </xf>
    <xf numFmtId="0" fontId="8" fillId="3" borderId="2" xfId="1" applyFont="1" applyFill="1" applyBorder="1" applyAlignment="1">
      <alignment vertical="center" textRotation="255"/>
    </xf>
    <xf numFmtId="0" fontId="8" fillId="0" borderId="47" xfId="1" applyFont="1" applyFill="1" applyBorder="1" applyAlignment="1">
      <alignment vertical="center" wrapText="1"/>
    </xf>
    <xf numFmtId="38" fontId="8" fillId="0" borderId="2" xfId="2" applyFont="1" applyFill="1" applyBorder="1" applyAlignment="1">
      <alignment vertical="center" wrapText="1"/>
    </xf>
    <xf numFmtId="38" fontId="8" fillId="0" borderId="2" xfId="2" applyFont="1" applyBorder="1" applyAlignment="1">
      <alignment vertical="center" wrapText="1"/>
    </xf>
    <xf numFmtId="0" fontId="8" fillId="0" borderId="48" xfId="1" applyFont="1" applyBorder="1" applyAlignment="1">
      <alignment horizontal="center" vertical="center" wrapText="1"/>
    </xf>
    <xf numFmtId="0" fontId="8" fillId="0" borderId="23" xfId="1" applyFont="1" applyFill="1" applyBorder="1" applyAlignment="1">
      <alignment horizontal="left" vertical="center" wrapText="1"/>
    </xf>
    <xf numFmtId="0" fontId="8" fillId="0" borderId="13" xfId="1" applyFont="1" applyFill="1" applyBorder="1" applyAlignment="1">
      <alignment horizontal="left" vertical="center"/>
    </xf>
    <xf numFmtId="0" fontId="8" fillId="0" borderId="16" xfId="1" applyFont="1" applyFill="1" applyBorder="1" applyAlignment="1">
      <alignment horizontal="left" vertical="center"/>
    </xf>
    <xf numFmtId="0" fontId="8" fillId="0" borderId="22" xfId="1" applyFont="1" applyFill="1" applyBorder="1" applyAlignment="1">
      <alignment horizontal="left" vertical="center"/>
    </xf>
    <xf numFmtId="49" fontId="8" fillId="0" borderId="31" xfId="1" applyNumberFormat="1" applyFont="1" applyFill="1" applyBorder="1" applyAlignment="1">
      <alignment horizontal="center" vertical="center"/>
    </xf>
    <xf numFmtId="0" fontId="8" fillId="0" borderId="31" xfId="1" applyFont="1" applyFill="1" applyBorder="1" applyAlignment="1">
      <alignment horizontal="center" vertical="center"/>
    </xf>
    <xf numFmtId="0" fontId="8" fillId="0" borderId="31" xfId="1" applyFont="1" applyFill="1" applyBorder="1" applyAlignment="1">
      <alignment horizontal="left" vertical="center" wrapText="1"/>
    </xf>
    <xf numFmtId="0" fontId="8" fillId="0" borderId="31" xfId="1" applyFont="1" applyFill="1" applyBorder="1" applyAlignment="1">
      <alignment vertical="center" wrapText="1"/>
    </xf>
    <xf numFmtId="0" fontId="8" fillId="0" borderId="31" xfId="1" applyFont="1" applyFill="1" applyBorder="1" applyAlignment="1">
      <alignment vertical="center" textRotation="255"/>
    </xf>
    <xf numFmtId="0" fontId="8" fillId="0" borderId="0" xfId="1" applyFont="1" applyFill="1" applyBorder="1" applyAlignment="1">
      <alignment horizontal="center" vertical="center" wrapText="1"/>
    </xf>
    <xf numFmtId="38" fontId="8" fillId="2" borderId="2" xfId="2" applyFont="1" applyFill="1" applyBorder="1" applyAlignment="1">
      <alignment vertical="center" wrapText="1"/>
    </xf>
    <xf numFmtId="0" fontId="8" fillId="2" borderId="6" xfId="1" applyFont="1" applyFill="1" applyBorder="1" applyAlignment="1">
      <alignment horizontal="center" vertical="center" wrapText="1"/>
    </xf>
    <xf numFmtId="0" fontId="8" fillId="2" borderId="23" xfId="1" applyFont="1" applyFill="1" applyBorder="1" applyAlignment="1">
      <alignment vertical="center" wrapText="1"/>
    </xf>
    <xf numFmtId="0" fontId="8" fillId="2" borderId="5" xfId="1" applyFont="1" applyFill="1" applyBorder="1" applyAlignment="1">
      <alignment vertical="center" wrapText="1"/>
    </xf>
    <xf numFmtId="38" fontId="8" fillId="2" borderId="7" xfId="2" applyFont="1" applyFill="1" applyBorder="1" applyAlignment="1">
      <alignment vertical="center" wrapText="1"/>
    </xf>
    <xf numFmtId="0" fontId="8" fillId="2" borderId="47" xfId="1" applyFont="1" applyFill="1" applyBorder="1" applyAlignment="1">
      <alignment vertical="center" wrapText="1"/>
    </xf>
    <xf numFmtId="0" fontId="8" fillId="2" borderId="13" xfId="1" applyFont="1" applyFill="1" applyBorder="1" applyAlignment="1">
      <alignment vertical="center" wrapText="1"/>
    </xf>
    <xf numFmtId="0" fontId="8" fillId="2" borderId="16" xfId="1" applyFont="1" applyFill="1" applyBorder="1" applyAlignment="1">
      <alignment vertical="center" wrapText="1"/>
    </xf>
    <xf numFmtId="0" fontId="8" fillId="2" borderId="7" xfId="1" applyFont="1" applyFill="1" applyBorder="1" applyAlignment="1">
      <alignment horizontal="center" vertical="center" wrapText="1"/>
    </xf>
    <xf numFmtId="0" fontId="8" fillId="2" borderId="41" xfId="1" applyFont="1" applyFill="1" applyBorder="1" applyAlignment="1">
      <alignment horizontal="center" vertical="center" wrapText="1"/>
    </xf>
    <xf numFmtId="49" fontId="8" fillId="0" borderId="31" xfId="1" applyNumberFormat="1" applyFont="1" applyBorder="1" applyAlignment="1">
      <alignment horizontal="center" vertical="center"/>
    </xf>
    <xf numFmtId="0" fontId="8" fillId="0" borderId="31" xfId="1" applyFont="1" applyBorder="1" applyAlignment="1">
      <alignment horizontal="center" vertical="center"/>
    </xf>
    <xf numFmtId="0" fontId="8" fillId="2" borderId="48" xfId="1" applyFont="1" applyFill="1" applyBorder="1" applyAlignment="1">
      <alignment horizontal="center" vertical="center" wrapText="1"/>
    </xf>
    <xf numFmtId="0" fontId="8" fillId="2" borderId="24" xfId="1" applyFont="1" applyFill="1" applyBorder="1" applyAlignment="1">
      <alignment vertical="center" wrapText="1"/>
    </xf>
    <xf numFmtId="0" fontId="12" fillId="2" borderId="24" xfId="1" applyFont="1" applyFill="1" applyBorder="1" applyAlignment="1">
      <alignment vertical="center" wrapText="1"/>
    </xf>
    <xf numFmtId="0" fontId="10" fillId="2" borderId="6" xfId="1" applyFont="1" applyFill="1" applyBorder="1" applyAlignment="1">
      <alignment vertical="center" wrapText="1"/>
    </xf>
    <xf numFmtId="38" fontId="10" fillId="2" borderId="1" xfId="2" applyFont="1" applyFill="1" applyBorder="1" applyAlignment="1">
      <alignment vertical="center" wrapText="1"/>
    </xf>
    <xf numFmtId="0" fontId="10" fillId="2" borderId="42" xfId="1" applyFont="1" applyFill="1" applyBorder="1" applyAlignment="1">
      <alignment horizontal="center" vertical="center" wrapText="1"/>
    </xf>
    <xf numFmtId="0" fontId="10" fillId="2" borderId="23" xfId="1" applyFont="1" applyFill="1" applyBorder="1" applyAlignment="1">
      <alignment vertical="center" wrapText="1"/>
    </xf>
    <xf numFmtId="0" fontId="10" fillId="2" borderId="7" xfId="1" applyFont="1" applyFill="1" applyBorder="1" applyAlignment="1">
      <alignment vertical="center" wrapText="1"/>
    </xf>
    <xf numFmtId="0" fontId="10" fillId="2" borderId="43" xfId="1" applyFont="1" applyFill="1" applyBorder="1" applyAlignment="1">
      <alignment vertical="center" wrapText="1"/>
    </xf>
    <xf numFmtId="0" fontId="10" fillId="2" borderId="41" xfId="1" applyFont="1" applyFill="1" applyBorder="1" applyAlignment="1">
      <alignment horizontal="center" vertical="center" wrapText="1"/>
    </xf>
    <xf numFmtId="49" fontId="8" fillId="0" borderId="4" xfId="1" applyNumberFormat="1" applyFont="1" applyBorder="1" applyAlignment="1">
      <alignment horizontal="center" vertical="center"/>
    </xf>
    <xf numFmtId="0" fontId="8" fillId="0" borderId="4" xfId="1" applyFont="1" applyBorder="1" applyAlignment="1">
      <alignment horizontal="center" vertical="center"/>
    </xf>
    <xf numFmtId="0" fontId="8" fillId="0" borderId="4" xfId="1" applyFont="1" applyFill="1" applyBorder="1" applyAlignment="1">
      <alignment horizontal="left" vertical="center" wrapText="1"/>
    </xf>
    <xf numFmtId="0" fontId="8" fillId="0" borderId="4" xfId="1" applyFont="1" applyFill="1" applyBorder="1" applyAlignment="1">
      <alignment vertical="center" wrapText="1"/>
    </xf>
    <xf numFmtId="0" fontId="8" fillId="0" borderId="4" xfId="1" applyFont="1" applyFill="1" applyBorder="1" applyAlignment="1">
      <alignment vertical="center" textRotation="255"/>
    </xf>
    <xf numFmtId="0" fontId="8" fillId="0" borderId="16" xfId="1" applyFont="1" applyFill="1" applyBorder="1" applyAlignment="1">
      <alignment vertical="center" wrapText="1"/>
    </xf>
    <xf numFmtId="176" fontId="8" fillId="2" borderId="1" xfId="2" applyNumberFormat="1" applyFont="1" applyFill="1" applyBorder="1" applyAlignment="1">
      <alignment vertical="center" wrapText="1"/>
    </xf>
    <xf numFmtId="176" fontId="8" fillId="2" borderId="2" xfId="2" applyNumberFormat="1" applyFont="1" applyFill="1" applyBorder="1" applyAlignment="1">
      <alignment vertical="center" wrapText="1"/>
    </xf>
    <xf numFmtId="0" fontId="8" fillId="0" borderId="0" xfId="1" applyFont="1" applyFill="1" applyBorder="1" applyAlignment="1">
      <alignment horizontal="center" vertical="center"/>
    </xf>
    <xf numFmtId="0" fontId="8" fillId="2" borderId="47" xfId="1" applyFont="1" applyFill="1" applyBorder="1" applyAlignment="1">
      <alignment horizontal="center" vertical="center" wrapText="1"/>
    </xf>
    <xf numFmtId="0" fontId="12" fillId="2" borderId="41" xfId="1" applyFont="1" applyFill="1" applyBorder="1" applyAlignment="1">
      <alignment horizontal="center" vertical="center" wrapText="1"/>
    </xf>
    <xf numFmtId="0" fontId="12" fillId="2" borderId="5" xfId="1" applyFont="1" applyFill="1" applyBorder="1" applyAlignment="1">
      <alignment vertical="center" wrapText="1"/>
    </xf>
    <xf numFmtId="0" fontId="13" fillId="0" borderId="0" xfId="1" applyFont="1"/>
    <xf numFmtId="0" fontId="8" fillId="0" borderId="0" xfId="1" applyFont="1" applyBorder="1" applyAlignment="1">
      <alignment vertical="center" wrapText="1"/>
    </xf>
    <xf numFmtId="38" fontId="8" fillId="0" borderId="0" xfId="2" applyFont="1" applyBorder="1" applyAlignment="1">
      <alignment vertical="center" wrapText="1"/>
    </xf>
    <xf numFmtId="49" fontId="8" fillId="0" borderId="0" xfId="1" applyNumberFormat="1" applyFont="1" applyFill="1" applyBorder="1" applyAlignment="1">
      <alignment horizontal="center" vertical="center"/>
    </xf>
    <xf numFmtId="49" fontId="8" fillId="0" borderId="31" xfId="1" applyNumberFormat="1" applyFont="1" applyFill="1" applyBorder="1" applyAlignment="1">
      <alignment vertical="center"/>
    </xf>
    <xf numFmtId="0" fontId="8" fillId="0" borderId="31" xfId="1" applyFont="1" applyFill="1" applyBorder="1" applyAlignment="1">
      <alignment vertical="center"/>
    </xf>
    <xf numFmtId="0" fontId="3" fillId="2" borderId="0" xfId="1" applyFont="1" applyFill="1" applyBorder="1" applyAlignment="1">
      <alignment horizontal="center" vertical="center"/>
    </xf>
    <xf numFmtId="0" fontId="5" fillId="2" borderId="0" xfId="1" applyFont="1" applyFill="1" applyBorder="1" applyAlignment="1">
      <alignment vertical="center" textRotation="255"/>
    </xf>
    <xf numFmtId="0" fontId="14" fillId="0" borderId="0" xfId="1" applyFont="1"/>
    <xf numFmtId="0" fontId="14" fillId="0" borderId="0" xfId="1" applyFont="1" applyAlignment="1">
      <alignment vertical="center"/>
    </xf>
    <xf numFmtId="0" fontId="3" fillId="2" borderId="52" xfId="1" applyFont="1" applyFill="1" applyBorder="1" applyAlignment="1">
      <alignment horizontal="center" vertical="center"/>
    </xf>
    <xf numFmtId="0" fontId="3" fillId="2" borderId="52" xfId="1" applyFont="1" applyFill="1" applyBorder="1" applyAlignment="1">
      <alignment horizontal="left" vertical="center" wrapText="1"/>
    </xf>
    <xf numFmtId="0" fontId="3" fillId="2" borderId="52" xfId="1" applyFont="1" applyFill="1" applyBorder="1" applyAlignment="1">
      <alignment vertical="center" textRotation="255"/>
    </xf>
    <xf numFmtId="0" fontId="3" fillId="2" borderId="52" xfId="1" applyFont="1" applyFill="1" applyBorder="1" applyAlignment="1">
      <alignment vertical="center" wrapText="1"/>
    </xf>
    <xf numFmtId="0" fontId="14" fillId="2" borderId="52" xfId="1" applyFont="1" applyFill="1" applyBorder="1" applyAlignment="1">
      <alignment horizontal="center" vertical="center" wrapText="1"/>
    </xf>
    <xf numFmtId="0" fontId="3" fillId="2" borderId="52" xfId="1" applyFont="1" applyFill="1" applyBorder="1" applyAlignment="1">
      <alignment horizontal="center" vertical="center" wrapText="1"/>
    </xf>
    <xf numFmtId="0" fontId="5" fillId="0" borderId="0" xfId="1" applyFont="1"/>
    <xf numFmtId="49" fontId="3" fillId="0" borderId="0" xfId="1" applyNumberFormat="1" applyFont="1"/>
    <xf numFmtId="38" fontId="8" fillId="2" borderId="44" xfId="2" applyFont="1" applyFill="1" applyBorder="1" applyAlignment="1">
      <alignment vertical="center" wrapText="1"/>
    </xf>
    <xf numFmtId="0" fontId="8" fillId="0" borderId="6" xfId="1" applyFont="1" applyFill="1" applyBorder="1" applyAlignment="1">
      <alignment horizontal="center" vertical="center" wrapText="1"/>
    </xf>
    <xf numFmtId="176" fontId="8" fillId="0" borderId="1" xfId="2" applyNumberFormat="1" applyFont="1" applyFill="1" applyBorder="1" applyAlignment="1">
      <alignment vertical="center" wrapText="1"/>
    </xf>
    <xf numFmtId="0" fontId="8" fillId="3" borderId="44" xfId="1" applyFont="1" applyFill="1" applyBorder="1" applyAlignment="1">
      <alignment vertical="center" textRotation="255"/>
    </xf>
    <xf numFmtId="0" fontId="3" fillId="0" borderId="0" xfId="1" applyFont="1" applyFill="1"/>
    <xf numFmtId="0" fontId="8" fillId="0" borderId="36" xfId="1" applyFont="1" applyFill="1" applyBorder="1" applyAlignment="1">
      <alignment vertical="center" wrapText="1"/>
    </xf>
    <xf numFmtId="0" fontId="8" fillId="0" borderId="37" xfId="1" applyFont="1" applyFill="1" applyBorder="1" applyAlignment="1">
      <alignment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4" borderId="36" xfId="1" applyFont="1" applyFill="1" applyBorder="1" applyAlignment="1">
      <alignment horizontal="center" vertical="center" wrapText="1"/>
    </xf>
    <xf numFmtId="0" fontId="8" fillId="4" borderId="37" xfId="1" applyFont="1" applyFill="1" applyBorder="1" applyAlignment="1">
      <alignment horizontal="center" vertical="center" wrapText="1"/>
    </xf>
    <xf numFmtId="0" fontId="8" fillId="3" borderId="42" xfId="1" applyFont="1" applyFill="1" applyBorder="1" applyAlignment="1">
      <alignment vertical="center" textRotation="255"/>
    </xf>
    <xf numFmtId="0" fontId="8" fillId="3" borderId="39" xfId="1" applyFont="1" applyFill="1" applyBorder="1" applyAlignment="1">
      <alignment vertical="center" textRotation="255"/>
    </xf>
    <xf numFmtId="0" fontId="8" fillId="0" borderId="43" xfId="1" applyFont="1" applyFill="1" applyBorder="1" applyAlignment="1">
      <alignment horizontal="left" vertical="center" wrapText="1"/>
    </xf>
    <xf numFmtId="0" fontId="8" fillId="0" borderId="22" xfId="1" applyFont="1" applyFill="1" applyBorder="1" applyAlignment="1">
      <alignment horizontal="left" vertical="center" wrapText="1"/>
    </xf>
    <xf numFmtId="38" fontId="8" fillId="0" borderId="44" xfId="2" applyFont="1" applyFill="1" applyBorder="1" applyAlignment="1">
      <alignment horizontal="right" vertical="center" wrapText="1"/>
    </xf>
    <xf numFmtId="38" fontId="8" fillId="0" borderId="3" xfId="2" applyFont="1" applyFill="1" applyBorder="1" applyAlignment="1">
      <alignment horizontal="right" vertical="center" wrapText="1"/>
    </xf>
    <xf numFmtId="38" fontId="8" fillId="0" borderId="41" xfId="2" applyFont="1" applyFill="1" applyBorder="1" applyAlignment="1">
      <alignment horizontal="left" vertical="center" wrapText="1"/>
    </xf>
    <xf numFmtId="38" fontId="8" fillId="0" borderId="39" xfId="2" applyFont="1" applyFill="1" applyBorder="1" applyAlignment="1">
      <alignment horizontal="left" vertical="center" wrapText="1"/>
    </xf>
    <xf numFmtId="0" fontId="8" fillId="0" borderId="4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3" xfId="1" applyFont="1" applyFill="1" applyBorder="1" applyAlignment="1">
      <alignment vertical="center" wrapText="1"/>
    </xf>
    <xf numFmtId="0" fontId="8" fillId="0" borderId="22" xfId="1" applyFont="1" applyFill="1" applyBorder="1" applyAlignment="1">
      <alignment vertical="center" wrapText="1"/>
    </xf>
    <xf numFmtId="49" fontId="8" fillId="0" borderId="8" xfId="1" applyNumberFormat="1" applyFont="1" applyFill="1" applyBorder="1" applyAlignment="1">
      <alignment horizontal="center" vertical="center"/>
    </xf>
    <xf numFmtId="49" fontId="8" fillId="0" borderId="9" xfId="1" applyNumberFormat="1" applyFont="1" applyFill="1" applyBorder="1" applyAlignment="1">
      <alignment horizontal="center" vertical="center"/>
    </xf>
    <xf numFmtId="49" fontId="8" fillId="0" borderId="10" xfId="1" applyNumberFormat="1" applyFont="1" applyFill="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3" xfId="1" applyFont="1" applyFill="1" applyBorder="1" applyAlignment="1">
      <alignment horizontal="left" vertical="center" wrapText="1"/>
    </xf>
    <xf numFmtId="0" fontId="9" fillId="3" borderId="22"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15" xfId="1" applyFont="1" applyFill="1" applyBorder="1" applyAlignment="1">
      <alignment horizontal="center" vertical="center" wrapText="1" shrinkToFit="1"/>
    </xf>
    <xf numFmtId="0" fontId="9" fillId="3" borderId="19" xfId="1" applyFont="1" applyFill="1" applyBorder="1" applyAlignment="1">
      <alignment horizontal="center" vertical="center" wrapText="1" shrinkToFit="1"/>
    </xf>
    <xf numFmtId="0" fontId="8" fillId="3" borderId="45"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22" xfId="1" applyFont="1" applyFill="1" applyBorder="1" applyAlignment="1">
      <alignment horizontal="center" vertical="center" wrapText="1"/>
    </xf>
    <xf numFmtId="0" fontId="8" fillId="3" borderId="39"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shrinkToFit="1"/>
    </xf>
    <xf numFmtId="0" fontId="8" fillId="3" borderId="5" xfId="1" applyFont="1" applyFill="1" applyBorder="1" applyAlignment="1">
      <alignment horizontal="center" vertical="center"/>
    </xf>
    <xf numFmtId="0" fontId="8" fillId="3" borderId="22" xfId="1" applyFont="1" applyFill="1" applyBorder="1" applyAlignment="1">
      <alignment horizontal="center" vertical="center"/>
    </xf>
    <xf numFmtId="0" fontId="8" fillId="0" borderId="51" xfId="1" applyFont="1" applyFill="1" applyBorder="1" applyAlignment="1">
      <alignment vertical="center" wrapText="1"/>
    </xf>
    <xf numFmtId="0" fontId="8" fillId="0" borderId="29" xfId="1" applyFont="1" applyFill="1" applyBorder="1" applyAlignment="1">
      <alignment vertical="center" wrapText="1"/>
    </xf>
    <xf numFmtId="0" fontId="8" fillId="0" borderId="28" xfId="1" applyFont="1" applyFill="1" applyBorder="1" applyAlignment="1">
      <alignment vertical="center" wrapText="1"/>
    </xf>
    <xf numFmtId="0" fontId="8" fillId="3" borderId="17" xfId="1" applyFont="1" applyFill="1" applyBorder="1" applyAlignment="1">
      <alignment horizontal="center" vertical="center" shrinkToFit="1"/>
    </xf>
    <xf numFmtId="0" fontId="8" fillId="3" borderId="19" xfId="1" applyFont="1" applyFill="1" applyBorder="1" applyAlignment="1">
      <alignment horizontal="center" vertical="center" shrinkToFit="1"/>
    </xf>
    <xf numFmtId="0" fontId="8" fillId="2" borderId="33" xfId="1" applyFont="1" applyFill="1" applyBorder="1" applyAlignment="1">
      <alignment horizontal="left" vertical="center" wrapText="1" indent="1"/>
    </xf>
    <xf numFmtId="0" fontId="8" fillId="2" borderId="19" xfId="1" applyFont="1" applyFill="1" applyBorder="1" applyAlignment="1">
      <alignment horizontal="left" vertical="center" wrapText="1" indent="1"/>
    </xf>
    <xf numFmtId="0" fontId="8" fillId="2" borderId="21" xfId="1" applyFont="1" applyFill="1" applyBorder="1" applyAlignment="1">
      <alignment horizontal="left" vertical="center" wrapText="1" indent="1"/>
    </xf>
    <xf numFmtId="0" fontId="8" fillId="3" borderId="35" xfId="1" applyFont="1" applyFill="1" applyBorder="1" applyAlignment="1">
      <alignment horizontal="center" vertical="center"/>
    </xf>
    <xf numFmtId="0" fontId="8" fillId="3" borderId="1" xfId="1" applyFont="1" applyFill="1" applyBorder="1" applyAlignment="1">
      <alignment horizontal="center" vertical="center" textRotation="255"/>
    </xf>
    <xf numFmtId="0" fontId="8" fillId="3" borderId="2" xfId="1" applyFont="1" applyFill="1" applyBorder="1" applyAlignment="1">
      <alignment horizontal="center" vertical="center" textRotation="255"/>
    </xf>
    <xf numFmtId="0" fontId="8" fillId="3" borderId="3" xfId="1" applyFont="1" applyFill="1" applyBorder="1" applyAlignment="1">
      <alignment horizontal="center" vertical="center" textRotation="255"/>
    </xf>
    <xf numFmtId="0" fontId="8" fillId="3" borderId="3" xfId="1" applyFont="1" applyFill="1" applyBorder="1" applyAlignment="1">
      <alignment horizontal="center" vertical="center"/>
    </xf>
    <xf numFmtId="0" fontId="8" fillId="3" borderId="40" xfId="1" applyFont="1" applyFill="1" applyBorder="1" applyAlignment="1">
      <alignment horizontal="center" vertical="center"/>
    </xf>
    <xf numFmtId="0" fontId="9" fillId="3" borderId="36"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6" xfId="1" applyFont="1" applyFill="1" applyBorder="1" applyAlignment="1">
      <alignment horizontal="center" vertical="center" wrapText="1"/>
    </xf>
    <xf numFmtId="0" fontId="9" fillId="3" borderId="38"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3" borderId="39" xfId="1" applyFont="1" applyFill="1" applyBorder="1" applyAlignment="1">
      <alignment horizontal="center" vertical="center" wrapText="1"/>
    </xf>
    <xf numFmtId="0" fontId="8" fillId="0" borderId="12"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3" borderId="50" xfId="1" applyFont="1" applyFill="1" applyBorder="1" applyAlignment="1">
      <alignment vertical="center" textRotation="255"/>
    </xf>
    <xf numFmtId="0" fontId="8" fillId="0" borderId="44" xfId="1" applyFont="1" applyFill="1" applyBorder="1" applyAlignment="1">
      <alignment horizontal="left" vertical="center" wrapText="1"/>
    </xf>
    <xf numFmtId="38" fontId="8" fillId="0" borderId="12" xfId="2" applyFont="1" applyFill="1" applyBorder="1" applyAlignment="1">
      <alignment horizontal="right" vertical="center" wrapText="1"/>
    </xf>
    <xf numFmtId="38" fontId="8" fillId="0" borderId="1" xfId="2" applyFont="1" applyFill="1" applyBorder="1" applyAlignment="1">
      <alignment horizontal="left" vertical="center" wrapText="1"/>
    </xf>
    <xf numFmtId="38" fontId="8" fillId="0" borderId="12" xfId="2" applyFont="1" applyFill="1" applyBorder="1" applyAlignment="1">
      <alignment horizontal="left" vertical="center" wrapText="1"/>
    </xf>
    <xf numFmtId="0" fontId="8" fillId="0" borderId="44" xfId="1" applyFont="1" applyBorder="1" applyAlignment="1">
      <alignment horizontal="center" vertical="center" wrapText="1"/>
    </xf>
    <xf numFmtId="0" fontId="8" fillId="0" borderId="12" xfId="1" applyFont="1" applyBorder="1" applyAlignment="1">
      <alignment horizontal="center" vertical="center" wrapText="1"/>
    </xf>
    <xf numFmtId="49" fontId="8" fillId="0" borderId="8" xfId="1" applyNumberFormat="1" applyFont="1" applyBorder="1" applyAlignment="1">
      <alignment horizontal="center" vertical="center"/>
    </xf>
    <xf numFmtId="49" fontId="8" fillId="0" borderId="9" xfId="1" applyNumberFormat="1" applyFont="1" applyBorder="1" applyAlignment="1">
      <alignment horizontal="center" vertical="center"/>
    </xf>
    <xf numFmtId="49" fontId="8" fillId="0" borderId="11" xfId="1" applyNumberFormat="1" applyFont="1" applyBorder="1" applyAlignment="1">
      <alignment horizontal="center" vertical="center"/>
    </xf>
    <xf numFmtId="0" fontId="8" fillId="0" borderId="12" xfId="1" applyFont="1" applyBorder="1" applyAlignment="1">
      <alignment horizontal="center" vertical="center"/>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12" xfId="1" applyFont="1" applyBorder="1" applyAlignment="1">
      <alignment horizontal="left" vertical="center" wrapText="1"/>
    </xf>
    <xf numFmtId="0" fontId="8" fillId="0" borderId="12" xfId="1" applyFont="1" applyFill="1" applyBorder="1" applyAlignment="1">
      <alignment horizontal="center" vertical="center" wrapText="1"/>
    </xf>
    <xf numFmtId="38" fontId="8" fillId="0" borderId="1" xfId="2" applyFont="1" applyBorder="1" applyAlignment="1">
      <alignment horizontal="left" vertical="center" wrapText="1"/>
    </xf>
    <xf numFmtId="38" fontId="8" fillId="0" borderId="3" xfId="2" applyFont="1" applyBorder="1" applyAlignment="1">
      <alignment horizontal="left" vertical="center" wrapText="1"/>
    </xf>
    <xf numFmtId="0" fontId="8" fillId="2" borderId="36" xfId="1" applyFont="1" applyFill="1" applyBorder="1" applyAlignment="1">
      <alignment vertical="center" wrapText="1"/>
    </xf>
    <xf numFmtId="0" fontId="8" fillId="2" borderId="37" xfId="1" applyFont="1" applyFill="1" applyBorder="1" applyAlignment="1">
      <alignment vertical="center" wrapText="1"/>
    </xf>
    <xf numFmtId="0" fontId="8" fillId="2" borderId="8"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44" xfId="1" applyFont="1" applyFill="1" applyBorder="1" applyAlignment="1">
      <alignment horizontal="left" vertical="center" wrapText="1"/>
    </xf>
    <xf numFmtId="0" fontId="8" fillId="2" borderId="3" xfId="1" applyFont="1" applyFill="1" applyBorder="1" applyAlignment="1">
      <alignment horizontal="left" vertical="center" wrapText="1"/>
    </xf>
    <xf numFmtId="38" fontId="8" fillId="2" borderId="44" xfId="2" applyFont="1" applyFill="1" applyBorder="1" applyAlignment="1">
      <alignment horizontal="right" vertical="center" wrapText="1"/>
    </xf>
    <xf numFmtId="38" fontId="8" fillId="2" borderId="3" xfId="2" applyFont="1" applyFill="1" applyBorder="1" applyAlignment="1">
      <alignment horizontal="right" vertical="center" wrapText="1"/>
    </xf>
    <xf numFmtId="38" fontId="8" fillId="2" borderId="1" xfId="2" applyFont="1" applyFill="1" applyBorder="1" applyAlignment="1">
      <alignment horizontal="left" vertical="center" wrapText="1"/>
    </xf>
    <xf numFmtId="38" fontId="8" fillId="2" borderId="3" xfId="2" applyFont="1" applyFill="1" applyBorder="1" applyAlignment="1">
      <alignment horizontal="left" vertical="center" wrapText="1"/>
    </xf>
    <xf numFmtId="0" fontId="8" fillId="2" borderId="4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3" xfId="1" applyFont="1" applyFill="1" applyBorder="1" applyAlignment="1">
      <alignment vertical="center" wrapText="1"/>
    </xf>
    <xf numFmtId="0" fontId="8" fillId="2" borderId="22" xfId="1" applyFont="1" applyFill="1" applyBorder="1" applyAlignment="1">
      <alignment vertical="center" wrapText="1"/>
    </xf>
    <xf numFmtId="49" fontId="8" fillId="2" borderId="8" xfId="1" applyNumberFormat="1" applyFont="1" applyFill="1" applyBorder="1" applyAlignment="1">
      <alignment horizontal="center" vertical="center"/>
    </xf>
    <xf numFmtId="49" fontId="8" fillId="2" borderId="9" xfId="1" applyNumberFormat="1" applyFont="1" applyFill="1" applyBorder="1" applyAlignment="1">
      <alignment horizontal="center" vertical="center"/>
    </xf>
    <xf numFmtId="49" fontId="8" fillId="2" borderId="10" xfId="1" applyNumberFormat="1"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1" xfId="1" applyFont="1" applyFill="1" applyBorder="1" applyAlignment="1">
      <alignment horizontal="left" vertical="center" wrapText="1"/>
    </xf>
    <xf numFmtId="0" fontId="8" fillId="2" borderId="2" xfId="1" applyFont="1" applyFill="1" applyBorder="1" applyAlignment="1">
      <alignment horizontal="left" vertical="center" wrapText="1"/>
    </xf>
    <xf numFmtId="0" fontId="8" fillId="0" borderId="3" xfId="1" applyFont="1" applyBorder="1" applyAlignment="1">
      <alignment horizontal="center" vertical="center" wrapText="1"/>
    </xf>
    <xf numFmtId="49" fontId="8" fillId="0" borderId="10" xfId="1" applyNumberFormat="1" applyFont="1" applyBorder="1" applyAlignment="1">
      <alignment horizontal="center" vertical="center"/>
    </xf>
    <xf numFmtId="38" fontId="8" fillId="0" borderId="3" xfId="2" applyFont="1" applyFill="1" applyBorder="1" applyAlignment="1">
      <alignment horizontal="left" vertical="center" wrapText="1"/>
    </xf>
    <xf numFmtId="0" fontId="8" fillId="2" borderId="16" xfId="1" applyFont="1" applyFill="1" applyBorder="1" applyAlignment="1">
      <alignment vertical="center" wrapText="1"/>
    </xf>
    <xf numFmtId="0" fontId="8" fillId="2" borderId="5" xfId="1" applyFont="1" applyFill="1" applyBorder="1" applyAlignment="1">
      <alignment vertical="center" wrapText="1"/>
    </xf>
    <xf numFmtId="0" fontId="8" fillId="2" borderId="41" xfId="1" applyFont="1" applyFill="1" applyBorder="1" applyAlignment="1">
      <alignment vertical="center" wrapText="1"/>
    </xf>
    <xf numFmtId="38" fontId="8" fillId="2" borderId="2" xfId="2" applyFont="1" applyFill="1" applyBorder="1" applyAlignment="1">
      <alignment horizontal="right" vertical="center" wrapText="1"/>
    </xf>
    <xf numFmtId="38" fontId="8" fillId="0" borderId="2" xfId="2" applyFont="1" applyFill="1" applyBorder="1" applyAlignment="1">
      <alignment horizontal="left" vertical="center" wrapText="1"/>
    </xf>
    <xf numFmtId="0" fontId="8" fillId="2" borderId="2" xfId="1" applyFont="1" applyFill="1" applyBorder="1" applyAlignment="1">
      <alignment horizontal="center" vertical="center" wrapText="1"/>
    </xf>
    <xf numFmtId="0" fontId="8" fillId="3" borderId="25" xfId="1" applyFont="1" applyFill="1" applyBorder="1" applyAlignment="1">
      <alignment horizontal="center" vertical="center"/>
    </xf>
    <xf numFmtId="0" fontId="8" fillId="3" borderId="49" xfId="1" applyFont="1" applyFill="1" applyBorder="1" applyAlignment="1">
      <alignment horizontal="center" vertical="center" textRotation="255"/>
    </xf>
    <xf numFmtId="0" fontId="8" fillId="3" borderId="14"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8" xfId="1" applyFont="1" applyFill="1" applyBorder="1" applyAlignment="1">
      <alignment horizontal="center" vertical="center"/>
    </xf>
    <xf numFmtId="0" fontId="9" fillId="3" borderId="15"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8" fillId="2" borderId="43" xfId="1" applyFont="1" applyFill="1" applyBorder="1" applyAlignment="1">
      <alignment horizontal="left" vertical="center" wrapText="1"/>
    </xf>
    <xf numFmtId="0" fontId="8" fillId="2" borderId="22" xfId="1" applyFont="1" applyFill="1" applyBorder="1" applyAlignment="1">
      <alignment horizontal="left" vertical="center" wrapText="1"/>
    </xf>
    <xf numFmtId="38" fontId="8" fillId="2" borderId="41" xfId="2" applyFont="1" applyFill="1" applyBorder="1" applyAlignment="1">
      <alignment horizontal="left" vertical="center" wrapText="1"/>
    </xf>
    <xf numFmtId="38" fontId="8" fillId="2" borderId="39" xfId="2" applyFont="1" applyFill="1" applyBorder="1" applyAlignment="1">
      <alignment horizontal="left" vertical="center" wrapText="1"/>
    </xf>
    <xf numFmtId="0" fontId="8" fillId="3" borderId="10" xfId="1" applyFont="1" applyFill="1" applyBorder="1" applyAlignment="1">
      <alignment horizontal="center" vertical="center"/>
    </xf>
    <xf numFmtId="0" fontId="9" fillId="3" borderId="22" xfId="1" applyFont="1" applyFill="1" applyBorder="1" applyAlignment="1">
      <alignment horizontal="center" vertical="center" wrapText="1"/>
    </xf>
    <xf numFmtId="38" fontId="8" fillId="2" borderId="48" xfId="2" applyFont="1" applyFill="1" applyBorder="1" applyAlignment="1">
      <alignment horizontal="left" vertical="center" wrapText="1"/>
    </xf>
    <xf numFmtId="0" fontId="8" fillId="2" borderId="44" xfId="1" applyFont="1" applyFill="1" applyBorder="1" applyAlignment="1">
      <alignment vertical="center" wrapText="1"/>
    </xf>
    <xf numFmtId="0" fontId="8" fillId="2" borderId="3" xfId="1" applyFont="1" applyFill="1" applyBorder="1" applyAlignment="1">
      <alignment vertical="center"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3" borderId="44" xfId="1" applyFont="1" applyFill="1" applyBorder="1" applyAlignment="1">
      <alignment vertical="center" textRotation="255"/>
    </xf>
    <xf numFmtId="0" fontId="8" fillId="3" borderId="3" xfId="1" applyFont="1" applyFill="1" applyBorder="1" applyAlignment="1">
      <alignment vertical="center" textRotation="255"/>
    </xf>
    <xf numFmtId="0" fontId="8" fillId="0" borderId="1" xfId="1" applyFont="1" applyFill="1" applyBorder="1" applyAlignment="1">
      <alignment horizontal="center" vertical="center"/>
    </xf>
    <xf numFmtId="38" fontId="8" fillId="2" borderId="2" xfId="2" applyFont="1" applyFill="1" applyBorder="1" applyAlignment="1">
      <alignment horizontal="left" vertical="center" wrapText="1"/>
    </xf>
    <xf numFmtId="0" fontId="8" fillId="2" borderId="35" xfId="1" applyFont="1" applyFill="1" applyBorder="1" applyAlignment="1">
      <alignment horizontal="left" vertical="center" wrapText="1"/>
    </xf>
    <xf numFmtId="0" fontId="12" fillId="2" borderId="44"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43" xfId="1" applyFont="1" applyFill="1" applyBorder="1" applyAlignment="1">
      <alignment vertical="center" wrapText="1"/>
    </xf>
    <xf numFmtId="0" fontId="12" fillId="2" borderId="22" xfId="1" applyFont="1" applyFill="1" applyBorder="1" applyAlignment="1">
      <alignmen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8" fillId="0" borderId="44" xfId="2" applyNumberFormat="1" applyFont="1" applyFill="1" applyBorder="1" applyAlignment="1">
      <alignment horizontal="right" vertical="center" wrapText="1"/>
    </xf>
    <xf numFmtId="0" fontId="8" fillId="0" borderId="3" xfId="2" applyNumberFormat="1" applyFont="1" applyFill="1" applyBorder="1" applyAlignment="1">
      <alignment horizontal="right" vertical="center" wrapText="1"/>
    </xf>
    <xf numFmtId="38" fontId="8" fillId="0" borderId="44" xfId="2" applyFont="1" applyFill="1" applyBorder="1" applyAlignment="1">
      <alignment horizontal="center" vertical="center" wrapText="1"/>
    </xf>
    <xf numFmtId="0" fontId="0" fillId="0" borderId="3" xfId="0" applyBorder="1" applyAlignment="1">
      <alignment horizontal="center" vertical="center" wrapText="1"/>
    </xf>
    <xf numFmtId="0" fontId="8" fillId="3" borderId="1" xfId="1" applyFont="1" applyFill="1" applyBorder="1" applyAlignment="1">
      <alignment vertical="center" textRotation="255"/>
    </xf>
    <xf numFmtId="0" fontId="0" fillId="0" borderId="47" xfId="0" applyBorder="1" applyAlignment="1">
      <alignment vertical="center" textRotation="255"/>
    </xf>
    <xf numFmtId="0" fontId="8" fillId="0" borderId="1" xfId="1" applyFont="1" applyFill="1" applyBorder="1" applyAlignment="1">
      <alignment vertical="center" wrapText="1"/>
    </xf>
    <xf numFmtId="0" fontId="0" fillId="0" borderId="47" xfId="0" applyBorder="1" applyAlignment="1">
      <alignment vertical="center" wrapText="1"/>
    </xf>
    <xf numFmtId="38" fontId="8" fillId="2" borderId="1" xfId="2" applyFont="1" applyFill="1" applyBorder="1" applyAlignment="1">
      <alignment vertical="center" wrapText="1"/>
    </xf>
    <xf numFmtId="38" fontId="8" fillId="0" borderId="1" xfId="2" applyFont="1" applyFill="1" applyBorder="1" applyAlignment="1">
      <alignment vertical="center" wrapText="1"/>
    </xf>
    <xf numFmtId="0" fontId="0" fillId="0" borderId="3" xfId="0" applyBorder="1" applyAlignment="1">
      <alignment vertical="center" wrapText="1"/>
    </xf>
    <xf numFmtId="0" fontId="10" fillId="2" borderId="8"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10" fillId="2" borderId="44" xfId="1" applyFont="1" applyFill="1" applyBorder="1" applyAlignment="1">
      <alignment horizontal="left" vertical="center" wrapText="1"/>
    </xf>
    <xf numFmtId="0" fontId="10" fillId="2" borderId="3" xfId="1" applyFont="1" applyFill="1" applyBorder="1" applyAlignment="1">
      <alignment horizontal="left" vertical="center" wrapText="1"/>
    </xf>
    <xf numFmtId="38" fontId="10" fillId="2" borderId="44" xfId="2" applyFont="1" applyFill="1" applyBorder="1" applyAlignment="1">
      <alignment horizontal="right" vertical="center" wrapText="1"/>
    </xf>
    <xf numFmtId="38" fontId="10" fillId="2" borderId="3" xfId="2" applyFont="1" applyFill="1" applyBorder="1" applyAlignment="1">
      <alignment horizontal="right" vertical="center" wrapText="1"/>
    </xf>
    <xf numFmtId="0" fontId="10" fillId="2" borderId="44"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3" xfId="1" applyFont="1" applyFill="1" applyBorder="1" applyAlignment="1">
      <alignment vertical="center" wrapText="1"/>
    </xf>
    <xf numFmtId="0" fontId="10" fillId="2" borderId="22" xfId="1" applyFont="1" applyFill="1" applyBorder="1" applyAlignment="1">
      <alignment vertical="center" wrapText="1"/>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10" fillId="2" borderId="36" xfId="1" applyFont="1" applyFill="1" applyBorder="1" applyAlignment="1">
      <alignment vertical="center" wrapText="1"/>
    </xf>
    <xf numFmtId="0" fontId="10" fillId="2" borderId="37" xfId="1" applyFont="1" applyFill="1" applyBorder="1" applyAlignment="1">
      <alignment vertical="center" wrapText="1"/>
    </xf>
    <xf numFmtId="38" fontId="10" fillId="2" borderId="1" xfId="2" applyFont="1" applyFill="1" applyBorder="1" applyAlignment="1">
      <alignment horizontal="left" vertical="center" wrapText="1"/>
    </xf>
    <xf numFmtId="38" fontId="10" fillId="2" borderId="3" xfId="2" applyFont="1" applyFill="1" applyBorder="1" applyAlignment="1">
      <alignment horizontal="left" vertical="center" wrapText="1"/>
    </xf>
    <xf numFmtId="49" fontId="5" fillId="2" borderId="8" xfId="1" applyNumberFormat="1" applyFont="1" applyFill="1" applyBorder="1" applyAlignment="1">
      <alignment horizontal="center" vertical="center"/>
    </xf>
    <xf numFmtId="49" fontId="5" fillId="2" borderId="9" xfId="1" applyNumberFormat="1" applyFont="1" applyFill="1" applyBorder="1" applyAlignment="1">
      <alignment horizontal="center" vertical="center"/>
    </xf>
    <xf numFmtId="49" fontId="5" fillId="2" borderId="10"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38" fontId="8" fillId="0" borderId="2" xfId="2" applyFont="1" applyFill="1" applyBorder="1" applyAlignment="1">
      <alignment horizontal="right" vertical="center" wrapText="1"/>
    </xf>
    <xf numFmtId="38" fontId="8" fillId="2" borderId="3" xfId="2" applyFont="1" applyFill="1" applyBorder="1" applyAlignment="1">
      <alignment vertical="center" wrapText="1"/>
    </xf>
    <xf numFmtId="0" fontId="5" fillId="0" borderId="1" xfId="1" applyFont="1" applyFill="1" applyBorder="1" applyAlignment="1">
      <alignment horizontal="left" vertical="center" wrapText="1"/>
    </xf>
    <xf numFmtId="0" fontId="5" fillId="0" borderId="3" xfId="1" applyFont="1" applyFill="1" applyBorder="1" applyAlignment="1">
      <alignment horizontal="left" vertical="center" wrapText="1"/>
    </xf>
    <xf numFmtId="0" fontId="8" fillId="0" borderId="36"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42" xfId="1" applyFont="1" applyFill="1" applyBorder="1" applyAlignment="1">
      <alignment vertical="center" textRotation="255"/>
    </xf>
    <xf numFmtId="0" fontId="8" fillId="0" borderId="39" xfId="1" applyFont="1" applyFill="1" applyBorder="1" applyAlignment="1">
      <alignment vertical="center" textRotation="255"/>
    </xf>
    <xf numFmtId="0" fontId="8" fillId="0" borderId="3" xfId="1" applyFont="1" applyFill="1" applyBorder="1" applyAlignment="1">
      <alignment vertical="center" wrapText="1"/>
    </xf>
    <xf numFmtId="0" fontId="8" fillId="0" borderId="3" xfId="1" applyFont="1" applyBorder="1" applyAlignment="1">
      <alignment horizontal="left" vertical="center" wrapText="1"/>
    </xf>
    <xf numFmtId="38" fontId="8" fillId="0" borderId="44" xfId="2" applyFont="1" applyFill="1" applyBorder="1" applyAlignment="1">
      <alignment vertical="center" wrapText="1"/>
    </xf>
    <xf numFmtId="38" fontId="8" fillId="0" borderId="3" xfId="2" applyFont="1" applyFill="1" applyBorder="1" applyAlignment="1">
      <alignment vertical="center" wrapText="1"/>
    </xf>
    <xf numFmtId="0" fontId="3" fillId="0" borderId="36" xfId="1" applyFont="1" applyFill="1" applyBorder="1" applyAlignment="1">
      <alignment vertical="center" wrapText="1"/>
    </xf>
    <xf numFmtId="0" fontId="3" fillId="0" borderId="37" xfId="1" applyFont="1" applyFill="1" applyBorder="1" applyAlignment="1">
      <alignment vertical="center" wrapText="1"/>
    </xf>
    <xf numFmtId="0" fontId="8" fillId="0" borderId="44" xfId="1" applyFont="1" applyFill="1" applyBorder="1" applyAlignment="1">
      <alignment vertical="center" wrapText="1"/>
    </xf>
    <xf numFmtId="0" fontId="5" fillId="0" borderId="36" xfId="1" applyFont="1" applyFill="1" applyBorder="1" applyAlignment="1">
      <alignment vertical="center" wrapText="1"/>
    </xf>
    <xf numFmtId="0" fontId="5" fillId="0" borderId="37" xfId="1" applyFont="1" applyFill="1" applyBorder="1" applyAlignment="1">
      <alignment vertical="center" wrapText="1"/>
    </xf>
    <xf numFmtId="0" fontId="8" fillId="3" borderId="1" xfId="1" applyFont="1" applyFill="1" applyBorder="1" applyAlignment="1">
      <alignment horizontal="center" vertical="center"/>
    </xf>
    <xf numFmtId="0" fontId="8" fillId="3" borderId="18" xfId="1" applyFont="1" applyFill="1" applyBorder="1" applyAlignment="1">
      <alignment horizontal="center" vertical="center" shrinkToFit="1"/>
    </xf>
    <xf numFmtId="0" fontId="8" fillId="3" borderId="8"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2" xfId="1" applyFont="1" applyFill="1" applyBorder="1" applyAlignment="1">
      <alignment horizontal="center" vertical="center"/>
    </xf>
    <xf numFmtId="0" fontId="8" fillId="0" borderId="35" xfId="1" applyFont="1" applyFill="1" applyBorder="1" applyAlignment="1">
      <alignment horizontal="left" vertical="center" wrapText="1"/>
    </xf>
    <xf numFmtId="0" fontId="10" fillId="0" borderId="43" xfId="1" applyFont="1" applyFill="1" applyBorder="1" applyAlignment="1">
      <alignment vertical="center" wrapText="1"/>
    </xf>
    <xf numFmtId="38" fontId="10" fillId="0" borderId="44" xfId="2" applyFont="1" applyFill="1" applyBorder="1" applyAlignment="1">
      <alignment horizontal="right" vertical="center" wrapText="1"/>
    </xf>
    <xf numFmtId="38" fontId="10" fillId="0" borderId="3" xfId="2" applyFont="1" applyFill="1" applyBorder="1" applyAlignment="1">
      <alignment horizontal="right" vertical="center" wrapText="1"/>
    </xf>
    <xf numFmtId="0" fontId="10" fillId="0" borderId="41" xfId="1" applyFont="1" applyFill="1" applyBorder="1" applyAlignment="1">
      <alignment horizontal="left" vertical="center" wrapText="1"/>
    </xf>
    <xf numFmtId="0" fontId="8" fillId="0" borderId="39"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8" fillId="0" borderId="44" xfId="1" applyFont="1" applyBorder="1" applyAlignment="1">
      <alignment horizontal="left" vertical="center" wrapText="1"/>
    </xf>
    <xf numFmtId="0" fontId="6" fillId="2" borderId="0" xfId="1" applyFont="1" applyFill="1" applyAlignment="1">
      <alignment horizontal="center"/>
    </xf>
    <xf numFmtId="0" fontId="3" fillId="2" borderId="0" xfId="1" applyFont="1" applyFill="1" applyBorder="1" applyAlignment="1">
      <alignment horizontal="left" vertical="center" indent="2"/>
    </xf>
    <xf numFmtId="0" fontId="8" fillId="3" borderId="18" xfId="1" applyFont="1" applyFill="1" applyBorder="1" applyAlignment="1">
      <alignment horizontal="center" vertical="center"/>
    </xf>
    <xf numFmtId="0" fontId="8" fillId="0" borderId="15" xfId="1" applyFont="1" applyFill="1" applyBorder="1" applyAlignment="1">
      <alignment vertical="center" wrapText="1"/>
    </xf>
    <xf numFmtId="0" fontId="8" fillId="0" borderId="19" xfId="1" applyFont="1" applyFill="1" applyBorder="1" applyAlignment="1">
      <alignment vertical="center" wrapText="1"/>
    </xf>
    <xf numFmtId="0" fontId="8" fillId="0" borderId="21" xfId="1" applyFont="1" applyFill="1" applyBorder="1" applyAlignment="1">
      <alignment vertical="center" wrapText="1"/>
    </xf>
    <xf numFmtId="0" fontId="8" fillId="3" borderId="26" xfId="1" applyFont="1" applyFill="1" applyBorder="1" applyAlignment="1">
      <alignment horizontal="center" vertical="center"/>
    </xf>
    <xf numFmtId="0" fontId="8" fillId="3" borderId="27" xfId="1" applyFont="1" applyFill="1" applyBorder="1" applyAlignment="1">
      <alignment horizontal="center" vertical="center"/>
    </xf>
    <xf numFmtId="0" fontId="8" fillId="3" borderId="28" xfId="1" applyFont="1" applyFill="1" applyBorder="1" applyAlignment="1">
      <alignment horizontal="center" vertical="center"/>
    </xf>
    <xf numFmtId="0" fontId="8" fillId="0" borderId="27" xfId="1" applyFont="1" applyFill="1" applyBorder="1" applyAlignment="1">
      <alignment vertical="center" wrapText="1"/>
    </xf>
    <xf numFmtId="0" fontId="8" fillId="0" borderId="30" xfId="1" applyFont="1" applyFill="1" applyBorder="1" applyAlignment="1">
      <alignment vertical="center" wrapText="1"/>
    </xf>
    <xf numFmtId="0" fontId="8" fillId="3" borderId="25" xfId="1" applyFont="1" applyFill="1" applyBorder="1" applyAlignment="1">
      <alignment horizontal="center" vertical="center" wrapText="1"/>
    </xf>
    <xf numFmtId="0" fontId="8" fillId="3" borderId="35" xfId="1"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colors>
    <mruColors>
      <color rgb="FFFFFF99"/>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1390686</xdr:colOff>
      <xdr:row>0</xdr:row>
      <xdr:rowOff>47626</xdr:rowOff>
    </xdr:from>
    <xdr:to>
      <xdr:col>9</xdr:col>
      <xdr:colOff>2245178</xdr:colOff>
      <xdr:row>4</xdr:row>
      <xdr:rowOff>2722</xdr:rowOff>
    </xdr:to>
    <xdr:sp macro="" textlink="">
      <xdr:nvSpPr>
        <xdr:cNvPr id="2" name="正方形/長方形 1"/>
        <xdr:cNvSpPr/>
      </xdr:nvSpPr>
      <xdr:spPr>
        <a:xfrm>
          <a:off x="12211086" y="47626"/>
          <a:ext cx="2854742" cy="103142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平成３０年度</a:t>
          </a:r>
          <a:r>
            <a:rPr kumimoji="1" lang="en-US" altLang="ja-JP" sz="1200"/>
            <a:t/>
          </a:r>
          <a:br>
            <a:rPr kumimoji="1" lang="en-US" altLang="ja-JP" sz="1200"/>
          </a:br>
          <a:r>
            <a:rPr kumimoji="1" lang="ja-JP" altLang="en-US" sz="1200"/>
            <a:t>保健福祉局</a:t>
          </a:r>
          <a:r>
            <a:rPr kumimoji="1" lang="en-US" altLang="ja-JP" sz="1200"/>
            <a:t/>
          </a:r>
          <a:br>
            <a:rPr kumimoji="1" lang="en-US" altLang="ja-JP" sz="1200"/>
          </a:br>
          <a:r>
            <a:rPr kumimoji="1" lang="ja-JP" altLang="en-US" sz="1200"/>
            <a:t>保健福祉局長　小早川　雄司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436"/>
  <sheetViews>
    <sheetView showGridLines="0" tabSelected="1" view="pageBreakPreview" zoomScale="70" zoomScaleNormal="40" zoomScaleSheetLayoutView="70" zoomScalePageLayoutView="70" workbookViewId="0">
      <selection activeCell="A2" sqref="A2"/>
    </sheetView>
  </sheetViews>
  <sheetFormatPr defaultRowHeight="13.5" x14ac:dyDescent="0.15"/>
  <cols>
    <col min="1" max="1" width="10.125" style="5" customWidth="1"/>
    <col min="2" max="2" width="4.875" style="5" customWidth="1"/>
    <col min="3" max="3" width="24.875" style="5" customWidth="1"/>
    <col min="4" max="5" width="24.25" style="5" customWidth="1"/>
    <col min="6" max="6" width="4.875" style="5" customWidth="1"/>
    <col min="7" max="7" width="26.25" style="5" customWidth="1"/>
    <col min="8" max="8" width="22.5" style="5" customWidth="1"/>
    <col min="9" max="9" width="26.25" style="159" customWidth="1"/>
    <col min="10" max="11" width="29.625" style="5" customWidth="1"/>
    <col min="12" max="12" width="20" style="5" customWidth="1"/>
    <col min="13" max="13" width="28.375" style="5" customWidth="1"/>
    <col min="14" max="14" width="15.625" style="10" customWidth="1"/>
    <col min="15" max="15" width="21.875" style="5" customWidth="1"/>
    <col min="16" max="16" width="17.375" style="5" customWidth="1"/>
    <col min="17" max="17" width="14.875" style="5" customWidth="1"/>
    <col min="18" max="19" width="11" style="5" customWidth="1"/>
    <col min="20" max="20" width="3.25" style="5" customWidth="1"/>
    <col min="21" max="21" width="12.5" style="5" customWidth="1"/>
    <col min="22" max="22" width="7.5" style="5" customWidth="1"/>
    <col min="23" max="23" width="11" style="5" customWidth="1"/>
    <col min="24" max="16384" width="9" style="5"/>
  </cols>
  <sheetData>
    <row r="1" spans="1:23" x14ac:dyDescent="0.15">
      <c r="A1" s="1" t="s">
        <v>854</v>
      </c>
      <c r="B1" s="1"/>
      <c r="C1" s="1"/>
      <c r="D1" s="1"/>
      <c r="E1" s="1"/>
      <c r="F1" s="1"/>
      <c r="G1" s="1"/>
      <c r="H1" s="1"/>
      <c r="I1" s="2"/>
      <c r="J1" s="1"/>
      <c r="K1" s="1"/>
      <c r="L1" s="1"/>
      <c r="M1" s="1"/>
      <c r="N1" s="3"/>
      <c r="O1" s="4"/>
      <c r="P1" s="1"/>
      <c r="Q1" s="1"/>
    </row>
    <row r="2" spans="1:23" x14ac:dyDescent="0.15">
      <c r="A2" s="1"/>
      <c r="B2" s="1"/>
      <c r="C2" s="1"/>
      <c r="D2" s="1"/>
      <c r="E2" s="1"/>
      <c r="F2" s="1"/>
      <c r="G2" s="1"/>
      <c r="H2" s="1"/>
      <c r="I2" s="2"/>
      <c r="J2" s="1"/>
      <c r="K2" s="1"/>
      <c r="L2" s="1"/>
      <c r="M2" s="1"/>
      <c r="N2" s="3"/>
      <c r="O2" s="4"/>
      <c r="P2" s="1"/>
      <c r="Q2" s="1"/>
    </row>
    <row r="3" spans="1:23" ht="28.5" x14ac:dyDescent="0.3">
      <c r="A3" s="379" t="s">
        <v>66</v>
      </c>
      <c r="B3" s="379"/>
      <c r="C3" s="379"/>
      <c r="D3" s="379"/>
      <c r="E3" s="379"/>
      <c r="F3" s="379"/>
      <c r="G3" s="379"/>
      <c r="H3" s="379"/>
      <c r="I3" s="379"/>
      <c r="J3" s="379"/>
      <c r="K3" s="379"/>
      <c r="L3" s="6"/>
      <c r="M3" s="6"/>
      <c r="N3" s="7"/>
      <c r="O3" s="9"/>
      <c r="P3" s="8"/>
      <c r="Q3" s="8"/>
      <c r="R3" s="10"/>
      <c r="S3" s="10"/>
      <c r="W3" s="11"/>
    </row>
    <row r="4" spans="1:23" ht="29.25" thickBot="1" x14ac:dyDescent="0.35">
      <c r="A4" s="9"/>
      <c r="B4" s="9"/>
      <c r="C4" s="9"/>
      <c r="D4" s="9"/>
      <c r="E4" s="9"/>
      <c r="F4" s="9"/>
      <c r="G4" s="9"/>
      <c r="H4" s="9"/>
      <c r="I4" s="9"/>
      <c r="J4" s="9"/>
      <c r="K4" s="9"/>
      <c r="L4" s="9"/>
      <c r="M4" s="9"/>
      <c r="N4" s="7"/>
      <c r="O4" s="380"/>
      <c r="P4" s="380"/>
      <c r="Q4" s="8"/>
      <c r="R4" s="10"/>
      <c r="S4" s="10"/>
      <c r="W4" s="11"/>
    </row>
    <row r="5" spans="1:23" ht="58.5" customHeight="1" x14ac:dyDescent="0.3">
      <c r="A5" s="282" t="s">
        <v>67</v>
      </c>
      <c r="B5" s="381"/>
      <c r="C5" s="284"/>
      <c r="D5" s="382" t="s">
        <v>68</v>
      </c>
      <c r="E5" s="383"/>
      <c r="F5" s="383"/>
      <c r="G5" s="383"/>
      <c r="H5" s="383"/>
      <c r="I5" s="383"/>
      <c r="J5" s="384"/>
      <c r="L5" s="12"/>
      <c r="N5" s="7"/>
      <c r="O5" s="380"/>
      <c r="P5" s="380"/>
      <c r="Q5" s="8"/>
      <c r="W5" s="11"/>
    </row>
    <row r="6" spans="1:23" ht="66.75" customHeight="1" thickBot="1" x14ac:dyDescent="0.35">
      <c r="A6" s="385" t="s">
        <v>69</v>
      </c>
      <c r="B6" s="386"/>
      <c r="C6" s="387"/>
      <c r="D6" s="212" t="s">
        <v>70</v>
      </c>
      <c r="E6" s="388"/>
      <c r="F6" s="388"/>
      <c r="G6" s="388"/>
      <c r="H6" s="388"/>
      <c r="I6" s="388"/>
      <c r="J6" s="389"/>
      <c r="L6" s="13"/>
      <c r="N6" s="7"/>
      <c r="O6" s="380"/>
      <c r="P6" s="380"/>
      <c r="Q6" s="8"/>
      <c r="W6" s="11"/>
    </row>
    <row r="7" spans="1:23" ht="27" customHeight="1" thickBot="1" x14ac:dyDescent="0.2">
      <c r="A7" s="14"/>
      <c r="B7" s="14"/>
      <c r="C7" s="14"/>
      <c r="D7" s="14"/>
      <c r="E7" s="15"/>
      <c r="F7" s="16"/>
      <c r="G7" s="17"/>
      <c r="H7" s="17"/>
      <c r="I7" s="17"/>
      <c r="J7" s="17"/>
      <c r="K7" s="17"/>
      <c r="L7" s="17"/>
      <c r="M7" s="17"/>
      <c r="N7" s="18"/>
      <c r="O7" s="20"/>
      <c r="P7" s="21"/>
      <c r="Q7" s="19"/>
      <c r="W7" s="11"/>
    </row>
    <row r="8" spans="1:23" ht="37.5" customHeight="1" thickBot="1" x14ac:dyDescent="0.2">
      <c r="A8" s="214" t="s">
        <v>71</v>
      </c>
      <c r="B8" s="215"/>
      <c r="C8" s="215"/>
      <c r="D8" s="22" t="s">
        <v>0</v>
      </c>
      <c r="E8" s="216" t="str">
        <f>IF(D8="","←施策番号を選択してください。",VLOOKUP(D8,V378:W436,2,1))</f>
        <v>健康づくりの推進</v>
      </c>
      <c r="F8" s="217"/>
      <c r="G8" s="218"/>
      <c r="H8" s="23"/>
      <c r="I8" s="24"/>
      <c r="J8" s="24"/>
      <c r="K8" s="24"/>
      <c r="L8" s="25"/>
      <c r="M8" s="25"/>
      <c r="N8" s="18"/>
      <c r="O8" s="20"/>
      <c r="P8" s="21"/>
      <c r="Q8" s="19"/>
      <c r="W8" s="11"/>
    </row>
    <row r="9" spans="1:23" ht="37.5" customHeight="1" x14ac:dyDescent="0.15">
      <c r="A9" s="219" t="s">
        <v>72</v>
      </c>
      <c r="B9" s="220" t="s">
        <v>73</v>
      </c>
      <c r="C9" s="223" t="s">
        <v>74</v>
      </c>
      <c r="D9" s="225" t="s">
        <v>75</v>
      </c>
      <c r="E9" s="226"/>
      <c r="F9" s="227" t="s">
        <v>76</v>
      </c>
      <c r="G9" s="228"/>
      <c r="H9" s="229"/>
      <c r="I9" s="230"/>
      <c r="J9" s="194" t="s">
        <v>77</v>
      </c>
      <c r="K9" s="195"/>
      <c r="L9" s="196" t="s">
        <v>78</v>
      </c>
      <c r="M9" s="197"/>
      <c r="N9" s="390" t="s">
        <v>79</v>
      </c>
      <c r="P9" s="26"/>
      <c r="Q9" s="26"/>
    </row>
    <row r="10" spans="1:23" ht="27.6" customHeight="1" x14ac:dyDescent="0.15">
      <c r="A10" s="219"/>
      <c r="B10" s="221"/>
      <c r="C10" s="224"/>
      <c r="D10" s="27" t="s">
        <v>80</v>
      </c>
      <c r="E10" s="27" t="s">
        <v>81</v>
      </c>
      <c r="F10" s="201" t="s">
        <v>82</v>
      </c>
      <c r="G10" s="202"/>
      <c r="H10" s="205" t="s">
        <v>83</v>
      </c>
      <c r="I10" s="205" t="s">
        <v>84</v>
      </c>
      <c r="J10" s="28" t="s">
        <v>85</v>
      </c>
      <c r="K10" s="28" t="s">
        <v>86</v>
      </c>
      <c r="L10" s="207" t="s">
        <v>87</v>
      </c>
      <c r="M10" s="209" t="s">
        <v>78</v>
      </c>
      <c r="N10" s="391"/>
      <c r="P10" s="26"/>
      <c r="Q10" s="26"/>
    </row>
    <row r="11" spans="1:23" ht="49.5" customHeight="1" x14ac:dyDescent="0.15">
      <c r="A11" s="219"/>
      <c r="B11" s="222"/>
      <c r="C11" s="224"/>
      <c r="D11" s="29" t="s">
        <v>88</v>
      </c>
      <c r="E11" s="29" t="s">
        <v>89</v>
      </c>
      <c r="F11" s="203"/>
      <c r="G11" s="204"/>
      <c r="H11" s="206"/>
      <c r="I11" s="206"/>
      <c r="J11" s="30" t="s">
        <v>90</v>
      </c>
      <c r="K11" s="31" t="s">
        <v>91</v>
      </c>
      <c r="L11" s="208"/>
      <c r="M11" s="210"/>
      <c r="N11" s="391"/>
      <c r="P11" s="26"/>
      <c r="Q11" s="26"/>
    </row>
    <row r="12" spans="1:23" ht="120" customHeight="1" x14ac:dyDescent="0.15">
      <c r="A12" s="185" t="s">
        <v>92</v>
      </c>
      <c r="B12" s="188" t="s">
        <v>65</v>
      </c>
      <c r="C12" s="191" t="s">
        <v>93</v>
      </c>
      <c r="D12" s="191" t="s">
        <v>14</v>
      </c>
      <c r="E12" s="191" t="s">
        <v>94</v>
      </c>
      <c r="F12" s="32" t="s">
        <v>95</v>
      </c>
      <c r="G12" s="33" t="s">
        <v>96</v>
      </c>
      <c r="H12" s="34">
        <v>24</v>
      </c>
      <c r="I12" s="34">
        <f>SUM(H12:H14)</f>
        <v>29.5</v>
      </c>
      <c r="J12" s="191" t="s">
        <v>97</v>
      </c>
      <c r="K12" s="191" t="s">
        <v>98</v>
      </c>
      <c r="L12" s="35" t="s">
        <v>99</v>
      </c>
      <c r="M12" s="36" t="s">
        <v>100</v>
      </c>
      <c r="N12" s="369" t="s">
        <v>101</v>
      </c>
      <c r="P12" s="26"/>
      <c r="Q12" s="26"/>
    </row>
    <row r="13" spans="1:23" ht="120.75" customHeight="1" x14ac:dyDescent="0.15">
      <c r="A13" s="186"/>
      <c r="B13" s="189"/>
      <c r="C13" s="192"/>
      <c r="D13" s="192"/>
      <c r="E13" s="192"/>
      <c r="F13" s="37" t="s">
        <v>102</v>
      </c>
      <c r="G13" s="38" t="s">
        <v>103</v>
      </c>
      <c r="H13" s="38">
        <v>0</v>
      </c>
      <c r="I13" s="39" t="s">
        <v>104</v>
      </c>
      <c r="J13" s="192"/>
      <c r="K13" s="192"/>
      <c r="L13" s="35"/>
      <c r="M13" s="36"/>
      <c r="N13" s="369"/>
      <c r="P13" s="26"/>
      <c r="Q13" s="26"/>
    </row>
    <row r="14" spans="1:23" ht="29.25" customHeight="1" x14ac:dyDescent="0.15">
      <c r="A14" s="186"/>
      <c r="B14" s="189"/>
      <c r="C14" s="192"/>
      <c r="D14" s="171" t="s">
        <v>105</v>
      </c>
      <c r="E14" s="172"/>
      <c r="F14" s="173" t="s">
        <v>106</v>
      </c>
      <c r="G14" s="361" t="s">
        <v>107</v>
      </c>
      <c r="H14" s="357">
        <v>5.5</v>
      </c>
      <c r="I14" s="191">
        <v>0</v>
      </c>
      <c r="J14" s="192"/>
      <c r="K14" s="192"/>
      <c r="L14" s="181"/>
      <c r="M14" s="183"/>
      <c r="N14" s="369"/>
      <c r="P14" s="26"/>
      <c r="Q14" s="26"/>
    </row>
    <row r="15" spans="1:23" ht="102" customHeight="1" x14ac:dyDescent="0.15">
      <c r="A15" s="187"/>
      <c r="B15" s="190"/>
      <c r="C15" s="193"/>
      <c r="D15" s="166" t="s">
        <v>108</v>
      </c>
      <c r="E15" s="167"/>
      <c r="F15" s="174"/>
      <c r="G15" s="355"/>
      <c r="H15" s="358"/>
      <c r="I15" s="193"/>
      <c r="J15" s="193"/>
      <c r="K15" s="193"/>
      <c r="L15" s="182"/>
      <c r="M15" s="184"/>
      <c r="N15" s="369"/>
      <c r="P15" s="26"/>
      <c r="Q15" s="26"/>
    </row>
    <row r="16" spans="1:23" ht="120" customHeight="1" x14ac:dyDescent="0.15">
      <c r="A16" s="185" t="s">
        <v>109</v>
      </c>
      <c r="B16" s="188"/>
      <c r="C16" s="191" t="s">
        <v>110</v>
      </c>
      <c r="D16" s="191" t="s">
        <v>15</v>
      </c>
      <c r="E16" s="191" t="s">
        <v>111</v>
      </c>
      <c r="F16" s="32" t="s">
        <v>112</v>
      </c>
      <c r="G16" s="41" t="s">
        <v>113</v>
      </c>
      <c r="H16" s="34">
        <v>70</v>
      </c>
      <c r="I16" s="42">
        <f>SUM(H16:H18)</f>
        <v>2357</v>
      </c>
      <c r="J16" s="375" t="s">
        <v>792</v>
      </c>
      <c r="K16" s="375" t="s">
        <v>793</v>
      </c>
      <c r="L16" s="43" t="s">
        <v>114</v>
      </c>
      <c r="M16" s="44" t="s">
        <v>115</v>
      </c>
      <c r="N16" s="168" t="s">
        <v>116</v>
      </c>
      <c r="P16" s="26"/>
      <c r="Q16" s="26"/>
    </row>
    <row r="17" spans="1:23" ht="120" customHeight="1" x14ac:dyDescent="0.15">
      <c r="A17" s="186"/>
      <c r="B17" s="189"/>
      <c r="C17" s="192"/>
      <c r="D17" s="193"/>
      <c r="E17" s="193"/>
      <c r="F17" s="37" t="s">
        <v>117</v>
      </c>
      <c r="G17" s="45" t="s">
        <v>103</v>
      </c>
      <c r="H17" s="46">
        <v>0</v>
      </c>
      <c r="I17" s="47" t="s">
        <v>104</v>
      </c>
      <c r="J17" s="376"/>
      <c r="K17" s="376"/>
      <c r="L17" s="43"/>
      <c r="M17" s="36"/>
      <c r="N17" s="169"/>
      <c r="P17" s="26"/>
      <c r="Q17" s="26"/>
    </row>
    <row r="18" spans="1:23" ht="29.25" customHeight="1" x14ac:dyDescent="0.15">
      <c r="A18" s="186"/>
      <c r="B18" s="189"/>
      <c r="C18" s="192"/>
      <c r="D18" s="171" t="s">
        <v>105</v>
      </c>
      <c r="E18" s="172"/>
      <c r="F18" s="173" t="s">
        <v>106</v>
      </c>
      <c r="G18" s="378" t="s">
        <v>118</v>
      </c>
      <c r="H18" s="177">
        <v>2287</v>
      </c>
      <c r="I18" s="280" t="s">
        <v>119</v>
      </c>
      <c r="J18" s="376"/>
      <c r="K18" s="376"/>
      <c r="L18" s="238"/>
      <c r="M18" s="183"/>
      <c r="N18" s="169"/>
      <c r="P18" s="26"/>
      <c r="Q18" s="26"/>
    </row>
    <row r="19" spans="1:23" ht="102" customHeight="1" x14ac:dyDescent="0.15">
      <c r="A19" s="187"/>
      <c r="B19" s="190"/>
      <c r="C19" s="193"/>
      <c r="D19" s="166" t="s">
        <v>120</v>
      </c>
      <c r="E19" s="167"/>
      <c r="F19" s="174"/>
      <c r="G19" s="356"/>
      <c r="H19" s="178"/>
      <c r="I19" s="275"/>
      <c r="J19" s="377"/>
      <c r="K19" s="377"/>
      <c r="L19" s="273"/>
      <c r="M19" s="184"/>
      <c r="N19" s="170"/>
      <c r="P19" s="26"/>
      <c r="Q19" s="26"/>
    </row>
    <row r="20" spans="1:23" ht="120" customHeight="1" x14ac:dyDescent="0.15">
      <c r="A20" s="185" t="s">
        <v>121</v>
      </c>
      <c r="B20" s="188"/>
      <c r="C20" s="191" t="s">
        <v>122</v>
      </c>
      <c r="D20" s="191" t="s">
        <v>16</v>
      </c>
      <c r="E20" s="191" t="s">
        <v>123</v>
      </c>
      <c r="F20" s="32" t="s">
        <v>112</v>
      </c>
      <c r="G20" s="48" t="s">
        <v>124</v>
      </c>
      <c r="H20" s="49">
        <v>75</v>
      </c>
      <c r="I20" s="49">
        <f>SUM(H20:H22)</f>
        <v>1888</v>
      </c>
      <c r="J20" s="191" t="s">
        <v>836</v>
      </c>
      <c r="K20" s="191" t="s">
        <v>125</v>
      </c>
      <c r="L20" s="61" t="s">
        <v>142</v>
      </c>
      <c r="M20" s="50" t="s">
        <v>126</v>
      </c>
      <c r="N20" s="369" t="s">
        <v>127</v>
      </c>
      <c r="P20" s="26"/>
      <c r="Q20" s="26"/>
    </row>
    <row r="21" spans="1:23" ht="120" customHeight="1" x14ac:dyDescent="0.15">
      <c r="A21" s="186"/>
      <c r="B21" s="189"/>
      <c r="C21" s="192"/>
      <c r="D21" s="192"/>
      <c r="E21" s="192"/>
      <c r="F21" s="37" t="s">
        <v>117</v>
      </c>
      <c r="G21" s="38" t="s">
        <v>103</v>
      </c>
      <c r="H21" s="62">
        <v>0</v>
      </c>
      <c r="I21" s="39" t="s">
        <v>104</v>
      </c>
      <c r="J21" s="192"/>
      <c r="K21" s="192"/>
      <c r="L21" s="51" t="s">
        <v>142</v>
      </c>
      <c r="M21" s="52" t="s">
        <v>128</v>
      </c>
      <c r="N21" s="369"/>
      <c r="P21" s="26"/>
      <c r="Q21" s="26"/>
    </row>
    <row r="22" spans="1:23" ht="29.25" customHeight="1" x14ac:dyDescent="0.15">
      <c r="A22" s="186"/>
      <c r="B22" s="189"/>
      <c r="C22" s="192"/>
      <c r="D22" s="171" t="s">
        <v>105</v>
      </c>
      <c r="E22" s="172"/>
      <c r="F22" s="173" t="s">
        <v>106</v>
      </c>
      <c r="G22" s="370" t="s">
        <v>129</v>
      </c>
      <c r="H22" s="371">
        <v>1813</v>
      </c>
      <c r="I22" s="373" t="s">
        <v>130</v>
      </c>
      <c r="J22" s="192"/>
      <c r="K22" s="192"/>
      <c r="L22" s="181"/>
      <c r="M22" s="183"/>
      <c r="N22" s="369"/>
      <c r="P22" s="26"/>
      <c r="Q22" s="26"/>
    </row>
    <row r="23" spans="1:23" ht="102" customHeight="1" x14ac:dyDescent="0.15">
      <c r="A23" s="187"/>
      <c r="B23" s="190"/>
      <c r="C23" s="193"/>
      <c r="D23" s="166" t="s">
        <v>131</v>
      </c>
      <c r="E23" s="167"/>
      <c r="F23" s="174"/>
      <c r="G23" s="184"/>
      <c r="H23" s="372"/>
      <c r="I23" s="374"/>
      <c r="J23" s="193"/>
      <c r="K23" s="193"/>
      <c r="L23" s="182"/>
      <c r="M23" s="184"/>
      <c r="N23" s="369"/>
      <c r="P23" s="26"/>
      <c r="Q23" s="26"/>
    </row>
    <row r="24" spans="1:23" ht="30" customHeight="1" thickBot="1" x14ac:dyDescent="0.2">
      <c r="A24" s="53"/>
      <c r="B24" s="54"/>
      <c r="C24" s="55"/>
      <c r="D24" s="13"/>
      <c r="E24" s="13"/>
      <c r="F24" s="56"/>
      <c r="G24" s="55"/>
      <c r="H24" s="57"/>
      <c r="I24" s="58"/>
      <c r="J24" s="59"/>
      <c r="K24" s="55"/>
      <c r="L24" s="60"/>
      <c r="M24" s="13"/>
      <c r="N24" s="55"/>
      <c r="P24" s="26"/>
      <c r="Q24" s="26"/>
    </row>
    <row r="25" spans="1:23" ht="37.5" customHeight="1" thickBot="1" x14ac:dyDescent="0.2">
      <c r="A25" s="214" t="s">
        <v>71</v>
      </c>
      <c r="B25" s="215"/>
      <c r="C25" s="215"/>
      <c r="D25" s="22" t="s">
        <v>0</v>
      </c>
      <c r="E25" s="216" t="str">
        <f>IF(D25="","←施策番号を選択してください。",VLOOKUP(D25,V378:W436,2,1))</f>
        <v>健康づくりの推進</v>
      </c>
      <c r="F25" s="217"/>
      <c r="G25" s="218"/>
      <c r="H25" s="23"/>
      <c r="I25" s="24"/>
      <c r="J25" s="24"/>
      <c r="K25" s="24"/>
      <c r="L25" s="25"/>
      <c r="M25" s="25"/>
      <c r="N25" s="18"/>
      <c r="O25" s="20"/>
      <c r="P25" s="21"/>
      <c r="Q25" s="19"/>
      <c r="W25" s="11"/>
    </row>
    <row r="26" spans="1:23" ht="37.5" customHeight="1" x14ac:dyDescent="0.15">
      <c r="A26" s="219" t="s">
        <v>132</v>
      </c>
      <c r="B26" s="220" t="s">
        <v>73</v>
      </c>
      <c r="C26" s="223" t="s">
        <v>74</v>
      </c>
      <c r="D26" s="225" t="s">
        <v>75</v>
      </c>
      <c r="E26" s="226"/>
      <c r="F26" s="227" t="s">
        <v>76</v>
      </c>
      <c r="G26" s="228"/>
      <c r="H26" s="229"/>
      <c r="I26" s="230"/>
      <c r="J26" s="194" t="s">
        <v>77</v>
      </c>
      <c r="K26" s="195"/>
      <c r="L26" s="196" t="s">
        <v>78</v>
      </c>
      <c r="M26" s="197"/>
      <c r="N26" s="198" t="s">
        <v>79</v>
      </c>
      <c r="P26" s="26"/>
      <c r="Q26" s="26"/>
    </row>
    <row r="27" spans="1:23" ht="27.6" customHeight="1" x14ac:dyDescent="0.15">
      <c r="A27" s="219"/>
      <c r="B27" s="221"/>
      <c r="C27" s="224"/>
      <c r="D27" s="27" t="s">
        <v>80</v>
      </c>
      <c r="E27" s="27" t="s">
        <v>81</v>
      </c>
      <c r="F27" s="201" t="s">
        <v>82</v>
      </c>
      <c r="G27" s="202"/>
      <c r="H27" s="205" t="s">
        <v>83</v>
      </c>
      <c r="I27" s="205" t="s">
        <v>84</v>
      </c>
      <c r="J27" s="28" t="s">
        <v>85</v>
      </c>
      <c r="K27" s="28" t="s">
        <v>86</v>
      </c>
      <c r="L27" s="207" t="s">
        <v>87</v>
      </c>
      <c r="M27" s="209" t="s">
        <v>78</v>
      </c>
      <c r="N27" s="199"/>
      <c r="P27" s="26"/>
      <c r="Q27" s="26"/>
    </row>
    <row r="28" spans="1:23" ht="49.5" customHeight="1" x14ac:dyDescent="0.15">
      <c r="A28" s="219"/>
      <c r="B28" s="222"/>
      <c r="C28" s="224"/>
      <c r="D28" s="29" t="s">
        <v>88</v>
      </c>
      <c r="E28" s="29" t="s">
        <v>89</v>
      </c>
      <c r="F28" s="203"/>
      <c r="G28" s="204"/>
      <c r="H28" s="206"/>
      <c r="I28" s="206"/>
      <c r="J28" s="30" t="s">
        <v>90</v>
      </c>
      <c r="K28" s="31" t="s">
        <v>133</v>
      </c>
      <c r="L28" s="208"/>
      <c r="M28" s="210"/>
      <c r="N28" s="200"/>
      <c r="P28" s="26"/>
      <c r="Q28" s="26"/>
    </row>
    <row r="29" spans="1:23" ht="120" customHeight="1" x14ac:dyDescent="0.15">
      <c r="A29" s="185" t="s">
        <v>134</v>
      </c>
      <c r="B29" s="188"/>
      <c r="C29" s="191" t="s">
        <v>135</v>
      </c>
      <c r="D29" s="191" t="s">
        <v>136</v>
      </c>
      <c r="E29" s="191" t="s">
        <v>137</v>
      </c>
      <c r="F29" s="32" t="s">
        <v>138</v>
      </c>
      <c r="G29" s="33" t="s">
        <v>139</v>
      </c>
      <c r="H29" s="34">
        <v>51</v>
      </c>
      <c r="I29" s="42">
        <f>SUM(H29:H31)</f>
        <v>125</v>
      </c>
      <c r="J29" s="244" t="s">
        <v>140</v>
      </c>
      <c r="K29" s="191" t="s">
        <v>141</v>
      </c>
      <c r="L29" s="61" t="s">
        <v>142</v>
      </c>
      <c r="M29" s="44" t="s">
        <v>143</v>
      </c>
      <c r="N29" s="168" t="s">
        <v>101</v>
      </c>
      <c r="P29" s="26"/>
      <c r="Q29" s="26"/>
    </row>
    <row r="30" spans="1:23" ht="120" customHeight="1" x14ac:dyDescent="0.15">
      <c r="A30" s="186"/>
      <c r="B30" s="189"/>
      <c r="C30" s="192"/>
      <c r="D30" s="193"/>
      <c r="E30" s="193"/>
      <c r="F30" s="37" t="s">
        <v>144</v>
      </c>
      <c r="G30" s="38" t="s">
        <v>103</v>
      </c>
      <c r="H30" s="46">
        <v>0</v>
      </c>
      <c r="I30" s="39" t="s">
        <v>104</v>
      </c>
      <c r="J30" s="245"/>
      <c r="K30" s="192"/>
      <c r="L30" s="35" t="s">
        <v>145</v>
      </c>
      <c r="M30" s="36" t="s">
        <v>146</v>
      </c>
      <c r="N30" s="169"/>
      <c r="P30" s="26"/>
      <c r="Q30" s="26"/>
    </row>
    <row r="31" spans="1:23" ht="29.25" customHeight="1" x14ac:dyDescent="0.15">
      <c r="A31" s="186"/>
      <c r="B31" s="189"/>
      <c r="C31" s="192"/>
      <c r="D31" s="171" t="s">
        <v>105</v>
      </c>
      <c r="E31" s="172"/>
      <c r="F31" s="173" t="s">
        <v>147</v>
      </c>
      <c r="G31" s="234" t="s">
        <v>148</v>
      </c>
      <c r="H31" s="177">
        <v>74</v>
      </c>
      <c r="I31" s="236" t="s">
        <v>794</v>
      </c>
      <c r="J31" s="245"/>
      <c r="K31" s="192"/>
      <c r="L31" s="181"/>
      <c r="M31" s="183"/>
      <c r="N31" s="169"/>
      <c r="P31" s="26"/>
      <c r="Q31" s="26"/>
    </row>
    <row r="32" spans="1:23" ht="102" customHeight="1" x14ac:dyDescent="0.15">
      <c r="A32" s="187"/>
      <c r="B32" s="190"/>
      <c r="C32" s="193"/>
      <c r="D32" s="166" t="s">
        <v>149</v>
      </c>
      <c r="E32" s="167"/>
      <c r="F32" s="174"/>
      <c r="G32" s="193"/>
      <c r="H32" s="178"/>
      <c r="I32" s="275"/>
      <c r="J32" s="356"/>
      <c r="K32" s="193"/>
      <c r="L32" s="182"/>
      <c r="M32" s="184"/>
      <c r="N32" s="170"/>
      <c r="P32" s="26"/>
      <c r="Q32" s="26"/>
    </row>
    <row r="33" spans="1:23" ht="120" customHeight="1" x14ac:dyDescent="0.15">
      <c r="A33" s="185" t="s">
        <v>150</v>
      </c>
      <c r="B33" s="188" t="s">
        <v>65</v>
      </c>
      <c r="C33" s="191" t="s">
        <v>151</v>
      </c>
      <c r="D33" s="191" t="s">
        <v>17</v>
      </c>
      <c r="E33" s="191" t="s">
        <v>152</v>
      </c>
      <c r="F33" s="32" t="s">
        <v>138</v>
      </c>
      <c r="G33" s="33" t="s">
        <v>153</v>
      </c>
      <c r="H33" s="34">
        <v>65</v>
      </c>
      <c r="I33" s="42">
        <f>SUM(H33:H35)</f>
        <v>1075</v>
      </c>
      <c r="J33" s="244" t="s">
        <v>154</v>
      </c>
      <c r="K33" s="191"/>
      <c r="L33" s="43" t="s">
        <v>145</v>
      </c>
      <c r="M33" s="44" t="s">
        <v>155</v>
      </c>
      <c r="N33" s="168" t="s">
        <v>101</v>
      </c>
      <c r="P33" s="26"/>
      <c r="Q33" s="26"/>
    </row>
    <row r="34" spans="1:23" ht="120" customHeight="1" x14ac:dyDescent="0.15">
      <c r="A34" s="186"/>
      <c r="B34" s="189"/>
      <c r="C34" s="192"/>
      <c r="D34" s="193"/>
      <c r="E34" s="193"/>
      <c r="F34" s="37" t="s">
        <v>156</v>
      </c>
      <c r="G34" s="38" t="s">
        <v>103</v>
      </c>
      <c r="H34" s="46">
        <v>0</v>
      </c>
      <c r="I34" s="39" t="s">
        <v>104</v>
      </c>
      <c r="J34" s="245"/>
      <c r="K34" s="192"/>
      <c r="L34" s="43"/>
      <c r="M34" s="36"/>
      <c r="N34" s="169"/>
      <c r="P34" s="26"/>
      <c r="Q34" s="26"/>
    </row>
    <row r="35" spans="1:23" ht="29.25" customHeight="1" x14ac:dyDescent="0.15">
      <c r="A35" s="186"/>
      <c r="B35" s="189"/>
      <c r="C35" s="192"/>
      <c r="D35" s="171" t="s">
        <v>105</v>
      </c>
      <c r="E35" s="172"/>
      <c r="F35" s="173" t="s">
        <v>157</v>
      </c>
      <c r="G35" s="234" t="s">
        <v>158</v>
      </c>
      <c r="H35" s="177">
        <v>1010</v>
      </c>
      <c r="I35" s="236" t="s">
        <v>159</v>
      </c>
      <c r="J35" s="245"/>
      <c r="K35" s="192"/>
      <c r="L35" s="238"/>
      <c r="M35" s="183"/>
      <c r="N35" s="169"/>
      <c r="P35" s="26"/>
      <c r="Q35" s="26"/>
    </row>
    <row r="36" spans="1:23" ht="102" customHeight="1" x14ac:dyDescent="0.15">
      <c r="A36" s="187"/>
      <c r="B36" s="190"/>
      <c r="C36" s="193"/>
      <c r="D36" s="362" t="s">
        <v>160</v>
      </c>
      <c r="E36" s="363"/>
      <c r="F36" s="174"/>
      <c r="G36" s="193"/>
      <c r="H36" s="178"/>
      <c r="I36" s="275"/>
      <c r="J36" s="356"/>
      <c r="K36" s="193"/>
      <c r="L36" s="273"/>
      <c r="M36" s="184"/>
      <c r="N36" s="170"/>
      <c r="P36" s="26"/>
      <c r="Q36" s="26"/>
    </row>
    <row r="37" spans="1:23" ht="30" customHeight="1" thickBot="1" x14ac:dyDescent="0.2">
      <c r="A37" s="53"/>
      <c r="B37" s="54"/>
      <c r="C37" s="55"/>
      <c r="D37" s="13"/>
      <c r="E37" s="13"/>
      <c r="F37" s="56"/>
      <c r="G37" s="55"/>
      <c r="H37" s="57"/>
      <c r="I37" s="58"/>
      <c r="J37" s="59"/>
      <c r="K37" s="55"/>
      <c r="L37" s="60"/>
      <c r="M37" s="13"/>
      <c r="N37" s="55"/>
      <c r="P37" s="26"/>
      <c r="Q37" s="26"/>
    </row>
    <row r="38" spans="1:23" ht="37.5" customHeight="1" thickBot="1" x14ac:dyDescent="0.2">
      <c r="A38" s="214" t="s">
        <v>71</v>
      </c>
      <c r="B38" s="215"/>
      <c r="C38" s="365"/>
      <c r="D38" s="63" t="s">
        <v>1</v>
      </c>
      <c r="E38" s="216" t="str">
        <f>IF(D38="","←施策番号を選択してください。",VLOOKUP(D38,V378:W436,2,1))</f>
        <v>医療体制の充実</v>
      </c>
      <c r="F38" s="217"/>
      <c r="G38" s="218"/>
      <c r="H38" s="23"/>
      <c r="I38" s="24"/>
      <c r="J38" s="24"/>
      <c r="K38" s="24"/>
      <c r="L38" s="25"/>
      <c r="M38" s="25"/>
      <c r="N38" s="18"/>
      <c r="O38" s="20"/>
      <c r="P38" s="21"/>
      <c r="Q38" s="19"/>
      <c r="W38" s="11"/>
    </row>
    <row r="39" spans="1:23" ht="37.5" customHeight="1" x14ac:dyDescent="0.15">
      <c r="A39" s="366" t="s">
        <v>161</v>
      </c>
      <c r="B39" s="220" t="s">
        <v>73</v>
      </c>
      <c r="C39" s="364" t="s">
        <v>74</v>
      </c>
      <c r="D39" s="225" t="s">
        <v>75</v>
      </c>
      <c r="E39" s="226"/>
      <c r="F39" s="295" t="s">
        <v>76</v>
      </c>
      <c r="G39" s="229"/>
      <c r="H39" s="229"/>
      <c r="I39" s="230"/>
      <c r="J39" s="285" t="s">
        <v>77</v>
      </c>
      <c r="K39" s="286"/>
      <c r="L39" s="196" t="s">
        <v>78</v>
      </c>
      <c r="M39" s="197"/>
      <c r="N39" s="198" t="s">
        <v>79</v>
      </c>
      <c r="P39" s="26"/>
      <c r="Q39" s="26"/>
    </row>
    <row r="40" spans="1:23" ht="27.6" customHeight="1" x14ac:dyDescent="0.15">
      <c r="A40" s="367"/>
      <c r="B40" s="221"/>
      <c r="C40" s="368"/>
      <c r="D40" s="27" t="s">
        <v>80</v>
      </c>
      <c r="E40" s="27" t="s">
        <v>81</v>
      </c>
      <c r="F40" s="201" t="s">
        <v>82</v>
      </c>
      <c r="G40" s="202"/>
      <c r="H40" s="205" t="s">
        <v>83</v>
      </c>
      <c r="I40" s="205" t="s">
        <v>84</v>
      </c>
      <c r="J40" s="28" t="s">
        <v>85</v>
      </c>
      <c r="K40" s="28" t="s">
        <v>86</v>
      </c>
      <c r="L40" s="207" t="s">
        <v>87</v>
      </c>
      <c r="M40" s="364" t="s">
        <v>78</v>
      </c>
      <c r="N40" s="199"/>
      <c r="P40" s="26"/>
      <c r="Q40" s="26"/>
    </row>
    <row r="41" spans="1:23" ht="49.5" customHeight="1" x14ac:dyDescent="0.15">
      <c r="A41" s="294"/>
      <c r="B41" s="222"/>
      <c r="C41" s="223"/>
      <c r="D41" s="29" t="s">
        <v>88</v>
      </c>
      <c r="E41" s="29" t="s">
        <v>89</v>
      </c>
      <c r="F41" s="203"/>
      <c r="G41" s="204"/>
      <c r="H41" s="206"/>
      <c r="I41" s="206"/>
      <c r="J41" s="30" t="s">
        <v>90</v>
      </c>
      <c r="K41" s="31" t="s">
        <v>162</v>
      </c>
      <c r="L41" s="208"/>
      <c r="M41" s="223"/>
      <c r="N41" s="200"/>
      <c r="P41" s="26"/>
      <c r="Q41" s="26"/>
    </row>
    <row r="42" spans="1:23" ht="129" customHeight="1" x14ac:dyDescent="0.15">
      <c r="A42" s="185" t="s">
        <v>163</v>
      </c>
      <c r="B42" s="188"/>
      <c r="C42" s="191" t="s">
        <v>164</v>
      </c>
      <c r="D42" s="191" t="s">
        <v>18</v>
      </c>
      <c r="E42" s="191" t="s">
        <v>165</v>
      </c>
      <c r="F42" s="32" t="s">
        <v>166</v>
      </c>
      <c r="G42" s="33" t="s">
        <v>167</v>
      </c>
      <c r="H42" s="34">
        <f>ROUND((1.05*9143)/1000,0)</f>
        <v>10</v>
      </c>
      <c r="I42" s="42">
        <f>SUM(H42:H44)</f>
        <v>558</v>
      </c>
      <c r="J42" s="244" t="s">
        <v>168</v>
      </c>
      <c r="K42" s="191" t="s">
        <v>169</v>
      </c>
      <c r="L42" s="43" t="s">
        <v>145</v>
      </c>
      <c r="M42" s="44" t="s">
        <v>170</v>
      </c>
      <c r="N42" s="168" t="s">
        <v>101</v>
      </c>
      <c r="P42" s="26"/>
      <c r="Q42" s="26"/>
    </row>
    <row r="43" spans="1:23" ht="129" customHeight="1" x14ac:dyDescent="0.15">
      <c r="A43" s="186"/>
      <c r="B43" s="189"/>
      <c r="C43" s="192"/>
      <c r="D43" s="193"/>
      <c r="E43" s="193"/>
      <c r="F43" s="37" t="s">
        <v>144</v>
      </c>
      <c r="G43" s="38" t="s">
        <v>103</v>
      </c>
      <c r="H43" s="46">
        <v>0</v>
      </c>
      <c r="I43" s="39" t="s">
        <v>104</v>
      </c>
      <c r="J43" s="245"/>
      <c r="K43" s="192"/>
      <c r="L43" s="43"/>
      <c r="M43" s="36"/>
      <c r="N43" s="169"/>
      <c r="P43" s="26"/>
      <c r="Q43" s="26"/>
    </row>
    <row r="44" spans="1:23" ht="29.25" customHeight="1" x14ac:dyDescent="0.15">
      <c r="A44" s="186"/>
      <c r="B44" s="189"/>
      <c r="C44" s="192"/>
      <c r="D44" s="171" t="s">
        <v>105</v>
      </c>
      <c r="E44" s="172"/>
      <c r="F44" s="173" t="s">
        <v>147</v>
      </c>
      <c r="G44" s="234" t="s">
        <v>171</v>
      </c>
      <c r="H44" s="177">
        <f>ROUNDUP((331173+216770)/1000,0)</f>
        <v>548</v>
      </c>
      <c r="I44" s="191" t="s">
        <v>172</v>
      </c>
      <c r="J44" s="245"/>
      <c r="K44" s="192"/>
      <c r="L44" s="238"/>
      <c r="M44" s="183"/>
      <c r="N44" s="169"/>
      <c r="P44" s="26"/>
      <c r="Q44" s="26"/>
    </row>
    <row r="45" spans="1:23" ht="120" customHeight="1" x14ac:dyDescent="0.15">
      <c r="A45" s="187"/>
      <c r="B45" s="190"/>
      <c r="C45" s="193"/>
      <c r="D45" s="362" t="s">
        <v>173</v>
      </c>
      <c r="E45" s="363"/>
      <c r="F45" s="174"/>
      <c r="G45" s="193"/>
      <c r="H45" s="178"/>
      <c r="I45" s="193"/>
      <c r="J45" s="356"/>
      <c r="K45" s="193"/>
      <c r="L45" s="273"/>
      <c r="M45" s="184"/>
      <c r="N45" s="170"/>
      <c r="P45" s="26"/>
      <c r="Q45" s="26"/>
    </row>
    <row r="46" spans="1:23" ht="165" customHeight="1" x14ac:dyDescent="0.15">
      <c r="A46" s="185" t="s">
        <v>174</v>
      </c>
      <c r="B46" s="188"/>
      <c r="C46" s="191" t="s">
        <v>175</v>
      </c>
      <c r="D46" s="191" t="s">
        <v>19</v>
      </c>
      <c r="E46" s="191" t="s">
        <v>176</v>
      </c>
      <c r="F46" s="32" t="s">
        <v>166</v>
      </c>
      <c r="G46" s="33" t="s">
        <v>177</v>
      </c>
      <c r="H46" s="34">
        <f>ROUND((0.2*9143)/1000,0)</f>
        <v>2</v>
      </c>
      <c r="I46" s="42">
        <f>SUM(H46:H48)</f>
        <v>288</v>
      </c>
      <c r="J46" s="244" t="s">
        <v>178</v>
      </c>
      <c r="K46" s="191" t="s">
        <v>179</v>
      </c>
      <c r="L46" s="43" t="s">
        <v>99</v>
      </c>
      <c r="M46" s="44" t="s">
        <v>180</v>
      </c>
      <c r="N46" s="168" t="s">
        <v>101</v>
      </c>
      <c r="P46" s="26"/>
      <c r="Q46" s="26"/>
    </row>
    <row r="47" spans="1:23" ht="135" customHeight="1" x14ac:dyDescent="0.15">
      <c r="A47" s="186"/>
      <c r="B47" s="189"/>
      <c r="C47" s="192"/>
      <c r="D47" s="193"/>
      <c r="E47" s="193"/>
      <c r="F47" s="37" t="s">
        <v>144</v>
      </c>
      <c r="G47" s="38" t="s">
        <v>103</v>
      </c>
      <c r="H47" s="46">
        <v>0</v>
      </c>
      <c r="I47" s="39" t="s">
        <v>104</v>
      </c>
      <c r="J47" s="245"/>
      <c r="K47" s="192"/>
      <c r="L47" s="43"/>
      <c r="M47" s="36"/>
      <c r="N47" s="169"/>
      <c r="P47" s="26"/>
      <c r="Q47" s="26"/>
    </row>
    <row r="48" spans="1:23" ht="29.25" customHeight="1" x14ac:dyDescent="0.15">
      <c r="A48" s="186"/>
      <c r="B48" s="189"/>
      <c r="C48" s="192"/>
      <c r="D48" s="171" t="s">
        <v>105</v>
      </c>
      <c r="E48" s="172"/>
      <c r="F48" s="301" t="s">
        <v>147</v>
      </c>
      <c r="G48" s="234" t="s">
        <v>181</v>
      </c>
      <c r="H48" s="177">
        <f>ROUNDUP((25312+260307)/1000,0)</f>
        <v>286</v>
      </c>
      <c r="I48" s="191" t="s">
        <v>182</v>
      </c>
      <c r="J48" s="245"/>
      <c r="K48" s="192"/>
      <c r="L48" s="238"/>
      <c r="M48" s="361"/>
      <c r="N48" s="169"/>
      <c r="P48" s="26"/>
      <c r="Q48" s="26"/>
    </row>
    <row r="49" spans="1:23" ht="120" customHeight="1" x14ac:dyDescent="0.15">
      <c r="A49" s="187"/>
      <c r="B49" s="190"/>
      <c r="C49" s="193"/>
      <c r="D49" s="359" t="s">
        <v>183</v>
      </c>
      <c r="E49" s="360"/>
      <c r="F49" s="302"/>
      <c r="G49" s="193"/>
      <c r="H49" s="178"/>
      <c r="I49" s="193"/>
      <c r="J49" s="356"/>
      <c r="K49" s="193"/>
      <c r="L49" s="273"/>
      <c r="M49" s="355"/>
      <c r="N49" s="170"/>
      <c r="P49" s="26"/>
      <c r="Q49" s="26"/>
    </row>
    <row r="50" spans="1:23" ht="132" customHeight="1" x14ac:dyDescent="0.15">
      <c r="A50" s="185" t="s">
        <v>184</v>
      </c>
      <c r="B50" s="188"/>
      <c r="C50" s="191" t="s">
        <v>185</v>
      </c>
      <c r="D50" s="191" t="s">
        <v>20</v>
      </c>
      <c r="E50" s="191" t="s">
        <v>186</v>
      </c>
      <c r="F50" s="32" t="s">
        <v>166</v>
      </c>
      <c r="G50" s="33" t="s">
        <v>187</v>
      </c>
      <c r="H50" s="34">
        <f>ROUNDUP((9143*0.25)/1000,0)</f>
        <v>3</v>
      </c>
      <c r="I50" s="42">
        <f>SUM(H50:H52)</f>
        <v>440</v>
      </c>
      <c r="J50" s="244" t="s">
        <v>188</v>
      </c>
      <c r="K50" s="191" t="s">
        <v>189</v>
      </c>
      <c r="L50" s="64" t="s">
        <v>190</v>
      </c>
      <c r="M50" s="44" t="s">
        <v>191</v>
      </c>
      <c r="N50" s="168" t="s">
        <v>101</v>
      </c>
      <c r="P50" s="26"/>
      <c r="Q50" s="26"/>
    </row>
    <row r="51" spans="1:23" ht="132" customHeight="1" x14ac:dyDescent="0.15">
      <c r="A51" s="186"/>
      <c r="B51" s="189"/>
      <c r="C51" s="192"/>
      <c r="D51" s="193"/>
      <c r="E51" s="193"/>
      <c r="F51" s="37" t="s">
        <v>144</v>
      </c>
      <c r="G51" s="38" t="s">
        <v>192</v>
      </c>
      <c r="H51" s="46">
        <f>ROUNDUP(174003795/1000000,0)</f>
        <v>175</v>
      </c>
      <c r="I51" s="39" t="s">
        <v>104</v>
      </c>
      <c r="J51" s="245"/>
      <c r="K51" s="192"/>
      <c r="L51" s="43"/>
      <c r="M51" s="36"/>
      <c r="N51" s="169"/>
      <c r="P51" s="26"/>
      <c r="Q51" s="26"/>
    </row>
    <row r="52" spans="1:23" ht="29.25" customHeight="1" x14ac:dyDescent="0.15">
      <c r="A52" s="186"/>
      <c r="B52" s="189"/>
      <c r="C52" s="192"/>
      <c r="D52" s="171" t="s">
        <v>105</v>
      </c>
      <c r="E52" s="172"/>
      <c r="F52" s="173" t="s">
        <v>147</v>
      </c>
      <c r="G52" s="234" t="s">
        <v>193</v>
      </c>
      <c r="H52" s="357">
        <f>ROUNDUP((261395)/1000,0)</f>
        <v>262</v>
      </c>
      <c r="I52" s="236" t="s">
        <v>194</v>
      </c>
      <c r="J52" s="245"/>
      <c r="K52" s="192"/>
      <c r="L52" s="238"/>
      <c r="M52" s="183"/>
      <c r="N52" s="169"/>
      <c r="P52" s="26"/>
      <c r="Q52" s="26"/>
    </row>
    <row r="53" spans="1:23" ht="102" customHeight="1" x14ac:dyDescent="0.15">
      <c r="A53" s="187"/>
      <c r="B53" s="190"/>
      <c r="C53" s="193"/>
      <c r="D53" s="166" t="s">
        <v>195</v>
      </c>
      <c r="E53" s="167"/>
      <c r="F53" s="174"/>
      <c r="G53" s="193"/>
      <c r="H53" s="358"/>
      <c r="I53" s="275"/>
      <c r="J53" s="356"/>
      <c r="K53" s="193"/>
      <c r="L53" s="273"/>
      <c r="M53" s="184"/>
      <c r="N53" s="170"/>
      <c r="P53" s="26"/>
      <c r="Q53" s="26"/>
    </row>
    <row r="54" spans="1:23" ht="30" customHeight="1" thickBot="1" x14ac:dyDescent="0.2">
      <c r="A54" s="53"/>
      <c r="B54" s="54"/>
      <c r="C54" s="55"/>
      <c r="D54" s="13"/>
      <c r="E54" s="13"/>
      <c r="F54" s="56"/>
      <c r="G54" s="55"/>
      <c r="H54" s="65"/>
      <c r="I54" s="58"/>
      <c r="J54" s="59"/>
      <c r="K54" s="55"/>
      <c r="L54" s="60"/>
      <c r="M54" s="13"/>
      <c r="N54" s="55"/>
      <c r="P54" s="26"/>
      <c r="Q54" s="26"/>
    </row>
    <row r="55" spans="1:23" ht="37.5" customHeight="1" thickBot="1" x14ac:dyDescent="0.2">
      <c r="A55" s="214" t="s">
        <v>71</v>
      </c>
      <c r="B55" s="215"/>
      <c r="C55" s="215"/>
      <c r="D55" s="63" t="s">
        <v>2</v>
      </c>
      <c r="E55" s="216" t="str">
        <f>IF(D55="","←施策番号を選択してください。",VLOOKUP(D55,V378:W436,2,1))</f>
        <v>食の安全と環境衛生の推進</v>
      </c>
      <c r="F55" s="217"/>
      <c r="G55" s="218"/>
      <c r="H55" s="23"/>
      <c r="I55" s="24"/>
      <c r="J55" s="24"/>
      <c r="K55" s="24"/>
      <c r="L55" s="25"/>
      <c r="M55" s="25"/>
      <c r="N55" s="18"/>
      <c r="O55" s="20"/>
      <c r="P55" s="20"/>
      <c r="Q55" s="20"/>
      <c r="W55" s="11"/>
    </row>
    <row r="56" spans="1:23" ht="37.5" customHeight="1" x14ac:dyDescent="0.15">
      <c r="A56" s="219" t="s">
        <v>132</v>
      </c>
      <c r="B56" s="220" t="s">
        <v>73</v>
      </c>
      <c r="C56" s="223" t="s">
        <v>74</v>
      </c>
      <c r="D56" s="225" t="s">
        <v>75</v>
      </c>
      <c r="E56" s="226"/>
      <c r="F56" s="227" t="s">
        <v>76</v>
      </c>
      <c r="G56" s="228"/>
      <c r="H56" s="229"/>
      <c r="I56" s="230"/>
      <c r="J56" s="194" t="s">
        <v>77</v>
      </c>
      <c r="K56" s="195"/>
      <c r="L56" s="196" t="s">
        <v>78</v>
      </c>
      <c r="M56" s="197"/>
      <c r="N56" s="198" t="s">
        <v>79</v>
      </c>
      <c r="O56" s="67"/>
      <c r="P56" s="66"/>
      <c r="Q56" s="66"/>
      <c r="W56" s="11"/>
    </row>
    <row r="57" spans="1:23" ht="27.6" customHeight="1" x14ac:dyDescent="0.15">
      <c r="A57" s="219"/>
      <c r="B57" s="221"/>
      <c r="C57" s="224"/>
      <c r="D57" s="27" t="s">
        <v>80</v>
      </c>
      <c r="E57" s="27" t="s">
        <v>81</v>
      </c>
      <c r="F57" s="201" t="s">
        <v>82</v>
      </c>
      <c r="G57" s="202"/>
      <c r="H57" s="205" t="s">
        <v>83</v>
      </c>
      <c r="I57" s="205" t="s">
        <v>84</v>
      </c>
      <c r="J57" s="28" t="s">
        <v>85</v>
      </c>
      <c r="K57" s="28" t="s">
        <v>86</v>
      </c>
      <c r="L57" s="207" t="s">
        <v>87</v>
      </c>
      <c r="M57" s="209" t="s">
        <v>78</v>
      </c>
      <c r="N57" s="199"/>
      <c r="O57" s="68"/>
      <c r="P57" s="69"/>
      <c r="Q57" s="69"/>
      <c r="W57" s="11"/>
    </row>
    <row r="58" spans="1:23" ht="49.5" customHeight="1" x14ac:dyDescent="0.15">
      <c r="A58" s="219"/>
      <c r="B58" s="222"/>
      <c r="C58" s="224"/>
      <c r="D58" s="29" t="s">
        <v>88</v>
      </c>
      <c r="E58" s="29" t="s">
        <v>89</v>
      </c>
      <c r="F58" s="203"/>
      <c r="G58" s="204"/>
      <c r="H58" s="206"/>
      <c r="I58" s="206"/>
      <c r="J58" s="30" t="s">
        <v>90</v>
      </c>
      <c r="K58" s="31" t="s">
        <v>162</v>
      </c>
      <c r="L58" s="208"/>
      <c r="M58" s="210"/>
      <c r="N58" s="200"/>
    </row>
    <row r="59" spans="1:23" ht="222" customHeight="1" x14ac:dyDescent="0.15">
      <c r="A59" s="185" t="s">
        <v>196</v>
      </c>
      <c r="B59" s="188"/>
      <c r="C59" s="191" t="s">
        <v>197</v>
      </c>
      <c r="D59" s="319" t="s">
        <v>198</v>
      </c>
      <c r="E59" s="191" t="s">
        <v>199</v>
      </c>
      <c r="F59" s="32" t="s">
        <v>166</v>
      </c>
      <c r="G59" s="33" t="s">
        <v>200</v>
      </c>
      <c r="H59" s="34">
        <v>235</v>
      </c>
      <c r="I59" s="34">
        <f>SUM(H59:H61)</f>
        <v>242</v>
      </c>
      <c r="J59" s="244" t="s">
        <v>201</v>
      </c>
      <c r="K59" s="191" t="s">
        <v>202</v>
      </c>
      <c r="L59" s="35" t="s">
        <v>99</v>
      </c>
      <c r="M59" s="33" t="s">
        <v>203</v>
      </c>
      <c r="N59" s="168" t="s">
        <v>204</v>
      </c>
      <c r="S59" s="10"/>
    </row>
    <row r="60" spans="1:23" ht="102.75" customHeight="1" x14ac:dyDescent="0.15">
      <c r="A60" s="186"/>
      <c r="B60" s="189"/>
      <c r="C60" s="192"/>
      <c r="D60" s="355"/>
      <c r="E60" s="193"/>
      <c r="F60" s="37" t="s">
        <v>144</v>
      </c>
      <c r="G60" s="38" t="s">
        <v>103</v>
      </c>
      <c r="H60" s="46">
        <v>0</v>
      </c>
      <c r="I60" s="39" t="s">
        <v>104</v>
      </c>
      <c r="J60" s="245"/>
      <c r="K60" s="192"/>
      <c r="L60" s="35"/>
      <c r="M60" s="70"/>
      <c r="N60" s="169"/>
      <c r="S60" s="10"/>
    </row>
    <row r="61" spans="1:23" ht="29.25" customHeight="1" x14ac:dyDescent="0.15">
      <c r="A61" s="186"/>
      <c r="B61" s="189"/>
      <c r="C61" s="192"/>
      <c r="D61" s="171" t="s">
        <v>105</v>
      </c>
      <c r="E61" s="172"/>
      <c r="F61" s="173" t="s">
        <v>147</v>
      </c>
      <c r="G61" s="234" t="s">
        <v>205</v>
      </c>
      <c r="H61" s="177">
        <v>7</v>
      </c>
      <c r="I61" s="191" t="s">
        <v>206</v>
      </c>
      <c r="J61" s="245"/>
      <c r="K61" s="192"/>
      <c r="L61" s="181"/>
      <c r="M61" s="183"/>
      <c r="N61" s="169"/>
    </row>
    <row r="62" spans="1:23" ht="102" customHeight="1" x14ac:dyDescent="0.15">
      <c r="A62" s="187"/>
      <c r="B62" s="190"/>
      <c r="C62" s="193"/>
      <c r="D62" s="166" t="s">
        <v>207</v>
      </c>
      <c r="E62" s="167"/>
      <c r="F62" s="174"/>
      <c r="G62" s="193"/>
      <c r="H62" s="178"/>
      <c r="I62" s="193"/>
      <c r="J62" s="356"/>
      <c r="K62" s="193"/>
      <c r="L62" s="182"/>
      <c r="M62" s="184"/>
      <c r="N62" s="170"/>
    </row>
    <row r="63" spans="1:23" ht="153" customHeight="1" x14ac:dyDescent="0.15">
      <c r="A63" s="185" t="s">
        <v>208</v>
      </c>
      <c r="B63" s="188"/>
      <c r="C63" s="191" t="s">
        <v>209</v>
      </c>
      <c r="D63" s="191" t="s">
        <v>210</v>
      </c>
      <c r="E63" s="191" t="s">
        <v>211</v>
      </c>
      <c r="F63" s="32" t="s">
        <v>166</v>
      </c>
      <c r="G63" s="33" t="s">
        <v>212</v>
      </c>
      <c r="H63" s="34">
        <v>154</v>
      </c>
      <c r="I63" s="42">
        <f>SUM(H63:H65)</f>
        <v>157</v>
      </c>
      <c r="J63" s="244" t="s">
        <v>213</v>
      </c>
      <c r="K63" s="191" t="s">
        <v>214</v>
      </c>
      <c r="L63" s="35" t="s">
        <v>99</v>
      </c>
      <c r="M63" s="44" t="s">
        <v>215</v>
      </c>
      <c r="N63" s="168" t="s">
        <v>216</v>
      </c>
    </row>
    <row r="64" spans="1:23" ht="105" customHeight="1" x14ac:dyDescent="0.15">
      <c r="A64" s="186"/>
      <c r="B64" s="189"/>
      <c r="C64" s="192"/>
      <c r="D64" s="192"/>
      <c r="E64" s="192"/>
      <c r="F64" s="37" t="s">
        <v>144</v>
      </c>
      <c r="G64" s="38" t="s">
        <v>103</v>
      </c>
      <c r="H64" s="46">
        <v>0</v>
      </c>
      <c r="I64" s="39" t="s">
        <v>104</v>
      </c>
      <c r="J64" s="245"/>
      <c r="K64" s="192"/>
      <c r="L64" s="35"/>
      <c r="M64" s="36"/>
      <c r="N64" s="169"/>
      <c r="S64" s="10"/>
    </row>
    <row r="65" spans="1:19" ht="29.25" customHeight="1" x14ac:dyDescent="0.15">
      <c r="A65" s="186"/>
      <c r="B65" s="189"/>
      <c r="C65" s="192"/>
      <c r="D65" s="171" t="s">
        <v>105</v>
      </c>
      <c r="E65" s="172"/>
      <c r="F65" s="173" t="s">
        <v>147</v>
      </c>
      <c r="G65" s="234" t="s">
        <v>217</v>
      </c>
      <c r="H65" s="177">
        <v>3</v>
      </c>
      <c r="I65" s="236" t="s">
        <v>218</v>
      </c>
      <c r="J65" s="245"/>
      <c r="K65" s="192"/>
      <c r="L65" s="181"/>
      <c r="M65" s="183"/>
      <c r="N65" s="169"/>
      <c r="S65" s="10"/>
    </row>
    <row r="66" spans="1:19" ht="90" customHeight="1" x14ac:dyDescent="0.15">
      <c r="A66" s="187"/>
      <c r="B66" s="190"/>
      <c r="C66" s="193"/>
      <c r="D66" s="166" t="s">
        <v>219</v>
      </c>
      <c r="E66" s="167"/>
      <c r="F66" s="174"/>
      <c r="G66" s="193"/>
      <c r="H66" s="178"/>
      <c r="I66" s="275"/>
      <c r="J66" s="356"/>
      <c r="K66" s="193"/>
      <c r="L66" s="182"/>
      <c r="M66" s="184"/>
      <c r="N66" s="170"/>
    </row>
    <row r="67" spans="1:19" ht="140.1" customHeight="1" x14ac:dyDescent="0.15">
      <c r="A67" s="185" t="s">
        <v>220</v>
      </c>
      <c r="B67" s="188"/>
      <c r="C67" s="191" t="s">
        <v>221</v>
      </c>
      <c r="D67" s="191" t="s">
        <v>21</v>
      </c>
      <c r="E67" s="191" t="s">
        <v>222</v>
      </c>
      <c r="F67" s="32" t="s">
        <v>166</v>
      </c>
      <c r="G67" s="33" t="s">
        <v>223</v>
      </c>
      <c r="H67" s="34">
        <v>277</v>
      </c>
      <c r="I67" s="42">
        <f>SUM(H67:H69)</f>
        <v>377</v>
      </c>
      <c r="J67" s="244" t="s">
        <v>224</v>
      </c>
      <c r="K67" s="191" t="s">
        <v>225</v>
      </c>
      <c r="L67" s="64" t="s">
        <v>99</v>
      </c>
      <c r="M67" s="44" t="s">
        <v>226</v>
      </c>
      <c r="N67" s="168" t="s">
        <v>227</v>
      </c>
    </row>
    <row r="68" spans="1:19" ht="125.1" customHeight="1" x14ac:dyDescent="0.15">
      <c r="A68" s="186"/>
      <c r="B68" s="189"/>
      <c r="C68" s="192"/>
      <c r="D68" s="193"/>
      <c r="E68" s="193"/>
      <c r="F68" s="37" t="s">
        <v>144</v>
      </c>
      <c r="G68" s="38" t="s">
        <v>103</v>
      </c>
      <c r="H68" s="46">
        <v>0</v>
      </c>
      <c r="I68" s="39" t="s">
        <v>104</v>
      </c>
      <c r="J68" s="245"/>
      <c r="K68" s="192"/>
      <c r="L68" s="43" t="s">
        <v>228</v>
      </c>
      <c r="M68" s="71" t="s">
        <v>229</v>
      </c>
      <c r="N68" s="169"/>
    </row>
    <row r="69" spans="1:19" ht="29.25" customHeight="1" x14ac:dyDescent="0.15">
      <c r="A69" s="186"/>
      <c r="B69" s="189"/>
      <c r="C69" s="192"/>
      <c r="D69" s="171" t="s">
        <v>105</v>
      </c>
      <c r="E69" s="172"/>
      <c r="F69" s="173" t="s">
        <v>147</v>
      </c>
      <c r="G69" s="234" t="s">
        <v>852</v>
      </c>
      <c r="H69" s="177">
        <v>100</v>
      </c>
      <c r="I69" s="236" t="s">
        <v>853</v>
      </c>
      <c r="J69" s="245"/>
      <c r="K69" s="192"/>
      <c r="L69" s="238" t="s">
        <v>99</v>
      </c>
      <c r="M69" s="183" t="s">
        <v>230</v>
      </c>
      <c r="N69" s="169"/>
    </row>
    <row r="70" spans="1:19" ht="120" customHeight="1" x14ac:dyDescent="0.15">
      <c r="A70" s="187"/>
      <c r="B70" s="190"/>
      <c r="C70" s="193"/>
      <c r="D70" s="166" t="s">
        <v>231</v>
      </c>
      <c r="E70" s="167"/>
      <c r="F70" s="174"/>
      <c r="G70" s="193"/>
      <c r="H70" s="178"/>
      <c r="I70" s="275"/>
      <c r="J70" s="356"/>
      <c r="K70" s="193"/>
      <c r="L70" s="273"/>
      <c r="M70" s="184"/>
      <c r="N70" s="170"/>
    </row>
    <row r="71" spans="1:19" ht="30" customHeight="1" thickBot="1" x14ac:dyDescent="0.2">
      <c r="A71" s="72"/>
      <c r="B71" s="73"/>
      <c r="C71" s="74"/>
      <c r="D71" s="75"/>
      <c r="E71" s="75"/>
      <c r="F71" s="76"/>
      <c r="G71" s="74"/>
      <c r="H71" s="57"/>
      <c r="I71" s="58"/>
      <c r="J71" s="59"/>
      <c r="K71" s="55"/>
      <c r="L71" s="60"/>
      <c r="M71" s="13"/>
      <c r="N71" s="55"/>
    </row>
    <row r="72" spans="1:19" ht="37.5" customHeight="1" thickBot="1" x14ac:dyDescent="0.2">
      <c r="A72" s="214" t="s">
        <v>71</v>
      </c>
      <c r="B72" s="215"/>
      <c r="C72" s="215"/>
      <c r="D72" s="63" t="s">
        <v>3</v>
      </c>
      <c r="E72" s="216" t="str">
        <f>IF(D72="","←施策番号を選択してください。",VLOOKUP(D72,V378:W436,2,1))</f>
        <v>子育て支援の充実</v>
      </c>
      <c r="F72" s="217"/>
      <c r="G72" s="218"/>
      <c r="H72" s="23"/>
      <c r="I72" s="24"/>
      <c r="J72" s="24"/>
      <c r="K72" s="24"/>
      <c r="L72" s="24"/>
      <c r="M72" s="24"/>
      <c r="N72" s="77"/>
    </row>
    <row r="73" spans="1:19" ht="37.5" customHeight="1" x14ac:dyDescent="0.15">
      <c r="A73" s="219" t="s">
        <v>132</v>
      </c>
      <c r="B73" s="220" t="s">
        <v>73</v>
      </c>
      <c r="C73" s="223" t="s">
        <v>74</v>
      </c>
      <c r="D73" s="225"/>
      <c r="E73" s="226"/>
      <c r="F73" s="227" t="s">
        <v>76</v>
      </c>
      <c r="G73" s="228"/>
      <c r="H73" s="229"/>
      <c r="I73" s="230"/>
      <c r="J73" s="194" t="s">
        <v>77</v>
      </c>
      <c r="K73" s="195"/>
      <c r="L73" s="196" t="s">
        <v>78</v>
      </c>
      <c r="M73" s="197"/>
      <c r="N73" s="198" t="s">
        <v>79</v>
      </c>
    </row>
    <row r="74" spans="1:19" ht="27.6" customHeight="1" x14ac:dyDescent="0.15">
      <c r="A74" s="219"/>
      <c r="B74" s="221"/>
      <c r="C74" s="224"/>
      <c r="D74" s="27" t="s">
        <v>80</v>
      </c>
      <c r="E74" s="27" t="s">
        <v>81</v>
      </c>
      <c r="F74" s="201" t="s">
        <v>82</v>
      </c>
      <c r="G74" s="202"/>
      <c r="H74" s="205" t="s">
        <v>83</v>
      </c>
      <c r="I74" s="205" t="s">
        <v>84</v>
      </c>
      <c r="J74" s="28" t="s">
        <v>85</v>
      </c>
      <c r="K74" s="28" t="s">
        <v>86</v>
      </c>
      <c r="L74" s="207" t="s">
        <v>87</v>
      </c>
      <c r="M74" s="209" t="s">
        <v>78</v>
      </c>
      <c r="N74" s="199"/>
    </row>
    <row r="75" spans="1:19" ht="49.5" customHeight="1" x14ac:dyDescent="0.15">
      <c r="A75" s="219"/>
      <c r="B75" s="222"/>
      <c r="C75" s="224"/>
      <c r="D75" s="29" t="s">
        <v>88</v>
      </c>
      <c r="E75" s="29" t="s">
        <v>89</v>
      </c>
      <c r="F75" s="203"/>
      <c r="G75" s="204"/>
      <c r="H75" s="206"/>
      <c r="I75" s="206"/>
      <c r="J75" s="30" t="s">
        <v>90</v>
      </c>
      <c r="K75" s="31" t="s">
        <v>162</v>
      </c>
      <c r="L75" s="208"/>
      <c r="M75" s="210"/>
      <c r="N75" s="200"/>
    </row>
    <row r="76" spans="1:19" ht="90" customHeight="1" x14ac:dyDescent="0.15">
      <c r="A76" s="185" t="s">
        <v>163</v>
      </c>
      <c r="B76" s="188"/>
      <c r="C76" s="191" t="s">
        <v>232</v>
      </c>
      <c r="D76" s="191" t="s">
        <v>22</v>
      </c>
      <c r="E76" s="191" t="s">
        <v>233</v>
      </c>
      <c r="F76" s="32" t="s">
        <v>166</v>
      </c>
      <c r="G76" s="33" t="s">
        <v>234</v>
      </c>
      <c r="H76" s="34">
        <v>82</v>
      </c>
      <c r="I76" s="34">
        <f>SUM(H76:H78)</f>
        <v>830</v>
      </c>
      <c r="J76" s="191" t="s">
        <v>235</v>
      </c>
      <c r="K76" s="191" t="s">
        <v>236</v>
      </c>
      <c r="L76" s="43" t="s">
        <v>99</v>
      </c>
      <c r="M76" s="44" t="s">
        <v>237</v>
      </c>
      <c r="N76" s="168" t="s">
        <v>127</v>
      </c>
    </row>
    <row r="77" spans="1:19" ht="90" customHeight="1" x14ac:dyDescent="0.15">
      <c r="A77" s="186"/>
      <c r="B77" s="189"/>
      <c r="C77" s="192"/>
      <c r="D77" s="193"/>
      <c r="E77" s="193"/>
      <c r="F77" s="37" t="s">
        <v>144</v>
      </c>
      <c r="G77" s="38" t="s">
        <v>103</v>
      </c>
      <c r="H77" s="38">
        <v>0</v>
      </c>
      <c r="I77" s="39" t="s">
        <v>104</v>
      </c>
      <c r="J77" s="192"/>
      <c r="K77" s="192"/>
      <c r="L77" s="43"/>
      <c r="M77" s="36"/>
      <c r="N77" s="169"/>
    </row>
    <row r="78" spans="1:19" ht="29.25" customHeight="1" x14ac:dyDescent="0.15">
      <c r="A78" s="186"/>
      <c r="B78" s="189"/>
      <c r="C78" s="192"/>
      <c r="D78" s="171" t="s">
        <v>105</v>
      </c>
      <c r="E78" s="172"/>
      <c r="F78" s="173" t="s">
        <v>147</v>
      </c>
      <c r="G78" s="234" t="s">
        <v>238</v>
      </c>
      <c r="H78" s="177">
        <v>748</v>
      </c>
      <c r="I78" s="236" t="s">
        <v>239</v>
      </c>
      <c r="J78" s="192"/>
      <c r="K78" s="192"/>
      <c r="L78" s="238"/>
      <c r="M78" s="183"/>
      <c r="N78" s="169"/>
    </row>
    <row r="79" spans="1:19" ht="78" customHeight="1" x14ac:dyDescent="0.15">
      <c r="A79" s="187"/>
      <c r="B79" s="190"/>
      <c r="C79" s="193"/>
      <c r="D79" s="166" t="s">
        <v>240</v>
      </c>
      <c r="E79" s="167"/>
      <c r="F79" s="174"/>
      <c r="G79" s="193"/>
      <c r="H79" s="178"/>
      <c r="I79" s="275"/>
      <c r="J79" s="193"/>
      <c r="K79" s="193"/>
      <c r="L79" s="273"/>
      <c r="M79" s="184"/>
      <c r="N79" s="170"/>
    </row>
    <row r="80" spans="1:19" ht="191.25" customHeight="1" x14ac:dyDescent="0.15">
      <c r="A80" s="185" t="s">
        <v>174</v>
      </c>
      <c r="B80" s="188"/>
      <c r="C80" s="191" t="s">
        <v>241</v>
      </c>
      <c r="D80" s="191" t="s">
        <v>23</v>
      </c>
      <c r="E80" s="349" t="s">
        <v>242</v>
      </c>
      <c r="F80" s="32" t="s">
        <v>166</v>
      </c>
      <c r="G80" s="33" t="s">
        <v>837</v>
      </c>
      <c r="H80" s="34">
        <v>12</v>
      </c>
      <c r="I80" s="34">
        <f>SUM(H80:H82)</f>
        <v>172</v>
      </c>
      <c r="J80" s="191" t="s">
        <v>243</v>
      </c>
      <c r="K80" s="191" t="s">
        <v>244</v>
      </c>
      <c r="L80" s="35" t="s">
        <v>99</v>
      </c>
      <c r="M80" s="33" t="s">
        <v>245</v>
      </c>
      <c r="N80" s="168" t="s">
        <v>127</v>
      </c>
    </row>
    <row r="81" spans="1:14" ht="107.25" customHeight="1" x14ac:dyDescent="0.15">
      <c r="A81" s="186"/>
      <c r="B81" s="189"/>
      <c r="C81" s="192"/>
      <c r="D81" s="193"/>
      <c r="E81" s="350"/>
      <c r="F81" s="37" t="s">
        <v>144</v>
      </c>
      <c r="G81" s="38" t="s">
        <v>103</v>
      </c>
      <c r="H81" s="38">
        <v>0</v>
      </c>
      <c r="I81" s="39" t="s">
        <v>104</v>
      </c>
      <c r="J81" s="192"/>
      <c r="K81" s="192"/>
      <c r="L81" s="35"/>
      <c r="M81" s="78"/>
      <c r="N81" s="169"/>
    </row>
    <row r="82" spans="1:14" ht="29.25" customHeight="1" x14ac:dyDescent="0.15">
      <c r="A82" s="186"/>
      <c r="B82" s="189"/>
      <c r="C82" s="192"/>
      <c r="D82" s="171" t="s">
        <v>105</v>
      </c>
      <c r="E82" s="172"/>
      <c r="F82" s="173" t="s">
        <v>147</v>
      </c>
      <c r="G82" s="234" t="s">
        <v>838</v>
      </c>
      <c r="H82" s="177">
        <v>160</v>
      </c>
      <c r="I82" s="236" t="s">
        <v>246</v>
      </c>
      <c r="J82" s="192"/>
      <c r="K82" s="192"/>
      <c r="L82" s="181"/>
      <c r="M82" s="79"/>
      <c r="N82" s="169"/>
    </row>
    <row r="83" spans="1:14" ht="93" customHeight="1" x14ac:dyDescent="0.15">
      <c r="A83" s="187"/>
      <c r="B83" s="190"/>
      <c r="C83" s="193"/>
      <c r="D83" s="166" t="s">
        <v>247</v>
      </c>
      <c r="E83" s="167"/>
      <c r="F83" s="174"/>
      <c r="G83" s="193"/>
      <c r="H83" s="178"/>
      <c r="I83" s="275"/>
      <c r="J83" s="193"/>
      <c r="K83" s="193"/>
      <c r="L83" s="182"/>
      <c r="M83" s="80"/>
      <c r="N83" s="170"/>
    </row>
    <row r="84" spans="1:14" ht="107.25" customHeight="1" x14ac:dyDescent="0.15">
      <c r="A84" s="185" t="s">
        <v>184</v>
      </c>
      <c r="B84" s="188"/>
      <c r="C84" s="191" t="s">
        <v>248</v>
      </c>
      <c r="D84" s="191" t="s">
        <v>24</v>
      </c>
      <c r="E84" s="191" t="s">
        <v>249</v>
      </c>
      <c r="F84" s="32" t="s">
        <v>166</v>
      </c>
      <c r="G84" s="33" t="s">
        <v>250</v>
      </c>
      <c r="H84" s="34">
        <v>17</v>
      </c>
      <c r="I84" s="34">
        <f>SUM(H84:H86)</f>
        <v>242</v>
      </c>
      <c r="J84" s="191" t="s">
        <v>251</v>
      </c>
      <c r="K84" s="191" t="s">
        <v>252</v>
      </c>
      <c r="L84" s="35" t="s">
        <v>99</v>
      </c>
      <c r="M84" s="44" t="s">
        <v>253</v>
      </c>
      <c r="N84" s="168" t="s">
        <v>127</v>
      </c>
    </row>
    <row r="85" spans="1:14" ht="107.25" customHeight="1" x14ac:dyDescent="0.15">
      <c r="A85" s="186"/>
      <c r="B85" s="189"/>
      <c r="C85" s="192"/>
      <c r="D85" s="193"/>
      <c r="E85" s="193"/>
      <c r="F85" s="37" t="s">
        <v>144</v>
      </c>
      <c r="G85" s="38" t="s">
        <v>103</v>
      </c>
      <c r="H85" s="38">
        <v>0</v>
      </c>
      <c r="I85" s="39" t="s">
        <v>104</v>
      </c>
      <c r="J85" s="192"/>
      <c r="K85" s="192"/>
      <c r="L85" s="35"/>
      <c r="M85" s="81"/>
      <c r="N85" s="169"/>
    </row>
    <row r="86" spans="1:14" ht="29.25" customHeight="1" x14ac:dyDescent="0.15">
      <c r="A86" s="186"/>
      <c r="B86" s="189"/>
      <c r="C86" s="192"/>
      <c r="D86" s="171" t="s">
        <v>105</v>
      </c>
      <c r="E86" s="172"/>
      <c r="F86" s="173" t="s">
        <v>147</v>
      </c>
      <c r="G86" s="234" t="s">
        <v>254</v>
      </c>
      <c r="H86" s="177">
        <v>225</v>
      </c>
      <c r="I86" s="236" t="s">
        <v>255</v>
      </c>
      <c r="J86" s="192"/>
      <c r="K86" s="192"/>
      <c r="L86" s="181"/>
      <c r="M86" s="183"/>
      <c r="N86" s="169"/>
    </row>
    <row r="87" spans="1:14" ht="78" customHeight="1" x14ac:dyDescent="0.15">
      <c r="A87" s="187"/>
      <c r="B87" s="190"/>
      <c r="C87" s="193"/>
      <c r="D87" s="166" t="s">
        <v>256</v>
      </c>
      <c r="E87" s="167"/>
      <c r="F87" s="174"/>
      <c r="G87" s="193"/>
      <c r="H87" s="178"/>
      <c r="I87" s="275"/>
      <c r="J87" s="193"/>
      <c r="K87" s="193"/>
      <c r="L87" s="182"/>
      <c r="M87" s="184"/>
      <c r="N87" s="170"/>
    </row>
    <row r="88" spans="1:14" ht="93" customHeight="1" x14ac:dyDescent="0.15">
      <c r="A88" s="185" t="s">
        <v>257</v>
      </c>
      <c r="B88" s="188"/>
      <c r="C88" s="191" t="s">
        <v>258</v>
      </c>
      <c r="D88" s="191" t="s">
        <v>25</v>
      </c>
      <c r="E88" s="191" t="s">
        <v>259</v>
      </c>
      <c r="F88" s="32" t="s">
        <v>166</v>
      </c>
      <c r="G88" s="33" t="s">
        <v>260</v>
      </c>
      <c r="H88" s="34">
        <v>11</v>
      </c>
      <c r="I88" s="34">
        <f>SUM(H88:H90)</f>
        <v>61</v>
      </c>
      <c r="J88" s="191" t="s">
        <v>261</v>
      </c>
      <c r="K88" s="191" t="s">
        <v>262</v>
      </c>
      <c r="L88" s="35" t="s">
        <v>99</v>
      </c>
      <c r="M88" s="82" t="s">
        <v>263</v>
      </c>
      <c r="N88" s="168" t="s">
        <v>127</v>
      </c>
    </row>
    <row r="89" spans="1:14" ht="93" customHeight="1" x14ac:dyDescent="0.15">
      <c r="A89" s="186"/>
      <c r="B89" s="189"/>
      <c r="C89" s="192"/>
      <c r="D89" s="193"/>
      <c r="E89" s="193"/>
      <c r="F89" s="37" t="s">
        <v>144</v>
      </c>
      <c r="G89" s="38" t="s">
        <v>103</v>
      </c>
      <c r="H89" s="40">
        <v>0</v>
      </c>
      <c r="I89" s="39" t="s">
        <v>104</v>
      </c>
      <c r="J89" s="192"/>
      <c r="K89" s="192"/>
      <c r="L89" s="43"/>
      <c r="M89" s="36"/>
      <c r="N89" s="169"/>
    </row>
    <row r="90" spans="1:14" ht="29.25" customHeight="1" x14ac:dyDescent="0.15">
      <c r="A90" s="186"/>
      <c r="B90" s="189"/>
      <c r="C90" s="192"/>
      <c r="D90" s="171" t="s">
        <v>105</v>
      </c>
      <c r="E90" s="172"/>
      <c r="F90" s="301" t="s">
        <v>147</v>
      </c>
      <c r="G90" s="175" t="s">
        <v>264</v>
      </c>
      <c r="H90" s="177">
        <v>50</v>
      </c>
      <c r="I90" s="179" t="s">
        <v>265</v>
      </c>
      <c r="J90" s="192"/>
      <c r="K90" s="192"/>
      <c r="L90" s="238"/>
      <c r="M90" s="183"/>
      <c r="N90" s="169"/>
    </row>
    <row r="91" spans="1:14" ht="78" customHeight="1" x14ac:dyDescent="0.15">
      <c r="A91" s="187"/>
      <c r="B91" s="190"/>
      <c r="C91" s="193"/>
      <c r="D91" s="166" t="s">
        <v>266</v>
      </c>
      <c r="E91" s="167"/>
      <c r="F91" s="302"/>
      <c r="G91" s="176"/>
      <c r="H91" s="178"/>
      <c r="I91" s="180"/>
      <c r="J91" s="193"/>
      <c r="K91" s="193"/>
      <c r="L91" s="273"/>
      <c r="M91" s="184"/>
      <c r="N91" s="170"/>
    </row>
    <row r="92" spans="1:14" ht="30" customHeight="1" thickBot="1" x14ac:dyDescent="0.2">
      <c r="A92" s="53"/>
      <c r="B92" s="54"/>
      <c r="C92" s="55"/>
      <c r="D92" s="13"/>
      <c r="E92" s="13"/>
      <c r="F92" s="56"/>
      <c r="G92" s="25"/>
      <c r="H92" s="57"/>
      <c r="I92" s="58"/>
      <c r="J92" s="59"/>
      <c r="K92" s="55"/>
      <c r="L92" s="60"/>
      <c r="M92" s="13"/>
      <c r="N92" s="55"/>
    </row>
    <row r="93" spans="1:14" ht="37.5" customHeight="1" thickBot="1" x14ac:dyDescent="0.2">
      <c r="A93" s="214" t="s">
        <v>71</v>
      </c>
      <c r="B93" s="215"/>
      <c r="C93" s="215"/>
      <c r="D93" s="63" t="s">
        <v>4</v>
      </c>
      <c r="E93" s="216" t="str">
        <f>IF(D93="","←施策番号を選択してください。",VLOOKUP(D93,V378:W436,2,1))</f>
        <v>地域福祉の充実</v>
      </c>
      <c r="F93" s="217"/>
      <c r="G93" s="218"/>
      <c r="H93" s="23"/>
      <c r="I93" s="24"/>
      <c r="J93" s="24"/>
      <c r="K93" s="24"/>
      <c r="L93" s="25"/>
      <c r="M93" s="25"/>
      <c r="N93" s="18"/>
    </row>
    <row r="94" spans="1:14" ht="37.5" customHeight="1" x14ac:dyDescent="0.15">
      <c r="A94" s="219" t="s">
        <v>267</v>
      </c>
      <c r="B94" s="220" t="s">
        <v>73</v>
      </c>
      <c r="C94" s="223" t="s">
        <v>74</v>
      </c>
      <c r="D94" s="225" t="s">
        <v>75</v>
      </c>
      <c r="E94" s="226"/>
      <c r="F94" s="227" t="s">
        <v>76</v>
      </c>
      <c r="G94" s="228"/>
      <c r="H94" s="229"/>
      <c r="I94" s="230"/>
      <c r="J94" s="194" t="s">
        <v>77</v>
      </c>
      <c r="K94" s="195"/>
      <c r="L94" s="196" t="s">
        <v>78</v>
      </c>
      <c r="M94" s="197"/>
      <c r="N94" s="198" t="s">
        <v>79</v>
      </c>
    </row>
    <row r="95" spans="1:14" ht="27.6" customHeight="1" x14ac:dyDescent="0.15">
      <c r="A95" s="219"/>
      <c r="B95" s="221"/>
      <c r="C95" s="224"/>
      <c r="D95" s="27" t="s">
        <v>80</v>
      </c>
      <c r="E95" s="27" t="s">
        <v>81</v>
      </c>
      <c r="F95" s="201" t="s">
        <v>82</v>
      </c>
      <c r="G95" s="202"/>
      <c r="H95" s="205" t="s">
        <v>83</v>
      </c>
      <c r="I95" s="205" t="s">
        <v>84</v>
      </c>
      <c r="J95" s="28" t="s">
        <v>85</v>
      </c>
      <c r="K95" s="28" t="s">
        <v>86</v>
      </c>
      <c r="L95" s="207" t="s">
        <v>87</v>
      </c>
      <c r="M95" s="209" t="s">
        <v>78</v>
      </c>
      <c r="N95" s="199"/>
    </row>
    <row r="96" spans="1:14" ht="49.5" customHeight="1" x14ac:dyDescent="0.15">
      <c r="A96" s="219"/>
      <c r="B96" s="222"/>
      <c r="C96" s="224"/>
      <c r="D96" s="29" t="s">
        <v>88</v>
      </c>
      <c r="E96" s="29" t="s">
        <v>89</v>
      </c>
      <c r="F96" s="203"/>
      <c r="G96" s="204"/>
      <c r="H96" s="206"/>
      <c r="I96" s="206"/>
      <c r="J96" s="30" t="s">
        <v>90</v>
      </c>
      <c r="K96" s="31" t="s">
        <v>162</v>
      </c>
      <c r="L96" s="208"/>
      <c r="M96" s="210"/>
      <c r="N96" s="200"/>
    </row>
    <row r="97" spans="1:14" ht="180" customHeight="1" x14ac:dyDescent="0.15">
      <c r="A97" s="265" t="s">
        <v>163</v>
      </c>
      <c r="B97" s="268"/>
      <c r="C97" s="271" t="s">
        <v>268</v>
      </c>
      <c r="D97" s="271" t="s">
        <v>26</v>
      </c>
      <c r="E97" s="271" t="s">
        <v>269</v>
      </c>
      <c r="F97" s="32" t="s">
        <v>166</v>
      </c>
      <c r="G97" s="83" t="s">
        <v>270</v>
      </c>
      <c r="H97" s="84">
        <v>64</v>
      </c>
      <c r="I97" s="84">
        <f>SUM(H97:H99)</f>
        <v>202</v>
      </c>
      <c r="J97" s="271" t="s">
        <v>271</v>
      </c>
      <c r="K97" s="271" t="s">
        <v>272</v>
      </c>
      <c r="L97" s="85" t="s">
        <v>99</v>
      </c>
      <c r="M97" s="86" t="s">
        <v>273</v>
      </c>
      <c r="N97" s="252" t="s">
        <v>274</v>
      </c>
    </row>
    <row r="98" spans="1:14" ht="171" customHeight="1" x14ac:dyDescent="0.15">
      <c r="A98" s="266"/>
      <c r="B98" s="269"/>
      <c r="C98" s="272"/>
      <c r="D98" s="256"/>
      <c r="E98" s="256"/>
      <c r="F98" s="37" t="s">
        <v>144</v>
      </c>
      <c r="G98" s="88" t="s">
        <v>103</v>
      </c>
      <c r="H98" s="88">
        <v>0</v>
      </c>
      <c r="I98" s="39" t="s">
        <v>104</v>
      </c>
      <c r="J98" s="272"/>
      <c r="K98" s="272"/>
      <c r="L98" s="85" t="s">
        <v>99</v>
      </c>
      <c r="M98" s="89" t="s">
        <v>275</v>
      </c>
      <c r="N98" s="253"/>
    </row>
    <row r="99" spans="1:14" ht="29.25" customHeight="1" x14ac:dyDescent="0.15">
      <c r="A99" s="266"/>
      <c r="B99" s="269"/>
      <c r="C99" s="272"/>
      <c r="D99" s="171" t="s">
        <v>105</v>
      </c>
      <c r="E99" s="172"/>
      <c r="F99" s="301" t="s">
        <v>147</v>
      </c>
      <c r="G99" s="255" t="s">
        <v>276</v>
      </c>
      <c r="H99" s="257">
        <v>138</v>
      </c>
      <c r="I99" s="236" t="s">
        <v>834</v>
      </c>
      <c r="J99" s="272"/>
      <c r="K99" s="272"/>
      <c r="L99" s="261" t="s">
        <v>99</v>
      </c>
      <c r="M99" s="263" t="s">
        <v>277</v>
      </c>
      <c r="N99" s="253"/>
    </row>
    <row r="100" spans="1:14" ht="126" customHeight="1" x14ac:dyDescent="0.15">
      <c r="A100" s="267"/>
      <c r="B100" s="270"/>
      <c r="C100" s="256"/>
      <c r="D100" s="250" t="s">
        <v>278</v>
      </c>
      <c r="E100" s="251"/>
      <c r="F100" s="302"/>
      <c r="G100" s="256"/>
      <c r="H100" s="258"/>
      <c r="I100" s="275"/>
      <c r="J100" s="256"/>
      <c r="K100" s="256"/>
      <c r="L100" s="262"/>
      <c r="M100" s="264"/>
      <c r="N100" s="254"/>
    </row>
    <row r="101" spans="1:14" ht="233.25" customHeight="1" x14ac:dyDescent="0.15">
      <c r="A101" s="265" t="s">
        <v>174</v>
      </c>
      <c r="B101" s="188"/>
      <c r="C101" s="191" t="s">
        <v>279</v>
      </c>
      <c r="D101" s="191" t="s">
        <v>27</v>
      </c>
      <c r="E101" s="191" t="s">
        <v>280</v>
      </c>
      <c r="F101" s="32" t="s">
        <v>166</v>
      </c>
      <c r="G101" s="33" t="s">
        <v>281</v>
      </c>
      <c r="H101" s="34">
        <v>1945</v>
      </c>
      <c r="I101" s="42">
        <f>SUM(H101:H103)</f>
        <v>37932</v>
      </c>
      <c r="J101" s="271" t="s">
        <v>282</v>
      </c>
      <c r="K101" s="271" t="s">
        <v>283</v>
      </c>
      <c r="L101" s="92" t="s">
        <v>284</v>
      </c>
      <c r="M101" s="44" t="s">
        <v>285</v>
      </c>
      <c r="N101" s="168" t="s">
        <v>274</v>
      </c>
    </row>
    <row r="102" spans="1:14" ht="409.6" customHeight="1" x14ac:dyDescent="0.15">
      <c r="A102" s="266"/>
      <c r="B102" s="189"/>
      <c r="C102" s="192"/>
      <c r="D102" s="193"/>
      <c r="E102" s="193"/>
      <c r="F102" s="37" t="s">
        <v>144</v>
      </c>
      <c r="G102" s="38" t="s">
        <v>103</v>
      </c>
      <c r="H102" s="38">
        <v>0</v>
      </c>
      <c r="I102" s="39" t="s">
        <v>104</v>
      </c>
      <c r="J102" s="272"/>
      <c r="K102" s="272"/>
      <c r="L102" s="93" t="s">
        <v>99</v>
      </c>
      <c r="M102" s="71" t="s">
        <v>286</v>
      </c>
      <c r="N102" s="169"/>
    </row>
    <row r="103" spans="1:14" ht="29.25" customHeight="1" x14ac:dyDescent="0.15">
      <c r="A103" s="266"/>
      <c r="B103" s="189"/>
      <c r="C103" s="192"/>
      <c r="D103" s="171" t="s">
        <v>105</v>
      </c>
      <c r="E103" s="172"/>
      <c r="F103" s="173" t="s">
        <v>147</v>
      </c>
      <c r="G103" s="234" t="s">
        <v>287</v>
      </c>
      <c r="H103" s="177">
        <v>35987</v>
      </c>
      <c r="I103" s="236" t="s">
        <v>795</v>
      </c>
      <c r="J103" s="272"/>
      <c r="K103" s="272"/>
      <c r="L103" s="238"/>
      <c r="M103" s="183"/>
      <c r="N103" s="169"/>
    </row>
    <row r="104" spans="1:14" ht="102" customHeight="1" x14ac:dyDescent="0.15">
      <c r="A104" s="267"/>
      <c r="B104" s="190"/>
      <c r="C104" s="193"/>
      <c r="D104" s="166" t="s">
        <v>288</v>
      </c>
      <c r="E104" s="167"/>
      <c r="F104" s="174"/>
      <c r="G104" s="193"/>
      <c r="H104" s="178"/>
      <c r="I104" s="275"/>
      <c r="J104" s="256"/>
      <c r="K104" s="256"/>
      <c r="L104" s="273"/>
      <c r="M104" s="184"/>
      <c r="N104" s="170"/>
    </row>
    <row r="105" spans="1:14" ht="30" customHeight="1" thickBot="1" x14ac:dyDescent="0.2">
      <c r="A105" s="53"/>
      <c r="B105" s="54"/>
      <c r="C105" s="55"/>
      <c r="D105" s="13"/>
      <c r="E105" s="13"/>
      <c r="F105" s="56"/>
      <c r="G105" s="25"/>
      <c r="H105" s="57"/>
      <c r="I105" s="58"/>
      <c r="J105" s="59"/>
      <c r="K105" s="55"/>
      <c r="L105" s="60"/>
      <c r="M105" s="13"/>
      <c r="N105" s="55"/>
    </row>
    <row r="106" spans="1:14" ht="37.5" customHeight="1" thickBot="1" x14ac:dyDescent="0.2">
      <c r="A106" s="214" t="s">
        <v>71</v>
      </c>
      <c r="B106" s="215"/>
      <c r="C106" s="215"/>
      <c r="D106" s="63" t="s">
        <v>4</v>
      </c>
      <c r="E106" s="216" t="str">
        <f>IF(D106="","←施策番号を選択してください。",VLOOKUP(D106,V378:W436,2,1))</f>
        <v>地域福祉の充実</v>
      </c>
      <c r="F106" s="217"/>
      <c r="G106" s="218"/>
      <c r="H106" s="23"/>
      <c r="I106" s="24"/>
      <c r="J106" s="24"/>
      <c r="K106" s="24"/>
      <c r="L106" s="25"/>
      <c r="M106" s="25"/>
      <c r="N106" s="18"/>
    </row>
    <row r="107" spans="1:14" ht="37.5" customHeight="1" x14ac:dyDescent="0.15">
      <c r="A107" s="294" t="s">
        <v>161</v>
      </c>
      <c r="B107" s="221" t="s">
        <v>73</v>
      </c>
      <c r="C107" s="223" t="s">
        <v>74</v>
      </c>
      <c r="D107" s="194" t="s">
        <v>75</v>
      </c>
      <c r="E107" s="195"/>
      <c r="F107" s="295" t="s">
        <v>76</v>
      </c>
      <c r="G107" s="229"/>
      <c r="H107" s="288"/>
      <c r="I107" s="289"/>
      <c r="J107" s="285" t="s">
        <v>77</v>
      </c>
      <c r="K107" s="286"/>
      <c r="L107" s="196" t="s">
        <v>78</v>
      </c>
      <c r="M107" s="197"/>
      <c r="N107" s="198" t="s">
        <v>79</v>
      </c>
    </row>
    <row r="108" spans="1:14" ht="27.6" customHeight="1" x14ac:dyDescent="0.15">
      <c r="A108" s="219"/>
      <c r="B108" s="221"/>
      <c r="C108" s="224"/>
      <c r="D108" s="27" t="s">
        <v>80</v>
      </c>
      <c r="E108" s="27" t="s">
        <v>81</v>
      </c>
      <c r="F108" s="201" t="s">
        <v>82</v>
      </c>
      <c r="G108" s="202"/>
      <c r="H108" s="205" t="s">
        <v>83</v>
      </c>
      <c r="I108" s="205" t="s">
        <v>84</v>
      </c>
      <c r="J108" s="28" t="s">
        <v>85</v>
      </c>
      <c r="K108" s="28" t="s">
        <v>86</v>
      </c>
      <c r="L108" s="207" t="s">
        <v>87</v>
      </c>
      <c r="M108" s="209" t="s">
        <v>78</v>
      </c>
      <c r="N108" s="199"/>
    </row>
    <row r="109" spans="1:14" ht="49.5" customHeight="1" x14ac:dyDescent="0.15">
      <c r="A109" s="219"/>
      <c r="B109" s="222"/>
      <c r="C109" s="224"/>
      <c r="D109" s="29" t="s">
        <v>88</v>
      </c>
      <c r="E109" s="29" t="s">
        <v>89</v>
      </c>
      <c r="F109" s="203"/>
      <c r="G109" s="204"/>
      <c r="H109" s="206"/>
      <c r="I109" s="206"/>
      <c r="J109" s="30" t="s">
        <v>90</v>
      </c>
      <c r="K109" s="31" t="s">
        <v>162</v>
      </c>
      <c r="L109" s="208"/>
      <c r="M109" s="210"/>
      <c r="N109" s="200"/>
    </row>
    <row r="110" spans="1:14" ht="171" customHeight="1" x14ac:dyDescent="0.15">
      <c r="A110" s="185" t="s">
        <v>184</v>
      </c>
      <c r="B110" s="188"/>
      <c r="C110" s="191" t="s">
        <v>289</v>
      </c>
      <c r="D110" s="319" t="s">
        <v>28</v>
      </c>
      <c r="E110" s="319" t="s">
        <v>290</v>
      </c>
      <c r="F110" s="32" t="s">
        <v>166</v>
      </c>
      <c r="G110" s="33" t="s">
        <v>291</v>
      </c>
      <c r="H110" s="34">
        <v>23</v>
      </c>
      <c r="I110" s="42">
        <f>SUM(H110:H112)</f>
        <v>214</v>
      </c>
      <c r="J110" s="191" t="s">
        <v>796</v>
      </c>
      <c r="K110" s="191" t="s">
        <v>292</v>
      </c>
      <c r="L110" s="64" t="s">
        <v>99</v>
      </c>
      <c r="M110" s="44" t="s">
        <v>293</v>
      </c>
      <c r="N110" s="168" t="s">
        <v>294</v>
      </c>
    </row>
    <row r="111" spans="1:14" ht="171" customHeight="1" x14ac:dyDescent="0.15">
      <c r="A111" s="186"/>
      <c r="B111" s="189"/>
      <c r="C111" s="192"/>
      <c r="D111" s="355"/>
      <c r="E111" s="355"/>
      <c r="F111" s="37" t="s">
        <v>144</v>
      </c>
      <c r="G111" s="38" t="s">
        <v>103</v>
      </c>
      <c r="H111" s="38">
        <v>0</v>
      </c>
      <c r="I111" s="39" t="s">
        <v>104</v>
      </c>
      <c r="J111" s="192"/>
      <c r="K111" s="192"/>
      <c r="L111" s="43"/>
      <c r="M111" s="36"/>
      <c r="N111" s="169"/>
    </row>
    <row r="112" spans="1:14" ht="29.25" customHeight="1" x14ac:dyDescent="0.15">
      <c r="A112" s="186"/>
      <c r="B112" s="189"/>
      <c r="C112" s="192"/>
      <c r="D112" s="171" t="s">
        <v>105</v>
      </c>
      <c r="E112" s="172"/>
      <c r="F112" s="173" t="s">
        <v>147</v>
      </c>
      <c r="G112" s="234" t="s">
        <v>295</v>
      </c>
      <c r="H112" s="177">
        <v>191</v>
      </c>
      <c r="I112" s="236" t="s">
        <v>296</v>
      </c>
      <c r="J112" s="192"/>
      <c r="K112" s="192"/>
      <c r="L112" s="238"/>
      <c r="M112" s="183"/>
      <c r="N112" s="169"/>
    </row>
    <row r="113" spans="1:14" ht="69" customHeight="1" x14ac:dyDescent="0.15">
      <c r="A113" s="187"/>
      <c r="B113" s="190"/>
      <c r="C113" s="193"/>
      <c r="D113" s="166" t="s">
        <v>297</v>
      </c>
      <c r="E113" s="167"/>
      <c r="F113" s="174"/>
      <c r="G113" s="193"/>
      <c r="H113" s="178"/>
      <c r="I113" s="275"/>
      <c r="J113" s="193"/>
      <c r="K113" s="193"/>
      <c r="L113" s="273"/>
      <c r="M113" s="184"/>
      <c r="N113" s="170"/>
    </row>
    <row r="114" spans="1:14" ht="120" customHeight="1" x14ac:dyDescent="0.15">
      <c r="A114" s="186" t="s">
        <v>257</v>
      </c>
      <c r="B114" s="189"/>
      <c r="C114" s="192" t="s">
        <v>298</v>
      </c>
      <c r="D114" s="192" t="s">
        <v>29</v>
      </c>
      <c r="E114" s="192" t="s">
        <v>299</v>
      </c>
      <c r="F114" s="94" t="s">
        <v>166</v>
      </c>
      <c r="G114" s="95" t="s">
        <v>300</v>
      </c>
      <c r="H114" s="96">
        <v>12</v>
      </c>
      <c r="I114" s="97">
        <f>SUM(H114:H116)</f>
        <v>452</v>
      </c>
      <c r="J114" s="192" t="s">
        <v>301</v>
      </c>
      <c r="K114" s="192" t="s">
        <v>302</v>
      </c>
      <c r="L114" s="98" t="s">
        <v>145</v>
      </c>
      <c r="M114" s="99" t="s">
        <v>303</v>
      </c>
      <c r="N114" s="168" t="s">
        <v>304</v>
      </c>
    </row>
    <row r="115" spans="1:14" ht="90" customHeight="1" x14ac:dyDescent="0.15">
      <c r="A115" s="186"/>
      <c r="B115" s="189"/>
      <c r="C115" s="192"/>
      <c r="D115" s="193"/>
      <c r="E115" s="193"/>
      <c r="F115" s="37" t="s">
        <v>102</v>
      </c>
      <c r="G115" s="38" t="s">
        <v>103</v>
      </c>
      <c r="H115" s="38">
        <v>0</v>
      </c>
      <c r="I115" s="39" t="s">
        <v>104</v>
      </c>
      <c r="J115" s="192"/>
      <c r="K115" s="192"/>
      <c r="L115" s="43"/>
      <c r="M115" s="100"/>
      <c r="N115" s="169"/>
    </row>
    <row r="116" spans="1:14" ht="29.25" customHeight="1" x14ac:dyDescent="0.15">
      <c r="A116" s="186"/>
      <c r="B116" s="189"/>
      <c r="C116" s="192"/>
      <c r="D116" s="171" t="s">
        <v>105</v>
      </c>
      <c r="E116" s="172"/>
      <c r="F116" s="173" t="s">
        <v>305</v>
      </c>
      <c r="G116" s="255" t="s">
        <v>797</v>
      </c>
      <c r="H116" s="177">
        <v>440</v>
      </c>
      <c r="I116" s="236" t="s">
        <v>306</v>
      </c>
      <c r="J116" s="192"/>
      <c r="K116" s="192"/>
      <c r="L116" s="238"/>
      <c r="M116" s="101"/>
      <c r="N116" s="169"/>
    </row>
    <row r="117" spans="1:14" ht="80.099999999999994" customHeight="1" x14ac:dyDescent="0.15">
      <c r="A117" s="187"/>
      <c r="B117" s="190"/>
      <c r="C117" s="193"/>
      <c r="D117" s="166" t="s">
        <v>307</v>
      </c>
      <c r="E117" s="167"/>
      <c r="F117" s="174"/>
      <c r="G117" s="256"/>
      <c r="H117" s="178"/>
      <c r="I117" s="275"/>
      <c r="J117" s="193"/>
      <c r="K117" s="193"/>
      <c r="L117" s="273"/>
      <c r="M117" s="102"/>
      <c r="N117" s="170"/>
    </row>
    <row r="118" spans="1:14" ht="114.95" customHeight="1" x14ac:dyDescent="0.15">
      <c r="A118" s="185" t="s">
        <v>308</v>
      </c>
      <c r="B118" s="188"/>
      <c r="C118" s="191" t="s">
        <v>309</v>
      </c>
      <c r="D118" s="191" t="s">
        <v>30</v>
      </c>
      <c r="E118" s="191" t="s">
        <v>310</v>
      </c>
      <c r="F118" s="32" t="s">
        <v>95</v>
      </c>
      <c r="G118" s="33" t="s">
        <v>311</v>
      </c>
      <c r="H118" s="34">
        <v>7</v>
      </c>
      <c r="I118" s="42">
        <f>SUM(H118:H120)</f>
        <v>276</v>
      </c>
      <c r="J118" s="191" t="s">
        <v>312</v>
      </c>
      <c r="K118" s="191" t="s">
        <v>313</v>
      </c>
      <c r="L118" s="64" t="s">
        <v>99</v>
      </c>
      <c r="M118" s="44" t="s">
        <v>314</v>
      </c>
      <c r="N118" s="168" t="s">
        <v>304</v>
      </c>
    </row>
    <row r="119" spans="1:14" ht="95.25" customHeight="1" x14ac:dyDescent="0.15">
      <c r="A119" s="186"/>
      <c r="B119" s="189"/>
      <c r="C119" s="192"/>
      <c r="D119" s="193"/>
      <c r="E119" s="193"/>
      <c r="F119" s="37" t="s">
        <v>102</v>
      </c>
      <c r="G119" s="38" t="s">
        <v>315</v>
      </c>
      <c r="H119" s="46">
        <v>71</v>
      </c>
      <c r="I119" s="47" t="s">
        <v>104</v>
      </c>
      <c r="J119" s="192"/>
      <c r="K119" s="192"/>
      <c r="L119" s="43"/>
      <c r="M119" s="36"/>
      <c r="N119" s="169"/>
    </row>
    <row r="120" spans="1:14" ht="29.25" customHeight="1" x14ac:dyDescent="0.15">
      <c r="A120" s="186"/>
      <c r="B120" s="189"/>
      <c r="C120" s="192"/>
      <c r="D120" s="171" t="s">
        <v>105</v>
      </c>
      <c r="E120" s="172"/>
      <c r="F120" s="173" t="s">
        <v>305</v>
      </c>
      <c r="G120" s="234" t="s">
        <v>316</v>
      </c>
      <c r="H120" s="177">
        <v>198</v>
      </c>
      <c r="I120" s="280" t="s">
        <v>317</v>
      </c>
      <c r="J120" s="192"/>
      <c r="K120" s="192"/>
      <c r="L120" s="238"/>
      <c r="M120" s="183"/>
      <c r="N120" s="169"/>
    </row>
    <row r="121" spans="1:14" ht="57.75" customHeight="1" x14ac:dyDescent="0.15">
      <c r="A121" s="186"/>
      <c r="B121" s="190"/>
      <c r="C121" s="193"/>
      <c r="D121" s="166" t="s">
        <v>318</v>
      </c>
      <c r="E121" s="167"/>
      <c r="F121" s="174"/>
      <c r="G121" s="193"/>
      <c r="H121" s="178"/>
      <c r="I121" s="275"/>
      <c r="J121" s="193"/>
      <c r="K121" s="193"/>
      <c r="L121" s="273"/>
      <c r="M121" s="184"/>
      <c r="N121" s="170"/>
    </row>
    <row r="122" spans="1:14" ht="90" customHeight="1" x14ac:dyDescent="0.15">
      <c r="A122" s="185" t="s">
        <v>319</v>
      </c>
      <c r="B122" s="188"/>
      <c r="C122" s="191" t="s">
        <v>320</v>
      </c>
      <c r="D122" s="191" t="s">
        <v>31</v>
      </c>
      <c r="E122" s="349" t="s">
        <v>321</v>
      </c>
      <c r="F122" s="32" t="s">
        <v>95</v>
      </c>
      <c r="G122" s="33" t="s">
        <v>311</v>
      </c>
      <c r="H122" s="84">
        <v>7</v>
      </c>
      <c r="I122" s="84">
        <f>SUM(H122:H124)</f>
        <v>61</v>
      </c>
      <c r="J122" s="271" t="s">
        <v>799</v>
      </c>
      <c r="K122" s="191" t="s">
        <v>322</v>
      </c>
      <c r="L122" s="61" t="s">
        <v>99</v>
      </c>
      <c r="M122" s="44" t="s">
        <v>323</v>
      </c>
      <c r="N122" s="168" t="s">
        <v>304</v>
      </c>
    </row>
    <row r="123" spans="1:14" ht="89.25" customHeight="1" x14ac:dyDescent="0.15">
      <c r="A123" s="186"/>
      <c r="B123" s="189"/>
      <c r="C123" s="192"/>
      <c r="D123" s="193"/>
      <c r="E123" s="350"/>
      <c r="F123" s="164" t="s">
        <v>102</v>
      </c>
      <c r="G123" s="38" t="s">
        <v>324</v>
      </c>
      <c r="H123" s="88" t="s">
        <v>103</v>
      </c>
      <c r="I123" s="47" t="s">
        <v>104</v>
      </c>
      <c r="J123" s="272"/>
      <c r="K123" s="192"/>
      <c r="L123" s="35"/>
      <c r="M123" s="36"/>
      <c r="N123" s="169"/>
    </row>
    <row r="124" spans="1:14" s="165" customFormat="1" ht="29.25" customHeight="1" x14ac:dyDescent="0.15">
      <c r="A124" s="186"/>
      <c r="B124" s="189"/>
      <c r="C124" s="192"/>
      <c r="D124" s="351" t="s">
        <v>105</v>
      </c>
      <c r="E124" s="352"/>
      <c r="F124" s="353" t="s">
        <v>106</v>
      </c>
      <c r="G124" s="234" t="s">
        <v>791</v>
      </c>
      <c r="H124" s="177">
        <v>54</v>
      </c>
      <c r="I124" s="236" t="s">
        <v>798</v>
      </c>
      <c r="J124" s="272"/>
      <c r="K124" s="192"/>
      <c r="L124" s="181"/>
      <c r="M124" s="183"/>
      <c r="N124" s="169"/>
    </row>
    <row r="125" spans="1:14" s="165" customFormat="1" ht="69.95" customHeight="1" x14ac:dyDescent="0.15">
      <c r="A125" s="187"/>
      <c r="B125" s="190"/>
      <c r="C125" s="193"/>
      <c r="D125" s="166" t="s">
        <v>307</v>
      </c>
      <c r="E125" s="167"/>
      <c r="F125" s="354"/>
      <c r="G125" s="193"/>
      <c r="H125" s="178"/>
      <c r="I125" s="275"/>
      <c r="J125" s="256"/>
      <c r="K125" s="193"/>
      <c r="L125" s="182"/>
      <c r="M125" s="184"/>
      <c r="N125" s="170"/>
    </row>
    <row r="126" spans="1:14" s="165" customFormat="1" ht="30" customHeight="1" thickBot="1" x14ac:dyDescent="0.2">
      <c r="A126" s="103"/>
      <c r="B126" s="104"/>
      <c r="C126" s="105"/>
      <c r="D126" s="106"/>
      <c r="E126" s="106"/>
      <c r="F126" s="107"/>
      <c r="G126" s="105"/>
      <c r="H126" s="57"/>
      <c r="I126" s="58"/>
      <c r="J126" s="55"/>
      <c r="K126" s="55"/>
      <c r="L126" s="108"/>
      <c r="M126" s="13"/>
      <c r="N126" s="55"/>
    </row>
    <row r="127" spans="1:14" ht="37.5" customHeight="1" thickBot="1" x14ac:dyDescent="0.2">
      <c r="A127" s="214" t="s">
        <v>71</v>
      </c>
      <c r="B127" s="215"/>
      <c r="C127" s="215"/>
      <c r="D127" s="63" t="s">
        <v>5</v>
      </c>
      <c r="E127" s="216" t="str">
        <f>IF(D127="","←施策番号を選択してください。",VLOOKUP(D127,V378:W436,2,1))</f>
        <v>介護予防と生きがいづくりの促進</v>
      </c>
      <c r="F127" s="217"/>
      <c r="G127" s="218"/>
      <c r="H127" s="23"/>
      <c r="I127" s="24"/>
      <c r="J127" s="24"/>
      <c r="K127" s="24"/>
      <c r="L127" s="25"/>
      <c r="M127" s="25"/>
      <c r="N127" s="18"/>
    </row>
    <row r="128" spans="1:14" ht="37.5" customHeight="1" x14ac:dyDescent="0.15">
      <c r="A128" s="219" t="s">
        <v>132</v>
      </c>
      <c r="B128" s="220" t="s">
        <v>73</v>
      </c>
      <c r="C128" s="223" t="s">
        <v>74</v>
      </c>
      <c r="D128" s="225" t="s">
        <v>75</v>
      </c>
      <c r="E128" s="226"/>
      <c r="F128" s="227" t="s">
        <v>76</v>
      </c>
      <c r="G128" s="228"/>
      <c r="H128" s="229"/>
      <c r="I128" s="230"/>
      <c r="J128" s="194" t="s">
        <v>77</v>
      </c>
      <c r="K128" s="195"/>
      <c r="L128" s="196" t="s">
        <v>78</v>
      </c>
      <c r="M128" s="197"/>
      <c r="N128" s="198" t="s">
        <v>79</v>
      </c>
    </row>
    <row r="129" spans="1:14" ht="27.6" customHeight="1" x14ac:dyDescent="0.15">
      <c r="A129" s="219"/>
      <c r="B129" s="221"/>
      <c r="C129" s="224"/>
      <c r="D129" s="27" t="s">
        <v>80</v>
      </c>
      <c r="E129" s="27" t="s">
        <v>81</v>
      </c>
      <c r="F129" s="201" t="s">
        <v>82</v>
      </c>
      <c r="G129" s="202"/>
      <c r="H129" s="205" t="s">
        <v>83</v>
      </c>
      <c r="I129" s="205" t="s">
        <v>84</v>
      </c>
      <c r="J129" s="28" t="s">
        <v>85</v>
      </c>
      <c r="K129" s="28" t="s">
        <v>86</v>
      </c>
      <c r="L129" s="207" t="s">
        <v>87</v>
      </c>
      <c r="M129" s="209" t="s">
        <v>78</v>
      </c>
      <c r="N129" s="199"/>
    </row>
    <row r="130" spans="1:14" ht="49.5" customHeight="1" x14ac:dyDescent="0.15">
      <c r="A130" s="219"/>
      <c r="B130" s="222"/>
      <c r="C130" s="224"/>
      <c r="D130" s="29" t="s">
        <v>88</v>
      </c>
      <c r="E130" s="29" t="s">
        <v>89</v>
      </c>
      <c r="F130" s="203"/>
      <c r="G130" s="204"/>
      <c r="H130" s="206"/>
      <c r="I130" s="206"/>
      <c r="J130" s="30" t="s">
        <v>90</v>
      </c>
      <c r="K130" s="31" t="s">
        <v>162</v>
      </c>
      <c r="L130" s="208"/>
      <c r="M130" s="210"/>
      <c r="N130" s="200"/>
    </row>
    <row r="131" spans="1:14" ht="114.95" customHeight="1" x14ac:dyDescent="0.15">
      <c r="A131" s="341" t="s">
        <v>163</v>
      </c>
      <c r="B131" s="344"/>
      <c r="C131" s="271" t="s">
        <v>325</v>
      </c>
      <c r="D131" s="271" t="s">
        <v>32</v>
      </c>
      <c r="E131" s="271" t="s">
        <v>326</v>
      </c>
      <c r="F131" s="32" t="s">
        <v>95</v>
      </c>
      <c r="G131" s="83" t="s">
        <v>327</v>
      </c>
      <c r="H131" s="109">
        <f>ROUNDUP(9143*0.4/1000,0)</f>
        <v>4</v>
      </c>
      <c r="I131" s="84">
        <f>SUM(H131:H133)</f>
        <v>15</v>
      </c>
      <c r="J131" s="191" t="s">
        <v>835</v>
      </c>
      <c r="K131" s="271" t="s">
        <v>328</v>
      </c>
      <c r="L131" s="110" t="s">
        <v>99</v>
      </c>
      <c r="M131" s="111" t="s">
        <v>329</v>
      </c>
      <c r="N131" s="305" t="s">
        <v>330</v>
      </c>
    </row>
    <row r="132" spans="1:14" ht="114.95" customHeight="1" x14ac:dyDescent="0.15">
      <c r="A132" s="342"/>
      <c r="B132" s="345"/>
      <c r="C132" s="272"/>
      <c r="D132" s="256"/>
      <c r="E132" s="256"/>
      <c r="F132" s="164" t="s">
        <v>102</v>
      </c>
      <c r="G132" s="88" t="s">
        <v>331</v>
      </c>
      <c r="H132" s="113">
        <v>0</v>
      </c>
      <c r="I132" s="47" t="s">
        <v>104</v>
      </c>
      <c r="J132" s="192"/>
      <c r="K132" s="272"/>
      <c r="L132" s="114"/>
      <c r="M132" s="115"/>
      <c r="N132" s="305"/>
    </row>
    <row r="133" spans="1:14" ht="29.25" customHeight="1" x14ac:dyDescent="0.15">
      <c r="A133" s="342"/>
      <c r="B133" s="345"/>
      <c r="C133" s="272"/>
      <c r="D133" s="171" t="s">
        <v>105</v>
      </c>
      <c r="E133" s="172"/>
      <c r="F133" s="173" t="s">
        <v>106</v>
      </c>
      <c r="G133" s="255" t="s">
        <v>332</v>
      </c>
      <c r="H133" s="177">
        <v>11</v>
      </c>
      <c r="I133" s="321" t="s">
        <v>850</v>
      </c>
      <c r="J133" s="192"/>
      <c r="K133" s="272"/>
      <c r="L133" s="261"/>
      <c r="M133" s="263"/>
      <c r="N133" s="305"/>
    </row>
    <row r="134" spans="1:14" ht="99.95" customHeight="1" x14ac:dyDescent="0.15">
      <c r="A134" s="342"/>
      <c r="B134" s="345"/>
      <c r="C134" s="272"/>
      <c r="D134" s="277" t="s">
        <v>333</v>
      </c>
      <c r="E134" s="278"/>
      <c r="F134" s="174"/>
      <c r="G134" s="272"/>
      <c r="H134" s="347"/>
      <c r="I134" s="348"/>
      <c r="J134" s="192"/>
      <c r="K134" s="272"/>
      <c r="L134" s="281"/>
      <c r="M134" s="276"/>
      <c r="N134" s="305"/>
    </row>
    <row r="135" spans="1:14" ht="110.1" customHeight="1" x14ac:dyDescent="0.15">
      <c r="A135" s="341" t="s">
        <v>174</v>
      </c>
      <c r="B135" s="344"/>
      <c r="C135" s="191" t="s">
        <v>334</v>
      </c>
      <c r="D135" s="271" t="s">
        <v>335</v>
      </c>
      <c r="E135" s="271" t="s">
        <v>336</v>
      </c>
      <c r="F135" s="32" t="s">
        <v>95</v>
      </c>
      <c r="G135" s="83" t="s">
        <v>337</v>
      </c>
      <c r="H135" s="84">
        <f>0.42*9.143</f>
        <v>3.8400600000000003</v>
      </c>
      <c r="I135" s="34">
        <f>SUM(H135:H137)</f>
        <v>227.84005999999999</v>
      </c>
      <c r="J135" s="271" t="s">
        <v>338</v>
      </c>
      <c r="K135" s="271" t="s">
        <v>339</v>
      </c>
      <c r="L135" s="110" t="s">
        <v>142</v>
      </c>
      <c r="M135" s="111" t="s">
        <v>340</v>
      </c>
      <c r="N135" s="252" t="s">
        <v>330</v>
      </c>
    </row>
    <row r="136" spans="1:14" ht="110.1" customHeight="1" x14ac:dyDescent="0.15">
      <c r="A136" s="342"/>
      <c r="B136" s="345"/>
      <c r="C136" s="192"/>
      <c r="D136" s="256"/>
      <c r="E136" s="256"/>
      <c r="F136" s="164" t="s">
        <v>102</v>
      </c>
      <c r="G136" s="88" t="s">
        <v>341</v>
      </c>
      <c r="H136" s="113">
        <f>ROUNDUP((16824294+10300318+16641504+24200286+22664598+12631784+121880+3820950+3158320+4522052)/1000000,0)</f>
        <v>115</v>
      </c>
      <c r="I136" s="39" t="s">
        <v>104</v>
      </c>
      <c r="J136" s="272"/>
      <c r="K136" s="272"/>
      <c r="L136" s="85"/>
      <c r="M136" s="89"/>
      <c r="N136" s="253"/>
    </row>
    <row r="137" spans="1:14" ht="29.25" customHeight="1" x14ac:dyDescent="0.15">
      <c r="A137" s="342"/>
      <c r="B137" s="345"/>
      <c r="C137" s="192"/>
      <c r="D137" s="171" t="s">
        <v>105</v>
      </c>
      <c r="E137" s="172"/>
      <c r="F137" s="173" t="s">
        <v>106</v>
      </c>
      <c r="G137" s="255" t="s">
        <v>342</v>
      </c>
      <c r="H137" s="177">
        <v>109</v>
      </c>
      <c r="I137" s="259" t="s">
        <v>848</v>
      </c>
      <c r="J137" s="272"/>
      <c r="K137" s="272"/>
      <c r="L137" s="261"/>
      <c r="M137" s="263"/>
      <c r="N137" s="253"/>
    </row>
    <row r="138" spans="1:14" ht="90" customHeight="1" x14ac:dyDescent="0.15">
      <c r="A138" s="343"/>
      <c r="B138" s="346"/>
      <c r="C138" s="193"/>
      <c r="D138" s="250" t="s">
        <v>343</v>
      </c>
      <c r="E138" s="251"/>
      <c r="F138" s="174"/>
      <c r="G138" s="256"/>
      <c r="H138" s="178"/>
      <c r="I138" s="260"/>
      <c r="J138" s="256"/>
      <c r="K138" s="256"/>
      <c r="L138" s="262"/>
      <c r="M138" s="264"/>
      <c r="N138" s="254"/>
    </row>
    <row r="139" spans="1:14" ht="110.1" customHeight="1" x14ac:dyDescent="0.15">
      <c r="A139" s="341" t="s">
        <v>344</v>
      </c>
      <c r="B139" s="344"/>
      <c r="C139" s="271" t="s">
        <v>345</v>
      </c>
      <c r="D139" s="271" t="s">
        <v>33</v>
      </c>
      <c r="E139" s="271" t="s">
        <v>346</v>
      </c>
      <c r="F139" s="32" t="s">
        <v>95</v>
      </c>
      <c r="G139" s="83" t="s">
        <v>347</v>
      </c>
      <c r="H139" s="84">
        <f>1.6*9.143+4.095</f>
        <v>18.723800000000001</v>
      </c>
      <c r="I139" s="34">
        <f>SUM(H139:H141)</f>
        <v>90.878799999999998</v>
      </c>
      <c r="J139" s="271" t="s">
        <v>348</v>
      </c>
      <c r="K139" s="271" t="s">
        <v>349</v>
      </c>
      <c r="L139" s="162"/>
      <c r="M139" s="111"/>
      <c r="N139" s="252" t="s">
        <v>330</v>
      </c>
    </row>
    <row r="140" spans="1:14" ht="110.1" customHeight="1" x14ac:dyDescent="0.15">
      <c r="A140" s="342"/>
      <c r="B140" s="345"/>
      <c r="C140" s="272"/>
      <c r="D140" s="256"/>
      <c r="E140" s="256"/>
      <c r="F140" s="164" t="s">
        <v>102</v>
      </c>
      <c r="G140" s="88" t="s">
        <v>103</v>
      </c>
      <c r="H140" s="88">
        <v>0</v>
      </c>
      <c r="I140" s="39" t="s">
        <v>104</v>
      </c>
      <c r="J140" s="272"/>
      <c r="K140" s="272"/>
      <c r="L140" s="51"/>
      <c r="M140" s="89"/>
      <c r="N140" s="253"/>
    </row>
    <row r="141" spans="1:14" ht="29.25" customHeight="1" x14ac:dyDescent="0.15">
      <c r="A141" s="342"/>
      <c r="B141" s="345"/>
      <c r="C141" s="272"/>
      <c r="D141" s="171" t="s">
        <v>105</v>
      </c>
      <c r="E141" s="172"/>
      <c r="F141" s="173" t="s">
        <v>106</v>
      </c>
      <c r="G141" s="255" t="s">
        <v>350</v>
      </c>
      <c r="H141" s="177">
        <f>+(76250-4095)/1000</f>
        <v>72.155000000000001</v>
      </c>
      <c r="I141" s="236" t="s">
        <v>800</v>
      </c>
      <c r="J141" s="272"/>
      <c r="K141" s="272"/>
      <c r="L141" s="261"/>
      <c r="M141" s="263"/>
      <c r="N141" s="253"/>
    </row>
    <row r="142" spans="1:14" ht="69.95" customHeight="1" x14ac:dyDescent="0.15">
      <c r="A142" s="342"/>
      <c r="B142" s="346"/>
      <c r="C142" s="256"/>
      <c r="D142" s="250" t="s">
        <v>351</v>
      </c>
      <c r="E142" s="251"/>
      <c r="F142" s="174"/>
      <c r="G142" s="256"/>
      <c r="H142" s="178"/>
      <c r="I142" s="275"/>
      <c r="J142" s="256"/>
      <c r="K142" s="256"/>
      <c r="L142" s="262"/>
      <c r="M142" s="264"/>
      <c r="N142" s="254"/>
    </row>
    <row r="143" spans="1:14" ht="110.1" customHeight="1" x14ac:dyDescent="0.15">
      <c r="A143" s="341" t="s">
        <v>352</v>
      </c>
      <c r="B143" s="344"/>
      <c r="C143" s="271" t="s">
        <v>353</v>
      </c>
      <c r="D143" s="271" t="s">
        <v>34</v>
      </c>
      <c r="E143" s="271" t="s">
        <v>354</v>
      </c>
      <c r="F143" s="32" t="s">
        <v>95</v>
      </c>
      <c r="G143" s="83" t="s">
        <v>355</v>
      </c>
      <c r="H143" s="84">
        <f>0.4*9.143</f>
        <v>3.6572000000000005</v>
      </c>
      <c r="I143" s="34">
        <f>SUM(H143:H145)</f>
        <v>100.6572</v>
      </c>
      <c r="J143" s="271" t="s">
        <v>356</v>
      </c>
      <c r="K143" s="271" t="s">
        <v>357</v>
      </c>
      <c r="L143" s="118" t="s">
        <v>99</v>
      </c>
      <c r="M143" s="111" t="s">
        <v>358</v>
      </c>
      <c r="N143" s="252" t="s">
        <v>330</v>
      </c>
    </row>
    <row r="144" spans="1:14" ht="110.1" customHeight="1" x14ac:dyDescent="0.15">
      <c r="A144" s="342"/>
      <c r="B144" s="345"/>
      <c r="C144" s="272"/>
      <c r="D144" s="256"/>
      <c r="E144" s="256"/>
      <c r="F144" s="164" t="s">
        <v>102</v>
      </c>
      <c r="G144" s="88" t="s">
        <v>359</v>
      </c>
      <c r="H144" s="113">
        <f>ROUNDUP((156768+1297417)/1000000,0)</f>
        <v>2</v>
      </c>
      <c r="I144" s="39" t="s">
        <v>104</v>
      </c>
      <c r="J144" s="272"/>
      <c r="K144" s="272"/>
      <c r="L144" s="85"/>
      <c r="M144" s="89"/>
      <c r="N144" s="253"/>
    </row>
    <row r="145" spans="1:14" ht="29.25" customHeight="1" x14ac:dyDescent="0.15">
      <c r="A145" s="342"/>
      <c r="B145" s="345"/>
      <c r="C145" s="272"/>
      <c r="D145" s="171" t="s">
        <v>105</v>
      </c>
      <c r="E145" s="172"/>
      <c r="F145" s="173" t="s">
        <v>106</v>
      </c>
      <c r="G145" s="234" t="s">
        <v>801</v>
      </c>
      <c r="H145" s="177">
        <f>95</f>
        <v>95</v>
      </c>
      <c r="I145" s="259" t="s">
        <v>849</v>
      </c>
      <c r="J145" s="272"/>
      <c r="K145" s="272"/>
      <c r="L145" s="261"/>
      <c r="M145" s="263"/>
      <c r="N145" s="253"/>
    </row>
    <row r="146" spans="1:14" ht="69.95" customHeight="1" x14ac:dyDescent="0.15">
      <c r="A146" s="343"/>
      <c r="B146" s="346"/>
      <c r="C146" s="256"/>
      <c r="D146" s="250" t="s">
        <v>360</v>
      </c>
      <c r="E146" s="251"/>
      <c r="F146" s="174"/>
      <c r="G146" s="193"/>
      <c r="H146" s="178"/>
      <c r="I146" s="260"/>
      <c r="J146" s="256"/>
      <c r="K146" s="256"/>
      <c r="L146" s="262"/>
      <c r="M146" s="264"/>
      <c r="N146" s="254"/>
    </row>
    <row r="147" spans="1:14" ht="30" customHeight="1" thickBot="1" x14ac:dyDescent="0.2">
      <c r="A147" s="119"/>
      <c r="B147" s="120"/>
      <c r="C147" s="105"/>
      <c r="D147" s="106"/>
      <c r="E147" s="106"/>
      <c r="F147" s="107"/>
      <c r="G147" s="105"/>
      <c r="H147" s="57"/>
      <c r="I147" s="58"/>
      <c r="J147" s="55"/>
      <c r="K147" s="55"/>
      <c r="L147" s="108"/>
      <c r="M147" s="13"/>
      <c r="N147" s="55"/>
    </row>
    <row r="148" spans="1:14" ht="37.5" customHeight="1" thickBot="1" x14ac:dyDescent="0.2">
      <c r="A148" s="214" t="s">
        <v>71</v>
      </c>
      <c r="B148" s="215"/>
      <c r="C148" s="215"/>
      <c r="D148" s="63" t="s">
        <v>5</v>
      </c>
      <c r="E148" s="216" t="str">
        <f>IF(D127="","←施策番号を選択してください。",VLOOKUP(D127,V378:W436,2,1))</f>
        <v>介護予防と生きがいづくりの促進</v>
      </c>
      <c r="F148" s="217"/>
      <c r="G148" s="218"/>
      <c r="H148" s="23"/>
      <c r="I148" s="24"/>
      <c r="J148" s="24"/>
      <c r="K148" s="24"/>
      <c r="L148" s="25"/>
      <c r="M148" s="25"/>
      <c r="N148" s="18"/>
    </row>
    <row r="149" spans="1:14" ht="37.5" customHeight="1" x14ac:dyDescent="0.15">
      <c r="A149" s="294" t="s">
        <v>132</v>
      </c>
      <c r="B149" s="221" t="s">
        <v>73</v>
      </c>
      <c r="C149" s="223" t="s">
        <v>74</v>
      </c>
      <c r="D149" s="194" t="s">
        <v>75</v>
      </c>
      <c r="E149" s="195"/>
      <c r="F149" s="295" t="s">
        <v>76</v>
      </c>
      <c r="G149" s="229"/>
      <c r="H149" s="288"/>
      <c r="I149" s="289"/>
      <c r="J149" s="285" t="s">
        <v>77</v>
      </c>
      <c r="K149" s="286"/>
      <c r="L149" s="196" t="s">
        <v>78</v>
      </c>
      <c r="M149" s="197"/>
      <c r="N149" s="198" t="s">
        <v>79</v>
      </c>
    </row>
    <row r="150" spans="1:14" ht="27.6" customHeight="1" x14ac:dyDescent="0.15">
      <c r="A150" s="219"/>
      <c r="B150" s="221"/>
      <c r="C150" s="224"/>
      <c r="D150" s="27" t="s">
        <v>80</v>
      </c>
      <c r="E150" s="27" t="s">
        <v>81</v>
      </c>
      <c r="F150" s="201" t="s">
        <v>82</v>
      </c>
      <c r="G150" s="202"/>
      <c r="H150" s="205" t="s">
        <v>83</v>
      </c>
      <c r="I150" s="205" t="s">
        <v>84</v>
      </c>
      <c r="J150" s="28" t="s">
        <v>85</v>
      </c>
      <c r="K150" s="28" t="s">
        <v>86</v>
      </c>
      <c r="L150" s="207" t="s">
        <v>87</v>
      </c>
      <c r="M150" s="209" t="s">
        <v>78</v>
      </c>
      <c r="N150" s="199"/>
    </row>
    <row r="151" spans="1:14" ht="49.5" customHeight="1" x14ac:dyDescent="0.15">
      <c r="A151" s="219"/>
      <c r="B151" s="222"/>
      <c r="C151" s="224"/>
      <c r="D151" s="29" t="s">
        <v>88</v>
      </c>
      <c r="E151" s="29" t="s">
        <v>89</v>
      </c>
      <c r="F151" s="203"/>
      <c r="G151" s="204"/>
      <c r="H151" s="206"/>
      <c r="I151" s="206"/>
      <c r="J151" s="30" t="s">
        <v>90</v>
      </c>
      <c r="K151" s="31" t="s">
        <v>162</v>
      </c>
      <c r="L151" s="208"/>
      <c r="M151" s="210"/>
      <c r="N151" s="200"/>
    </row>
    <row r="152" spans="1:14" ht="129.75" customHeight="1" x14ac:dyDescent="0.15">
      <c r="A152" s="341" t="s">
        <v>361</v>
      </c>
      <c r="B152" s="344"/>
      <c r="C152" s="191" t="s">
        <v>362</v>
      </c>
      <c r="D152" s="271" t="s">
        <v>35</v>
      </c>
      <c r="E152" s="271" t="s">
        <v>363</v>
      </c>
      <c r="F152" s="32" t="s">
        <v>95</v>
      </c>
      <c r="G152" s="114" t="s">
        <v>364</v>
      </c>
      <c r="H152" s="109">
        <f>0.7*9.143</f>
        <v>6.4001000000000001</v>
      </c>
      <c r="I152" s="96">
        <f>SUM(H152:H154)</f>
        <v>661.40009999999995</v>
      </c>
      <c r="J152" s="191" t="s">
        <v>802</v>
      </c>
      <c r="K152" s="271" t="s">
        <v>365</v>
      </c>
      <c r="L152" s="121" t="s">
        <v>366</v>
      </c>
      <c r="M152" s="70" t="s">
        <v>786</v>
      </c>
      <c r="N152" s="252" t="s">
        <v>330</v>
      </c>
    </row>
    <row r="153" spans="1:14" ht="129.75" customHeight="1" x14ac:dyDescent="0.15">
      <c r="A153" s="342"/>
      <c r="B153" s="345"/>
      <c r="C153" s="192"/>
      <c r="D153" s="256"/>
      <c r="E153" s="256"/>
      <c r="F153" s="164" t="s">
        <v>102</v>
      </c>
      <c r="G153" s="88" t="s">
        <v>341</v>
      </c>
      <c r="H153" s="113">
        <f>ROUNDUP((16824294+10300318+16641504+24200286+22664598+12631784+121880+3820950+3158320+4522052)/1000000,0)</f>
        <v>115</v>
      </c>
      <c r="I153" s="39" t="s">
        <v>104</v>
      </c>
      <c r="J153" s="192"/>
      <c r="K153" s="272"/>
      <c r="L153" s="85"/>
      <c r="M153" s="123"/>
      <c r="N153" s="253"/>
    </row>
    <row r="154" spans="1:14" ht="29.25" customHeight="1" x14ac:dyDescent="0.15">
      <c r="A154" s="342"/>
      <c r="B154" s="345"/>
      <c r="C154" s="192"/>
      <c r="D154" s="171" t="s">
        <v>105</v>
      </c>
      <c r="E154" s="172"/>
      <c r="F154" s="173" t="s">
        <v>106</v>
      </c>
      <c r="G154" s="255" t="s">
        <v>367</v>
      </c>
      <c r="H154" s="177">
        <v>540</v>
      </c>
      <c r="I154" s="259" t="s">
        <v>368</v>
      </c>
      <c r="J154" s="192"/>
      <c r="K154" s="272"/>
      <c r="L154" s="261"/>
      <c r="M154" s="297"/>
      <c r="N154" s="253"/>
    </row>
    <row r="155" spans="1:14" ht="102" customHeight="1" x14ac:dyDescent="0.15">
      <c r="A155" s="343"/>
      <c r="B155" s="346"/>
      <c r="C155" s="193"/>
      <c r="D155" s="250" t="s">
        <v>369</v>
      </c>
      <c r="E155" s="251"/>
      <c r="F155" s="174"/>
      <c r="G155" s="256"/>
      <c r="H155" s="178"/>
      <c r="I155" s="260"/>
      <c r="J155" s="193"/>
      <c r="K155" s="256"/>
      <c r="L155" s="262"/>
      <c r="M155" s="298"/>
      <c r="N155" s="254"/>
    </row>
    <row r="156" spans="1:14" ht="30" customHeight="1" thickBot="1" x14ac:dyDescent="0.2">
      <c r="A156" s="53"/>
      <c r="B156" s="54"/>
      <c r="C156" s="55"/>
      <c r="D156" s="13"/>
      <c r="E156" s="13"/>
      <c r="F156" s="56"/>
      <c r="G156" s="55"/>
      <c r="H156" s="57"/>
      <c r="I156" s="58"/>
      <c r="J156" s="59"/>
      <c r="K156" s="55"/>
      <c r="L156" s="60"/>
      <c r="M156" s="13"/>
      <c r="N156" s="55"/>
    </row>
    <row r="157" spans="1:14" ht="37.5" customHeight="1" thickBot="1" x14ac:dyDescent="0.2">
      <c r="A157" s="214" t="s">
        <v>71</v>
      </c>
      <c r="B157" s="215"/>
      <c r="C157" s="215"/>
      <c r="D157" s="63" t="s">
        <v>6</v>
      </c>
      <c r="E157" s="216" t="str">
        <f>IF(D157="","←施策番号を選択してください。",VLOOKUP(D157,V378:W436,2,1))</f>
        <v>地域生活支援の充実（高齢者）</v>
      </c>
      <c r="F157" s="217"/>
      <c r="G157" s="218"/>
      <c r="H157" s="23"/>
      <c r="I157" s="24"/>
      <c r="J157" s="24"/>
      <c r="K157" s="24"/>
      <c r="L157" s="25"/>
      <c r="M157" s="25"/>
      <c r="N157" s="18"/>
    </row>
    <row r="158" spans="1:14" ht="37.5" customHeight="1" x14ac:dyDescent="0.15">
      <c r="A158" s="219" t="s">
        <v>132</v>
      </c>
      <c r="B158" s="220" t="s">
        <v>73</v>
      </c>
      <c r="C158" s="223" t="s">
        <v>74</v>
      </c>
      <c r="D158" s="225" t="s">
        <v>75</v>
      </c>
      <c r="E158" s="226"/>
      <c r="F158" s="227" t="s">
        <v>76</v>
      </c>
      <c r="G158" s="228"/>
      <c r="H158" s="229"/>
      <c r="I158" s="230"/>
      <c r="J158" s="194" t="s">
        <v>77</v>
      </c>
      <c r="K158" s="195"/>
      <c r="L158" s="196" t="s">
        <v>78</v>
      </c>
      <c r="M158" s="197"/>
      <c r="N158" s="198" t="s">
        <v>79</v>
      </c>
    </row>
    <row r="159" spans="1:14" ht="27.6" customHeight="1" x14ac:dyDescent="0.15">
      <c r="A159" s="219"/>
      <c r="B159" s="221"/>
      <c r="C159" s="224"/>
      <c r="D159" s="27" t="s">
        <v>80</v>
      </c>
      <c r="E159" s="27" t="s">
        <v>81</v>
      </c>
      <c r="F159" s="201" t="s">
        <v>82</v>
      </c>
      <c r="G159" s="202"/>
      <c r="H159" s="205" t="s">
        <v>83</v>
      </c>
      <c r="I159" s="205" t="s">
        <v>84</v>
      </c>
      <c r="J159" s="28" t="s">
        <v>85</v>
      </c>
      <c r="K159" s="28" t="s">
        <v>86</v>
      </c>
      <c r="L159" s="207" t="s">
        <v>87</v>
      </c>
      <c r="M159" s="209" t="s">
        <v>78</v>
      </c>
      <c r="N159" s="199"/>
    </row>
    <row r="160" spans="1:14" ht="49.5" customHeight="1" x14ac:dyDescent="0.15">
      <c r="A160" s="219"/>
      <c r="B160" s="222"/>
      <c r="C160" s="224"/>
      <c r="D160" s="29" t="s">
        <v>88</v>
      </c>
      <c r="E160" s="29" t="s">
        <v>89</v>
      </c>
      <c r="F160" s="203"/>
      <c r="G160" s="204"/>
      <c r="H160" s="206"/>
      <c r="I160" s="206"/>
      <c r="J160" s="30" t="s">
        <v>90</v>
      </c>
      <c r="K160" s="31" t="s">
        <v>162</v>
      </c>
      <c r="L160" s="208"/>
      <c r="M160" s="210"/>
      <c r="N160" s="200"/>
    </row>
    <row r="161" spans="1:14" ht="120.75" customHeight="1" x14ac:dyDescent="0.15">
      <c r="A161" s="265" t="s">
        <v>163</v>
      </c>
      <c r="B161" s="268"/>
      <c r="C161" s="271" t="s">
        <v>370</v>
      </c>
      <c r="D161" s="271" t="s">
        <v>36</v>
      </c>
      <c r="E161" s="271" t="s">
        <v>371</v>
      </c>
      <c r="F161" s="32" t="s">
        <v>95</v>
      </c>
      <c r="G161" s="83" t="s">
        <v>372</v>
      </c>
      <c r="H161" s="84">
        <v>11</v>
      </c>
      <c r="I161" s="84">
        <f>SUM(H161:H163)</f>
        <v>71</v>
      </c>
      <c r="J161" s="271" t="s">
        <v>373</v>
      </c>
      <c r="K161" s="271" t="s">
        <v>374</v>
      </c>
      <c r="L161" s="85" t="s">
        <v>375</v>
      </c>
      <c r="M161" s="111" t="s">
        <v>376</v>
      </c>
      <c r="N161" s="252" t="s">
        <v>377</v>
      </c>
    </row>
    <row r="162" spans="1:14" ht="120.75" customHeight="1" x14ac:dyDescent="0.15">
      <c r="A162" s="266"/>
      <c r="B162" s="269"/>
      <c r="C162" s="272"/>
      <c r="D162" s="256"/>
      <c r="E162" s="256"/>
      <c r="F162" s="164" t="s">
        <v>102</v>
      </c>
      <c r="G162" s="88" t="s">
        <v>103</v>
      </c>
      <c r="H162" s="88">
        <v>0</v>
      </c>
      <c r="I162" s="39" t="s">
        <v>104</v>
      </c>
      <c r="J162" s="272"/>
      <c r="K162" s="272"/>
      <c r="L162" s="85" t="s">
        <v>99</v>
      </c>
      <c r="M162" s="89" t="s">
        <v>378</v>
      </c>
      <c r="N162" s="253"/>
    </row>
    <row r="163" spans="1:14" ht="24.95" customHeight="1" x14ac:dyDescent="0.15">
      <c r="A163" s="266"/>
      <c r="B163" s="269"/>
      <c r="C163" s="272"/>
      <c r="D163" s="171" t="s">
        <v>105</v>
      </c>
      <c r="E163" s="172"/>
      <c r="F163" s="173" t="s">
        <v>106</v>
      </c>
      <c r="G163" s="234" t="s">
        <v>804</v>
      </c>
      <c r="H163" s="257">
        <v>60</v>
      </c>
      <c r="I163" s="236" t="s">
        <v>803</v>
      </c>
      <c r="J163" s="272"/>
      <c r="K163" s="272"/>
      <c r="L163" s="261"/>
      <c r="M163" s="263"/>
      <c r="N163" s="253"/>
    </row>
    <row r="164" spans="1:14" ht="102.75" customHeight="1" x14ac:dyDescent="0.15">
      <c r="A164" s="267"/>
      <c r="B164" s="270"/>
      <c r="C164" s="256"/>
      <c r="D164" s="250" t="s">
        <v>307</v>
      </c>
      <c r="E164" s="251"/>
      <c r="F164" s="174"/>
      <c r="G164" s="193"/>
      <c r="H164" s="258"/>
      <c r="I164" s="275"/>
      <c r="J164" s="256"/>
      <c r="K164" s="256"/>
      <c r="L164" s="262"/>
      <c r="M164" s="264"/>
      <c r="N164" s="254"/>
    </row>
    <row r="165" spans="1:14" ht="120.75" customHeight="1" x14ac:dyDescent="0.15">
      <c r="A165" s="265" t="s">
        <v>174</v>
      </c>
      <c r="B165" s="268"/>
      <c r="C165" s="271" t="s">
        <v>379</v>
      </c>
      <c r="D165" s="271" t="s">
        <v>37</v>
      </c>
      <c r="E165" s="271" t="s">
        <v>380</v>
      </c>
      <c r="F165" s="32" t="s">
        <v>95</v>
      </c>
      <c r="G165" s="124" t="s">
        <v>381</v>
      </c>
      <c r="H165" s="125">
        <v>10</v>
      </c>
      <c r="I165" s="125">
        <f>SUM(H165:H167)</f>
        <v>109</v>
      </c>
      <c r="J165" s="335" t="s">
        <v>382</v>
      </c>
      <c r="K165" s="335" t="s">
        <v>383</v>
      </c>
      <c r="L165" s="126" t="s">
        <v>99</v>
      </c>
      <c r="M165" s="127" t="s">
        <v>384</v>
      </c>
      <c r="N165" s="252" t="s">
        <v>330</v>
      </c>
    </row>
    <row r="166" spans="1:14" ht="120.75" customHeight="1" x14ac:dyDescent="0.15">
      <c r="A166" s="266"/>
      <c r="B166" s="269"/>
      <c r="C166" s="272"/>
      <c r="D166" s="256"/>
      <c r="E166" s="256"/>
      <c r="F166" s="164" t="s">
        <v>102</v>
      </c>
      <c r="G166" s="128" t="s">
        <v>103</v>
      </c>
      <c r="H166" s="128">
        <v>0</v>
      </c>
      <c r="I166" s="39" t="s">
        <v>104</v>
      </c>
      <c r="J166" s="336"/>
      <c r="K166" s="336"/>
      <c r="L166" s="126"/>
      <c r="M166" s="129"/>
      <c r="N166" s="253"/>
    </row>
    <row r="167" spans="1:14" ht="24.95" customHeight="1" x14ac:dyDescent="0.15">
      <c r="A167" s="266"/>
      <c r="B167" s="269"/>
      <c r="C167" s="272"/>
      <c r="D167" s="171" t="s">
        <v>105</v>
      </c>
      <c r="E167" s="172"/>
      <c r="F167" s="173" t="s">
        <v>106</v>
      </c>
      <c r="G167" s="327" t="s">
        <v>385</v>
      </c>
      <c r="H167" s="329">
        <v>99</v>
      </c>
      <c r="I167" s="339" t="s">
        <v>386</v>
      </c>
      <c r="J167" s="336"/>
      <c r="K167" s="336"/>
      <c r="L167" s="331"/>
      <c r="M167" s="333"/>
      <c r="N167" s="253"/>
    </row>
    <row r="168" spans="1:14" ht="102.75" customHeight="1" x14ac:dyDescent="0.15">
      <c r="A168" s="267"/>
      <c r="B168" s="270"/>
      <c r="C168" s="256"/>
      <c r="D168" s="250" t="s">
        <v>307</v>
      </c>
      <c r="E168" s="251"/>
      <c r="F168" s="174"/>
      <c r="G168" s="328"/>
      <c r="H168" s="330"/>
      <c r="I168" s="340"/>
      <c r="J168" s="328"/>
      <c r="K168" s="328"/>
      <c r="L168" s="332"/>
      <c r="M168" s="334"/>
      <c r="N168" s="254"/>
    </row>
    <row r="169" spans="1:14" ht="120.75" customHeight="1" x14ac:dyDescent="0.15">
      <c r="A169" s="265" t="s">
        <v>184</v>
      </c>
      <c r="B169" s="268"/>
      <c r="C169" s="271" t="s">
        <v>387</v>
      </c>
      <c r="D169" s="271" t="s">
        <v>38</v>
      </c>
      <c r="E169" s="271" t="s">
        <v>388</v>
      </c>
      <c r="F169" s="32" t="s">
        <v>95</v>
      </c>
      <c r="G169" s="124" t="s">
        <v>389</v>
      </c>
      <c r="H169" s="125">
        <v>18</v>
      </c>
      <c r="I169" s="34">
        <f>SUM(H169:H171)</f>
        <v>304</v>
      </c>
      <c r="J169" s="335" t="s">
        <v>390</v>
      </c>
      <c r="K169" s="335" t="s">
        <v>391</v>
      </c>
      <c r="L169" s="130" t="s">
        <v>99</v>
      </c>
      <c r="M169" s="127" t="s">
        <v>392</v>
      </c>
      <c r="N169" s="252" t="s">
        <v>330</v>
      </c>
    </row>
    <row r="170" spans="1:14" ht="120.75" customHeight="1" x14ac:dyDescent="0.15">
      <c r="A170" s="266"/>
      <c r="B170" s="269"/>
      <c r="C170" s="272"/>
      <c r="D170" s="256"/>
      <c r="E170" s="256"/>
      <c r="F170" s="164" t="s">
        <v>102</v>
      </c>
      <c r="G170" s="128" t="s">
        <v>103</v>
      </c>
      <c r="H170" s="128">
        <v>0</v>
      </c>
      <c r="I170" s="39" t="s">
        <v>104</v>
      </c>
      <c r="J170" s="336"/>
      <c r="K170" s="336"/>
      <c r="L170" s="126"/>
      <c r="M170" s="129"/>
      <c r="N170" s="253"/>
    </row>
    <row r="171" spans="1:14" ht="31.5" customHeight="1" x14ac:dyDescent="0.15">
      <c r="A171" s="266"/>
      <c r="B171" s="269"/>
      <c r="C171" s="272"/>
      <c r="D171" s="171" t="s">
        <v>105</v>
      </c>
      <c r="E171" s="172"/>
      <c r="F171" s="173" t="s">
        <v>106</v>
      </c>
      <c r="G171" s="327" t="s">
        <v>393</v>
      </c>
      <c r="H171" s="177">
        <v>286</v>
      </c>
      <c r="I171" s="339" t="s">
        <v>394</v>
      </c>
      <c r="J171" s="336"/>
      <c r="K171" s="336"/>
      <c r="L171" s="331"/>
      <c r="M171" s="333"/>
      <c r="N171" s="253"/>
    </row>
    <row r="172" spans="1:14" ht="102.75" customHeight="1" x14ac:dyDescent="0.15">
      <c r="A172" s="267"/>
      <c r="B172" s="270"/>
      <c r="C172" s="256"/>
      <c r="D172" s="250" t="s">
        <v>395</v>
      </c>
      <c r="E172" s="251"/>
      <c r="F172" s="174"/>
      <c r="G172" s="328"/>
      <c r="H172" s="178"/>
      <c r="I172" s="340"/>
      <c r="J172" s="328"/>
      <c r="K172" s="328"/>
      <c r="L172" s="332"/>
      <c r="M172" s="334"/>
      <c r="N172" s="254"/>
    </row>
    <row r="173" spans="1:14" ht="30" customHeight="1" thickBot="1" x14ac:dyDescent="0.2">
      <c r="A173" s="53"/>
      <c r="B173" s="54"/>
      <c r="C173" s="55"/>
      <c r="D173" s="13"/>
      <c r="E173" s="13"/>
      <c r="F173" s="56"/>
      <c r="G173" s="55"/>
      <c r="H173" s="57"/>
      <c r="I173" s="58"/>
      <c r="J173" s="59"/>
      <c r="K173" s="55"/>
      <c r="L173" s="60"/>
      <c r="M173" s="13"/>
      <c r="N173" s="55"/>
    </row>
    <row r="174" spans="1:14" ht="37.5" customHeight="1" thickBot="1" x14ac:dyDescent="0.2">
      <c r="A174" s="214" t="s">
        <v>71</v>
      </c>
      <c r="B174" s="215"/>
      <c r="C174" s="215"/>
      <c r="D174" s="63" t="s">
        <v>6</v>
      </c>
      <c r="E174" s="216" t="str">
        <f>IF(D157="","←施策番号を選択してください。",VLOOKUP(D157,V378:W436,2,1))</f>
        <v>地域生活支援の充実（高齢者）</v>
      </c>
      <c r="F174" s="217"/>
      <c r="G174" s="218"/>
      <c r="H174" s="23"/>
      <c r="I174" s="24"/>
      <c r="J174" s="24"/>
      <c r="K174" s="24"/>
      <c r="L174" s="25"/>
      <c r="M174" s="25"/>
      <c r="N174" s="18"/>
    </row>
    <row r="175" spans="1:14" ht="37.5" customHeight="1" x14ac:dyDescent="0.15">
      <c r="A175" s="294" t="s">
        <v>132</v>
      </c>
      <c r="B175" s="221" t="s">
        <v>73</v>
      </c>
      <c r="C175" s="223" t="s">
        <v>74</v>
      </c>
      <c r="D175" s="194" t="s">
        <v>75</v>
      </c>
      <c r="E175" s="195"/>
      <c r="F175" s="295" t="s">
        <v>76</v>
      </c>
      <c r="G175" s="229"/>
      <c r="H175" s="288"/>
      <c r="I175" s="289"/>
      <c r="J175" s="285" t="s">
        <v>77</v>
      </c>
      <c r="K175" s="286"/>
      <c r="L175" s="196" t="s">
        <v>78</v>
      </c>
      <c r="M175" s="197"/>
      <c r="N175" s="198" t="s">
        <v>79</v>
      </c>
    </row>
    <row r="176" spans="1:14" ht="27.6" customHeight="1" x14ac:dyDescent="0.15">
      <c r="A176" s="219"/>
      <c r="B176" s="221"/>
      <c r="C176" s="224"/>
      <c r="D176" s="27" t="s">
        <v>80</v>
      </c>
      <c r="E176" s="27" t="s">
        <v>81</v>
      </c>
      <c r="F176" s="201" t="s">
        <v>82</v>
      </c>
      <c r="G176" s="202"/>
      <c r="H176" s="205" t="s">
        <v>83</v>
      </c>
      <c r="I176" s="205" t="s">
        <v>84</v>
      </c>
      <c r="J176" s="28" t="s">
        <v>85</v>
      </c>
      <c r="K176" s="28" t="s">
        <v>86</v>
      </c>
      <c r="L176" s="207" t="s">
        <v>87</v>
      </c>
      <c r="M176" s="209" t="s">
        <v>78</v>
      </c>
      <c r="N176" s="199"/>
    </row>
    <row r="177" spans="1:14" ht="49.5" customHeight="1" x14ac:dyDescent="0.15">
      <c r="A177" s="219"/>
      <c r="B177" s="222"/>
      <c r="C177" s="224"/>
      <c r="D177" s="29" t="s">
        <v>88</v>
      </c>
      <c r="E177" s="29" t="s">
        <v>89</v>
      </c>
      <c r="F177" s="203"/>
      <c r="G177" s="204"/>
      <c r="H177" s="206"/>
      <c r="I177" s="206"/>
      <c r="J177" s="30" t="s">
        <v>90</v>
      </c>
      <c r="K177" s="31" t="s">
        <v>162</v>
      </c>
      <c r="L177" s="208"/>
      <c r="M177" s="210"/>
      <c r="N177" s="200"/>
    </row>
    <row r="178" spans="1:14" ht="120" customHeight="1" x14ac:dyDescent="0.15">
      <c r="A178" s="265" t="s">
        <v>257</v>
      </c>
      <c r="B178" s="268"/>
      <c r="C178" s="335" t="s">
        <v>396</v>
      </c>
      <c r="D178" s="335" t="s">
        <v>39</v>
      </c>
      <c r="E178" s="335" t="s">
        <v>397</v>
      </c>
      <c r="F178" s="32" t="s">
        <v>95</v>
      </c>
      <c r="G178" s="124" t="s">
        <v>398</v>
      </c>
      <c r="H178" s="125">
        <v>10</v>
      </c>
      <c r="I178" s="125">
        <f>SUM(H178:H180)</f>
        <v>380</v>
      </c>
      <c r="J178" s="335" t="s">
        <v>399</v>
      </c>
      <c r="K178" s="335" t="s">
        <v>400</v>
      </c>
      <c r="L178" s="130"/>
      <c r="M178" s="127"/>
      <c r="N178" s="324" t="s">
        <v>330</v>
      </c>
    </row>
    <row r="179" spans="1:14" ht="120" customHeight="1" x14ac:dyDescent="0.15">
      <c r="A179" s="266"/>
      <c r="B179" s="269"/>
      <c r="C179" s="336"/>
      <c r="D179" s="328"/>
      <c r="E179" s="328"/>
      <c r="F179" s="164" t="s">
        <v>102</v>
      </c>
      <c r="G179" s="128" t="s">
        <v>103</v>
      </c>
      <c r="H179" s="128">
        <v>0</v>
      </c>
      <c r="I179" s="39" t="s">
        <v>104</v>
      </c>
      <c r="J179" s="336"/>
      <c r="K179" s="336"/>
      <c r="L179" s="126"/>
      <c r="M179" s="129"/>
      <c r="N179" s="325"/>
    </row>
    <row r="180" spans="1:14" ht="24.95" customHeight="1" x14ac:dyDescent="0.15">
      <c r="A180" s="266"/>
      <c r="B180" s="269"/>
      <c r="C180" s="336"/>
      <c r="D180" s="171" t="s">
        <v>105</v>
      </c>
      <c r="E180" s="172"/>
      <c r="F180" s="173" t="s">
        <v>106</v>
      </c>
      <c r="G180" s="327" t="s">
        <v>839</v>
      </c>
      <c r="H180" s="329">
        <v>370</v>
      </c>
      <c r="I180" s="236" t="s">
        <v>787</v>
      </c>
      <c r="J180" s="336"/>
      <c r="K180" s="336"/>
      <c r="L180" s="331"/>
      <c r="M180" s="333"/>
      <c r="N180" s="325"/>
    </row>
    <row r="181" spans="1:14" ht="102.75" customHeight="1" x14ac:dyDescent="0.15">
      <c r="A181" s="267"/>
      <c r="B181" s="270"/>
      <c r="C181" s="328"/>
      <c r="D181" s="337" t="s">
        <v>401</v>
      </c>
      <c r="E181" s="338"/>
      <c r="F181" s="174"/>
      <c r="G181" s="328"/>
      <c r="H181" s="330"/>
      <c r="I181" s="275"/>
      <c r="J181" s="328"/>
      <c r="K181" s="328"/>
      <c r="L181" s="332"/>
      <c r="M181" s="334"/>
      <c r="N181" s="326"/>
    </row>
    <row r="182" spans="1:14" ht="120" customHeight="1" x14ac:dyDescent="0.15">
      <c r="A182" s="265" t="s">
        <v>361</v>
      </c>
      <c r="B182" s="268"/>
      <c r="C182" s="271" t="s">
        <v>402</v>
      </c>
      <c r="D182" s="271" t="s">
        <v>40</v>
      </c>
      <c r="E182" s="271" t="s">
        <v>403</v>
      </c>
      <c r="F182" s="32" t="s">
        <v>95</v>
      </c>
      <c r="G182" s="83" t="s">
        <v>404</v>
      </c>
      <c r="H182" s="84">
        <v>5</v>
      </c>
      <c r="I182" s="84">
        <f>SUM(H182:H184)</f>
        <v>595</v>
      </c>
      <c r="J182" s="271" t="s">
        <v>405</v>
      </c>
      <c r="K182" s="271" t="s">
        <v>406</v>
      </c>
      <c r="L182" s="85"/>
      <c r="M182" s="111"/>
      <c r="N182" s="252" t="s">
        <v>377</v>
      </c>
    </row>
    <row r="183" spans="1:14" ht="120" customHeight="1" x14ac:dyDescent="0.15">
      <c r="A183" s="266"/>
      <c r="B183" s="269"/>
      <c r="C183" s="272"/>
      <c r="D183" s="256"/>
      <c r="E183" s="256"/>
      <c r="F183" s="164" t="s">
        <v>102</v>
      </c>
      <c r="G183" s="88" t="s">
        <v>103</v>
      </c>
      <c r="H183" s="88">
        <v>0</v>
      </c>
      <c r="I183" s="47" t="s">
        <v>104</v>
      </c>
      <c r="J183" s="272"/>
      <c r="K183" s="272"/>
      <c r="L183" s="85"/>
      <c r="M183" s="89"/>
      <c r="N183" s="253"/>
    </row>
    <row r="184" spans="1:14" ht="24.95" customHeight="1" x14ac:dyDescent="0.15">
      <c r="A184" s="266"/>
      <c r="B184" s="269"/>
      <c r="C184" s="272"/>
      <c r="D184" s="171" t="s">
        <v>105</v>
      </c>
      <c r="E184" s="172"/>
      <c r="F184" s="173" t="s">
        <v>106</v>
      </c>
      <c r="G184" s="255" t="s">
        <v>407</v>
      </c>
      <c r="H184" s="257">
        <v>590</v>
      </c>
      <c r="I184" s="304" t="s">
        <v>408</v>
      </c>
      <c r="J184" s="272"/>
      <c r="K184" s="272"/>
      <c r="L184" s="261"/>
      <c r="M184" s="263"/>
      <c r="N184" s="253"/>
    </row>
    <row r="185" spans="1:14" ht="102.75" customHeight="1" x14ac:dyDescent="0.15">
      <c r="A185" s="267"/>
      <c r="B185" s="270"/>
      <c r="C185" s="256"/>
      <c r="D185" s="250" t="s">
        <v>307</v>
      </c>
      <c r="E185" s="251"/>
      <c r="F185" s="174"/>
      <c r="G185" s="256"/>
      <c r="H185" s="258"/>
      <c r="I185" s="260"/>
      <c r="J185" s="256"/>
      <c r="K185" s="256"/>
      <c r="L185" s="262"/>
      <c r="M185" s="264"/>
      <c r="N185" s="254"/>
    </row>
    <row r="186" spans="1:14" ht="120" customHeight="1" x14ac:dyDescent="0.15">
      <c r="A186" s="265" t="s">
        <v>409</v>
      </c>
      <c r="B186" s="268"/>
      <c r="C186" s="271" t="s">
        <v>410</v>
      </c>
      <c r="D186" s="271" t="s">
        <v>41</v>
      </c>
      <c r="E186" s="271" t="s">
        <v>411</v>
      </c>
      <c r="F186" s="32" t="s">
        <v>95</v>
      </c>
      <c r="G186" s="83" t="s">
        <v>412</v>
      </c>
      <c r="H186" s="84">
        <v>3</v>
      </c>
      <c r="I186" s="84">
        <f>SUM(H186:H188)</f>
        <v>63</v>
      </c>
      <c r="J186" s="271" t="s">
        <v>413</v>
      </c>
      <c r="K186" s="271" t="s">
        <v>414</v>
      </c>
      <c r="L186" s="118"/>
      <c r="M186" s="112"/>
      <c r="N186" s="252" t="s">
        <v>377</v>
      </c>
    </row>
    <row r="187" spans="1:14" ht="120" customHeight="1" x14ac:dyDescent="0.15">
      <c r="A187" s="266"/>
      <c r="B187" s="269"/>
      <c r="C187" s="272"/>
      <c r="D187" s="256"/>
      <c r="E187" s="256"/>
      <c r="F187" s="164" t="s">
        <v>102</v>
      </c>
      <c r="G187" s="88" t="s">
        <v>103</v>
      </c>
      <c r="H187" s="88">
        <v>0</v>
      </c>
      <c r="I187" s="47" t="s">
        <v>104</v>
      </c>
      <c r="J187" s="272"/>
      <c r="K187" s="272"/>
      <c r="L187" s="85"/>
      <c r="M187" s="89"/>
      <c r="N187" s="253"/>
    </row>
    <row r="188" spans="1:14" ht="29.25" customHeight="1" x14ac:dyDescent="0.15">
      <c r="A188" s="266"/>
      <c r="B188" s="269"/>
      <c r="C188" s="272"/>
      <c r="D188" s="171" t="s">
        <v>105</v>
      </c>
      <c r="E188" s="172"/>
      <c r="F188" s="173" t="s">
        <v>106</v>
      </c>
      <c r="G188" s="255" t="s">
        <v>415</v>
      </c>
      <c r="H188" s="257">
        <v>60</v>
      </c>
      <c r="I188" s="304" t="s">
        <v>416</v>
      </c>
      <c r="J188" s="272"/>
      <c r="K188" s="272"/>
      <c r="L188" s="261"/>
      <c r="M188" s="263"/>
      <c r="N188" s="253"/>
    </row>
    <row r="189" spans="1:14" ht="102.75" customHeight="1" x14ac:dyDescent="0.15">
      <c r="A189" s="267"/>
      <c r="B189" s="270"/>
      <c r="C189" s="256"/>
      <c r="D189" s="250" t="s">
        <v>417</v>
      </c>
      <c r="E189" s="251"/>
      <c r="F189" s="174"/>
      <c r="G189" s="256"/>
      <c r="H189" s="258"/>
      <c r="I189" s="260"/>
      <c r="J189" s="256"/>
      <c r="K189" s="256"/>
      <c r="L189" s="262"/>
      <c r="M189" s="264"/>
      <c r="N189" s="254"/>
    </row>
    <row r="190" spans="1:14" ht="30" customHeight="1" thickBot="1" x14ac:dyDescent="0.2">
      <c r="A190" s="131"/>
      <c r="B190" s="132"/>
      <c r="C190" s="133"/>
      <c r="D190" s="13"/>
      <c r="E190" s="134"/>
      <c r="F190" s="135"/>
      <c r="G190" s="55"/>
      <c r="H190" s="57"/>
      <c r="I190" s="58"/>
      <c r="J190" s="59"/>
      <c r="K190" s="55"/>
      <c r="L190" s="60"/>
      <c r="M190" s="13"/>
      <c r="N190" s="55"/>
    </row>
    <row r="191" spans="1:14" ht="37.5" customHeight="1" thickBot="1" x14ac:dyDescent="0.2">
      <c r="A191" s="214" t="s">
        <v>71</v>
      </c>
      <c r="B191" s="215"/>
      <c r="C191" s="215"/>
      <c r="D191" s="22" t="s">
        <v>7</v>
      </c>
      <c r="E191" s="216" t="str">
        <f>IF(D191="","←施策番号を選択してください。",VLOOKUP(D191,V378:W436,2,1))</f>
        <v>介護保険サービスの充実</v>
      </c>
      <c r="F191" s="217"/>
      <c r="G191" s="218"/>
      <c r="H191" s="23"/>
      <c r="I191" s="24"/>
      <c r="J191" s="24"/>
      <c r="K191" s="24"/>
      <c r="L191" s="25"/>
      <c r="M191" s="25"/>
      <c r="N191" s="18"/>
    </row>
    <row r="192" spans="1:14" ht="37.5" customHeight="1" x14ac:dyDescent="0.15">
      <c r="A192" s="219" t="s">
        <v>132</v>
      </c>
      <c r="B192" s="220" t="s">
        <v>73</v>
      </c>
      <c r="C192" s="223" t="s">
        <v>74</v>
      </c>
      <c r="D192" s="225" t="s">
        <v>75</v>
      </c>
      <c r="E192" s="226"/>
      <c r="F192" s="227" t="s">
        <v>76</v>
      </c>
      <c r="G192" s="228"/>
      <c r="H192" s="229"/>
      <c r="I192" s="230"/>
      <c r="J192" s="194" t="s">
        <v>77</v>
      </c>
      <c r="K192" s="195"/>
      <c r="L192" s="196" t="s">
        <v>78</v>
      </c>
      <c r="M192" s="197"/>
      <c r="N192" s="198" t="s">
        <v>79</v>
      </c>
    </row>
    <row r="193" spans="1:14" ht="27.6" customHeight="1" x14ac:dyDescent="0.15">
      <c r="A193" s="219"/>
      <c r="B193" s="221"/>
      <c r="C193" s="224"/>
      <c r="D193" s="27" t="s">
        <v>80</v>
      </c>
      <c r="E193" s="27" t="s">
        <v>81</v>
      </c>
      <c r="F193" s="201" t="s">
        <v>82</v>
      </c>
      <c r="G193" s="202"/>
      <c r="H193" s="205" t="s">
        <v>83</v>
      </c>
      <c r="I193" s="205" t="s">
        <v>84</v>
      </c>
      <c r="J193" s="28" t="s">
        <v>85</v>
      </c>
      <c r="K193" s="28" t="s">
        <v>86</v>
      </c>
      <c r="L193" s="207" t="s">
        <v>87</v>
      </c>
      <c r="M193" s="209" t="s">
        <v>78</v>
      </c>
      <c r="N193" s="199"/>
    </row>
    <row r="194" spans="1:14" ht="49.5" customHeight="1" x14ac:dyDescent="0.15">
      <c r="A194" s="219"/>
      <c r="B194" s="222"/>
      <c r="C194" s="224"/>
      <c r="D194" s="29" t="s">
        <v>88</v>
      </c>
      <c r="E194" s="29" t="s">
        <v>89</v>
      </c>
      <c r="F194" s="203"/>
      <c r="G194" s="204"/>
      <c r="H194" s="206"/>
      <c r="I194" s="206"/>
      <c r="J194" s="30" t="s">
        <v>90</v>
      </c>
      <c r="K194" s="31" t="s">
        <v>162</v>
      </c>
      <c r="L194" s="208"/>
      <c r="M194" s="210"/>
      <c r="N194" s="200"/>
    </row>
    <row r="195" spans="1:14" ht="120" customHeight="1" x14ac:dyDescent="0.15">
      <c r="A195" s="265" t="s">
        <v>163</v>
      </c>
      <c r="B195" s="268"/>
      <c r="C195" s="271" t="s">
        <v>418</v>
      </c>
      <c r="D195" s="271" t="s">
        <v>42</v>
      </c>
      <c r="E195" s="271" t="s">
        <v>419</v>
      </c>
      <c r="F195" s="32" t="s">
        <v>95</v>
      </c>
      <c r="G195" s="83" t="s">
        <v>420</v>
      </c>
      <c r="H195" s="84">
        <v>804.8</v>
      </c>
      <c r="I195" s="84">
        <f>SUM(H195:H197)</f>
        <v>67774.8</v>
      </c>
      <c r="J195" s="271" t="s">
        <v>421</v>
      </c>
      <c r="K195" s="271" t="s">
        <v>422</v>
      </c>
      <c r="L195" s="110" t="s">
        <v>145</v>
      </c>
      <c r="M195" s="111" t="s">
        <v>423</v>
      </c>
      <c r="N195" s="252" t="s">
        <v>424</v>
      </c>
    </row>
    <row r="196" spans="1:14" ht="121.5" customHeight="1" x14ac:dyDescent="0.15">
      <c r="A196" s="266"/>
      <c r="B196" s="269"/>
      <c r="C196" s="272"/>
      <c r="D196" s="256"/>
      <c r="E196" s="256"/>
      <c r="F196" s="164" t="s">
        <v>102</v>
      </c>
      <c r="G196" s="88" t="s">
        <v>103</v>
      </c>
      <c r="H196" s="88">
        <v>0</v>
      </c>
      <c r="I196" s="47" t="s">
        <v>104</v>
      </c>
      <c r="J196" s="272"/>
      <c r="K196" s="272"/>
      <c r="L196" s="117" t="s">
        <v>228</v>
      </c>
      <c r="M196" s="115" t="s">
        <v>425</v>
      </c>
      <c r="N196" s="253"/>
    </row>
    <row r="197" spans="1:14" ht="29.25" customHeight="1" x14ac:dyDescent="0.15">
      <c r="A197" s="266"/>
      <c r="B197" s="269"/>
      <c r="C197" s="272"/>
      <c r="D197" s="171" t="s">
        <v>105</v>
      </c>
      <c r="E197" s="172"/>
      <c r="F197" s="173" t="s">
        <v>106</v>
      </c>
      <c r="G197" s="255" t="s">
        <v>426</v>
      </c>
      <c r="H197" s="257">
        <v>66970</v>
      </c>
      <c r="I197" s="236" t="s">
        <v>805</v>
      </c>
      <c r="J197" s="272"/>
      <c r="K197" s="272"/>
      <c r="L197" s="261" t="s">
        <v>145</v>
      </c>
      <c r="M197" s="263" t="s">
        <v>427</v>
      </c>
      <c r="N197" s="253"/>
    </row>
    <row r="198" spans="1:14" ht="99" customHeight="1" x14ac:dyDescent="0.15">
      <c r="A198" s="267"/>
      <c r="B198" s="270"/>
      <c r="C198" s="256"/>
      <c r="D198" s="250" t="s">
        <v>428</v>
      </c>
      <c r="E198" s="251"/>
      <c r="F198" s="174"/>
      <c r="G198" s="256"/>
      <c r="H198" s="258"/>
      <c r="I198" s="275"/>
      <c r="J198" s="256"/>
      <c r="K198" s="256"/>
      <c r="L198" s="262"/>
      <c r="M198" s="264"/>
      <c r="N198" s="254"/>
    </row>
    <row r="199" spans="1:14" ht="90" customHeight="1" x14ac:dyDescent="0.15">
      <c r="A199" s="265" t="s">
        <v>174</v>
      </c>
      <c r="B199" s="268"/>
      <c r="C199" s="271" t="s">
        <v>429</v>
      </c>
      <c r="D199" s="271" t="s">
        <v>806</v>
      </c>
      <c r="E199" s="271" t="s">
        <v>430</v>
      </c>
      <c r="F199" s="32" t="s">
        <v>95</v>
      </c>
      <c r="G199" s="83" t="s">
        <v>431</v>
      </c>
      <c r="H199" s="84">
        <v>10</v>
      </c>
      <c r="I199" s="34">
        <f>SUM(H199:H201)</f>
        <v>1005</v>
      </c>
      <c r="J199" s="271" t="s">
        <v>432</v>
      </c>
      <c r="K199" s="191" t="s">
        <v>807</v>
      </c>
      <c r="L199" s="85"/>
      <c r="M199" s="111"/>
      <c r="N199" s="252" t="s">
        <v>377</v>
      </c>
    </row>
    <row r="200" spans="1:14" ht="90" customHeight="1" x14ac:dyDescent="0.15">
      <c r="A200" s="266"/>
      <c r="B200" s="269"/>
      <c r="C200" s="272"/>
      <c r="D200" s="256"/>
      <c r="E200" s="256"/>
      <c r="F200" s="164" t="s">
        <v>102</v>
      </c>
      <c r="G200" s="88" t="s">
        <v>103</v>
      </c>
      <c r="H200" s="88">
        <v>0</v>
      </c>
      <c r="I200" s="47" t="s">
        <v>104</v>
      </c>
      <c r="J200" s="272"/>
      <c r="K200" s="192"/>
      <c r="L200" s="85"/>
      <c r="M200" s="89"/>
      <c r="N200" s="253"/>
    </row>
    <row r="201" spans="1:14" ht="29.25" customHeight="1" x14ac:dyDescent="0.15">
      <c r="A201" s="266"/>
      <c r="B201" s="269"/>
      <c r="C201" s="272"/>
      <c r="D201" s="171" t="s">
        <v>105</v>
      </c>
      <c r="E201" s="172"/>
      <c r="F201" s="173" t="s">
        <v>106</v>
      </c>
      <c r="G201" s="255" t="s">
        <v>433</v>
      </c>
      <c r="H201" s="177">
        <v>995</v>
      </c>
      <c r="I201" s="259" t="s">
        <v>434</v>
      </c>
      <c r="J201" s="272"/>
      <c r="K201" s="192"/>
      <c r="L201" s="261"/>
      <c r="M201" s="263"/>
      <c r="N201" s="253"/>
    </row>
    <row r="202" spans="1:14" ht="69.95" customHeight="1" x14ac:dyDescent="0.15">
      <c r="A202" s="267"/>
      <c r="B202" s="270"/>
      <c r="C202" s="256"/>
      <c r="D202" s="250" t="s">
        <v>307</v>
      </c>
      <c r="E202" s="251"/>
      <c r="F202" s="174"/>
      <c r="G202" s="256"/>
      <c r="H202" s="178"/>
      <c r="I202" s="260"/>
      <c r="J202" s="256"/>
      <c r="K202" s="193"/>
      <c r="L202" s="262"/>
      <c r="M202" s="264"/>
      <c r="N202" s="254"/>
    </row>
    <row r="203" spans="1:14" ht="113.25" customHeight="1" x14ac:dyDescent="0.15">
      <c r="A203" s="265" t="s">
        <v>184</v>
      </c>
      <c r="B203" s="303"/>
      <c r="C203" s="191" t="s">
        <v>435</v>
      </c>
      <c r="D203" s="191" t="s">
        <v>436</v>
      </c>
      <c r="E203" s="191" t="s">
        <v>437</v>
      </c>
      <c r="F203" s="317" t="s">
        <v>166</v>
      </c>
      <c r="G203" s="319" t="s">
        <v>808</v>
      </c>
      <c r="H203" s="321">
        <v>82</v>
      </c>
      <c r="I203" s="322">
        <f>SUM(H203:H206)</f>
        <v>1005</v>
      </c>
      <c r="J203" s="191" t="s">
        <v>438</v>
      </c>
      <c r="K203" s="191" t="s">
        <v>439</v>
      </c>
      <c r="L203" s="61" t="s">
        <v>284</v>
      </c>
      <c r="M203" s="44" t="s">
        <v>440</v>
      </c>
      <c r="N203" s="310" t="s">
        <v>441</v>
      </c>
    </row>
    <row r="204" spans="1:14" ht="109.5" customHeight="1" x14ac:dyDescent="0.15">
      <c r="A204" s="266"/>
      <c r="B204" s="299"/>
      <c r="C204" s="192"/>
      <c r="D204" s="192"/>
      <c r="E204" s="192"/>
      <c r="F204" s="318"/>
      <c r="G204" s="320"/>
      <c r="H204" s="320"/>
      <c r="I204" s="323"/>
      <c r="J204" s="192"/>
      <c r="K204" s="192"/>
      <c r="L204" s="35" t="s">
        <v>145</v>
      </c>
      <c r="M204" s="136" t="s">
        <v>442</v>
      </c>
      <c r="N204" s="311"/>
    </row>
    <row r="205" spans="1:14" ht="160.5" customHeight="1" x14ac:dyDescent="0.15">
      <c r="A205" s="266"/>
      <c r="B205" s="299"/>
      <c r="C205" s="192"/>
      <c r="D205" s="193"/>
      <c r="E205" s="193"/>
      <c r="F205" s="37" t="s">
        <v>144</v>
      </c>
      <c r="G205" s="38" t="s">
        <v>103</v>
      </c>
      <c r="H205" s="62">
        <v>0</v>
      </c>
      <c r="I205" s="47" t="s">
        <v>104</v>
      </c>
      <c r="J205" s="192"/>
      <c r="K205" s="192"/>
      <c r="L205" s="35" t="s">
        <v>145</v>
      </c>
      <c r="M205" s="36" t="s">
        <v>444</v>
      </c>
      <c r="N205" s="311"/>
    </row>
    <row r="206" spans="1:14" ht="29.25" customHeight="1" x14ac:dyDescent="0.15">
      <c r="A206" s="266"/>
      <c r="B206" s="299"/>
      <c r="C206" s="192"/>
      <c r="D206" s="171" t="s">
        <v>105</v>
      </c>
      <c r="E206" s="172"/>
      <c r="F206" s="173" t="s">
        <v>147</v>
      </c>
      <c r="G206" s="175" t="s">
        <v>445</v>
      </c>
      <c r="H206" s="313">
        <v>923</v>
      </c>
      <c r="I206" s="315" t="s">
        <v>443</v>
      </c>
      <c r="J206" s="192"/>
      <c r="K206" s="192"/>
      <c r="L206" s="181" t="s">
        <v>145</v>
      </c>
      <c r="M206" s="175" t="s">
        <v>446</v>
      </c>
      <c r="N206" s="311"/>
    </row>
    <row r="207" spans="1:14" ht="162" customHeight="1" x14ac:dyDescent="0.15">
      <c r="A207" s="267"/>
      <c r="B207" s="300"/>
      <c r="C207" s="193"/>
      <c r="D207" s="166" t="s">
        <v>447</v>
      </c>
      <c r="E207" s="167"/>
      <c r="F207" s="174"/>
      <c r="G207" s="176"/>
      <c r="H207" s="314"/>
      <c r="I207" s="316"/>
      <c r="J207" s="193"/>
      <c r="K207" s="193"/>
      <c r="L207" s="182"/>
      <c r="M207" s="176"/>
      <c r="N207" s="312"/>
    </row>
    <row r="208" spans="1:14" ht="30" customHeight="1" thickBot="1" x14ac:dyDescent="0.2">
      <c r="A208" s="53"/>
      <c r="B208" s="54"/>
      <c r="C208" s="55"/>
      <c r="D208" s="13"/>
      <c r="E208" s="13"/>
      <c r="F208" s="56"/>
      <c r="G208" s="55"/>
      <c r="H208" s="57"/>
      <c r="I208" s="58"/>
      <c r="J208" s="59"/>
      <c r="K208" s="55"/>
      <c r="L208" s="60"/>
      <c r="M208" s="13"/>
      <c r="N208" s="55"/>
    </row>
    <row r="209" spans="1:14" ht="37.5" customHeight="1" thickBot="1" x14ac:dyDescent="0.2">
      <c r="A209" s="214" t="s">
        <v>71</v>
      </c>
      <c r="B209" s="215"/>
      <c r="C209" s="215"/>
      <c r="D209" s="63" t="s">
        <v>12</v>
      </c>
      <c r="E209" s="216" t="str">
        <f>IF(D209="","←施策番号を選択してください。",VLOOKUP(D209,V378:W436,2,1))</f>
        <v>療育体制と相談支援の充実</v>
      </c>
      <c r="F209" s="217"/>
      <c r="G209" s="218"/>
      <c r="H209" s="23"/>
      <c r="I209" s="24"/>
      <c r="J209" s="24"/>
      <c r="K209" s="24"/>
      <c r="L209" s="25"/>
      <c r="M209" s="25"/>
      <c r="N209" s="18"/>
    </row>
    <row r="210" spans="1:14" ht="37.5" customHeight="1" x14ac:dyDescent="0.15">
      <c r="A210" s="219" t="s">
        <v>132</v>
      </c>
      <c r="B210" s="220" t="s">
        <v>73</v>
      </c>
      <c r="C210" s="223" t="s">
        <v>74</v>
      </c>
      <c r="D210" s="225" t="s">
        <v>75</v>
      </c>
      <c r="E210" s="226"/>
      <c r="F210" s="227" t="s">
        <v>76</v>
      </c>
      <c r="G210" s="228"/>
      <c r="H210" s="229"/>
      <c r="I210" s="230"/>
      <c r="J210" s="194" t="s">
        <v>77</v>
      </c>
      <c r="K210" s="195"/>
      <c r="L210" s="196" t="s">
        <v>78</v>
      </c>
      <c r="M210" s="197"/>
      <c r="N210" s="198" t="s">
        <v>79</v>
      </c>
    </row>
    <row r="211" spans="1:14" ht="27.6" customHeight="1" x14ac:dyDescent="0.15">
      <c r="A211" s="219"/>
      <c r="B211" s="221"/>
      <c r="C211" s="224"/>
      <c r="D211" s="27" t="s">
        <v>80</v>
      </c>
      <c r="E211" s="27" t="s">
        <v>81</v>
      </c>
      <c r="F211" s="201" t="s">
        <v>82</v>
      </c>
      <c r="G211" s="202"/>
      <c r="H211" s="205" t="s">
        <v>83</v>
      </c>
      <c r="I211" s="205" t="s">
        <v>84</v>
      </c>
      <c r="J211" s="28" t="s">
        <v>85</v>
      </c>
      <c r="K211" s="28" t="s">
        <v>86</v>
      </c>
      <c r="L211" s="207" t="s">
        <v>87</v>
      </c>
      <c r="M211" s="209" t="s">
        <v>78</v>
      </c>
      <c r="N211" s="199"/>
    </row>
    <row r="212" spans="1:14" ht="49.5" customHeight="1" x14ac:dyDescent="0.15">
      <c r="A212" s="219"/>
      <c r="B212" s="222"/>
      <c r="C212" s="224"/>
      <c r="D212" s="29" t="s">
        <v>88</v>
      </c>
      <c r="E212" s="29" t="s">
        <v>89</v>
      </c>
      <c r="F212" s="203"/>
      <c r="G212" s="204"/>
      <c r="H212" s="206"/>
      <c r="I212" s="206"/>
      <c r="J212" s="30" t="s">
        <v>90</v>
      </c>
      <c r="K212" s="31" t="s">
        <v>162</v>
      </c>
      <c r="L212" s="208"/>
      <c r="M212" s="210"/>
      <c r="N212" s="200"/>
    </row>
    <row r="213" spans="1:14" ht="129.75" customHeight="1" x14ac:dyDescent="0.15">
      <c r="A213" s="265" t="s">
        <v>163</v>
      </c>
      <c r="B213" s="268"/>
      <c r="C213" s="271" t="s">
        <v>448</v>
      </c>
      <c r="D213" s="271" t="s">
        <v>449</v>
      </c>
      <c r="E213" s="271" t="s">
        <v>450</v>
      </c>
      <c r="F213" s="32" t="s">
        <v>95</v>
      </c>
      <c r="G213" s="83" t="s">
        <v>451</v>
      </c>
      <c r="H213" s="84">
        <v>2</v>
      </c>
      <c r="I213" s="84">
        <f>SUM(H213:H215)</f>
        <v>92</v>
      </c>
      <c r="J213" s="271" t="s">
        <v>452</v>
      </c>
      <c r="K213" s="271" t="s">
        <v>453</v>
      </c>
      <c r="L213" s="85" t="s">
        <v>145</v>
      </c>
      <c r="M213" s="111" t="s">
        <v>454</v>
      </c>
      <c r="N213" s="252" t="s">
        <v>455</v>
      </c>
    </row>
    <row r="214" spans="1:14" ht="129.75" customHeight="1" x14ac:dyDescent="0.15">
      <c r="A214" s="266"/>
      <c r="B214" s="269"/>
      <c r="C214" s="272"/>
      <c r="D214" s="256"/>
      <c r="E214" s="256"/>
      <c r="F214" s="164" t="s">
        <v>102</v>
      </c>
      <c r="G214" s="88" t="s">
        <v>103</v>
      </c>
      <c r="H214" s="88">
        <v>0</v>
      </c>
      <c r="I214" s="47" t="s">
        <v>104</v>
      </c>
      <c r="J214" s="272"/>
      <c r="K214" s="272"/>
      <c r="L214" s="85" t="s">
        <v>99</v>
      </c>
      <c r="M214" s="89" t="s">
        <v>456</v>
      </c>
      <c r="N214" s="253"/>
    </row>
    <row r="215" spans="1:14" ht="29.25" customHeight="1" x14ac:dyDescent="0.15">
      <c r="A215" s="266"/>
      <c r="B215" s="269"/>
      <c r="C215" s="272"/>
      <c r="D215" s="171" t="s">
        <v>105</v>
      </c>
      <c r="E215" s="172"/>
      <c r="F215" s="173" t="s">
        <v>106</v>
      </c>
      <c r="G215" s="255" t="s">
        <v>457</v>
      </c>
      <c r="H215" s="257">
        <v>90</v>
      </c>
      <c r="I215" s="304" t="s">
        <v>458</v>
      </c>
      <c r="J215" s="272"/>
      <c r="K215" s="272"/>
      <c r="L215" s="261"/>
      <c r="M215" s="263"/>
      <c r="N215" s="253"/>
    </row>
    <row r="216" spans="1:14" ht="102" customHeight="1" x14ac:dyDescent="0.15">
      <c r="A216" s="267"/>
      <c r="B216" s="270"/>
      <c r="C216" s="256"/>
      <c r="D216" s="250" t="s">
        <v>459</v>
      </c>
      <c r="E216" s="251"/>
      <c r="F216" s="174"/>
      <c r="G216" s="256"/>
      <c r="H216" s="258"/>
      <c r="I216" s="260"/>
      <c r="J216" s="256"/>
      <c r="K216" s="256"/>
      <c r="L216" s="262"/>
      <c r="M216" s="264"/>
      <c r="N216" s="254"/>
    </row>
    <row r="217" spans="1:14" ht="210" customHeight="1" x14ac:dyDescent="0.15">
      <c r="A217" s="265" t="s">
        <v>174</v>
      </c>
      <c r="B217" s="268"/>
      <c r="C217" s="271" t="s">
        <v>460</v>
      </c>
      <c r="D217" s="271" t="s">
        <v>43</v>
      </c>
      <c r="E217" s="271" t="s">
        <v>461</v>
      </c>
      <c r="F217" s="32" t="s">
        <v>95</v>
      </c>
      <c r="G217" s="83" t="s">
        <v>462</v>
      </c>
      <c r="H217" s="137">
        <v>3</v>
      </c>
      <c r="I217" s="34">
        <f>SUM(H217:H219)</f>
        <v>694</v>
      </c>
      <c r="J217" s="271" t="s">
        <v>463</v>
      </c>
      <c r="K217" s="271" t="s">
        <v>464</v>
      </c>
      <c r="L217" s="118" t="s">
        <v>142</v>
      </c>
      <c r="M217" s="112" t="s">
        <v>465</v>
      </c>
      <c r="N217" s="252" t="s">
        <v>466</v>
      </c>
    </row>
    <row r="218" spans="1:14" ht="120" customHeight="1" x14ac:dyDescent="0.15">
      <c r="A218" s="266"/>
      <c r="B218" s="269"/>
      <c r="C218" s="272"/>
      <c r="D218" s="256"/>
      <c r="E218" s="256"/>
      <c r="F218" s="164" t="s">
        <v>102</v>
      </c>
      <c r="G218" s="88" t="s">
        <v>467</v>
      </c>
      <c r="H218" s="161">
        <v>37</v>
      </c>
      <c r="I218" s="47" t="s">
        <v>104</v>
      </c>
      <c r="J218" s="272"/>
      <c r="K218" s="272"/>
      <c r="L218" s="85"/>
      <c r="M218" s="89"/>
      <c r="N218" s="253"/>
    </row>
    <row r="219" spans="1:14" ht="29.25" customHeight="1" x14ac:dyDescent="0.15">
      <c r="A219" s="266"/>
      <c r="B219" s="269"/>
      <c r="C219" s="272"/>
      <c r="D219" s="171" t="s">
        <v>105</v>
      </c>
      <c r="E219" s="172"/>
      <c r="F219" s="173" t="s">
        <v>106</v>
      </c>
      <c r="G219" s="290" t="s">
        <v>468</v>
      </c>
      <c r="H219" s="177">
        <v>654</v>
      </c>
      <c r="I219" s="292" t="s">
        <v>469</v>
      </c>
      <c r="J219" s="272"/>
      <c r="K219" s="272"/>
      <c r="L219" s="261"/>
      <c r="M219" s="263"/>
      <c r="N219" s="253"/>
    </row>
    <row r="220" spans="1:14" ht="102" customHeight="1" x14ac:dyDescent="0.15">
      <c r="A220" s="267"/>
      <c r="B220" s="270"/>
      <c r="C220" s="256"/>
      <c r="D220" s="250" t="s">
        <v>470</v>
      </c>
      <c r="E220" s="251"/>
      <c r="F220" s="174"/>
      <c r="G220" s="291"/>
      <c r="H220" s="178"/>
      <c r="I220" s="293"/>
      <c r="J220" s="256"/>
      <c r="K220" s="256"/>
      <c r="L220" s="262"/>
      <c r="M220" s="264"/>
      <c r="N220" s="254"/>
    </row>
    <row r="221" spans="1:14" ht="30" customHeight="1" thickBot="1" x14ac:dyDescent="0.2">
      <c r="A221" s="53"/>
      <c r="B221" s="54"/>
      <c r="C221" s="55"/>
      <c r="D221" s="13"/>
      <c r="E221" s="13"/>
      <c r="F221" s="56"/>
      <c r="G221" s="55"/>
      <c r="H221" s="57"/>
      <c r="I221" s="58"/>
      <c r="J221" s="59"/>
      <c r="K221" s="55"/>
      <c r="L221" s="60"/>
      <c r="M221" s="13"/>
      <c r="N221" s="55"/>
    </row>
    <row r="222" spans="1:14" ht="37.5" customHeight="1" thickBot="1" x14ac:dyDescent="0.2">
      <c r="A222" s="214" t="s">
        <v>71</v>
      </c>
      <c r="B222" s="215"/>
      <c r="C222" s="215"/>
      <c r="D222" s="63" t="s">
        <v>13</v>
      </c>
      <c r="E222" s="216" t="str">
        <f>IF(D222="","←施策番号を選択してください。",VLOOKUP(D222,V378:W436,2,1))</f>
        <v>地域生活支援の充実（障害のある人）</v>
      </c>
      <c r="F222" s="217"/>
      <c r="G222" s="218"/>
      <c r="H222" s="23"/>
      <c r="I222" s="24"/>
      <c r="J222" s="24"/>
      <c r="K222" s="24"/>
      <c r="L222" s="25"/>
      <c r="M222" s="25"/>
      <c r="N222" s="18"/>
    </row>
    <row r="223" spans="1:14" ht="37.5" customHeight="1" x14ac:dyDescent="0.15">
      <c r="A223" s="219" t="s">
        <v>132</v>
      </c>
      <c r="B223" s="220" t="s">
        <v>73</v>
      </c>
      <c r="C223" s="223" t="s">
        <v>74</v>
      </c>
      <c r="D223" s="225" t="s">
        <v>75</v>
      </c>
      <c r="E223" s="226"/>
      <c r="F223" s="227" t="s">
        <v>76</v>
      </c>
      <c r="G223" s="228"/>
      <c r="H223" s="229"/>
      <c r="I223" s="230"/>
      <c r="J223" s="194" t="s">
        <v>77</v>
      </c>
      <c r="K223" s="195"/>
      <c r="L223" s="196" t="s">
        <v>78</v>
      </c>
      <c r="M223" s="197"/>
      <c r="N223" s="198" t="s">
        <v>79</v>
      </c>
    </row>
    <row r="224" spans="1:14" ht="27.6" customHeight="1" x14ac:dyDescent="0.15">
      <c r="A224" s="219"/>
      <c r="B224" s="221"/>
      <c r="C224" s="224"/>
      <c r="D224" s="27" t="s">
        <v>80</v>
      </c>
      <c r="E224" s="27" t="s">
        <v>81</v>
      </c>
      <c r="F224" s="201" t="s">
        <v>82</v>
      </c>
      <c r="G224" s="202"/>
      <c r="H224" s="205" t="s">
        <v>83</v>
      </c>
      <c r="I224" s="205" t="s">
        <v>84</v>
      </c>
      <c r="J224" s="28" t="s">
        <v>85</v>
      </c>
      <c r="K224" s="28" t="s">
        <v>86</v>
      </c>
      <c r="L224" s="207" t="s">
        <v>87</v>
      </c>
      <c r="M224" s="209" t="s">
        <v>78</v>
      </c>
      <c r="N224" s="199"/>
    </row>
    <row r="225" spans="1:14" ht="49.5" customHeight="1" x14ac:dyDescent="0.15">
      <c r="A225" s="219"/>
      <c r="B225" s="222"/>
      <c r="C225" s="224"/>
      <c r="D225" s="29" t="s">
        <v>88</v>
      </c>
      <c r="E225" s="29" t="s">
        <v>89</v>
      </c>
      <c r="F225" s="203"/>
      <c r="G225" s="204"/>
      <c r="H225" s="206"/>
      <c r="I225" s="206"/>
      <c r="J225" s="30" t="s">
        <v>90</v>
      </c>
      <c r="K225" s="31" t="s">
        <v>162</v>
      </c>
      <c r="L225" s="208"/>
      <c r="M225" s="210"/>
      <c r="N225" s="200"/>
    </row>
    <row r="226" spans="1:14" ht="169.5" customHeight="1" x14ac:dyDescent="0.15">
      <c r="A226" s="265" t="s">
        <v>163</v>
      </c>
      <c r="B226" s="268"/>
      <c r="C226" s="271" t="s">
        <v>471</v>
      </c>
      <c r="D226" s="271" t="s">
        <v>44</v>
      </c>
      <c r="E226" s="271" t="s">
        <v>472</v>
      </c>
      <c r="F226" s="32" t="s">
        <v>95</v>
      </c>
      <c r="G226" s="83" t="s">
        <v>473</v>
      </c>
      <c r="H226" s="84">
        <v>110</v>
      </c>
      <c r="I226" s="84">
        <f>SUM(H226:H228)</f>
        <v>13367</v>
      </c>
      <c r="J226" s="271" t="s">
        <v>474</v>
      </c>
      <c r="K226" s="271" t="s">
        <v>475</v>
      </c>
      <c r="L226" s="85" t="s">
        <v>99</v>
      </c>
      <c r="M226" s="111" t="s">
        <v>456</v>
      </c>
      <c r="N226" s="305" t="s">
        <v>476</v>
      </c>
    </row>
    <row r="227" spans="1:14" ht="79.5" customHeight="1" x14ac:dyDescent="0.15">
      <c r="A227" s="266"/>
      <c r="B227" s="269"/>
      <c r="C227" s="272"/>
      <c r="D227" s="256"/>
      <c r="E227" s="256"/>
      <c r="F227" s="164" t="s">
        <v>102</v>
      </c>
      <c r="G227" s="88" t="s">
        <v>103</v>
      </c>
      <c r="H227" s="88">
        <v>0</v>
      </c>
      <c r="I227" s="47" t="s">
        <v>104</v>
      </c>
      <c r="J227" s="272"/>
      <c r="K227" s="272"/>
      <c r="L227" s="85" t="s">
        <v>145</v>
      </c>
      <c r="M227" s="89" t="s">
        <v>477</v>
      </c>
      <c r="N227" s="305"/>
    </row>
    <row r="228" spans="1:14" ht="24.75" customHeight="1" x14ac:dyDescent="0.15">
      <c r="A228" s="266"/>
      <c r="B228" s="269"/>
      <c r="C228" s="272"/>
      <c r="D228" s="171" t="s">
        <v>105</v>
      </c>
      <c r="E228" s="172"/>
      <c r="F228" s="173" t="s">
        <v>106</v>
      </c>
      <c r="G228" s="255" t="s">
        <v>478</v>
      </c>
      <c r="H228" s="257">
        <v>13257</v>
      </c>
      <c r="I228" s="259" t="s">
        <v>479</v>
      </c>
      <c r="J228" s="272"/>
      <c r="K228" s="272"/>
      <c r="L228" s="306"/>
      <c r="M228" s="308"/>
      <c r="N228" s="305"/>
    </row>
    <row r="229" spans="1:14" ht="102" customHeight="1" x14ac:dyDescent="0.15">
      <c r="A229" s="267"/>
      <c r="B229" s="270"/>
      <c r="C229" s="256"/>
      <c r="D229" s="250" t="s">
        <v>480</v>
      </c>
      <c r="E229" s="251"/>
      <c r="F229" s="174"/>
      <c r="G229" s="256"/>
      <c r="H229" s="258"/>
      <c r="I229" s="260"/>
      <c r="J229" s="256"/>
      <c r="K229" s="256"/>
      <c r="L229" s="307"/>
      <c r="M229" s="309"/>
      <c r="N229" s="305"/>
    </row>
    <row r="230" spans="1:14" ht="150" customHeight="1" x14ac:dyDescent="0.15">
      <c r="A230" s="265" t="s">
        <v>174</v>
      </c>
      <c r="B230" s="268"/>
      <c r="C230" s="271" t="s">
        <v>481</v>
      </c>
      <c r="D230" s="271" t="s">
        <v>45</v>
      </c>
      <c r="E230" s="271" t="s">
        <v>482</v>
      </c>
      <c r="F230" s="32" t="s">
        <v>95</v>
      </c>
      <c r="G230" s="83" t="s">
        <v>483</v>
      </c>
      <c r="H230" s="84">
        <v>40</v>
      </c>
      <c r="I230" s="34">
        <f>SUM(H230:H232)</f>
        <v>3087</v>
      </c>
      <c r="J230" s="271" t="s">
        <v>484</v>
      </c>
      <c r="K230" s="271" t="s">
        <v>485</v>
      </c>
      <c r="L230" s="85" t="s">
        <v>99</v>
      </c>
      <c r="M230" s="111" t="s">
        <v>486</v>
      </c>
      <c r="N230" s="252" t="s">
        <v>466</v>
      </c>
    </row>
    <row r="231" spans="1:14" ht="79.5" customHeight="1" x14ac:dyDescent="0.15">
      <c r="A231" s="266"/>
      <c r="B231" s="269"/>
      <c r="C231" s="272"/>
      <c r="D231" s="256"/>
      <c r="E231" s="256"/>
      <c r="F231" s="164" t="s">
        <v>102</v>
      </c>
      <c r="G231" s="88" t="s">
        <v>103</v>
      </c>
      <c r="H231" s="91">
        <v>0</v>
      </c>
      <c r="I231" s="47" t="s">
        <v>104</v>
      </c>
      <c r="J231" s="272"/>
      <c r="K231" s="272"/>
      <c r="L231" s="85"/>
      <c r="M231" s="89"/>
      <c r="N231" s="253"/>
    </row>
    <row r="232" spans="1:14" ht="29.25" customHeight="1" x14ac:dyDescent="0.15">
      <c r="A232" s="266"/>
      <c r="B232" s="269"/>
      <c r="C232" s="272"/>
      <c r="D232" s="171" t="s">
        <v>105</v>
      </c>
      <c r="E232" s="172"/>
      <c r="F232" s="173" t="s">
        <v>106</v>
      </c>
      <c r="G232" s="290" t="s">
        <v>487</v>
      </c>
      <c r="H232" s="177">
        <v>3047</v>
      </c>
      <c r="I232" s="259" t="s">
        <v>488</v>
      </c>
      <c r="J232" s="272"/>
      <c r="K232" s="272"/>
      <c r="L232" s="261"/>
      <c r="M232" s="263"/>
      <c r="N232" s="253"/>
    </row>
    <row r="233" spans="1:14" ht="102" customHeight="1" x14ac:dyDescent="0.15">
      <c r="A233" s="267"/>
      <c r="B233" s="270"/>
      <c r="C233" s="256"/>
      <c r="D233" s="250" t="s">
        <v>489</v>
      </c>
      <c r="E233" s="251"/>
      <c r="F233" s="174"/>
      <c r="G233" s="291"/>
      <c r="H233" s="178"/>
      <c r="I233" s="260"/>
      <c r="J233" s="256"/>
      <c r="K233" s="256"/>
      <c r="L233" s="262"/>
      <c r="M233" s="264"/>
      <c r="N233" s="254"/>
    </row>
    <row r="234" spans="1:14" ht="97.5" customHeight="1" x14ac:dyDescent="0.15">
      <c r="A234" s="265" t="s">
        <v>184</v>
      </c>
      <c r="B234" s="268"/>
      <c r="C234" s="271" t="s">
        <v>490</v>
      </c>
      <c r="D234" s="271" t="s">
        <v>46</v>
      </c>
      <c r="E234" s="271" t="s">
        <v>491</v>
      </c>
      <c r="F234" s="32" t="s">
        <v>95</v>
      </c>
      <c r="G234" s="83" t="s">
        <v>492</v>
      </c>
      <c r="H234" s="109">
        <v>31</v>
      </c>
      <c r="I234" s="84">
        <f>SUM(H234:H236)</f>
        <v>1860</v>
      </c>
      <c r="J234" s="271" t="s">
        <v>493</v>
      </c>
      <c r="K234" s="271" t="s">
        <v>494</v>
      </c>
      <c r="L234" s="85"/>
      <c r="M234" s="83"/>
      <c r="N234" s="252" t="s">
        <v>495</v>
      </c>
    </row>
    <row r="235" spans="1:14" ht="97.5" customHeight="1" x14ac:dyDescent="0.15">
      <c r="A235" s="266"/>
      <c r="B235" s="269"/>
      <c r="C235" s="272"/>
      <c r="D235" s="256"/>
      <c r="E235" s="256"/>
      <c r="F235" s="164" t="s">
        <v>102</v>
      </c>
      <c r="G235" s="88" t="s">
        <v>103</v>
      </c>
      <c r="H235" s="88">
        <v>0</v>
      </c>
      <c r="I235" s="47" t="s">
        <v>104</v>
      </c>
      <c r="J235" s="272"/>
      <c r="K235" s="272"/>
      <c r="L235" s="85"/>
      <c r="M235" s="90"/>
      <c r="N235" s="253"/>
    </row>
    <row r="236" spans="1:14" ht="24.75" customHeight="1" x14ac:dyDescent="0.15">
      <c r="A236" s="266"/>
      <c r="B236" s="269"/>
      <c r="C236" s="272"/>
      <c r="D236" s="171" t="s">
        <v>105</v>
      </c>
      <c r="E236" s="172"/>
      <c r="F236" s="173" t="s">
        <v>106</v>
      </c>
      <c r="G236" s="255" t="s">
        <v>840</v>
      </c>
      <c r="H236" s="257">
        <v>1829</v>
      </c>
      <c r="I236" s="304" t="s">
        <v>496</v>
      </c>
      <c r="J236" s="272"/>
      <c r="K236" s="272"/>
      <c r="L236" s="261"/>
      <c r="M236" s="297"/>
      <c r="N236" s="253"/>
    </row>
    <row r="237" spans="1:14" ht="78" customHeight="1" x14ac:dyDescent="0.15">
      <c r="A237" s="267"/>
      <c r="B237" s="270"/>
      <c r="C237" s="256"/>
      <c r="D237" s="250" t="s">
        <v>480</v>
      </c>
      <c r="E237" s="251"/>
      <c r="F237" s="174"/>
      <c r="G237" s="256"/>
      <c r="H237" s="258"/>
      <c r="I237" s="260"/>
      <c r="J237" s="256"/>
      <c r="K237" s="256"/>
      <c r="L237" s="262"/>
      <c r="M237" s="298"/>
      <c r="N237" s="254"/>
    </row>
    <row r="238" spans="1:14" ht="97.5" customHeight="1" x14ac:dyDescent="0.15">
      <c r="A238" s="185" t="s">
        <v>257</v>
      </c>
      <c r="B238" s="303"/>
      <c r="C238" s="191" t="s">
        <v>497</v>
      </c>
      <c r="D238" s="191" t="s">
        <v>47</v>
      </c>
      <c r="E238" s="191" t="s">
        <v>498</v>
      </c>
      <c r="F238" s="32" t="s">
        <v>166</v>
      </c>
      <c r="G238" s="33" t="s">
        <v>499</v>
      </c>
      <c r="H238" s="34">
        <v>12</v>
      </c>
      <c r="I238" s="42">
        <f>SUM(H238:H240)</f>
        <v>1409</v>
      </c>
      <c r="J238" s="191" t="s">
        <v>809</v>
      </c>
      <c r="K238" s="271" t="s">
        <v>500</v>
      </c>
      <c r="L238" s="92"/>
      <c r="M238" s="82"/>
      <c r="N238" s="168" t="s">
        <v>501</v>
      </c>
    </row>
    <row r="239" spans="1:14" ht="97.5" customHeight="1" x14ac:dyDescent="0.15">
      <c r="A239" s="186"/>
      <c r="B239" s="299"/>
      <c r="C239" s="192"/>
      <c r="D239" s="193"/>
      <c r="E239" s="193"/>
      <c r="F239" s="37" t="s">
        <v>144</v>
      </c>
      <c r="G239" s="38" t="s">
        <v>103</v>
      </c>
      <c r="H239" s="38">
        <v>0</v>
      </c>
      <c r="I239" s="39" t="s">
        <v>104</v>
      </c>
      <c r="J239" s="192"/>
      <c r="K239" s="272"/>
      <c r="L239" s="93"/>
      <c r="M239" s="36"/>
      <c r="N239" s="169"/>
    </row>
    <row r="240" spans="1:14" ht="24.75" customHeight="1" x14ac:dyDescent="0.15">
      <c r="A240" s="186"/>
      <c r="B240" s="299"/>
      <c r="C240" s="192"/>
      <c r="D240" s="171" t="s">
        <v>105</v>
      </c>
      <c r="E240" s="172"/>
      <c r="F240" s="173" t="s">
        <v>147</v>
      </c>
      <c r="G240" s="234" t="s">
        <v>502</v>
      </c>
      <c r="H240" s="177">
        <v>1397</v>
      </c>
      <c r="I240" s="236" t="s">
        <v>810</v>
      </c>
      <c r="J240" s="192"/>
      <c r="K240" s="272"/>
      <c r="L240" s="238"/>
      <c r="M240" s="183"/>
      <c r="N240" s="169"/>
    </row>
    <row r="241" spans="1:14" ht="80.099999999999994" customHeight="1" x14ac:dyDescent="0.15">
      <c r="A241" s="187"/>
      <c r="B241" s="300"/>
      <c r="C241" s="193"/>
      <c r="D241" s="166" t="s">
        <v>480</v>
      </c>
      <c r="E241" s="167"/>
      <c r="F241" s="174"/>
      <c r="G241" s="193"/>
      <c r="H241" s="178"/>
      <c r="I241" s="275"/>
      <c r="J241" s="193"/>
      <c r="K241" s="256"/>
      <c r="L241" s="273"/>
      <c r="M241" s="184"/>
      <c r="N241" s="170"/>
    </row>
    <row r="242" spans="1:14" ht="30" customHeight="1" thickBot="1" x14ac:dyDescent="0.2">
      <c r="A242" s="103"/>
      <c r="B242" s="104"/>
      <c r="C242" s="105"/>
      <c r="D242" s="13"/>
      <c r="E242" s="13"/>
      <c r="F242" s="56"/>
      <c r="G242" s="55"/>
      <c r="H242" s="57"/>
      <c r="I242" s="58"/>
      <c r="J242" s="55"/>
      <c r="K242" s="55"/>
      <c r="L242" s="60"/>
      <c r="M242" s="13"/>
      <c r="N242" s="55"/>
    </row>
    <row r="243" spans="1:14" ht="37.5" customHeight="1" thickBot="1" x14ac:dyDescent="0.2">
      <c r="A243" s="214" t="s">
        <v>71</v>
      </c>
      <c r="B243" s="215"/>
      <c r="C243" s="215"/>
      <c r="D243" s="63" t="s">
        <v>13</v>
      </c>
      <c r="E243" s="216" t="str">
        <f>IF(D243="","←施策番号を選択してください。",VLOOKUP(D243,V378:W436,2,1))</f>
        <v>地域生活支援の充実（障害のある人）</v>
      </c>
      <c r="F243" s="217"/>
      <c r="G243" s="218"/>
      <c r="H243" s="23"/>
      <c r="I243" s="24"/>
      <c r="J243" s="24"/>
      <c r="K243" s="24"/>
      <c r="L243" s="25"/>
      <c r="M243" s="25"/>
      <c r="N243" s="18"/>
    </row>
    <row r="244" spans="1:14" ht="37.5" customHeight="1" x14ac:dyDescent="0.15">
      <c r="A244" s="282" t="s">
        <v>132</v>
      </c>
      <c r="B244" s="283" t="s">
        <v>73</v>
      </c>
      <c r="C244" s="284" t="s">
        <v>74</v>
      </c>
      <c r="D244" s="285" t="s">
        <v>75</v>
      </c>
      <c r="E244" s="286"/>
      <c r="F244" s="287" t="s">
        <v>76</v>
      </c>
      <c r="G244" s="288"/>
      <c r="H244" s="288"/>
      <c r="I244" s="289"/>
      <c r="J244" s="285" t="s">
        <v>77</v>
      </c>
      <c r="K244" s="286"/>
      <c r="L244" s="196" t="s">
        <v>78</v>
      </c>
      <c r="M244" s="197"/>
      <c r="N244" s="198" t="s">
        <v>79</v>
      </c>
    </row>
    <row r="245" spans="1:14" ht="27.6" customHeight="1" x14ac:dyDescent="0.15">
      <c r="A245" s="219"/>
      <c r="B245" s="221"/>
      <c r="C245" s="224"/>
      <c r="D245" s="27" t="s">
        <v>80</v>
      </c>
      <c r="E245" s="27" t="s">
        <v>81</v>
      </c>
      <c r="F245" s="201" t="s">
        <v>82</v>
      </c>
      <c r="G245" s="202"/>
      <c r="H245" s="205" t="s">
        <v>83</v>
      </c>
      <c r="I245" s="205" t="s">
        <v>84</v>
      </c>
      <c r="J245" s="28" t="s">
        <v>85</v>
      </c>
      <c r="K245" s="28" t="s">
        <v>86</v>
      </c>
      <c r="L245" s="207" t="s">
        <v>87</v>
      </c>
      <c r="M245" s="209" t="s">
        <v>78</v>
      </c>
      <c r="N245" s="199"/>
    </row>
    <row r="246" spans="1:14" ht="49.5" customHeight="1" x14ac:dyDescent="0.15">
      <c r="A246" s="219"/>
      <c r="B246" s="222"/>
      <c r="C246" s="224"/>
      <c r="D246" s="29" t="s">
        <v>88</v>
      </c>
      <c r="E246" s="29" t="s">
        <v>89</v>
      </c>
      <c r="F246" s="203"/>
      <c r="G246" s="204"/>
      <c r="H246" s="206"/>
      <c r="I246" s="206"/>
      <c r="J246" s="30" t="s">
        <v>90</v>
      </c>
      <c r="K246" s="31" t="s">
        <v>162</v>
      </c>
      <c r="L246" s="208"/>
      <c r="M246" s="210"/>
      <c r="N246" s="200"/>
    </row>
    <row r="247" spans="1:14" ht="105" customHeight="1" x14ac:dyDescent="0.15">
      <c r="A247" s="185" t="s">
        <v>361</v>
      </c>
      <c r="B247" s="303"/>
      <c r="C247" s="191" t="s">
        <v>503</v>
      </c>
      <c r="D247" s="191" t="s">
        <v>48</v>
      </c>
      <c r="E247" s="191" t="s">
        <v>504</v>
      </c>
      <c r="F247" s="32" t="s">
        <v>166</v>
      </c>
      <c r="G247" s="33" t="s">
        <v>505</v>
      </c>
      <c r="H247" s="34">
        <v>21</v>
      </c>
      <c r="I247" s="42">
        <f>SUM(H247:H249)</f>
        <v>1720</v>
      </c>
      <c r="J247" s="191" t="s">
        <v>811</v>
      </c>
      <c r="K247" s="271" t="s">
        <v>506</v>
      </c>
      <c r="L247" s="64"/>
      <c r="M247" s="44"/>
      <c r="N247" s="168" t="s">
        <v>507</v>
      </c>
    </row>
    <row r="248" spans="1:14" ht="105" customHeight="1" x14ac:dyDescent="0.15">
      <c r="A248" s="186"/>
      <c r="B248" s="299"/>
      <c r="C248" s="192"/>
      <c r="D248" s="193"/>
      <c r="E248" s="193"/>
      <c r="F248" s="37" t="s">
        <v>144</v>
      </c>
      <c r="G248" s="38" t="s">
        <v>103</v>
      </c>
      <c r="H248" s="38">
        <v>0</v>
      </c>
      <c r="I248" s="39" t="s">
        <v>104</v>
      </c>
      <c r="J248" s="192"/>
      <c r="K248" s="272"/>
      <c r="L248" s="43"/>
      <c r="M248" s="36"/>
      <c r="N248" s="169"/>
    </row>
    <row r="249" spans="1:14" ht="29.25" customHeight="1" x14ac:dyDescent="0.15">
      <c r="A249" s="186"/>
      <c r="B249" s="299"/>
      <c r="C249" s="192"/>
      <c r="D249" s="171" t="s">
        <v>105</v>
      </c>
      <c r="E249" s="172"/>
      <c r="F249" s="173" t="s">
        <v>147</v>
      </c>
      <c r="G249" s="234" t="s">
        <v>508</v>
      </c>
      <c r="H249" s="177">
        <v>1699</v>
      </c>
      <c r="I249" s="236" t="s">
        <v>788</v>
      </c>
      <c r="J249" s="192"/>
      <c r="K249" s="272"/>
      <c r="L249" s="238"/>
      <c r="M249" s="183"/>
      <c r="N249" s="169"/>
    </row>
    <row r="250" spans="1:14" ht="79.5" customHeight="1" x14ac:dyDescent="0.15">
      <c r="A250" s="187"/>
      <c r="B250" s="300"/>
      <c r="C250" s="193"/>
      <c r="D250" s="166" t="s">
        <v>307</v>
      </c>
      <c r="E250" s="167"/>
      <c r="F250" s="174"/>
      <c r="G250" s="193"/>
      <c r="H250" s="178"/>
      <c r="I250" s="275"/>
      <c r="J250" s="193"/>
      <c r="K250" s="256"/>
      <c r="L250" s="273"/>
      <c r="M250" s="184"/>
      <c r="N250" s="170"/>
    </row>
    <row r="251" spans="1:14" ht="156" customHeight="1" x14ac:dyDescent="0.15">
      <c r="A251" s="266" t="s">
        <v>409</v>
      </c>
      <c r="B251" s="269"/>
      <c r="C251" s="272" t="s">
        <v>509</v>
      </c>
      <c r="D251" s="272" t="s">
        <v>44</v>
      </c>
      <c r="E251" s="272" t="s">
        <v>510</v>
      </c>
      <c r="F251" s="32" t="s">
        <v>95</v>
      </c>
      <c r="G251" s="114" t="s">
        <v>511</v>
      </c>
      <c r="H251" s="109">
        <v>10</v>
      </c>
      <c r="I251" s="109">
        <f>SUM(H251:H253)</f>
        <v>350</v>
      </c>
      <c r="J251" s="272" t="s">
        <v>512</v>
      </c>
      <c r="K251" s="272" t="s">
        <v>513</v>
      </c>
      <c r="L251" s="121" t="s">
        <v>99</v>
      </c>
      <c r="M251" s="122" t="s">
        <v>456</v>
      </c>
      <c r="N251" s="253" t="s">
        <v>466</v>
      </c>
    </row>
    <row r="252" spans="1:14" ht="99.95" customHeight="1" x14ac:dyDescent="0.15">
      <c r="A252" s="266"/>
      <c r="B252" s="269"/>
      <c r="C252" s="272"/>
      <c r="D252" s="256"/>
      <c r="E252" s="256"/>
      <c r="F252" s="164" t="s">
        <v>102</v>
      </c>
      <c r="G252" s="88" t="s">
        <v>103</v>
      </c>
      <c r="H252" s="88">
        <v>0</v>
      </c>
      <c r="I252" s="47" t="s">
        <v>104</v>
      </c>
      <c r="J252" s="272"/>
      <c r="K252" s="272"/>
      <c r="L252" s="85" t="s">
        <v>145</v>
      </c>
      <c r="M252" s="89" t="s">
        <v>477</v>
      </c>
      <c r="N252" s="253"/>
    </row>
    <row r="253" spans="1:14" ht="30" customHeight="1" x14ac:dyDescent="0.15">
      <c r="A253" s="266"/>
      <c r="B253" s="269"/>
      <c r="C253" s="272"/>
      <c r="D253" s="171" t="s">
        <v>105</v>
      </c>
      <c r="E253" s="172"/>
      <c r="F253" s="173" t="s">
        <v>106</v>
      </c>
      <c r="G253" s="255" t="s">
        <v>514</v>
      </c>
      <c r="H253" s="257">
        <v>340</v>
      </c>
      <c r="I253" s="259" t="s">
        <v>515</v>
      </c>
      <c r="J253" s="272"/>
      <c r="K253" s="272"/>
      <c r="L253" s="261"/>
      <c r="M253" s="263"/>
      <c r="N253" s="253"/>
    </row>
    <row r="254" spans="1:14" ht="80.099999999999994" customHeight="1" x14ac:dyDescent="0.15">
      <c r="A254" s="267"/>
      <c r="B254" s="270"/>
      <c r="C254" s="256"/>
      <c r="D254" s="250" t="s">
        <v>516</v>
      </c>
      <c r="E254" s="251"/>
      <c r="F254" s="174"/>
      <c r="G254" s="256"/>
      <c r="H254" s="258"/>
      <c r="I254" s="260"/>
      <c r="J254" s="256"/>
      <c r="K254" s="256"/>
      <c r="L254" s="262"/>
      <c r="M254" s="264"/>
      <c r="N254" s="254"/>
    </row>
    <row r="255" spans="1:14" ht="99.95" customHeight="1" x14ac:dyDescent="0.15">
      <c r="A255" s="185" t="s">
        <v>517</v>
      </c>
      <c r="B255" s="303"/>
      <c r="C255" s="191" t="s">
        <v>518</v>
      </c>
      <c r="D255" s="191" t="s">
        <v>49</v>
      </c>
      <c r="E255" s="191" t="s">
        <v>519</v>
      </c>
      <c r="F255" s="32" t="s">
        <v>166</v>
      </c>
      <c r="G255" s="33" t="s">
        <v>520</v>
      </c>
      <c r="H255" s="34">
        <v>12</v>
      </c>
      <c r="I255" s="42">
        <f>SUM(H255:H257)</f>
        <v>231</v>
      </c>
      <c r="J255" s="191" t="s">
        <v>790</v>
      </c>
      <c r="K255" s="271" t="s">
        <v>521</v>
      </c>
      <c r="L255" s="43"/>
      <c r="M255" s="44"/>
      <c r="N255" s="168" t="s">
        <v>501</v>
      </c>
    </row>
    <row r="256" spans="1:14" ht="99.95" customHeight="1" x14ac:dyDescent="0.15">
      <c r="A256" s="186"/>
      <c r="B256" s="299"/>
      <c r="C256" s="192"/>
      <c r="D256" s="193"/>
      <c r="E256" s="193"/>
      <c r="F256" s="37" t="s">
        <v>144</v>
      </c>
      <c r="G256" s="38" t="s">
        <v>103</v>
      </c>
      <c r="H256" s="38">
        <v>0</v>
      </c>
      <c r="I256" s="39" t="s">
        <v>104</v>
      </c>
      <c r="J256" s="192"/>
      <c r="K256" s="272"/>
      <c r="L256" s="43"/>
      <c r="M256" s="36"/>
      <c r="N256" s="169"/>
    </row>
    <row r="257" spans="1:14" ht="30" customHeight="1" x14ac:dyDescent="0.15">
      <c r="A257" s="186"/>
      <c r="B257" s="299"/>
      <c r="C257" s="192"/>
      <c r="D257" s="171" t="s">
        <v>105</v>
      </c>
      <c r="E257" s="172"/>
      <c r="F257" s="301" t="s">
        <v>147</v>
      </c>
      <c r="G257" s="234" t="s">
        <v>522</v>
      </c>
      <c r="H257" s="177">
        <v>219</v>
      </c>
      <c r="I257" s="236" t="s">
        <v>789</v>
      </c>
      <c r="J257" s="192"/>
      <c r="K257" s="272"/>
      <c r="L257" s="238"/>
      <c r="M257" s="183"/>
      <c r="N257" s="169"/>
    </row>
    <row r="258" spans="1:14" ht="80.099999999999994" customHeight="1" x14ac:dyDescent="0.15">
      <c r="A258" s="187"/>
      <c r="B258" s="300"/>
      <c r="C258" s="193"/>
      <c r="D258" s="166" t="s">
        <v>480</v>
      </c>
      <c r="E258" s="167"/>
      <c r="F258" s="302"/>
      <c r="G258" s="193"/>
      <c r="H258" s="178"/>
      <c r="I258" s="275"/>
      <c r="J258" s="193"/>
      <c r="K258" s="256"/>
      <c r="L258" s="273"/>
      <c r="M258" s="184"/>
      <c r="N258" s="170"/>
    </row>
    <row r="259" spans="1:14" ht="99.95" customHeight="1" x14ac:dyDescent="0.15">
      <c r="A259" s="185" t="s">
        <v>523</v>
      </c>
      <c r="B259" s="303"/>
      <c r="C259" s="191" t="s">
        <v>524</v>
      </c>
      <c r="D259" s="191" t="s">
        <v>49</v>
      </c>
      <c r="E259" s="191" t="s">
        <v>525</v>
      </c>
      <c r="F259" s="32" t="s">
        <v>166</v>
      </c>
      <c r="G259" s="33" t="s">
        <v>526</v>
      </c>
      <c r="H259" s="34">
        <v>16</v>
      </c>
      <c r="I259" s="42">
        <f>SUM(H259:H261)</f>
        <v>210</v>
      </c>
      <c r="J259" s="191" t="s">
        <v>813</v>
      </c>
      <c r="K259" s="271" t="s">
        <v>521</v>
      </c>
      <c r="L259" s="64"/>
      <c r="M259" s="44"/>
      <c r="N259" s="168" t="s">
        <v>501</v>
      </c>
    </row>
    <row r="260" spans="1:14" ht="99.95" customHeight="1" x14ac:dyDescent="0.15">
      <c r="A260" s="186"/>
      <c r="B260" s="299"/>
      <c r="C260" s="192"/>
      <c r="D260" s="193"/>
      <c r="E260" s="193"/>
      <c r="F260" s="37" t="s">
        <v>144</v>
      </c>
      <c r="G260" s="38" t="s">
        <v>103</v>
      </c>
      <c r="H260" s="38">
        <v>0</v>
      </c>
      <c r="I260" s="39" t="s">
        <v>104</v>
      </c>
      <c r="J260" s="192"/>
      <c r="K260" s="272"/>
      <c r="L260" s="43"/>
      <c r="M260" s="36"/>
      <c r="N260" s="169"/>
    </row>
    <row r="261" spans="1:14" ht="30" customHeight="1" x14ac:dyDescent="0.15">
      <c r="A261" s="186"/>
      <c r="B261" s="299"/>
      <c r="C261" s="192"/>
      <c r="D261" s="171" t="s">
        <v>105</v>
      </c>
      <c r="E261" s="172"/>
      <c r="F261" s="301" t="s">
        <v>147</v>
      </c>
      <c r="G261" s="234" t="s">
        <v>527</v>
      </c>
      <c r="H261" s="177">
        <v>194</v>
      </c>
      <c r="I261" s="236" t="s">
        <v>812</v>
      </c>
      <c r="J261" s="192"/>
      <c r="K261" s="272"/>
      <c r="L261" s="238"/>
      <c r="M261" s="183"/>
      <c r="N261" s="169"/>
    </row>
    <row r="262" spans="1:14" ht="79.5" customHeight="1" x14ac:dyDescent="0.15">
      <c r="A262" s="187"/>
      <c r="B262" s="300"/>
      <c r="C262" s="193"/>
      <c r="D262" s="166" t="s">
        <v>480</v>
      </c>
      <c r="E262" s="167"/>
      <c r="F262" s="302"/>
      <c r="G262" s="193"/>
      <c r="H262" s="178"/>
      <c r="I262" s="275"/>
      <c r="J262" s="193"/>
      <c r="K262" s="256"/>
      <c r="L262" s="273"/>
      <c r="M262" s="184"/>
      <c r="N262" s="170"/>
    </row>
    <row r="263" spans="1:14" ht="30" customHeight="1" thickBot="1" x14ac:dyDescent="0.2">
      <c r="A263" s="103"/>
      <c r="B263" s="104"/>
      <c r="C263" s="105"/>
      <c r="D263" s="13"/>
      <c r="E263" s="13"/>
      <c r="F263" s="56"/>
      <c r="G263" s="55"/>
      <c r="H263" s="57"/>
      <c r="I263" s="58"/>
      <c r="J263" s="55"/>
      <c r="K263" s="55"/>
      <c r="L263" s="60"/>
      <c r="M263" s="13"/>
      <c r="N263" s="55"/>
    </row>
    <row r="264" spans="1:14" ht="37.5" customHeight="1" thickBot="1" x14ac:dyDescent="0.2">
      <c r="A264" s="214" t="s">
        <v>71</v>
      </c>
      <c r="B264" s="215"/>
      <c r="C264" s="215"/>
      <c r="D264" s="63" t="s">
        <v>13</v>
      </c>
      <c r="E264" s="216" t="str">
        <f>IF(D264="","←施策番号を選択してください。",VLOOKUP(D264,V378:W436,2,1))</f>
        <v>地域生活支援の充実（障害のある人）</v>
      </c>
      <c r="F264" s="217"/>
      <c r="G264" s="218"/>
      <c r="H264" s="23"/>
      <c r="I264" s="24"/>
      <c r="J264" s="24"/>
      <c r="K264" s="24"/>
      <c r="L264" s="25"/>
      <c r="M264" s="25"/>
      <c r="N264" s="18"/>
    </row>
    <row r="265" spans="1:14" ht="37.5" customHeight="1" x14ac:dyDescent="0.15">
      <c r="A265" s="294" t="s">
        <v>132</v>
      </c>
      <c r="B265" s="221" t="s">
        <v>73</v>
      </c>
      <c r="C265" s="223" t="s">
        <v>74</v>
      </c>
      <c r="D265" s="194" t="s">
        <v>75</v>
      </c>
      <c r="E265" s="195"/>
      <c r="F265" s="295" t="s">
        <v>76</v>
      </c>
      <c r="G265" s="229"/>
      <c r="H265" s="288"/>
      <c r="I265" s="289"/>
      <c r="J265" s="285" t="s">
        <v>77</v>
      </c>
      <c r="K265" s="286"/>
      <c r="L265" s="196" t="s">
        <v>78</v>
      </c>
      <c r="M265" s="197"/>
      <c r="N265" s="198" t="s">
        <v>79</v>
      </c>
    </row>
    <row r="266" spans="1:14" ht="27.6" customHeight="1" x14ac:dyDescent="0.15">
      <c r="A266" s="219"/>
      <c r="B266" s="221"/>
      <c r="C266" s="224"/>
      <c r="D266" s="27" t="s">
        <v>80</v>
      </c>
      <c r="E266" s="27" t="s">
        <v>81</v>
      </c>
      <c r="F266" s="201" t="s">
        <v>82</v>
      </c>
      <c r="G266" s="202"/>
      <c r="H266" s="205" t="s">
        <v>83</v>
      </c>
      <c r="I266" s="205" t="s">
        <v>84</v>
      </c>
      <c r="J266" s="28" t="s">
        <v>85</v>
      </c>
      <c r="K266" s="28" t="s">
        <v>86</v>
      </c>
      <c r="L266" s="207" t="s">
        <v>87</v>
      </c>
      <c r="M266" s="209" t="s">
        <v>78</v>
      </c>
      <c r="N266" s="199"/>
    </row>
    <row r="267" spans="1:14" ht="49.5" customHeight="1" x14ac:dyDescent="0.15">
      <c r="A267" s="219"/>
      <c r="B267" s="222"/>
      <c r="C267" s="224"/>
      <c r="D267" s="29" t="s">
        <v>88</v>
      </c>
      <c r="E267" s="29" t="s">
        <v>89</v>
      </c>
      <c r="F267" s="203"/>
      <c r="G267" s="204"/>
      <c r="H267" s="206"/>
      <c r="I267" s="206"/>
      <c r="J267" s="30" t="s">
        <v>90</v>
      </c>
      <c r="K267" s="31" t="s">
        <v>162</v>
      </c>
      <c r="L267" s="208"/>
      <c r="M267" s="210"/>
      <c r="N267" s="200"/>
    </row>
    <row r="268" spans="1:14" ht="80.099999999999994" customHeight="1" x14ac:dyDescent="0.15">
      <c r="A268" s="185" t="s">
        <v>528</v>
      </c>
      <c r="B268" s="303"/>
      <c r="C268" s="191" t="s">
        <v>529</v>
      </c>
      <c r="D268" s="191" t="s">
        <v>50</v>
      </c>
      <c r="E268" s="191" t="s">
        <v>530</v>
      </c>
      <c r="F268" s="32" t="s">
        <v>166</v>
      </c>
      <c r="G268" s="33" t="s">
        <v>531</v>
      </c>
      <c r="H268" s="34">
        <v>3</v>
      </c>
      <c r="I268" s="42">
        <f>SUM(H268:H270)</f>
        <v>144</v>
      </c>
      <c r="J268" s="191" t="s">
        <v>814</v>
      </c>
      <c r="K268" s="271" t="s">
        <v>532</v>
      </c>
      <c r="L268" s="43"/>
      <c r="M268" s="44"/>
      <c r="N268" s="168" t="s">
        <v>501</v>
      </c>
    </row>
    <row r="269" spans="1:14" ht="80.099999999999994" customHeight="1" x14ac:dyDescent="0.15">
      <c r="A269" s="186"/>
      <c r="B269" s="299"/>
      <c r="C269" s="192"/>
      <c r="D269" s="193"/>
      <c r="E269" s="193"/>
      <c r="F269" s="37" t="s">
        <v>144</v>
      </c>
      <c r="G269" s="38" t="s">
        <v>103</v>
      </c>
      <c r="H269" s="38">
        <v>0</v>
      </c>
      <c r="I269" s="39" t="s">
        <v>104</v>
      </c>
      <c r="J269" s="192"/>
      <c r="K269" s="272"/>
      <c r="L269" s="43"/>
      <c r="M269" s="36"/>
      <c r="N269" s="169"/>
    </row>
    <row r="270" spans="1:14" ht="30" customHeight="1" x14ac:dyDescent="0.15">
      <c r="A270" s="186"/>
      <c r="B270" s="299"/>
      <c r="C270" s="192"/>
      <c r="D270" s="171" t="s">
        <v>105</v>
      </c>
      <c r="E270" s="172"/>
      <c r="F270" s="301" t="s">
        <v>147</v>
      </c>
      <c r="G270" s="234" t="s">
        <v>533</v>
      </c>
      <c r="H270" s="177">
        <v>141</v>
      </c>
      <c r="I270" s="236" t="s">
        <v>815</v>
      </c>
      <c r="J270" s="192"/>
      <c r="K270" s="272"/>
      <c r="L270" s="238"/>
      <c r="M270" s="183"/>
      <c r="N270" s="169"/>
    </row>
    <row r="271" spans="1:14" ht="60" customHeight="1" x14ac:dyDescent="0.15">
      <c r="A271" s="187"/>
      <c r="B271" s="300"/>
      <c r="C271" s="193"/>
      <c r="D271" s="250" t="s">
        <v>307</v>
      </c>
      <c r="E271" s="251"/>
      <c r="F271" s="302"/>
      <c r="G271" s="193"/>
      <c r="H271" s="178"/>
      <c r="I271" s="275"/>
      <c r="J271" s="193"/>
      <c r="K271" s="256"/>
      <c r="L271" s="273"/>
      <c r="M271" s="184"/>
      <c r="N271" s="170"/>
    </row>
    <row r="272" spans="1:14" ht="80.099999999999994" customHeight="1" x14ac:dyDescent="0.15">
      <c r="A272" s="265" t="s">
        <v>534</v>
      </c>
      <c r="B272" s="268"/>
      <c r="C272" s="271" t="s">
        <v>535</v>
      </c>
      <c r="D272" s="271" t="s">
        <v>536</v>
      </c>
      <c r="E272" s="271" t="s">
        <v>537</v>
      </c>
      <c r="F272" s="32" t="s">
        <v>95</v>
      </c>
      <c r="G272" s="83" t="s">
        <v>538</v>
      </c>
      <c r="H272" s="84">
        <v>37</v>
      </c>
      <c r="I272" s="84">
        <f>SUM(H272:H274)</f>
        <v>105</v>
      </c>
      <c r="J272" s="271" t="s">
        <v>539</v>
      </c>
      <c r="K272" s="271" t="s">
        <v>540</v>
      </c>
      <c r="L272" s="85"/>
      <c r="M272" s="87"/>
      <c r="N272" s="252" t="s">
        <v>495</v>
      </c>
    </row>
    <row r="273" spans="1:14" ht="80.099999999999994" customHeight="1" x14ac:dyDescent="0.15">
      <c r="A273" s="266"/>
      <c r="B273" s="269"/>
      <c r="C273" s="272"/>
      <c r="D273" s="256"/>
      <c r="E273" s="256"/>
      <c r="F273" s="164" t="s">
        <v>102</v>
      </c>
      <c r="G273" s="88" t="s">
        <v>103</v>
      </c>
      <c r="H273" s="88">
        <v>0</v>
      </c>
      <c r="I273" s="47" t="s">
        <v>104</v>
      </c>
      <c r="J273" s="272"/>
      <c r="K273" s="272"/>
      <c r="L273" s="85"/>
      <c r="M273" s="90"/>
      <c r="N273" s="253"/>
    </row>
    <row r="274" spans="1:14" ht="30" customHeight="1" x14ac:dyDescent="0.15">
      <c r="A274" s="266"/>
      <c r="B274" s="269"/>
      <c r="C274" s="272"/>
      <c r="D274" s="171" t="s">
        <v>105</v>
      </c>
      <c r="E274" s="172"/>
      <c r="F274" s="301" t="s">
        <v>106</v>
      </c>
      <c r="G274" s="255" t="s">
        <v>541</v>
      </c>
      <c r="H274" s="257">
        <v>68</v>
      </c>
      <c r="I274" s="259" t="s">
        <v>542</v>
      </c>
      <c r="J274" s="272"/>
      <c r="K274" s="272"/>
      <c r="L274" s="261"/>
      <c r="M274" s="297"/>
      <c r="N274" s="253"/>
    </row>
    <row r="275" spans="1:14" ht="60" customHeight="1" x14ac:dyDescent="0.15">
      <c r="A275" s="267"/>
      <c r="B275" s="270"/>
      <c r="C275" s="256"/>
      <c r="D275" s="250" t="s">
        <v>543</v>
      </c>
      <c r="E275" s="251"/>
      <c r="F275" s="302"/>
      <c r="G275" s="256"/>
      <c r="H275" s="258"/>
      <c r="I275" s="260"/>
      <c r="J275" s="256"/>
      <c r="K275" s="256"/>
      <c r="L275" s="262"/>
      <c r="M275" s="298"/>
      <c r="N275" s="254"/>
    </row>
    <row r="276" spans="1:14" ht="105" customHeight="1" x14ac:dyDescent="0.15">
      <c r="A276" s="186" t="s">
        <v>544</v>
      </c>
      <c r="B276" s="299"/>
      <c r="C276" s="192" t="s">
        <v>545</v>
      </c>
      <c r="D276" s="192" t="s">
        <v>51</v>
      </c>
      <c r="E276" s="192" t="s">
        <v>816</v>
      </c>
      <c r="F276" s="94" t="s">
        <v>166</v>
      </c>
      <c r="G276" s="95" t="s">
        <v>546</v>
      </c>
      <c r="H276" s="96">
        <v>27</v>
      </c>
      <c r="I276" s="97">
        <f>SUM(H276:H278)</f>
        <v>975</v>
      </c>
      <c r="J276" s="192" t="s">
        <v>818</v>
      </c>
      <c r="K276" s="272" t="s">
        <v>547</v>
      </c>
      <c r="L276" s="98" t="s">
        <v>284</v>
      </c>
      <c r="M276" s="70" t="s">
        <v>548</v>
      </c>
      <c r="N276" s="168" t="s">
        <v>501</v>
      </c>
    </row>
    <row r="277" spans="1:14" ht="72" customHeight="1" x14ac:dyDescent="0.15">
      <c r="A277" s="186"/>
      <c r="B277" s="299"/>
      <c r="C277" s="192"/>
      <c r="D277" s="193"/>
      <c r="E277" s="193"/>
      <c r="F277" s="37" t="s">
        <v>144</v>
      </c>
      <c r="G277" s="38" t="s">
        <v>103</v>
      </c>
      <c r="H277" s="38">
        <v>0</v>
      </c>
      <c r="I277" s="39" t="s">
        <v>104</v>
      </c>
      <c r="J277" s="192"/>
      <c r="K277" s="272"/>
      <c r="L277" s="43"/>
      <c r="M277" s="36"/>
      <c r="N277" s="169"/>
    </row>
    <row r="278" spans="1:14" ht="30" customHeight="1" x14ac:dyDescent="0.15">
      <c r="A278" s="186"/>
      <c r="B278" s="299"/>
      <c r="C278" s="192"/>
      <c r="D278" s="171" t="s">
        <v>105</v>
      </c>
      <c r="E278" s="172"/>
      <c r="F278" s="173" t="s">
        <v>147</v>
      </c>
      <c r="G278" s="234" t="s">
        <v>549</v>
      </c>
      <c r="H278" s="177">
        <v>948</v>
      </c>
      <c r="I278" s="236" t="s">
        <v>817</v>
      </c>
      <c r="J278" s="192"/>
      <c r="K278" s="272"/>
      <c r="L278" s="238"/>
      <c r="M278" s="183"/>
      <c r="N278" s="169"/>
    </row>
    <row r="279" spans="1:14" ht="60" customHeight="1" x14ac:dyDescent="0.15">
      <c r="A279" s="187"/>
      <c r="B279" s="300"/>
      <c r="C279" s="193"/>
      <c r="D279" s="166" t="s">
        <v>550</v>
      </c>
      <c r="E279" s="167"/>
      <c r="F279" s="174"/>
      <c r="G279" s="193"/>
      <c r="H279" s="178"/>
      <c r="I279" s="275"/>
      <c r="J279" s="193"/>
      <c r="K279" s="256"/>
      <c r="L279" s="273"/>
      <c r="M279" s="184"/>
      <c r="N279" s="170"/>
    </row>
    <row r="280" spans="1:14" ht="90" customHeight="1" x14ac:dyDescent="0.15">
      <c r="A280" s="266" t="s">
        <v>551</v>
      </c>
      <c r="B280" s="269"/>
      <c r="C280" s="272" t="s">
        <v>552</v>
      </c>
      <c r="D280" s="272" t="s">
        <v>52</v>
      </c>
      <c r="E280" s="272" t="s">
        <v>553</v>
      </c>
      <c r="F280" s="94" t="s">
        <v>95</v>
      </c>
      <c r="G280" s="114" t="s">
        <v>462</v>
      </c>
      <c r="H280" s="138">
        <v>3</v>
      </c>
      <c r="I280" s="96">
        <f>SUM(H280:H282)</f>
        <v>959</v>
      </c>
      <c r="J280" s="272" t="s">
        <v>554</v>
      </c>
      <c r="K280" s="272" t="s">
        <v>555</v>
      </c>
      <c r="L280" s="121" t="s">
        <v>142</v>
      </c>
      <c r="M280" s="122" t="s">
        <v>556</v>
      </c>
      <c r="N280" s="253" t="s">
        <v>466</v>
      </c>
    </row>
    <row r="281" spans="1:14" ht="90" customHeight="1" x14ac:dyDescent="0.15">
      <c r="A281" s="266"/>
      <c r="B281" s="269"/>
      <c r="C281" s="272"/>
      <c r="D281" s="256"/>
      <c r="E281" s="256"/>
      <c r="F281" s="164" t="s">
        <v>102</v>
      </c>
      <c r="G281" s="88" t="s">
        <v>557</v>
      </c>
      <c r="H281" s="161">
        <v>58</v>
      </c>
      <c r="I281" s="47" t="s">
        <v>104</v>
      </c>
      <c r="J281" s="272"/>
      <c r="K281" s="272"/>
      <c r="L281" s="85"/>
      <c r="M281" s="89"/>
      <c r="N281" s="253"/>
    </row>
    <row r="282" spans="1:14" ht="30" customHeight="1" x14ac:dyDescent="0.15">
      <c r="A282" s="266"/>
      <c r="B282" s="269"/>
      <c r="C282" s="272"/>
      <c r="D282" s="171" t="s">
        <v>105</v>
      </c>
      <c r="E282" s="172"/>
      <c r="F282" s="173" t="s">
        <v>106</v>
      </c>
      <c r="G282" s="290" t="s">
        <v>558</v>
      </c>
      <c r="H282" s="177">
        <v>898</v>
      </c>
      <c r="I282" s="296" t="s">
        <v>841</v>
      </c>
      <c r="J282" s="272"/>
      <c r="K282" s="272"/>
      <c r="L282" s="261"/>
      <c r="M282" s="263"/>
      <c r="N282" s="253"/>
    </row>
    <row r="283" spans="1:14" ht="108.75" customHeight="1" x14ac:dyDescent="0.15">
      <c r="A283" s="267"/>
      <c r="B283" s="270"/>
      <c r="C283" s="256"/>
      <c r="D283" s="250" t="s">
        <v>559</v>
      </c>
      <c r="E283" s="251"/>
      <c r="F283" s="174"/>
      <c r="G283" s="291"/>
      <c r="H283" s="178"/>
      <c r="I283" s="293"/>
      <c r="J283" s="256"/>
      <c r="K283" s="256"/>
      <c r="L283" s="262"/>
      <c r="M283" s="264"/>
      <c r="N283" s="254"/>
    </row>
    <row r="284" spans="1:14" ht="90" customHeight="1" x14ac:dyDescent="0.15">
      <c r="A284" s="265" t="s">
        <v>560</v>
      </c>
      <c r="B284" s="268"/>
      <c r="C284" s="271" t="s">
        <v>561</v>
      </c>
      <c r="D284" s="271" t="s">
        <v>53</v>
      </c>
      <c r="E284" s="271" t="s">
        <v>562</v>
      </c>
      <c r="F284" s="94" t="s">
        <v>95</v>
      </c>
      <c r="G284" s="83" t="s">
        <v>462</v>
      </c>
      <c r="H284" s="138">
        <v>3</v>
      </c>
      <c r="I284" s="34">
        <f>SUM(H284:H286)</f>
        <v>79</v>
      </c>
      <c r="J284" s="271" t="s">
        <v>563</v>
      </c>
      <c r="K284" s="271" t="s">
        <v>564</v>
      </c>
      <c r="L284" s="118" t="s">
        <v>142</v>
      </c>
      <c r="M284" s="111" t="s">
        <v>565</v>
      </c>
      <c r="N284" s="252" t="s">
        <v>466</v>
      </c>
    </row>
    <row r="285" spans="1:14" ht="80.099999999999994" customHeight="1" x14ac:dyDescent="0.15">
      <c r="A285" s="266"/>
      <c r="B285" s="269"/>
      <c r="C285" s="272"/>
      <c r="D285" s="256"/>
      <c r="E285" s="256"/>
      <c r="F285" s="164" t="s">
        <v>102</v>
      </c>
      <c r="G285" s="88" t="s">
        <v>103</v>
      </c>
      <c r="H285" s="88">
        <v>0</v>
      </c>
      <c r="I285" s="47" t="s">
        <v>104</v>
      </c>
      <c r="J285" s="272"/>
      <c r="K285" s="272"/>
      <c r="L285" s="85"/>
      <c r="M285" s="89"/>
      <c r="N285" s="253"/>
    </row>
    <row r="286" spans="1:14" ht="30" customHeight="1" x14ac:dyDescent="0.15">
      <c r="A286" s="266"/>
      <c r="B286" s="269"/>
      <c r="C286" s="272"/>
      <c r="D286" s="171" t="s">
        <v>105</v>
      </c>
      <c r="E286" s="172"/>
      <c r="F286" s="173" t="s">
        <v>106</v>
      </c>
      <c r="G286" s="255" t="s">
        <v>566</v>
      </c>
      <c r="H286" s="177">
        <v>76</v>
      </c>
      <c r="I286" s="259" t="s">
        <v>567</v>
      </c>
      <c r="J286" s="272"/>
      <c r="K286" s="272"/>
      <c r="L286" s="261"/>
      <c r="M286" s="263"/>
      <c r="N286" s="253"/>
    </row>
    <row r="287" spans="1:14" ht="60" customHeight="1" x14ac:dyDescent="0.15">
      <c r="A287" s="267"/>
      <c r="B287" s="270"/>
      <c r="C287" s="256"/>
      <c r="D287" s="250" t="s">
        <v>568</v>
      </c>
      <c r="E287" s="251"/>
      <c r="F287" s="174"/>
      <c r="G287" s="256"/>
      <c r="H287" s="178"/>
      <c r="I287" s="260"/>
      <c r="J287" s="256"/>
      <c r="K287" s="256"/>
      <c r="L287" s="262"/>
      <c r="M287" s="264"/>
      <c r="N287" s="254"/>
    </row>
    <row r="288" spans="1:14" ht="30" customHeight="1" thickBot="1" x14ac:dyDescent="0.2">
      <c r="A288" s="103"/>
      <c r="B288" s="139"/>
      <c r="C288" s="55"/>
      <c r="D288" s="106"/>
      <c r="E288" s="13"/>
      <c r="F288" s="56"/>
      <c r="G288" s="55"/>
      <c r="H288" s="57"/>
      <c r="I288" s="58"/>
      <c r="J288" s="55"/>
      <c r="K288" s="55"/>
      <c r="L288" s="60"/>
      <c r="M288" s="13"/>
      <c r="N288" s="55"/>
    </row>
    <row r="289" spans="1:14" ht="37.5" customHeight="1" thickBot="1" x14ac:dyDescent="0.2">
      <c r="A289" s="214" t="s">
        <v>71</v>
      </c>
      <c r="B289" s="215"/>
      <c r="C289" s="215"/>
      <c r="D289" s="63" t="s">
        <v>13</v>
      </c>
      <c r="E289" s="216" t="str">
        <f>IF(D289="","←施策番号を選択してください。",VLOOKUP(D264,V378:W436,2,1))</f>
        <v>地域生活支援の充実（障害のある人）</v>
      </c>
      <c r="F289" s="217"/>
      <c r="G289" s="218"/>
      <c r="H289" s="23"/>
      <c r="I289" s="24"/>
      <c r="J289" s="24"/>
      <c r="K289" s="24"/>
      <c r="L289" s="25"/>
      <c r="M289" s="25"/>
      <c r="N289" s="18"/>
    </row>
    <row r="290" spans="1:14" ht="37.5" customHeight="1" x14ac:dyDescent="0.15">
      <c r="A290" s="294" t="s">
        <v>132</v>
      </c>
      <c r="B290" s="221" t="s">
        <v>73</v>
      </c>
      <c r="C290" s="223" t="s">
        <v>74</v>
      </c>
      <c r="D290" s="194" t="s">
        <v>75</v>
      </c>
      <c r="E290" s="195"/>
      <c r="F290" s="295" t="s">
        <v>76</v>
      </c>
      <c r="G290" s="229"/>
      <c r="H290" s="288"/>
      <c r="I290" s="289"/>
      <c r="J290" s="285" t="s">
        <v>77</v>
      </c>
      <c r="K290" s="286"/>
      <c r="L290" s="196" t="s">
        <v>78</v>
      </c>
      <c r="M290" s="197"/>
      <c r="N290" s="198" t="s">
        <v>79</v>
      </c>
    </row>
    <row r="291" spans="1:14" ht="27.6" customHeight="1" x14ac:dyDescent="0.15">
      <c r="A291" s="219"/>
      <c r="B291" s="221"/>
      <c r="C291" s="224"/>
      <c r="D291" s="27" t="s">
        <v>80</v>
      </c>
      <c r="E291" s="27" t="s">
        <v>81</v>
      </c>
      <c r="F291" s="201" t="s">
        <v>82</v>
      </c>
      <c r="G291" s="202"/>
      <c r="H291" s="205" t="s">
        <v>83</v>
      </c>
      <c r="I291" s="205" t="s">
        <v>84</v>
      </c>
      <c r="J291" s="28" t="s">
        <v>85</v>
      </c>
      <c r="K291" s="28" t="s">
        <v>86</v>
      </c>
      <c r="L291" s="207" t="s">
        <v>87</v>
      </c>
      <c r="M291" s="209" t="s">
        <v>78</v>
      </c>
      <c r="N291" s="199"/>
    </row>
    <row r="292" spans="1:14" ht="49.5" customHeight="1" x14ac:dyDescent="0.15">
      <c r="A292" s="219"/>
      <c r="B292" s="222"/>
      <c r="C292" s="224"/>
      <c r="D292" s="29" t="s">
        <v>88</v>
      </c>
      <c r="E292" s="29" t="s">
        <v>89</v>
      </c>
      <c r="F292" s="203"/>
      <c r="G292" s="204"/>
      <c r="H292" s="206"/>
      <c r="I292" s="206"/>
      <c r="J292" s="30" t="s">
        <v>90</v>
      </c>
      <c r="K292" s="31" t="s">
        <v>162</v>
      </c>
      <c r="L292" s="208"/>
      <c r="M292" s="210"/>
      <c r="N292" s="200"/>
    </row>
    <row r="293" spans="1:14" ht="110.1" customHeight="1" x14ac:dyDescent="0.15">
      <c r="A293" s="265" t="s">
        <v>569</v>
      </c>
      <c r="B293" s="268"/>
      <c r="C293" s="271" t="s">
        <v>570</v>
      </c>
      <c r="D293" s="271" t="s">
        <v>54</v>
      </c>
      <c r="E293" s="271" t="s">
        <v>571</v>
      </c>
      <c r="F293" s="94" t="s">
        <v>95</v>
      </c>
      <c r="G293" s="83" t="s">
        <v>572</v>
      </c>
      <c r="H293" s="137">
        <v>2</v>
      </c>
      <c r="I293" s="84">
        <f>SUM(H293:H295)</f>
        <v>193</v>
      </c>
      <c r="J293" s="191" t="s">
        <v>819</v>
      </c>
      <c r="K293" s="271" t="s">
        <v>573</v>
      </c>
      <c r="L293" s="85"/>
      <c r="M293" s="111"/>
      <c r="N293" s="252" t="s">
        <v>466</v>
      </c>
    </row>
    <row r="294" spans="1:14" ht="110.1" customHeight="1" x14ac:dyDescent="0.15">
      <c r="A294" s="266"/>
      <c r="B294" s="269"/>
      <c r="C294" s="272"/>
      <c r="D294" s="256"/>
      <c r="E294" s="256"/>
      <c r="F294" s="164" t="s">
        <v>102</v>
      </c>
      <c r="G294" s="88" t="s">
        <v>103</v>
      </c>
      <c r="H294" s="88">
        <v>0</v>
      </c>
      <c r="I294" s="47" t="s">
        <v>104</v>
      </c>
      <c r="J294" s="192"/>
      <c r="K294" s="272"/>
      <c r="L294" s="85"/>
      <c r="M294" s="89"/>
      <c r="N294" s="253"/>
    </row>
    <row r="295" spans="1:14" ht="30" customHeight="1" x14ac:dyDescent="0.15">
      <c r="A295" s="266"/>
      <c r="B295" s="269"/>
      <c r="C295" s="272"/>
      <c r="D295" s="171" t="s">
        <v>105</v>
      </c>
      <c r="E295" s="172"/>
      <c r="F295" s="173" t="s">
        <v>106</v>
      </c>
      <c r="G295" s="255" t="s">
        <v>574</v>
      </c>
      <c r="H295" s="257">
        <v>191</v>
      </c>
      <c r="I295" s="280" t="s">
        <v>842</v>
      </c>
      <c r="J295" s="192"/>
      <c r="K295" s="272"/>
      <c r="L295" s="261"/>
      <c r="M295" s="263"/>
      <c r="N295" s="253"/>
    </row>
    <row r="296" spans="1:14" ht="69.95" customHeight="1" x14ac:dyDescent="0.15">
      <c r="A296" s="267"/>
      <c r="B296" s="270"/>
      <c r="C296" s="256"/>
      <c r="D296" s="250" t="s">
        <v>575</v>
      </c>
      <c r="E296" s="251"/>
      <c r="F296" s="174"/>
      <c r="G296" s="256"/>
      <c r="H296" s="258"/>
      <c r="I296" s="275"/>
      <c r="J296" s="193"/>
      <c r="K296" s="256"/>
      <c r="L296" s="262"/>
      <c r="M296" s="264"/>
      <c r="N296" s="254"/>
    </row>
    <row r="297" spans="1:14" ht="110.1" customHeight="1" x14ac:dyDescent="0.15">
      <c r="A297" s="265" t="s">
        <v>576</v>
      </c>
      <c r="B297" s="268"/>
      <c r="C297" s="271" t="s">
        <v>577</v>
      </c>
      <c r="D297" s="271" t="s">
        <v>55</v>
      </c>
      <c r="E297" s="271" t="s">
        <v>578</v>
      </c>
      <c r="F297" s="94" t="s">
        <v>95</v>
      </c>
      <c r="G297" s="83" t="s">
        <v>579</v>
      </c>
      <c r="H297" s="84">
        <v>1</v>
      </c>
      <c r="I297" s="84">
        <f>SUM(H297:H299)</f>
        <v>104</v>
      </c>
      <c r="J297" s="191" t="s">
        <v>821</v>
      </c>
      <c r="K297" s="271" t="s">
        <v>580</v>
      </c>
      <c r="L297" s="118"/>
      <c r="M297" s="112"/>
      <c r="N297" s="252" t="s">
        <v>466</v>
      </c>
    </row>
    <row r="298" spans="1:14" ht="110.1" customHeight="1" x14ac:dyDescent="0.15">
      <c r="A298" s="266"/>
      <c r="B298" s="269"/>
      <c r="C298" s="272"/>
      <c r="D298" s="256"/>
      <c r="E298" s="256"/>
      <c r="F298" s="164" t="s">
        <v>102</v>
      </c>
      <c r="G298" s="88" t="s">
        <v>103</v>
      </c>
      <c r="H298" s="88">
        <v>0</v>
      </c>
      <c r="I298" s="47" t="s">
        <v>104</v>
      </c>
      <c r="J298" s="192"/>
      <c r="K298" s="272"/>
      <c r="L298" s="85"/>
      <c r="M298" s="89"/>
      <c r="N298" s="253"/>
    </row>
    <row r="299" spans="1:14" ht="30" customHeight="1" x14ac:dyDescent="0.15">
      <c r="A299" s="266"/>
      <c r="B299" s="269"/>
      <c r="C299" s="272"/>
      <c r="D299" s="171" t="s">
        <v>105</v>
      </c>
      <c r="E299" s="172"/>
      <c r="F299" s="173" t="s">
        <v>106</v>
      </c>
      <c r="G299" s="255" t="s">
        <v>581</v>
      </c>
      <c r="H299" s="257">
        <v>103</v>
      </c>
      <c r="I299" s="236" t="s">
        <v>820</v>
      </c>
      <c r="J299" s="192"/>
      <c r="K299" s="272"/>
      <c r="L299" s="261"/>
      <c r="M299" s="263"/>
      <c r="N299" s="253"/>
    </row>
    <row r="300" spans="1:14" ht="69.95" customHeight="1" x14ac:dyDescent="0.15">
      <c r="A300" s="267"/>
      <c r="B300" s="270"/>
      <c r="C300" s="256"/>
      <c r="D300" s="250" t="s">
        <v>582</v>
      </c>
      <c r="E300" s="251"/>
      <c r="F300" s="174"/>
      <c r="G300" s="256"/>
      <c r="H300" s="258"/>
      <c r="I300" s="275"/>
      <c r="J300" s="193"/>
      <c r="K300" s="256"/>
      <c r="L300" s="262"/>
      <c r="M300" s="264"/>
      <c r="N300" s="253"/>
    </row>
    <row r="301" spans="1:14" ht="110.1" customHeight="1" x14ac:dyDescent="0.15">
      <c r="A301" s="266" t="s">
        <v>583</v>
      </c>
      <c r="B301" s="269"/>
      <c r="C301" s="192" t="s">
        <v>822</v>
      </c>
      <c r="D301" s="272" t="s">
        <v>56</v>
      </c>
      <c r="E301" s="272" t="s">
        <v>584</v>
      </c>
      <c r="F301" s="94" t="s">
        <v>95</v>
      </c>
      <c r="G301" s="114" t="s">
        <v>585</v>
      </c>
      <c r="H301" s="109">
        <v>1</v>
      </c>
      <c r="I301" s="96">
        <f>SUM(H301:H303)</f>
        <v>241</v>
      </c>
      <c r="J301" s="272" t="s">
        <v>586</v>
      </c>
      <c r="K301" s="272" t="s">
        <v>587</v>
      </c>
      <c r="L301" s="121"/>
      <c r="M301" s="122"/>
      <c r="N301" s="252" t="s">
        <v>466</v>
      </c>
    </row>
    <row r="302" spans="1:14" ht="110.1" customHeight="1" x14ac:dyDescent="0.15">
      <c r="A302" s="266"/>
      <c r="B302" s="269"/>
      <c r="C302" s="192"/>
      <c r="D302" s="256"/>
      <c r="E302" s="256"/>
      <c r="F302" s="164" t="s">
        <v>102</v>
      </c>
      <c r="G302" s="88" t="s">
        <v>103</v>
      </c>
      <c r="H302" s="88">
        <v>0</v>
      </c>
      <c r="I302" s="47" t="s">
        <v>104</v>
      </c>
      <c r="J302" s="272"/>
      <c r="K302" s="272"/>
      <c r="L302" s="85"/>
      <c r="M302" s="89"/>
      <c r="N302" s="253"/>
    </row>
    <row r="303" spans="1:14" ht="30" customHeight="1" x14ac:dyDescent="0.15">
      <c r="A303" s="266"/>
      <c r="B303" s="269"/>
      <c r="C303" s="192"/>
      <c r="D303" s="171" t="s">
        <v>105</v>
      </c>
      <c r="E303" s="172"/>
      <c r="F303" s="173" t="s">
        <v>106</v>
      </c>
      <c r="G303" s="255" t="s">
        <v>588</v>
      </c>
      <c r="H303" s="177">
        <v>240</v>
      </c>
      <c r="I303" s="259" t="s">
        <v>589</v>
      </c>
      <c r="J303" s="272"/>
      <c r="K303" s="272"/>
      <c r="L303" s="261"/>
      <c r="M303" s="263"/>
      <c r="N303" s="253"/>
    </row>
    <row r="304" spans="1:14" ht="69.95" customHeight="1" x14ac:dyDescent="0.15">
      <c r="A304" s="267"/>
      <c r="B304" s="270"/>
      <c r="C304" s="193"/>
      <c r="D304" s="250" t="s">
        <v>590</v>
      </c>
      <c r="E304" s="251"/>
      <c r="F304" s="174"/>
      <c r="G304" s="256"/>
      <c r="H304" s="178"/>
      <c r="I304" s="260"/>
      <c r="J304" s="256"/>
      <c r="K304" s="256"/>
      <c r="L304" s="262"/>
      <c r="M304" s="264"/>
      <c r="N304" s="254"/>
    </row>
    <row r="305" spans="1:14" ht="110.1" customHeight="1" x14ac:dyDescent="0.15">
      <c r="A305" s="265" t="s">
        <v>591</v>
      </c>
      <c r="B305" s="268"/>
      <c r="C305" s="271" t="s">
        <v>592</v>
      </c>
      <c r="D305" s="271" t="s">
        <v>57</v>
      </c>
      <c r="E305" s="271" t="s">
        <v>593</v>
      </c>
      <c r="F305" s="94" t="s">
        <v>95</v>
      </c>
      <c r="G305" s="83" t="s">
        <v>594</v>
      </c>
      <c r="H305" s="137">
        <v>3</v>
      </c>
      <c r="I305" s="34">
        <f>SUM(H305:H307)</f>
        <v>50</v>
      </c>
      <c r="J305" s="271" t="s">
        <v>595</v>
      </c>
      <c r="K305" s="271" t="s">
        <v>596</v>
      </c>
      <c r="L305" s="118" t="s">
        <v>99</v>
      </c>
      <c r="M305" s="111" t="s">
        <v>597</v>
      </c>
      <c r="N305" s="252" t="s">
        <v>466</v>
      </c>
    </row>
    <row r="306" spans="1:14" ht="110.1" customHeight="1" x14ac:dyDescent="0.15">
      <c r="A306" s="266"/>
      <c r="B306" s="269"/>
      <c r="C306" s="272"/>
      <c r="D306" s="256"/>
      <c r="E306" s="256"/>
      <c r="F306" s="164" t="s">
        <v>102</v>
      </c>
      <c r="G306" s="88" t="s">
        <v>103</v>
      </c>
      <c r="H306" s="91">
        <v>0</v>
      </c>
      <c r="I306" s="47" t="s">
        <v>104</v>
      </c>
      <c r="J306" s="272"/>
      <c r="K306" s="272"/>
      <c r="L306" s="85"/>
      <c r="M306" s="89"/>
      <c r="N306" s="253"/>
    </row>
    <row r="307" spans="1:14" ht="29.25" customHeight="1" x14ac:dyDescent="0.15">
      <c r="A307" s="266"/>
      <c r="B307" s="269"/>
      <c r="C307" s="272"/>
      <c r="D307" s="171" t="s">
        <v>105</v>
      </c>
      <c r="E307" s="172"/>
      <c r="F307" s="173" t="s">
        <v>106</v>
      </c>
      <c r="G307" s="290" t="s">
        <v>598</v>
      </c>
      <c r="H307" s="177">
        <v>47</v>
      </c>
      <c r="I307" s="292" t="s">
        <v>843</v>
      </c>
      <c r="J307" s="272"/>
      <c r="K307" s="272"/>
      <c r="L307" s="261"/>
      <c r="M307" s="263"/>
      <c r="N307" s="253"/>
    </row>
    <row r="308" spans="1:14" ht="69.95" customHeight="1" x14ac:dyDescent="0.15">
      <c r="A308" s="267"/>
      <c r="B308" s="270"/>
      <c r="C308" s="256"/>
      <c r="D308" s="250" t="s">
        <v>599</v>
      </c>
      <c r="E308" s="251"/>
      <c r="F308" s="174"/>
      <c r="G308" s="291"/>
      <c r="H308" s="178"/>
      <c r="I308" s="293"/>
      <c r="J308" s="256"/>
      <c r="K308" s="256"/>
      <c r="L308" s="262"/>
      <c r="M308" s="264"/>
      <c r="N308" s="254"/>
    </row>
    <row r="309" spans="1:14" ht="30" customHeight="1" thickBot="1" x14ac:dyDescent="0.2">
      <c r="A309" s="103"/>
      <c r="B309" s="139"/>
      <c r="C309" s="55"/>
      <c r="D309" s="106"/>
      <c r="E309" s="13"/>
      <c r="F309" s="56"/>
      <c r="G309" s="55"/>
      <c r="H309" s="57"/>
      <c r="I309" s="58"/>
      <c r="J309" s="55"/>
      <c r="K309" s="55"/>
      <c r="L309" s="60"/>
      <c r="M309" s="13"/>
      <c r="N309" s="55"/>
    </row>
    <row r="310" spans="1:14" ht="37.5" customHeight="1" thickBot="1" x14ac:dyDescent="0.2">
      <c r="A310" s="214" t="s">
        <v>71</v>
      </c>
      <c r="B310" s="215"/>
      <c r="C310" s="215"/>
      <c r="D310" s="63" t="s">
        <v>13</v>
      </c>
      <c r="E310" s="216" t="str">
        <f>IF(D310="","←施策番号を選択してください。",VLOOKUP(D243,V378:W436,2,1))</f>
        <v>地域生活支援の充実（障害のある人）</v>
      </c>
      <c r="F310" s="217"/>
      <c r="G310" s="218"/>
      <c r="H310" s="23"/>
      <c r="I310" s="24"/>
      <c r="J310" s="24"/>
      <c r="K310" s="24"/>
      <c r="L310" s="25"/>
      <c r="M310" s="25"/>
      <c r="N310" s="18"/>
    </row>
    <row r="311" spans="1:14" ht="37.5" customHeight="1" x14ac:dyDescent="0.15">
      <c r="A311" s="282" t="s">
        <v>132</v>
      </c>
      <c r="B311" s="283" t="s">
        <v>73</v>
      </c>
      <c r="C311" s="284" t="s">
        <v>74</v>
      </c>
      <c r="D311" s="285" t="s">
        <v>75</v>
      </c>
      <c r="E311" s="286"/>
      <c r="F311" s="287" t="s">
        <v>76</v>
      </c>
      <c r="G311" s="288"/>
      <c r="H311" s="288"/>
      <c r="I311" s="289"/>
      <c r="J311" s="285" t="s">
        <v>77</v>
      </c>
      <c r="K311" s="286"/>
      <c r="L311" s="196" t="s">
        <v>78</v>
      </c>
      <c r="M311" s="197"/>
      <c r="N311" s="198" t="s">
        <v>79</v>
      </c>
    </row>
    <row r="312" spans="1:14" ht="27.6" customHeight="1" x14ac:dyDescent="0.15">
      <c r="A312" s="219"/>
      <c r="B312" s="221"/>
      <c r="C312" s="224"/>
      <c r="D312" s="27" t="s">
        <v>80</v>
      </c>
      <c r="E312" s="27" t="s">
        <v>81</v>
      </c>
      <c r="F312" s="201" t="s">
        <v>82</v>
      </c>
      <c r="G312" s="202"/>
      <c r="H312" s="205" t="s">
        <v>83</v>
      </c>
      <c r="I312" s="205" t="s">
        <v>84</v>
      </c>
      <c r="J312" s="28" t="s">
        <v>85</v>
      </c>
      <c r="K312" s="28" t="s">
        <v>86</v>
      </c>
      <c r="L312" s="207" t="s">
        <v>87</v>
      </c>
      <c r="M312" s="209" t="s">
        <v>78</v>
      </c>
      <c r="N312" s="199"/>
    </row>
    <row r="313" spans="1:14" ht="49.5" customHeight="1" x14ac:dyDescent="0.15">
      <c r="A313" s="219"/>
      <c r="B313" s="222"/>
      <c r="C313" s="224"/>
      <c r="D313" s="29" t="s">
        <v>88</v>
      </c>
      <c r="E313" s="29" t="s">
        <v>89</v>
      </c>
      <c r="F313" s="203"/>
      <c r="G313" s="204"/>
      <c r="H313" s="206"/>
      <c r="I313" s="206"/>
      <c r="J313" s="30" t="s">
        <v>90</v>
      </c>
      <c r="K313" s="31" t="s">
        <v>162</v>
      </c>
      <c r="L313" s="208"/>
      <c r="M313" s="210"/>
      <c r="N313" s="200"/>
    </row>
    <row r="314" spans="1:14" ht="120.75" customHeight="1" x14ac:dyDescent="0.15">
      <c r="A314" s="265" t="s">
        <v>600</v>
      </c>
      <c r="B314" s="268"/>
      <c r="C314" s="271" t="s">
        <v>601</v>
      </c>
      <c r="D314" s="271" t="s">
        <v>602</v>
      </c>
      <c r="E314" s="271" t="s">
        <v>603</v>
      </c>
      <c r="F314" s="94" t="s">
        <v>95</v>
      </c>
      <c r="G314" s="114" t="s">
        <v>604</v>
      </c>
      <c r="H314" s="138">
        <v>4</v>
      </c>
      <c r="I314" s="109">
        <f>SUM(H314:H316)</f>
        <v>132</v>
      </c>
      <c r="J314" s="192" t="s">
        <v>823</v>
      </c>
      <c r="K314" s="272" t="s">
        <v>605</v>
      </c>
      <c r="L314" s="140"/>
      <c r="M314" s="116"/>
      <c r="N314" s="253" t="s">
        <v>466</v>
      </c>
    </row>
    <row r="315" spans="1:14" ht="120.75" customHeight="1" x14ac:dyDescent="0.15">
      <c r="A315" s="266"/>
      <c r="B315" s="269"/>
      <c r="C315" s="272"/>
      <c r="D315" s="256"/>
      <c r="E315" s="256"/>
      <c r="F315" s="164" t="s">
        <v>102</v>
      </c>
      <c r="G315" s="88" t="s">
        <v>103</v>
      </c>
      <c r="H315" s="88">
        <v>0</v>
      </c>
      <c r="I315" s="47" t="s">
        <v>104</v>
      </c>
      <c r="J315" s="192"/>
      <c r="K315" s="272"/>
      <c r="L315" s="85"/>
      <c r="M315" s="89"/>
      <c r="N315" s="253"/>
    </row>
    <row r="316" spans="1:14" ht="29.25" customHeight="1" x14ac:dyDescent="0.15">
      <c r="A316" s="266"/>
      <c r="B316" s="269"/>
      <c r="C316" s="272"/>
      <c r="D316" s="171" t="s">
        <v>105</v>
      </c>
      <c r="E316" s="172"/>
      <c r="F316" s="173" t="s">
        <v>106</v>
      </c>
      <c r="G316" s="255" t="s">
        <v>606</v>
      </c>
      <c r="H316" s="257">
        <v>128</v>
      </c>
      <c r="I316" s="236" t="s">
        <v>851</v>
      </c>
      <c r="J316" s="192"/>
      <c r="K316" s="272"/>
      <c r="L316" s="261"/>
      <c r="M316" s="263"/>
      <c r="N316" s="253"/>
    </row>
    <row r="317" spans="1:14" ht="102.75" customHeight="1" x14ac:dyDescent="0.15">
      <c r="A317" s="266"/>
      <c r="B317" s="269"/>
      <c r="C317" s="272"/>
      <c r="D317" s="277" t="s">
        <v>607</v>
      </c>
      <c r="E317" s="278"/>
      <c r="F317" s="174"/>
      <c r="G317" s="272"/>
      <c r="H317" s="279"/>
      <c r="I317" s="280"/>
      <c r="J317" s="192"/>
      <c r="K317" s="272"/>
      <c r="L317" s="281"/>
      <c r="M317" s="276"/>
      <c r="N317" s="253"/>
    </row>
    <row r="318" spans="1:14" ht="120.75" customHeight="1" x14ac:dyDescent="0.15">
      <c r="A318" s="265" t="s">
        <v>608</v>
      </c>
      <c r="B318" s="268"/>
      <c r="C318" s="271" t="s">
        <v>609</v>
      </c>
      <c r="D318" s="271" t="s">
        <v>610</v>
      </c>
      <c r="E318" s="271" t="s">
        <v>611</v>
      </c>
      <c r="F318" s="94" t="s">
        <v>95</v>
      </c>
      <c r="G318" s="83" t="s">
        <v>612</v>
      </c>
      <c r="H318" s="163">
        <v>7</v>
      </c>
      <c r="I318" s="34">
        <f>SUM(H318:H320)</f>
        <v>90</v>
      </c>
      <c r="J318" s="271" t="s">
        <v>613</v>
      </c>
      <c r="K318" s="271" t="s">
        <v>614</v>
      </c>
      <c r="L318" s="141"/>
      <c r="M318" s="142"/>
      <c r="N318" s="252" t="s">
        <v>466</v>
      </c>
    </row>
    <row r="319" spans="1:14" ht="120.75" customHeight="1" x14ac:dyDescent="0.15">
      <c r="A319" s="266"/>
      <c r="B319" s="269"/>
      <c r="C319" s="272"/>
      <c r="D319" s="256"/>
      <c r="E319" s="256"/>
      <c r="F319" s="164" t="s">
        <v>102</v>
      </c>
      <c r="G319" s="88" t="s">
        <v>103</v>
      </c>
      <c r="H319" s="88">
        <v>0</v>
      </c>
      <c r="I319" s="47" t="s">
        <v>104</v>
      </c>
      <c r="J319" s="272"/>
      <c r="K319" s="272"/>
      <c r="L319" s="85"/>
      <c r="M319" s="89"/>
      <c r="N319" s="253"/>
    </row>
    <row r="320" spans="1:14" ht="29.25" customHeight="1" x14ac:dyDescent="0.15">
      <c r="A320" s="266"/>
      <c r="B320" s="269"/>
      <c r="C320" s="272"/>
      <c r="D320" s="171" t="s">
        <v>105</v>
      </c>
      <c r="E320" s="172"/>
      <c r="F320" s="173" t="s">
        <v>106</v>
      </c>
      <c r="G320" s="234" t="s">
        <v>824</v>
      </c>
      <c r="H320" s="177">
        <v>83</v>
      </c>
      <c r="I320" s="236" t="s">
        <v>844</v>
      </c>
      <c r="J320" s="272"/>
      <c r="K320" s="272"/>
      <c r="L320" s="261"/>
      <c r="M320" s="263"/>
      <c r="N320" s="253"/>
    </row>
    <row r="321" spans="1:14" ht="102.75" customHeight="1" x14ac:dyDescent="0.15">
      <c r="A321" s="267"/>
      <c r="B321" s="270"/>
      <c r="C321" s="256"/>
      <c r="D321" s="250" t="s">
        <v>615</v>
      </c>
      <c r="E321" s="251"/>
      <c r="F321" s="174"/>
      <c r="G321" s="193"/>
      <c r="H321" s="178"/>
      <c r="I321" s="275"/>
      <c r="J321" s="256"/>
      <c r="K321" s="256"/>
      <c r="L321" s="262"/>
      <c r="M321" s="264"/>
      <c r="N321" s="254"/>
    </row>
    <row r="322" spans="1:14" s="143" customFormat="1" ht="132.75" customHeight="1" x14ac:dyDescent="0.2">
      <c r="A322" s="266" t="s">
        <v>616</v>
      </c>
      <c r="B322" s="269"/>
      <c r="C322" s="191" t="s">
        <v>617</v>
      </c>
      <c r="D322" s="271" t="s">
        <v>58</v>
      </c>
      <c r="E322" s="271" t="s">
        <v>618</v>
      </c>
      <c r="F322" s="94" t="s">
        <v>95</v>
      </c>
      <c r="G322" s="83" t="s">
        <v>619</v>
      </c>
      <c r="H322" s="137">
        <v>1</v>
      </c>
      <c r="I322" s="84">
        <f>SUM(H322:H324)</f>
        <v>72</v>
      </c>
      <c r="J322" s="271" t="s">
        <v>620</v>
      </c>
      <c r="K322" s="271" t="s">
        <v>621</v>
      </c>
      <c r="L322" s="118"/>
      <c r="M322" s="112"/>
      <c r="N322" s="252" t="s">
        <v>466</v>
      </c>
    </row>
    <row r="323" spans="1:14" ht="120.75" customHeight="1" x14ac:dyDescent="0.15">
      <c r="A323" s="266"/>
      <c r="B323" s="269"/>
      <c r="C323" s="192"/>
      <c r="D323" s="256"/>
      <c r="E323" s="256"/>
      <c r="F323" s="164" t="s">
        <v>102</v>
      </c>
      <c r="G323" s="88" t="s">
        <v>103</v>
      </c>
      <c r="H323" s="88">
        <v>0</v>
      </c>
      <c r="I323" s="47" t="s">
        <v>104</v>
      </c>
      <c r="J323" s="272"/>
      <c r="K323" s="272"/>
      <c r="L323" s="85"/>
      <c r="M323" s="89"/>
      <c r="N323" s="253"/>
    </row>
    <row r="324" spans="1:14" ht="29.25" customHeight="1" x14ac:dyDescent="0.15">
      <c r="A324" s="266"/>
      <c r="B324" s="269"/>
      <c r="C324" s="192"/>
      <c r="D324" s="171" t="s">
        <v>105</v>
      </c>
      <c r="E324" s="172"/>
      <c r="F324" s="173" t="s">
        <v>106</v>
      </c>
      <c r="G324" s="255" t="s">
        <v>622</v>
      </c>
      <c r="H324" s="257">
        <v>71</v>
      </c>
      <c r="I324" s="259" t="s">
        <v>845</v>
      </c>
      <c r="J324" s="272"/>
      <c r="K324" s="272"/>
      <c r="L324" s="261"/>
      <c r="M324" s="263"/>
      <c r="N324" s="253"/>
    </row>
    <row r="325" spans="1:14" ht="102" customHeight="1" x14ac:dyDescent="0.15">
      <c r="A325" s="267"/>
      <c r="B325" s="270"/>
      <c r="C325" s="193"/>
      <c r="D325" s="250" t="s">
        <v>623</v>
      </c>
      <c r="E325" s="251"/>
      <c r="F325" s="174"/>
      <c r="G325" s="256"/>
      <c r="H325" s="258"/>
      <c r="I325" s="260"/>
      <c r="J325" s="256"/>
      <c r="K325" s="256"/>
      <c r="L325" s="262"/>
      <c r="M325" s="264"/>
      <c r="N325" s="254"/>
    </row>
    <row r="326" spans="1:14" ht="30" customHeight="1" thickBot="1" x14ac:dyDescent="0.2">
      <c r="A326" s="53"/>
      <c r="B326" s="54"/>
      <c r="C326" s="55"/>
      <c r="D326" s="13"/>
      <c r="E326" s="13"/>
      <c r="F326" s="56"/>
      <c r="G326" s="144"/>
      <c r="H326" s="145"/>
      <c r="I326" s="55"/>
      <c r="J326" s="59"/>
      <c r="K326" s="55"/>
      <c r="L326" s="60"/>
      <c r="M326" s="13"/>
      <c r="N326" s="55"/>
    </row>
    <row r="327" spans="1:14" ht="37.5" customHeight="1" thickBot="1" x14ac:dyDescent="0.2">
      <c r="A327" s="214" t="s">
        <v>71</v>
      </c>
      <c r="B327" s="215"/>
      <c r="C327" s="215"/>
      <c r="D327" s="63" t="s">
        <v>8</v>
      </c>
      <c r="E327" s="216" t="str">
        <f>IF(D327="","←施策番号を選択してください。",VLOOKUP(D327,V378:W436,2,1))</f>
        <v>就労支援と社会参加の促進</v>
      </c>
      <c r="F327" s="217"/>
      <c r="G327" s="218"/>
      <c r="H327" s="23"/>
      <c r="I327" s="24"/>
      <c r="J327" s="24"/>
      <c r="K327" s="24"/>
      <c r="L327" s="25"/>
      <c r="M327" s="25"/>
      <c r="N327" s="18"/>
    </row>
    <row r="328" spans="1:14" ht="37.5" customHeight="1" x14ac:dyDescent="0.15">
      <c r="A328" s="219" t="s">
        <v>132</v>
      </c>
      <c r="B328" s="220" t="s">
        <v>73</v>
      </c>
      <c r="C328" s="223" t="s">
        <v>74</v>
      </c>
      <c r="D328" s="225" t="s">
        <v>75</v>
      </c>
      <c r="E328" s="226"/>
      <c r="F328" s="227" t="s">
        <v>76</v>
      </c>
      <c r="G328" s="228"/>
      <c r="H328" s="229"/>
      <c r="I328" s="230"/>
      <c r="J328" s="194" t="s">
        <v>77</v>
      </c>
      <c r="K328" s="195"/>
      <c r="L328" s="196" t="s">
        <v>78</v>
      </c>
      <c r="M328" s="197"/>
      <c r="N328" s="198" t="s">
        <v>79</v>
      </c>
    </row>
    <row r="329" spans="1:14" ht="27.6" customHeight="1" x14ac:dyDescent="0.15">
      <c r="A329" s="219"/>
      <c r="B329" s="221"/>
      <c r="C329" s="224"/>
      <c r="D329" s="27" t="s">
        <v>80</v>
      </c>
      <c r="E329" s="27" t="s">
        <v>81</v>
      </c>
      <c r="F329" s="201" t="s">
        <v>82</v>
      </c>
      <c r="G329" s="202"/>
      <c r="H329" s="205" t="s">
        <v>83</v>
      </c>
      <c r="I329" s="205" t="s">
        <v>84</v>
      </c>
      <c r="J329" s="28" t="s">
        <v>85</v>
      </c>
      <c r="K329" s="28" t="s">
        <v>86</v>
      </c>
      <c r="L329" s="207" t="s">
        <v>87</v>
      </c>
      <c r="M329" s="209" t="s">
        <v>78</v>
      </c>
      <c r="N329" s="199"/>
    </row>
    <row r="330" spans="1:14" ht="49.5" customHeight="1" x14ac:dyDescent="0.15">
      <c r="A330" s="219"/>
      <c r="B330" s="222"/>
      <c r="C330" s="224"/>
      <c r="D330" s="29" t="s">
        <v>88</v>
      </c>
      <c r="E330" s="29" t="s">
        <v>89</v>
      </c>
      <c r="F330" s="203"/>
      <c r="G330" s="204"/>
      <c r="H330" s="206"/>
      <c r="I330" s="206"/>
      <c r="J330" s="30" t="s">
        <v>90</v>
      </c>
      <c r="K330" s="31" t="s">
        <v>162</v>
      </c>
      <c r="L330" s="208"/>
      <c r="M330" s="210"/>
      <c r="N330" s="200"/>
    </row>
    <row r="331" spans="1:14" ht="147" customHeight="1" x14ac:dyDescent="0.15">
      <c r="A331" s="240" t="s">
        <v>163</v>
      </c>
      <c r="B331" s="188"/>
      <c r="C331" s="191" t="s">
        <v>624</v>
      </c>
      <c r="D331" s="191" t="s">
        <v>625</v>
      </c>
      <c r="E331" s="191" t="s">
        <v>626</v>
      </c>
      <c r="F331" s="32" t="s">
        <v>166</v>
      </c>
      <c r="G331" s="33" t="s">
        <v>627</v>
      </c>
      <c r="H331" s="34">
        <v>6</v>
      </c>
      <c r="I331" s="42">
        <f>SUM(H331:H333)</f>
        <v>160</v>
      </c>
      <c r="J331" s="191" t="s">
        <v>825</v>
      </c>
      <c r="K331" s="191" t="s">
        <v>628</v>
      </c>
      <c r="L331" s="43" t="s">
        <v>284</v>
      </c>
      <c r="M331" s="44" t="s">
        <v>629</v>
      </c>
      <c r="N331" s="168" t="s">
        <v>501</v>
      </c>
    </row>
    <row r="332" spans="1:14" ht="140.1" customHeight="1" x14ac:dyDescent="0.15">
      <c r="A332" s="241"/>
      <c r="B332" s="189"/>
      <c r="C332" s="192"/>
      <c r="D332" s="193"/>
      <c r="E332" s="193"/>
      <c r="F332" s="37" t="s">
        <v>144</v>
      </c>
      <c r="G332" s="38" t="s">
        <v>103</v>
      </c>
      <c r="H332" s="38">
        <v>0</v>
      </c>
      <c r="I332" s="39" t="s">
        <v>104</v>
      </c>
      <c r="J332" s="192"/>
      <c r="K332" s="192"/>
      <c r="L332" s="43" t="s">
        <v>284</v>
      </c>
      <c r="M332" s="36" t="s">
        <v>630</v>
      </c>
      <c r="N332" s="169"/>
    </row>
    <row r="333" spans="1:14" ht="29.25" customHeight="1" x14ac:dyDescent="0.15">
      <c r="A333" s="241"/>
      <c r="B333" s="189"/>
      <c r="C333" s="192"/>
      <c r="D333" s="171" t="s">
        <v>105</v>
      </c>
      <c r="E333" s="172"/>
      <c r="F333" s="173" t="s">
        <v>147</v>
      </c>
      <c r="G333" s="234" t="s">
        <v>631</v>
      </c>
      <c r="H333" s="177">
        <v>154</v>
      </c>
      <c r="I333" s="236" t="s">
        <v>846</v>
      </c>
      <c r="J333" s="192"/>
      <c r="K333" s="192"/>
      <c r="L333" s="238"/>
      <c r="M333" s="183"/>
      <c r="N333" s="169"/>
    </row>
    <row r="334" spans="1:14" ht="102" customHeight="1" x14ac:dyDescent="0.15">
      <c r="A334" s="274"/>
      <c r="B334" s="190"/>
      <c r="C334" s="193"/>
      <c r="D334" s="166" t="s">
        <v>307</v>
      </c>
      <c r="E334" s="167"/>
      <c r="F334" s="174"/>
      <c r="G334" s="193"/>
      <c r="H334" s="178"/>
      <c r="I334" s="275"/>
      <c r="J334" s="193"/>
      <c r="K334" s="193"/>
      <c r="L334" s="273"/>
      <c r="M334" s="184"/>
      <c r="N334" s="170"/>
    </row>
    <row r="335" spans="1:14" ht="147" customHeight="1" x14ac:dyDescent="0.15">
      <c r="A335" s="240" t="s">
        <v>174</v>
      </c>
      <c r="B335" s="188"/>
      <c r="C335" s="191" t="s">
        <v>632</v>
      </c>
      <c r="D335" s="191" t="s">
        <v>59</v>
      </c>
      <c r="E335" s="191" t="s">
        <v>633</v>
      </c>
      <c r="F335" s="32" t="s">
        <v>166</v>
      </c>
      <c r="G335" s="33" t="s">
        <v>634</v>
      </c>
      <c r="H335" s="34">
        <v>6</v>
      </c>
      <c r="I335" s="42">
        <f>SUM(H335:H337)</f>
        <v>150</v>
      </c>
      <c r="J335" s="191" t="s">
        <v>827</v>
      </c>
      <c r="K335" s="191" t="s">
        <v>628</v>
      </c>
      <c r="L335" s="43" t="s">
        <v>284</v>
      </c>
      <c r="M335" s="44" t="s">
        <v>629</v>
      </c>
      <c r="N335" s="168" t="s">
        <v>501</v>
      </c>
    </row>
    <row r="336" spans="1:14" ht="140.1" customHeight="1" x14ac:dyDescent="0.15">
      <c r="A336" s="241"/>
      <c r="B336" s="189"/>
      <c r="C336" s="192"/>
      <c r="D336" s="193"/>
      <c r="E336" s="193"/>
      <c r="F336" s="37" t="s">
        <v>144</v>
      </c>
      <c r="G336" s="38" t="s">
        <v>103</v>
      </c>
      <c r="H336" s="62">
        <v>0</v>
      </c>
      <c r="I336" s="39" t="s">
        <v>104</v>
      </c>
      <c r="J336" s="192"/>
      <c r="K336" s="192"/>
      <c r="L336" s="43" t="s">
        <v>284</v>
      </c>
      <c r="M336" s="36" t="s">
        <v>635</v>
      </c>
      <c r="N336" s="169"/>
    </row>
    <row r="337" spans="1:14" ht="29.85" customHeight="1" x14ac:dyDescent="0.15">
      <c r="A337" s="241"/>
      <c r="B337" s="189"/>
      <c r="C337" s="192"/>
      <c r="D337" s="171" t="s">
        <v>105</v>
      </c>
      <c r="E337" s="172"/>
      <c r="F337" s="173" t="s">
        <v>147</v>
      </c>
      <c r="G337" s="175" t="s">
        <v>826</v>
      </c>
      <c r="H337" s="177">
        <v>144</v>
      </c>
      <c r="I337" s="179" t="s">
        <v>846</v>
      </c>
      <c r="J337" s="192"/>
      <c r="K337" s="192"/>
      <c r="L337" s="238"/>
      <c r="M337" s="183"/>
      <c r="N337" s="169"/>
    </row>
    <row r="338" spans="1:14" ht="102" customHeight="1" x14ac:dyDescent="0.15">
      <c r="A338" s="274"/>
      <c r="B338" s="190"/>
      <c r="C338" s="193"/>
      <c r="D338" s="166" t="s">
        <v>636</v>
      </c>
      <c r="E338" s="167"/>
      <c r="F338" s="174"/>
      <c r="G338" s="176"/>
      <c r="H338" s="178"/>
      <c r="I338" s="180"/>
      <c r="J338" s="193"/>
      <c r="K338" s="193"/>
      <c r="L338" s="273"/>
      <c r="M338" s="184"/>
      <c r="N338" s="170"/>
    </row>
    <row r="339" spans="1:14" ht="129.75" customHeight="1" x14ac:dyDescent="0.15">
      <c r="A339" s="265" t="s">
        <v>184</v>
      </c>
      <c r="B339" s="268"/>
      <c r="C339" s="271" t="s">
        <v>637</v>
      </c>
      <c r="D339" s="271" t="s">
        <v>60</v>
      </c>
      <c r="E339" s="271" t="s">
        <v>638</v>
      </c>
      <c r="F339" s="32" t="s">
        <v>95</v>
      </c>
      <c r="G339" s="83" t="s">
        <v>619</v>
      </c>
      <c r="H339" s="138">
        <v>1</v>
      </c>
      <c r="I339" s="84">
        <f>SUM(H339:H341)</f>
        <v>98</v>
      </c>
      <c r="J339" s="271" t="s">
        <v>639</v>
      </c>
      <c r="K339" s="271" t="s">
        <v>640</v>
      </c>
      <c r="L339" s="118" t="s">
        <v>142</v>
      </c>
      <c r="M339" s="112" t="s">
        <v>641</v>
      </c>
      <c r="N339" s="252" t="s">
        <v>466</v>
      </c>
    </row>
    <row r="340" spans="1:14" ht="129.75" customHeight="1" x14ac:dyDescent="0.15">
      <c r="A340" s="266"/>
      <c r="B340" s="269"/>
      <c r="C340" s="272"/>
      <c r="D340" s="256"/>
      <c r="E340" s="256"/>
      <c r="F340" s="164" t="s">
        <v>102</v>
      </c>
      <c r="G340" s="88" t="s">
        <v>103</v>
      </c>
      <c r="H340" s="88">
        <v>0</v>
      </c>
      <c r="I340" s="47" t="s">
        <v>104</v>
      </c>
      <c r="J340" s="272"/>
      <c r="K340" s="272"/>
      <c r="L340" s="85"/>
      <c r="M340" s="89"/>
      <c r="N340" s="253"/>
    </row>
    <row r="341" spans="1:14" ht="29.25" customHeight="1" x14ac:dyDescent="0.15">
      <c r="A341" s="266"/>
      <c r="B341" s="269"/>
      <c r="C341" s="272"/>
      <c r="D341" s="171" t="s">
        <v>105</v>
      </c>
      <c r="E341" s="172"/>
      <c r="F341" s="173" t="s">
        <v>106</v>
      </c>
      <c r="G341" s="255" t="s">
        <v>785</v>
      </c>
      <c r="H341" s="257">
        <v>97</v>
      </c>
      <c r="I341" s="259" t="s">
        <v>847</v>
      </c>
      <c r="J341" s="272"/>
      <c r="K341" s="272"/>
      <c r="L341" s="261"/>
      <c r="M341" s="263"/>
      <c r="N341" s="253"/>
    </row>
    <row r="342" spans="1:14" ht="102" customHeight="1" x14ac:dyDescent="0.15">
      <c r="A342" s="267"/>
      <c r="B342" s="270"/>
      <c r="C342" s="256"/>
      <c r="D342" s="250" t="s">
        <v>642</v>
      </c>
      <c r="E342" s="251"/>
      <c r="F342" s="174"/>
      <c r="G342" s="256"/>
      <c r="H342" s="258"/>
      <c r="I342" s="260"/>
      <c r="J342" s="256"/>
      <c r="K342" s="256"/>
      <c r="L342" s="262"/>
      <c r="M342" s="264"/>
      <c r="N342" s="254"/>
    </row>
    <row r="343" spans="1:14" ht="30" customHeight="1" thickBot="1" x14ac:dyDescent="0.2">
      <c r="A343" s="146"/>
      <c r="B343" s="139"/>
      <c r="C343" s="55"/>
      <c r="D343" s="13"/>
      <c r="E343" s="13"/>
      <c r="F343" s="56"/>
      <c r="G343" s="13"/>
      <c r="H343" s="65"/>
      <c r="I343" s="55"/>
      <c r="J343" s="55"/>
      <c r="K343" s="55"/>
      <c r="L343" s="108"/>
      <c r="M343" s="13"/>
      <c r="N343" s="55"/>
    </row>
    <row r="344" spans="1:14" ht="37.5" customHeight="1" thickBot="1" x14ac:dyDescent="0.2">
      <c r="A344" s="214" t="s">
        <v>71</v>
      </c>
      <c r="B344" s="215"/>
      <c r="C344" s="215"/>
      <c r="D344" s="63" t="s">
        <v>9</v>
      </c>
      <c r="E344" s="216" t="str">
        <f>IF(D344="","←施策番号を選択してください。",VLOOKUP(D344,V378:W436,2,1))</f>
        <v>生活基盤の充実</v>
      </c>
      <c r="F344" s="217"/>
      <c r="G344" s="218"/>
      <c r="H344" s="23"/>
      <c r="I344" s="24"/>
      <c r="J344" s="24"/>
      <c r="K344" s="24"/>
      <c r="L344" s="25"/>
      <c r="M344" s="25"/>
      <c r="N344" s="18"/>
    </row>
    <row r="345" spans="1:14" ht="37.5" customHeight="1" x14ac:dyDescent="0.15">
      <c r="A345" s="219" t="s">
        <v>267</v>
      </c>
      <c r="B345" s="220" t="s">
        <v>73</v>
      </c>
      <c r="C345" s="223" t="s">
        <v>74</v>
      </c>
      <c r="D345" s="225" t="s">
        <v>75</v>
      </c>
      <c r="E345" s="226"/>
      <c r="F345" s="227" t="s">
        <v>76</v>
      </c>
      <c r="G345" s="228"/>
      <c r="H345" s="229"/>
      <c r="I345" s="230"/>
      <c r="J345" s="194" t="s">
        <v>77</v>
      </c>
      <c r="K345" s="195"/>
      <c r="L345" s="196" t="s">
        <v>78</v>
      </c>
      <c r="M345" s="197"/>
      <c r="N345" s="198" t="s">
        <v>79</v>
      </c>
    </row>
    <row r="346" spans="1:14" ht="27.6" customHeight="1" x14ac:dyDescent="0.15">
      <c r="A346" s="219"/>
      <c r="B346" s="221"/>
      <c r="C346" s="224"/>
      <c r="D346" s="27" t="s">
        <v>80</v>
      </c>
      <c r="E346" s="27" t="s">
        <v>81</v>
      </c>
      <c r="F346" s="201" t="s">
        <v>82</v>
      </c>
      <c r="G346" s="202"/>
      <c r="H346" s="205" t="s">
        <v>83</v>
      </c>
      <c r="I346" s="205" t="s">
        <v>84</v>
      </c>
      <c r="J346" s="28" t="s">
        <v>85</v>
      </c>
      <c r="K346" s="28" t="s">
        <v>86</v>
      </c>
      <c r="L346" s="207" t="s">
        <v>87</v>
      </c>
      <c r="M346" s="209" t="s">
        <v>78</v>
      </c>
      <c r="N346" s="199"/>
    </row>
    <row r="347" spans="1:14" ht="49.5" customHeight="1" x14ac:dyDescent="0.15">
      <c r="A347" s="219"/>
      <c r="B347" s="222"/>
      <c r="C347" s="224"/>
      <c r="D347" s="29" t="s">
        <v>88</v>
      </c>
      <c r="E347" s="29" t="s">
        <v>89</v>
      </c>
      <c r="F347" s="203"/>
      <c r="G347" s="204"/>
      <c r="H347" s="206"/>
      <c r="I347" s="206"/>
      <c r="J347" s="30" t="s">
        <v>90</v>
      </c>
      <c r="K347" s="31" t="s">
        <v>162</v>
      </c>
      <c r="L347" s="208"/>
      <c r="M347" s="210"/>
      <c r="N347" s="200"/>
    </row>
    <row r="348" spans="1:14" ht="129.75" customHeight="1" x14ac:dyDescent="0.15">
      <c r="A348" s="185" t="s">
        <v>163</v>
      </c>
      <c r="B348" s="188"/>
      <c r="C348" s="191" t="s">
        <v>643</v>
      </c>
      <c r="D348" s="191" t="s">
        <v>644</v>
      </c>
      <c r="E348" s="191" t="s">
        <v>645</v>
      </c>
      <c r="F348" s="32" t="s">
        <v>166</v>
      </c>
      <c r="G348" s="33" t="s">
        <v>646</v>
      </c>
      <c r="H348" s="34">
        <v>3</v>
      </c>
      <c r="I348" s="42">
        <f>SUM(H348:H350)</f>
        <v>599</v>
      </c>
      <c r="J348" s="191" t="s">
        <v>828</v>
      </c>
      <c r="K348" s="191" t="s">
        <v>647</v>
      </c>
      <c r="L348" s="35" t="s">
        <v>99</v>
      </c>
      <c r="M348" s="44" t="s">
        <v>648</v>
      </c>
      <c r="N348" s="168" t="s">
        <v>649</v>
      </c>
    </row>
    <row r="349" spans="1:14" ht="129.75" customHeight="1" x14ac:dyDescent="0.15">
      <c r="A349" s="186"/>
      <c r="B349" s="189"/>
      <c r="C349" s="192"/>
      <c r="D349" s="193"/>
      <c r="E349" s="193"/>
      <c r="F349" s="37" t="s">
        <v>144</v>
      </c>
      <c r="G349" s="38" t="s">
        <v>650</v>
      </c>
      <c r="H349" s="46">
        <f>ROUNDUP(147689495/1000000,0)</f>
        <v>148</v>
      </c>
      <c r="I349" s="39" t="s">
        <v>104</v>
      </c>
      <c r="J349" s="192"/>
      <c r="K349" s="192"/>
      <c r="L349" s="35"/>
      <c r="M349" s="36"/>
      <c r="N349" s="169"/>
    </row>
    <row r="350" spans="1:14" ht="29.25" customHeight="1" x14ac:dyDescent="0.15">
      <c r="A350" s="186"/>
      <c r="B350" s="189"/>
      <c r="C350" s="192"/>
      <c r="D350" s="171" t="s">
        <v>105</v>
      </c>
      <c r="E350" s="172"/>
      <c r="F350" s="173" t="s">
        <v>147</v>
      </c>
      <c r="G350" s="234" t="s">
        <v>651</v>
      </c>
      <c r="H350" s="177">
        <v>448</v>
      </c>
      <c r="I350" s="248" t="s">
        <v>652</v>
      </c>
      <c r="J350" s="192"/>
      <c r="K350" s="192"/>
      <c r="L350" s="181"/>
      <c r="M350" s="183"/>
      <c r="N350" s="169"/>
    </row>
    <row r="351" spans="1:14" ht="102" customHeight="1" x14ac:dyDescent="0.15">
      <c r="A351" s="187"/>
      <c r="B351" s="190"/>
      <c r="C351" s="193"/>
      <c r="D351" s="166" t="s">
        <v>307</v>
      </c>
      <c r="E351" s="167"/>
      <c r="F351" s="174"/>
      <c r="G351" s="193"/>
      <c r="H351" s="178"/>
      <c r="I351" s="249"/>
      <c r="J351" s="193"/>
      <c r="K351" s="193"/>
      <c r="L351" s="182"/>
      <c r="M351" s="184"/>
      <c r="N351" s="170"/>
    </row>
    <row r="352" spans="1:14" ht="129.75" customHeight="1" x14ac:dyDescent="0.15">
      <c r="A352" s="240" t="s">
        <v>174</v>
      </c>
      <c r="B352" s="188"/>
      <c r="C352" s="191" t="s">
        <v>653</v>
      </c>
      <c r="D352" s="191" t="s">
        <v>654</v>
      </c>
      <c r="E352" s="191" t="s">
        <v>655</v>
      </c>
      <c r="F352" s="32" t="s">
        <v>166</v>
      </c>
      <c r="G352" s="95" t="s">
        <v>656</v>
      </c>
      <c r="H352" s="46">
        <v>79</v>
      </c>
      <c r="I352" s="42">
        <f>SUM(H352:H354)</f>
        <v>412</v>
      </c>
      <c r="J352" s="191" t="s">
        <v>829</v>
      </c>
      <c r="K352" s="191" t="s">
        <v>657</v>
      </c>
      <c r="L352" s="35" t="s">
        <v>375</v>
      </c>
      <c r="M352" s="44" t="s">
        <v>658</v>
      </c>
      <c r="N352" s="168" t="s">
        <v>649</v>
      </c>
    </row>
    <row r="353" spans="1:14" ht="129.75" customHeight="1" x14ac:dyDescent="0.15">
      <c r="A353" s="241"/>
      <c r="B353" s="189"/>
      <c r="C353" s="192"/>
      <c r="D353" s="193"/>
      <c r="E353" s="193"/>
      <c r="F353" s="37" t="s">
        <v>144</v>
      </c>
      <c r="G353" s="38" t="s">
        <v>659</v>
      </c>
      <c r="H353" s="46">
        <v>17</v>
      </c>
      <c r="I353" s="39" t="s">
        <v>104</v>
      </c>
      <c r="J353" s="192"/>
      <c r="K353" s="192"/>
      <c r="L353" s="35"/>
      <c r="M353" s="71"/>
      <c r="N353" s="169"/>
    </row>
    <row r="354" spans="1:14" ht="29.25" customHeight="1" x14ac:dyDescent="0.15">
      <c r="A354" s="241"/>
      <c r="B354" s="189"/>
      <c r="C354" s="192"/>
      <c r="D354" s="171" t="s">
        <v>105</v>
      </c>
      <c r="E354" s="172"/>
      <c r="F354" s="173" t="s">
        <v>147</v>
      </c>
      <c r="G354" s="234" t="s">
        <v>660</v>
      </c>
      <c r="H354" s="177">
        <v>316</v>
      </c>
      <c r="I354" s="236" t="s">
        <v>661</v>
      </c>
      <c r="J354" s="192"/>
      <c r="K354" s="192"/>
      <c r="L354" s="181"/>
      <c r="M354" s="183"/>
      <c r="N354" s="169"/>
    </row>
    <row r="355" spans="1:14" ht="127.5" customHeight="1" thickBot="1" x14ac:dyDescent="0.2">
      <c r="A355" s="242"/>
      <c r="B355" s="243"/>
      <c r="C355" s="231"/>
      <c r="D355" s="212" t="s">
        <v>307</v>
      </c>
      <c r="E355" s="213"/>
      <c r="F355" s="233"/>
      <c r="G355" s="231"/>
      <c r="H355" s="235"/>
      <c r="I355" s="237"/>
      <c r="J355" s="231"/>
      <c r="K355" s="231"/>
      <c r="L355" s="247"/>
      <c r="M355" s="211"/>
      <c r="N355" s="170"/>
    </row>
    <row r="356" spans="1:14" s="26" customFormat="1" ht="30" customHeight="1" thickBot="1" x14ac:dyDescent="0.2">
      <c r="A356" s="53"/>
      <c r="B356" s="54"/>
      <c r="C356" s="55"/>
      <c r="D356" s="13"/>
      <c r="E356" s="13"/>
      <c r="F356" s="56"/>
      <c r="G356" s="13"/>
      <c r="H356" s="65"/>
      <c r="I356" s="55"/>
      <c r="J356" s="55"/>
      <c r="K356" s="55"/>
      <c r="L356" s="108"/>
      <c r="M356" s="13"/>
      <c r="N356" s="55"/>
    </row>
    <row r="357" spans="1:14" ht="37.5" customHeight="1" thickBot="1" x14ac:dyDescent="0.2">
      <c r="A357" s="214" t="s">
        <v>71</v>
      </c>
      <c r="B357" s="215"/>
      <c r="C357" s="215"/>
      <c r="D357" s="63" t="s">
        <v>11</v>
      </c>
      <c r="E357" s="216" t="str">
        <f>IF(D357="","←施策番号を選択してください。",VLOOKUP(D357,V378:W436,2,1))</f>
        <v>ＩＣＴを活かした利便性の向上</v>
      </c>
      <c r="F357" s="217"/>
      <c r="G357" s="218"/>
      <c r="H357" s="23"/>
      <c r="I357" s="24"/>
      <c r="J357" s="24"/>
      <c r="K357" s="24"/>
      <c r="L357" s="25"/>
      <c r="M357" s="25"/>
      <c r="N357" s="18"/>
    </row>
    <row r="358" spans="1:14" ht="37.5" customHeight="1" x14ac:dyDescent="0.15">
      <c r="A358" s="219" t="s">
        <v>132</v>
      </c>
      <c r="B358" s="220" t="s">
        <v>73</v>
      </c>
      <c r="C358" s="223" t="s">
        <v>74</v>
      </c>
      <c r="D358" s="225" t="s">
        <v>75</v>
      </c>
      <c r="E358" s="226"/>
      <c r="F358" s="227" t="s">
        <v>76</v>
      </c>
      <c r="G358" s="228"/>
      <c r="H358" s="229"/>
      <c r="I358" s="230"/>
      <c r="J358" s="194" t="s">
        <v>77</v>
      </c>
      <c r="K358" s="195"/>
      <c r="L358" s="196" t="s">
        <v>78</v>
      </c>
      <c r="M358" s="197"/>
      <c r="N358" s="198" t="s">
        <v>79</v>
      </c>
    </row>
    <row r="359" spans="1:14" ht="27.6" customHeight="1" x14ac:dyDescent="0.15">
      <c r="A359" s="219"/>
      <c r="B359" s="221"/>
      <c r="C359" s="224"/>
      <c r="D359" s="27" t="s">
        <v>80</v>
      </c>
      <c r="E359" s="27" t="s">
        <v>81</v>
      </c>
      <c r="F359" s="201" t="s">
        <v>82</v>
      </c>
      <c r="G359" s="202"/>
      <c r="H359" s="205" t="s">
        <v>83</v>
      </c>
      <c r="I359" s="205" t="s">
        <v>84</v>
      </c>
      <c r="J359" s="28" t="s">
        <v>85</v>
      </c>
      <c r="K359" s="28" t="s">
        <v>86</v>
      </c>
      <c r="L359" s="207" t="s">
        <v>87</v>
      </c>
      <c r="M359" s="209" t="s">
        <v>78</v>
      </c>
      <c r="N359" s="199"/>
    </row>
    <row r="360" spans="1:14" ht="49.5" customHeight="1" x14ac:dyDescent="0.15">
      <c r="A360" s="219"/>
      <c r="B360" s="222"/>
      <c r="C360" s="224"/>
      <c r="D360" s="29" t="s">
        <v>88</v>
      </c>
      <c r="E360" s="29" t="s">
        <v>89</v>
      </c>
      <c r="F360" s="203"/>
      <c r="G360" s="204"/>
      <c r="H360" s="206"/>
      <c r="I360" s="206"/>
      <c r="J360" s="30" t="s">
        <v>90</v>
      </c>
      <c r="K360" s="31" t="s">
        <v>162</v>
      </c>
      <c r="L360" s="208"/>
      <c r="M360" s="210"/>
      <c r="N360" s="200"/>
    </row>
    <row r="361" spans="1:14" ht="80.099999999999994" customHeight="1" x14ac:dyDescent="0.15">
      <c r="A361" s="240" t="s">
        <v>163</v>
      </c>
      <c r="B361" s="188"/>
      <c r="C361" s="191" t="s">
        <v>662</v>
      </c>
      <c r="D361" s="191" t="s">
        <v>61</v>
      </c>
      <c r="E361" s="191" t="s">
        <v>663</v>
      </c>
      <c r="F361" s="32" t="s">
        <v>166</v>
      </c>
      <c r="G361" s="33" t="s">
        <v>364</v>
      </c>
      <c r="H361" s="34">
        <v>8</v>
      </c>
      <c r="I361" s="42">
        <f>SUM(H361:H363)</f>
        <v>138</v>
      </c>
      <c r="J361" s="244" t="s">
        <v>664</v>
      </c>
      <c r="K361" s="191" t="s">
        <v>665</v>
      </c>
      <c r="L361" s="64"/>
      <c r="M361" s="44"/>
      <c r="N361" s="168" t="s">
        <v>666</v>
      </c>
    </row>
    <row r="362" spans="1:14" ht="80.099999999999994" customHeight="1" x14ac:dyDescent="0.15">
      <c r="A362" s="241"/>
      <c r="B362" s="189"/>
      <c r="C362" s="192"/>
      <c r="D362" s="193"/>
      <c r="E362" s="193"/>
      <c r="F362" s="37" t="s">
        <v>144</v>
      </c>
      <c r="G362" s="38" t="s">
        <v>103</v>
      </c>
      <c r="H362" s="38">
        <v>0</v>
      </c>
      <c r="I362" s="39" t="s">
        <v>104</v>
      </c>
      <c r="J362" s="245"/>
      <c r="K362" s="192"/>
      <c r="L362" s="43"/>
      <c r="M362" s="36"/>
      <c r="N362" s="169"/>
    </row>
    <row r="363" spans="1:14" ht="29.25" customHeight="1" x14ac:dyDescent="0.15">
      <c r="A363" s="241"/>
      <c r="B363" s="189"/>
      <c r="C363" s="192"/>
      <c r="D363" s="171" t="s">
        <v>105</v>
      </c>
      <c r="E363" s="172"/>
      <c r="F363" s="173" t="s">
        <v>147</v>
      </c>
      <c r="G363" s="234" t="s">
        <v>667</v>
      </c>
      <c r="H363" s="177">
        <v>130</v>
      </c>
      <c r="I363" s="236" t="s">
        <v>668</v>
      </c>
      <c r="J363" s="245"/>
      <c r="K363" s="192"/>
      <c r="L363" s="238"/>
      <c r="M363" s="183"/>
      <c r="N363" s="169"/>
    </row>
    <row r="364" spans="1:14" ht="69.95" customHeight="1" thickBot="1" x14ac:dyDescent="0.2">
      <c r="A364" s="242"/>
      <c r="B364" s="243"/>
      <c r="C364" s="231"/>
      <c r="D364" s="212" t="s">
        <v>307</v>
      </c>
      <c r="E364" s="213"/>
      <c r="F364" s="233"/>
      <c r="G364" s="231"/>
      <c r="H364" s="235"/>
      <c r="I364" s="237"/>
      <c r="J364" s="246"/>
      <c r="K364" s="231"/>
      <c r="L364" s="239"/>
      <c r="M364" s="211"/>
      <c r="N364" s="232"/>
    </row>
    <row r="365" spans="1:14" ht="30" customHeight="1" thickBot="1" x14ac:dyDescent="0.2">
      <c r="A365" s="147"/>
      <c r="B365" s="148"/>
      <c r="C365" s="106"/>
      <c r="D365" s="106"/>
      <c r="E365" s="106"/>
      <c r="F365" s="56"/>
      <c r="G365" s="13"/>
      <c r="H365" s="65"/>
      <c r="I365" s="108"/>
      <c r="J365" s="13"/>
      <c r="K365" s="13"/>
      <c r="L365" s="108"/>
      <c r="M365" s="13"/>
      <c r="N365" s="55"/>
    </row>
    <row r="366" spans="1:14" ht="37.5" customHeight="1" thickBot="1" x14ac:dyDescent="0.2">
      <c r="A366" s="214" t="s">
        <v>71</v>
      </c>
      <c r="B366" s="215"/>
      <c r="C366" s="215"/>
      <c r="D366" s="63" t="s">
        <v>10</v>
      </c>
      <c r="E366" s="216" t="str">
        <f>IF(D366="","←施策番号を選択してください。",VLOOKUP(D366,V378:W436,2,1))</f>
        <v>その他</v>
      </c>
      <c r="F366" s="217"/>
      <c r="G366" s="218"/>
      <c r="H366" s="23"/>
      <c r="I366" s="24"/>
      <c r="J366" s="24"/>
      <c r="K366" s="24"/>
      <c r="L366" s="25"/>
      <c r="M366" s="25"/>
      <c r="N366" s="18"/>
    </row>
    <row r="367" spans="1:14" ht="37.5" customHeight="1" x14ac:dyDescent="0.15">
      <c r="A367" s="219" t="s">
        <v>132</v>
      </c>
      <c r="B367" s="220" t="s">
        <v>73</v>
      </c>
      <c r="C367" s="223" t="s">
        <v>74</v>
      </c>
      <c r="D367" s="225" t="s">
        <v>75</v>
      </c>
      <c r="E367" s="226"/>
      <c r="F367" s="227" t="s">
        <v>76</v>
      </c>
      <c r="G367" s="228"/>
      <c r="H367" s="229"/>
      <c r="I367" s="230"/>
      <c r="J367" s="194" t="s">
        <v>77</v>
      </c>
      <c r="K367" s="195"/>
      <c r="L367" s="196" t="s">
        <v>78</v>
      </c>
      <c r="M367" s="197"/>
      <c r="N367" s="198" t="s">
        <v>79</v>
      </c>
    </row>
    <row r="368" spans="1:14" ht="27.6" customHeight="1" x14ac:dyDescent="0.15">
      <c r="A368" s="219"/>
      <c r="B368" s="221"/>
      <c r="C368" s="224"/>
      <c r="D368" s="27" t="s">
        <v>80</v>
      </c>
      <c r="E368" s="27" t="s">
        <v>81</v>
      </c>
      <c r="F368" s="201" t="s">
        <v>82</v>
      </c>
      <c r="G368" s="202"/>
      <c r="H368" s="205" t="s">
        <v>83</v>
      </c>
      <c r="I368" s="205" t="s">
        <v>84</v>
      </c>
      <c r="J368" s="28" t="s">
        <v>85</v>
      </c>
      <c r="K368" s="28" t="s">
        <v>86</v>
      </c>
      <c r="L368" s="207" t="s">
        <v>87</v>
      </c>
      <c r="M368" s="209" t="s">
        <v>78</v>
      </c>
      <c r="N368" s="199"/>
    </row>
    <row r="369" spans="1:24" ht="49.5" customHeight="1" x14ac:dyDescent="0.15">
      <c r="A369" s="219"/>
      <c r="B369" s="222"/>
      <c r="C369" s="224"/>
      <c r="D369" s="29" t="s">
        <v>88</v>
      </c>
      <c r="E369" s="29" t="s">
        <v>89</v>
      </c>
      <c r="F369" s="203"/>
      <c r="G369" s="204"/>
      <c r="H369" s="206"/>
      <c r="I369" s="206"/>
      <c r="J369" s="30" t="s">
        <v>90</v>
      </c>
      <c r="K369" s="31" t="s">
        <v>162</v>
      </c>
      <c r="L369" s="208"/>
      <c r="M369" s="210"/>
      <c r="N369" s="200"/>
    </row>
    <row r="370" spans="1:24" ht="180" customHeight="1" x14ac:dyDescent="0.15">
      <c r="A370" s="185" t="s">
        <v>163</v>
      </c>
      <c r="B370" s="188"/>
      <c r="C370" s="191" t="s">
        <v>669</v>
      </c>
      <c r="D370" s="191" t="s">
        <v>62</v>
      </c>
      <c r="E370" s="191" t="s">
        <v>670</v>
      </c>
      <c r="F370" s="32" t="s">
        <v>166</v>
      </c>
      <c r="G370" s="33" t="s">
        <v>671</v>
      </c>
      <c r="H370" s="34">
        <v>681</v>
      </c>
      <c r="I370" s="42">
        <f>SUM(H370:H373)</f>
        <v>67581</v>
      </c>
      <c r="J370" s="191" t="s">
        <v>832</v>
      </c>
      <c r="K370" s="191" t="s">
        <v>833</v>
      </c>
      <c r="L370" s="61" t="s">
        <v>375</v>
      </c>
      <c r="M370" s="44" t="s">
        <v>672</v>
      </c>
      <c r="N370" s="168" t="s">
        <v>673</v>
      </c>
    </row>
    <row r="371" spans="1:24" ht="150.75" customHeight="1" x14ac:dyDescent="0.15">
      <c r="A371" s="186"/>
      <c r="B371" s="189"/>
      <c r="C371" s="192"/>
      <c r="D371" s="193"/>
      <c r="E371" s="193"/>
      <c r="F371" s="37" t="s">
        <v>144</v>
      </c>
      <c r="G371" s="38" t="s">
        <v>103</v>
      </c>
      <c r="H371" s="62">
        <v>0</v>
      </c>
      <c r="I371" s="39" t="s">
        <v>104</v>
      </c>
      <c r="J371" s="192"/>
      <c r="K371" s="192"/>
      <c r="L371" s="51" t="s">
        <v>142</v>
      </c>
      <c r="M371" s="71" t="s">
        <v>674</v>
      </c>
      <c r="N371" s="169"/>
    </row>
    <row r="372" spans="1:24" ht="29.25" customHeight="1" x14ac:dyDescent="0.15">
      <c r="A372" s="186"/>
      <c r="B372" s="189"/>
      <c r="C372" s="192"/>
      <c r="D372" s="171" t="s">
        <v>105</v>
      </c>
      <c r="E372" s="172"/>
      <c r="F372" s="173" t="s">
        <v>147</v>
      </c>
      <c r="G372" s="175" t="s">
        <v>830</v>
      </c>
      <c r="H372" s="177">
        <v>66900</v>
      </c>
      <c r="I372" s="179" t="s">
        <v>831</v>
      </c>
      <c r="J372" s="192"/>
      <c r="K372" s="192"/>
      <c r="L372" s="181"/>
      <c r="M372" s="183"/>
      <c r="N372" s="169"/>
    </row>
    <row r="373" spans="1:24" ht="102" customHeight="1" x14ac:dyDescent="0.15">
      <c r="A373" s="187"/>
      <c r="B373" s="190"/>
      <c r="C373" s="193"/>
      <c r="D373" s="166" t="s">
        <v>675</v>
      </c>
      <c r="E373" s="167"/>
      <c r="F373" s="174"/>
      <c r="G373" s="176"/>
      <c r="H373" s="178"/>
      <c r="I373" s="180"/>
      <c r="J373" s="193"/>
      <c r="K373" s="193"/>
      <c r="L373" s="182"/>
      <c r="M373" s="184"/>
      <c r="N373" s="170"/>
    </row>
    <row r="374" spans="1:24" s="151" customFormat="1" ht="15" customHeight="1" x14ac:dyDescent="0.15">
      <c r="A374" s="149"/>
      <c r="B374" s="149"/>
      <c r="C374" s="20"/>
      <c r="D374" s="20"/>
      <c r="E374" s="20"/>
      <c r="F374" s="20"/>
      <c r="G374" s="20"/>
      <c r="H374" s="20"/>
      <c r="I374" s="150"/>
      <c r="J374" s="17"/>
      <c r="K374" s="17"/>
      <c r="L374" s="17"/>
      <c r="M374" s="20"/>
      <c r="N374" s="66"/>
      <c r="O374" s="66"/>
      <c r="P374" s="20"/>
      <c r="Q374" s="20"/>
      <c r="R374" s="20"/>
      <c r="X374" s="152"/>
    </row>
    <row r="375" spans="1:24" s="151" customFormat="1" ht="15" customHeight="1" x14ac:dyDescent="0.15">
      <c r="A375" s="153"/>
      <c r="B375" s="153"/>
      <c r="C375" s="154"/>
      <c r="D375" s="154"/>
      <c r="E375" s="154"/>
      <c r="F375" s="154"/>
      <c r="G375" s="154"/>
      <c r="H375" s="154"/>
      <c r="I375" s="155"/>
      <c r="J375" s="156"/>
      <c r="K375" s="156"/>
      <c r="L375" s="156"/>
      <c r="M375" s="154"/>
      <c r="N375" s="157"/>
      <c r="O375" s="154"/>
      <c r="P375" s="158"/>
      <c r="Q375" s="158"/>
      <c r="R375" s="158"/>
      <c r="X375" s="152"/>
    </row>
    <row r="378" spans="1:24" x14ac:dyDescent="0.15">
      <c r="T378" s="5" t="s">
        <v>676</v>
      </c>
      <c r="V378" s="160" t="s">
        <v>677</v>
      </c>
      <c r="W378" s="11" t="s">
        <v>678</v>
      </c>
    </row>
    <row r="379" spans="1:24" x14ac:dyDescent="0.15">
      <c r="T379" s="5" t="s">
        <v>679</v>
      </c>
      <c r="V379" s="160" t="s">
        <v>680</v>
      </c>
      <c r="W379" s="11" t="s">
        <v>681</v>
      </c>
    </row>
    <row r="380" spans="1:24" x14ac:dyDescent="0.15">
      <c r="T380" s="5" t="s">
        <v>682</v>
      </c>
      <c r="V380" s="160" t="s">
        <v>683</v>
      </c>
      <c r="W380" s="11" t="s">
        <v>684</v>
      </c>
    </row>
    <row r="381" spans="1:24" x14ac:dyDescent="0.15">
      <c r="T381" s="5" t="s">
        <v>685</v>
      </c>
      <c r="V381" s="160" t="s">
        <v>686</v>
      </c>
      <c r="W381" s="11" t="s">
        <v>687</v>
      </c>
    </row>
    <row r="382" spans="1:24" x14ac:dyDescent="0.15">
      <c r="T382" s="5" t="s">
        <v>688</v>
      </c>
      <c r="V382" s="160" t="s">
        <v>689</v>
      </c>
      <c r="W382" s="11" t="s">
        <v>690</v>
      </c>
    </row>
    <row r="383" spans="1:24" x14ac:dyDescent="0.15">
      <c r="T383" s="5" t="s">
        <v>691</v>
      </c>
      <c r="V383" s="160" t="s">
        <v>692</v>
      </c>
      <c r="W383" s="11" t="s">
        <v>693</v>
      </c>
    </row>
    <row r="384" spans="1:24" x14ac:dyDescent="0.15">
      <c r="T384" s="5" t="s">
        <v>694</v>
      </c>
      <c r="V384" s="160" t="s">
        <v>695</v>
      </c>
      <c r="W384" s="11" t="s">
        <v>696</v>
      </c>
    </row>
    <row r="385" spans="20:23" x14ac:dyDescent="0.15">
      <c r="T385" s="5" t="s">
        <v>697</v>
      </c>
      <c r="V385" s="160" t="s">
        <v>698</v>
      </c>
      <c r="W385" s="11" t="s">
        <v>699</v>
      </c>
    </row>
    <row r="386" spans="20:23" x14ac:dyDescent="0.15">
      <c r="V386" s="160" t="s">
        <v>698</v>
      </c>
      <c r="W386" s="11" t="s">
        <v>700</v>
      </c>
    </row>
    <row r="387" spans="20:23" x14ac:dyDescent="0.15">
      <c r="V387" s="160" t="s">
        <v>0</v>
      </c>
      <c r="W387" s="11" t="s">
        <v>701</v>
      </c>
    </row>
    <row r="388" spans="20:23" x14ac:dyDescent="0.15">
      <c r="V388" s="160" t="s">
        <v>1</v>
      </c>
      <c r="W388" s="11" t="s">
        <v>702</v>
      </c>
    </row>
    <row r="389" spans="20:23" x14ac:dyDescent="0.15">
      <c r="V389" s="160" t="s">
        <v>2</v>
      </c>
      <c r="W389" s="11" t="s">
        <v>703</v>
      </c>
    </row>
    <row r="390" spans="20:23" x14ac:dyDescent="0.15">
      <c r="V390" s="160" t="s">
        <v>3</v>
      </c>
      <c r="W390" s="11" t="s">
        <v>704</v>
      </c>
    </row>
    <row r="391" spans="20:23" x14ac:dyDescent="0.15">
      <c r="V391" s="160" t="s">
        <v>705</v>
      </c>
      <c r="W391" s="11" t="s">
        <v>706</v>
      </c>
    </row>
    <row r="392" spans="20:23" x14ac:dyDescent="0.15">
      <c r="V392" s="160" t="s">
        <v>4</v>
      </c>
      <c r="W392" s="11" t="s">
        <v>707</v>
      </c>
    </row>
    <row r="393" spans="20:23" x14ac:dyDescent="0.15">
      <c r="V393" s="160" t="s">
        <v>5</v>
      </c>
      <c r="W393" s="11" t="s">
        <v>708</v>
      </c>
    </row>
    <row r="394" spans="20:23" x14ac:dyDescent="0.15">
      <c r="V394" s="160" t="s">
        <v>6</v>
      </c>
      <c r="W394" s="11" t="s">
        <v>63</v>
      </c>
    </row>
    <row r="395" spans="20:23" x14ac:dyDescent="0.15">
      <c r="V395" s="160" t="s">
        <v>7</v>
      </c>
      <c r="W395" s="11" t="s">
        <v>709</v>
      </c>
    </row>
    <row r="396" spans="20:23" x14ac:dyDescent="0.15">
      <c r="V396" s="160" t="s">
        <v>12</v>
      </c>
      <c r="W396" s="11" t="s">
        <v>710</v>
      </c>
    </row>
    <row r="397" spans="20:23" x14ac:dyDescent="0.15">
      <c r="V397" s="160" t="s">
        <v>13</v>
      </c>
      <c r="W397" s="11" t="s">
        <v>711</v>
      </c>
    </row>
    <row r="398" spans="20:23" x14ac:dyDescent="0.15">
      <c r="V398" s="160" t="s">
        <v>8</v>
      </c>
      <c r="W398" s="11" t="s">
        <v>712</v>
      </c>
    </row>
    <row r="399" spans="20:23" x14ac:dyDescent="0.15">
      <c r="V399" s="160" t="s">
        <v>713</v>
      </c>
      <c r="W399" s="11" t="s">
        <v>714</v>
      </c>
    </row>
    <row r="400" spans="20:23" x14ac:dyDescent="0.15">
      <c r="V400" s="160" t="s">
        <v>715</v>
      </c>
      <c r="W400" s="11" t="s">
        <v>716</v>
      </c>
    </row>
    <row r="401" spans="22:23" x14ac:dyDescent="0.15">
      <c r="V401" s="160" t="s">
        <v>717</v>
      </c>
      <c r="W401" s="11" t="s">
        <v>718</v>
      </c>
    </row>
    <row r="402" spans="22:23" x14ac:dyDescent="0.15">
      <c r="V402" s="160" t="s">
        <v>719</v>
      </c>
      <c r="W402" s="11" t="s">
        <v>720</v>
      </c>
    </row>
    <row r="403" spans="22:23" x14ac:dyDescent="0.15">
      <c r="V403" s="160" t="s">
        <v>721</v>
      </c>
      <c r="W403" s="11" t="s">
        <v>722</v>
      </c>
    </row>
    <row r="404" spans="22:23" x14ac:dyDescent="0.15">
      <c r="V404" s="160" t="s">
        <v>723</v>
      </c>
      <c r="W404" s="11" t="s">
        <v>724</v>
      </c>
    </row>
    <row r="405" spans="22:23" x14ac:dyDescent="0.15">
      <c r="V405" s="160" t="s">
        <v>725</v>
      </c>
      <c r="W405" s="11" t="s">
        <v>726</v>
      </c>
    </row>
    <row r="406" spans="22:23" x14ac:dyDescent="0.15">
      <c r="V406" s="160" t="s">
        <v>727</v>
      </c>
      <c r="W406" s="11" t="s">
        <v>728</v>
      </c>
    </row>
    <row r="407" spans="22:23" x14ac:dyDescent="0.15">
      <c r="V407" s="160" t="s">
        <v>729</v>
      </c>
      <c r="W407" s="11" t="s">
        <v>730</v>
      </c>
    </row>
    <row r="408" spans="22:23" x14ac:dyDescent="0.15">
      <c r="V408" s="160" t="s">
        <v>731</v>
      </c>
      <c r="W408" s="11" t="s">
        <v>732</v>
      </c>
    </row>
    <row r="409" spans="22:23" x14ac:dyDescent="0.15">
      <c r="V409" s="160" t="s">
        <v>733</v>
      </c>
      <c r="W409" s="11" t="s">
        <v>734</v>
      </c>
    </row>
    <row r="410" spans="22:23" x14ac:dyDescent="0.15">
      <c r="V410" s="160" t="s">
        <v>735</v>
      </c>
      <c r="W410" s="11" t="s">
        <v>736</v>
      </c>
    </row>
    <row r="411" spans="22:23" x14ac:dyDescent="0.15">
      <c r="V411" s="160" t="s">
        <v>737</v>
      </c>
      <c r="W411" s="11" t="s">
        <v>738</v>
      </c>
    </row>
    <row r="412" spans="22:23" x14ac:dyDescent="0.15">
      <c r="V412" s="160" t="s">
        <v>739</v>
      </c>
      <c r="W412" s="11" t="s">
        <v>740</v>
      </c>
    </row>
    <row r="413" spans="22:23" x14ac:dyDescent="0.15">
      <c r="V413" s="160" t="s">
        <v>741</v>
      </c>
      <c r="W413" s="11" t="s">
        <v>742</v>
      </c>
    </row>
    <row r="414" spans="22:23" x14ac:dyDescent="0.15">
      <c r="V414" s="160" t="s">
        <v>743</v>
      </c>
      <c r="W414" s="11" t="s">
        <v>744</v>
      </c>
    </row>
    <row r="415" spans="22:23" x14ac:dyDescent="0.15">
      <c r="V415" s="160" t="s">
        <v>745</v>
      </c>
      <c r="W415" s="11" t="s">
        <v>746</v>
      </c>
    </row>
    <row r="416" spans="22:23" x14ac:dyDescent="0.15">
      <c r="V416" s="160" t="s">
        <v>747</v>
      </c>
      <c r="W416" s="11" t="s">
        <v>748</v>
      </c>
    </row>
    <row r="417" spans="22:23" x14ac:dyDescent="0.15">
      <c r="V417" s="160" t="s">
        <v>749</v>
      </c>
      <c r="W417" s="11" t="s">
        <v>750</v>
      </c>
    </row>
    <row r="418" spans="22:23" x14ac:dyDescent="0.15">
      <c r="V418" s="160" t="s">
        <v>751</v>
      </c>
      <c r="W418" s="11" t="s">
        <v>752</v>
      </c>
    </row>
    <row r="419" spans="22:23" x14ac:dyDescent="0.15">
      <c r="V419" s="160" t="s">
        <v>753</v>
      </c>
      <c r="W419" s="11" t="s">
        <v>754</v>
      </c>
    </row>
    <row r="420" spans="22:23" x14ac:dyDescent="0.15">
      <c r="V420" s="160" t="s">
        <v>9</v>
      </c>
      <c r="W420" s="11" t="s">
        <v>755</v>
      </c>
    </row>
    <row r="421" spans="22:23" x14ac:dyDescent="0.15">
      <c r="V421" s="160" t="s">
        <v>756</v>
      </c>
      <c r="W421" s="11" t="s">
        <v>757</v>
      </c>
    </row>
    <row r="422" spans="22:23" x14ac:dyDescent="0.15">
      <c r="V422" s="160" t="s">
        <v>758</v>
      </c>
      <c r="W422" s="11" t="s">
        <v>759</v>
      </c>
    </row>
    <row r="423" spans="22:23" x14ac:dyDescent="0.15">
      <c r="V423" s="160" t="s">
        <v>760</v>
      </c>
      <c r="W423" s="11" t="s">
        <v>761</v>
      </c>
    </row>
    <row r="424" spans="22:23" x14ac:dyDescent="0.15">
      <c r="V424" s="160" t="s">
        <v>11</v>
      </c>
      <c r="W424" s="11" t="s">
        <v>64</v>
      </c>
    </row>
    <row r="425" spans="22:23" x14ac:dyDescent="0.15">
      <c r="V425" s="160" t="s">
        <v>762</v>
      </c>
      <c r="W425" s="11" t="s">
        <v>763</v>
      </c>
    </row>
    <row r="426" spans="22:23" x14ac:dyDescent="0.15">
      <c r="V426" s="160" t="s">
        <v>764</v>
      </c>
      <c r="W426" s="11" t="s">
        <v>765</v>
      </c>
    </row>
    <row r="427" spans="22:23" x14ac:dyDescent="0.15">
      <c r="V427" s="160" t="s">
        <v>766</v>
      </c>
      <c r="W427" s="11" t="s">
        <v>767</v>
      </c>
    </row>
    <row r="428" spans="22:23" x14ac:dyDescent="0.15">
      <c r="V428" s="160" t="s">
        <v>768</v>
      </c>
      <c r="W428" s="11" t="s">
        <v>769</v>
      </c>
    </row>
    <row r="429" spans="22:23" x14ac:dyDescent="0.15">
      <c r="V429" s="160" t="s">
        <v>770</v>
      </c>
      <c r="W429" s="11" t="s">
        <v>771</v>
      </c>
    </row>
    <row r="430" spans="22:23" x14ac:dyDescent="0.15">
      <c r="V430" s="160" t="s">
        <v>772</v>
      </c>
      <c r="W430" s="11" t="s">
        <v>773</v>
      </c>
    </row>
    <row r="431" spans="22:23" x14ac:dyDescent="0.15">
      <c r="V431" s="160" t="s">
        <v>774</v>
      </c>
      <c r="W431" s="11" t="s">
        <v>775</v>
      </c>
    </row>
    <row r="432" spans="22:23" x14ac:dyDescent="0.15">
      <c r="V432" s="160" t="s">
        <v>776</v>
      </c>
      <c r="W432" s="11" t="s">
        <v>777</v>
      </c>
    </row>
    <row r="433" spans="22:23" x14ac:dyDescent="0.15">
      <c r="V433" s="160" t="s">
        <v>778</v>
      </c>
      <c r="W433" s="11" t="s">
        <v>779</v>
      </c>
    </row>
    <row r="434" spans="22:23" x14ac:dyDescent="0.15">
      <c r="V434" s="160" t="s">
        <v>780</v>
      </c>
      <c r="W434" s="11" t="s">
        <v>781</v>
      </c>
    </row>
    <row r="435" spans="22:23" x14ac:dyDescent="0.15">
      <c r="V435" s="160" t="s">
        <v>782</v>
      </c>
      <c r="W435" s="11" t="s">
        <v>783</v>
      </c>
    </row>
    <row r="436" spans="22:23" x14ac:dyDescent="0.15">
      <c r="V436" s="160" t="s">
        <v>10</v>
      </c>
      <c r="W436" s="11" t="s">
        <v>784</v>
      </c>
    </row>
  </sheetData>
  <mergeCells count="1362">
    <mergeCell ref="A3:K3"/>
    <mergeCell ref="O4:P6"/>
    <mergeCell ref="A5:C5"/>
    <mergeCell ref="D5:J5"/>
    <mergeCell ref="A6:C6"/>
    <mergeCell ref="D6:J6"/>
    <mergeCell ref="J9:K9"/>
    <mergeCell ref="L9:M9"/>
    <mergeCell ref="N9:N11"/>
    <mergeCell ref="F10:G11"/>
    <mergeCell ref="H10:H11"/>
    <mergeCell ref="I10:I11"/>
    <mergeCell ref="L10:L11"/>
    <mergeCell ref="M10:M11"/>
    <mergeCell ref="A8:C8"/>
    <mergeCell ref="E8:G8"/>
    <mergeCell ref="A9:A11"/>
    <mergeCell ref="B9:B11"/>
    <mergeCell ref="C9:C11"/>
    <mergeCell ref="D9:E9"/>
    <mergeCell ref="F9:I9"/>
    <mergeCell ref="I18:I19"/>
    <mergeCell ref="A16:A19"/>
    <mergeCell ref="B16:B19"/>
    <mergeCell ref="C16:C19"/>
    <mergeCell ref="D16:D17"/>
    <mergeCell ref="E16:E17"/>
    <mergeCell ref="J16:J19"/>
    <mergeCell ref="N12:N15"/>
    <mergeCell ref="D14:E14"/>
    <mergeCell ref="F14:F15"/>
    <mergeCell ref="G14:G15"/>
    <mergeCell ref="H14:H15"/>
    <mergeCell ref="I14:I15"/>
    <mergeCell ref="L14:L15"/>
    <mergeCell ref="M14:M15"/>
    <mergeCell ref="D15:E15"/>
    <mergeCell ref="A12:A15"/>
    <mergeCell ref="B12:B15"/>
    <mergeCell ref="C12:C15"/>
    <mergeCell ref="D12:D13"/>
    <mergeCell ref="E12:E13"/>
    <mergeCell ref="J12:J15"/>
    <mergeCell ref="K12:K15"/>
    <mergeCell ref="D23:E23"/>
    <mergeCell ref="A25:C25"/>
    <mergeCell ref="E25:G25"/>
    <mergeCell ref="A26:A28"/>
    <mergeCell ref="B26:B28"/>
    <mergeCell ref="C26:C28"/>
    <mergeCell ref="D26:E26"/>
    <mergeCell ref="F26:I26"/>
    <mergeCell ref="N20:N23"/>
    <mergeCell ref="D22:E22"/>
    <mergeCell ref="F22:F23"/>
    <mergeCell ref="G22:G23"/>
    <mergeCell ref="H22:H23"/>
    <mergeCell ref="I22:I23"/>
    <mergeCell ref="L22:L23"/>
    <mergeCell ref="M22:M23"/>
    <mergeCell ref="L18:L19"/>
    <mergeCell ref="M18:M19"/>
    <mergeCell ref="D19:E19"/>
    <mergeCell ref="A20:A23"/>
    <mergeCell ref="B20:B23"/>
    <mergeCell ref="C20:C23"/>
    <mergeCell ref="D20:D21"/>
    <mergeCell ref="E20:E21"/>
    <mergeCell ref="J20:J23"/>
    <mergeCell ref="K20:K23"/>
    <mergeCell ref="K16:K19"/>
    <mergeCell ref="N16:N19"/>
    <mergeCell ref="D18:E18"/>
    <mergeCell ref="F18:F19"/>
    <mergeCell ref="G18:G19"/>
    <mergeCell ref="H18:H19"/>
    <mergeCell ref="N29:N32"/>
    <mergeCell ref="D31:E31"/>
    <mergeCell ref="F31:F32"/>
    <mergeCell ref="G31:G32"/>
    <mergeCell ref="H31:H32"/>
    <mergeCell ref="I31:I32"/>
    <mergeCell ref="L31:L32"/>
    <mergeCell ref="M31:M32"/>
    <mergeCell ref="A29:A32"/>
    <mergeCell ref="B29:B32"/>
    <mergeCell ref="C29:C32"/>
    <mergeCell ref="D29:D30"/>
    <mergeCell ref="E29:E30"/>
    <mergeCell ref="J29:J32"/>
    <mergeCell ref="K29:K32"/>
    <mergeCell ref="D32:E32"/>
    <mergeCell ref="J26:K26"/>
    <mergeCell ref="L26:M26"/>
    <mergeCell ref="N26:N28"/>
    <mergeCell ref="F27:G28"/>
    <mergeCell ref="H27:H28"/>
    <mergeCell ref="I27:I28"/>
    <mergeCell ref="L27:L28"/>
    <mergeCell ref="M27:M28"/>
    <mergeCell ref="J39:K39"/>
    <mergeCell ref="L39:M39"/>
    <mergeCell ref="N39:N41"/>
    <mergeCell ref="F40:G41"/>
    <mergeCell ref="H40:H41"/>
    <mergeCell ref="I40:I41"/>
    <mergeCell ref="L40:L41"/>
    <mergeCell ref="M40:M41"/>
    <mergeCell ref="M35:M36"/>
    <mergeCell ref="D36:E36"/>
    <mergeCell ref="A38:C38"/>
    <mergeCell ref="E38:G38"/>
    <mergeCell ref="A39:A41"/>
    <mergeCell ref="B39:B41"/>
    <mergeCell ref="C39:C41"/>
    <mergeCell ref="D39:E39"/>
    <mergeCell ref="F39:I39"/>
    <mergeCell ref="K33:K36"/>
    <mergeCell ref="N33:N36"/>
    <mergeCell ref="D35:E35"/>
    <mergeCell ref="F35:F36"/>
    <mergeCell ref="G35:G36"/>
    <mergeCell ref="H35:H36"/>
    <mergeCell ref="I35:I36"/>
    <mergeCell ref="L35:L36"/>
    <mergeCell ref="A33:A36"/>
    <mergeCell ref="B33:B36"/>
    <mergeCell ref="C33:C36"/>
    <mergeCell ref="D33:D34"/>
    <mergeCell ref="E33:E34"/>
    <mergeCell ref="J33:J36"/>
    <mergeCell ref="M48:M49"/>
    <mergeCell ref="A46:A49"/>
    <mergeCell ref="B46:B49"/>
    <mergeCell ref="C46:C49"/>
    <mergeCell ref="D46:D47"/>
    <mergeCell ref="E46:E47"/>
    <mergeCell ref="J46:J49"/>
    <mergeCell ref="N42:N45"/>
    <mergeCell ref="D44:E44"/>
    <mergeCell ref="F44:F45"/>
    <mergeCell ref="G44:G45"/>
    <mergeCell ref="H44:H45"/>
    <mergeCell ref="I44:I45"/>
    <mergeCell ref="L44:L45"/>
    <mergeCell ref="M44:M45"/>
    <mergeCell ref="A42:A45"/>
    <mergeCell ref="B42:B45"/>
    <mergeCell ref="C42:C45"/>
    <mergeCell ref="D42:D43"/>
    <mergeCell ref="E42:E43"/>
    <mergeCell ref="J42:J45"/>
    <mergeCell ref="K42:K45"/>
    <mergeCell ref="D45:E45"/>
    <mergeCell ref="D53:E53"/>
    <mergeCell ref="A55:C55"/>
    <mergeCell ref="E55:G55"/>
    <mergeCell ref="A56:A58"/>
    <mergeCell ref="B56:B58"/>
    <mergeCell ref="C56:C58"/>
    <mergeCell ref="D56:E56"/>
    <mergeCell ref="F56:I56"/>
    <mergeCell ref="N50:N53"/>
    <mergeCell ref="D52:E52"/>
    <mergeCell ref="F52:F53"/>
    <mergeCell ref="G52:G53"/>
    <mergeCell ref="H52:H53"/>
    <mergeCell ref="I52:I53"/>
    <mergeCell ref="L52:L53"/>
    <mergeCell ref="M52:M53"/>
    <mergeCell ref="D49:E49"/>
    <mergeCell ref="A50:A53"/>
    <mergeCell ref="B50:B53"/>
    <mergeCell ref="C50:C53"/>
    <mergeCell ref="D50:D51"/>
    <mergeCell ref="E50:E51"/>
    <mergeCell ref="J50:J53"/>
    <mergeCell ref="K50:K53"/>
    <mergeCell ref="K46:K49"/>
    <mergeCell ref="N46:N49"/>
    <mergeCell ref="D48:E48"/>
    <mergeCell ref="F48:F49"/>
    <mergeCell ref="G48:G49"/>
    <mergeCell ref="H48:H49"/>
    <mergeCell ref="I48:I49"/>
    <mergeCell ref="L48:L49"/>
    <mergeCell ref="N59:N62"/>
    <mergeCell ref="D61:E61"/>
    <mergeCell ref="F61:F62"/>
    <mergeCell ref="G61:G62"/>
    <mergeCell ref="H61:H62"/>
    <mergeCell ref="I61:I62"/>
    <mergeCell ref="L61:L62"/>
    <mergeCell ref="M61:M62"/>
    <mergeCell ref="A59:A62"/>
    <mergeCell ref="B59:B62"/>
    <mergeCell ref="C59:C62"/>
    <mergeCell ref="D59:D60"/>
    <mergeCell ref="E59:E60"/>
    <mergeCell ref="J59:J62"/>
    <mergeCell ref="K59:K62"/>
    <mergeCell ref="D62:E62"/>
    <mergeCell ref="J56:K56"/>
    <mergeCell ref="L56:M56"/>
    <mergeCell ref="N56:N58"/>
    <mergeCell ref="F57:G58"/>
    <mergeCell ref="H57:H58"/>
    <mergeCell ref="I57:I58"/>
    <mergeCell ref="L57:L58"/>
    <mergeCell ref="M57:M58"/>
    <mergeCell ref="M65:M66"/>
    <mergeCell ref="D66:E66"/>
    <mergeCell ref="A67:A70"/>
    <mergeCell ref="B67:B70"/>
    <mergeCell ref="C67:C70"/>
    <mergeCell ref="D67:D68"/>
    <mergeCell ref="E67:E68"/>
    <mergeCell ref="J67:J70"/>
    <mergeCell ref="K67:K70"/>
    <mergeCell ref="K63:K66"/>
    <mergeCell ref="N63:N66"/>
    <mergeCell ref="D65:E65"/>
    <mergeCell ref="F65:F66"/>
    <mergeCell ref="G65:G66"/>
    <mergeCell ref="H65:H66"/>
    <mergeCell ref="I65:I66"/>
    <mergeCell ref="L65:L66"/>
    <mergeCell ref="A63:A66"/>
    <mergeCell ref="B63:B66"/>
    <mergeCell ref="C63:C66"/>
    <mergeCell ref="D63:D64"/>
    <mergeCell ref="E63:E64"/>
    <mergeCell ref="J63:J66"/>
    <mergeCell ref="D70:E70"/>
    <mergeCell ref="L73:M73"/>
    <mergeCell ref="N73:N75"/>
    <mergeCell ref="F74:G75"/>
    <mergeCell ref="H74:H75"/>
    <mergeCell ref="I74:I75"/>
    <mergeCell ref="L74:L75"/>
    <mergeCell ref="M74:M75"/>
    <mergeCell ref="A72:C72"/>
    <mergeCell ref="E72:G72"/>
    <mergeCell ref="A73:A75"/>
    <mergeCell ref="B73:B75"/>
    <mergeCell ref="C73:C75"/>
    <mergeCell ref="D73:E73"/>
    <mergeCell ref="F73:I73"/>
    <mergeCell ref="J73:K73"/>
    <mergeCell ref="N67:N70"/>
    <mergeCell ref="D69:E69"/>
    <mergeCell ref="F69:F70"/>
    <mergeCell ref="G69:G70"/>
    <mergeCell ref="H69:H70"/>
    <mergeCell ref="I69:I70"/>
    <mergeCell ref="L69:L70"/>
    <mergeCell ref="M69:M70"/>
    <mergeCell ref="N80:N83"/>
    <mergeCell ref="D82:E82"/>
    <mergeCell ref="F82:F83"/>
    <mergeCell ref="G82:G83"/>
    <mergeCell ref="H82:H83"/>
    <mergeCell ref="I82:I83"/>
    <mergeCell ref="L82:L83"/>
    <mergeCell ref="D83:E83"/>
    <mergeCell ref="D79:E79"/>
    <mergeCell ref="A80:A83"/>
    <mergeCell ref="B80:B83"/>
    <mergeCell ref="C80:C83"/>
    <mergeCell ref="D80:D81"/>
    <mergeCell ref="E80:E81"/>
    <mergeCell ref="J80:J83"/>
    <mergeCell ref="K80:K83"/>
    <mergeCell ref="K76:K79"/>
    <mergeCell ref="N76:N79"/>
    <mergeCell ref="D78:E78"/>
    <mergeCell ref="F78:F79"/>
    <mergeCell ref="G78:G79"/>
    <mergeCell ref="H78:H79"/>
    <mergeCell ref="I78:I79"/>
    <mergeCell ref="L78:L79"/>
    <mergeCell ref="M78:M79"/>
    <mergeCell ref="A76:A79"/>
    <mergeCell ref="B76:B79"/>
    <mergeCell ref="C76:C79"/>
    <mergeCell ref="D76:D77"/>
    <mergeCell ref="E76:E77"/>
    <mergeCell ref="J76:J79"/>
    <mergeCell ref="N88:N91"/>
    <mergeCell ref="D90:E90"/>
    <mergeCell ref="F90:F91"/>
    <mergeCell ref="G90:G91"/>
    <mergeCell ref="H90:H91"/>
    <mergeCell ref="I90:I91"/>
    <mergeCell ref="L90:L91"/>
    <mergeCell ref="M90:M91"/>
    <mergeCell ref="D87:E87"/>
    <mergeCell ref="A88:A91"/>
    <mergeCell ref="B88:B91"/>
    <mergeCell ref="C88:C91"/>
    <mergeCell ref="D88:D89"/>
    <mergeCell ref="E88:E89"/>
    <mergeCell ref="J88:J91"/>
    <mergeCell ref="K88:K91"/>
    <mergeCell ref="D91:E91"/>
    <mergeCell ref="K84:K87"/>
    <mergeCell ref="N84:N87"/>
    <mergeCell ref="D86:E86"/>
    <mergeCell ref="F86:F87"/>
    <mergeCell ref="G86:G87"/>
    <mergeCell ref="H86:H87"/>
    <mergeCell ref="I86:I87"/>
    <mergeCell ref="L86:L87"/>
    <mergeCell ref="M86:M87"/>
    <mergeCell ref="A84:A87"/>
    <mergeCell ref="B84:B87"/>
    <mergeCell ref="C84:C87"/>
    <mergeCell ref="D84:D85"/>
    <mergeCell ref="E84:E85"/>
    <mergeCell ref="J84:J87"/>
    <mergeCell ref="J94:K94"/>
    <mergeCell ref="L94:M94"/>
    <mergeCell ref="N94:N96"/>
    <mergeCell ref="F95:G96"/>
    <mergeCell ref="H95:H96"/>
    <mergeCell ref="I95:I96"/>
    <mergeCell ref="L95:L96"/>
    <mergeCell ref="M95:M96"/>
    <mergeCell ref="D100:E100"/>
    <mergeCell ref="A93:C93"/>
    <mergeCell ref="E93:G93"/>
    <mergeCell ref="A94:A96"/>
    <mergeCell ref="B94:B96"/>
    <mergeCell ref="C94:C96"/>
    <mergeCell ref="D94:E94"/>
    <mergeCell ref="F94:I94"/>
    <mergeCell ref="N97:N100"/>
    <mergeCell ref="D99:E99"/>
    <mergeCell ref="F99:F100"/>
    <mergeCell ref="G99:G100"/>
    <mergeCell ref="H99:H100"/>
    <mergeCell ref="I99:I100"/>
    <mergeCell ref="L99:L100"/>
    <mergeCell ref="M99:M100"/>
    <mergeCell ref="A97:A100"/>
    <mergeCell ref="B97:B100"/>
    <mergeCell ref="C97:C100"/>
    <mergeCell ref="D97:D98"/>
    <mergeCell ref="E97:E98"/>
    <mergeCell ref="J97:J100"/>
    <mergeCell ref="K97:K100"/>
    <mergeCell ref="N101:N104"/>
    <mergeCell ref="D103:E103"/>
    <mergeCell ref="F103:F104"/>
    <mergeCell ref="G103:G104"/>
    <mergeCell ref="H103:H104"/>
    <mergeCell ref="I103:I104"/>
    <mergeCell ref="L103:L104"/>
    <mergeCell ref="M103:M104"/>
    <mergeCell ref="A101:A104"/>
    <mergeCell ref="B101:B104"/>
    <mergeCell ref="C101:C104"/>
    <mergeCell ref="D101:D102"/>
    <mergeCell ref="E101:E102"/>
    <mergeCell ref="J101:J104"/>
    <mergeCell ref="K101:K104"/>
    <mergeCell ref="D104:E104"/>
    <mergeCell ref="M108:M109"/>
    <mergeCell ref="A106:C106"/>
    <mergeCell ref="E106:G106"/>
    <mergeCell ref="A107:A109"/>
    <mergeCell ref="B107:B109"/>
    <mergeCell ref="C107:C109"/>
    <mergeCell ref="D107:E107"/>
    <mergeCell ref="F107:I107"/>
    <mergeCell ref="N110:N113"/>
    <mergeCell ref="D112:E112"/>
    <mergeCell ref="F112:F113"/>
    <mergeCell ref="G112:G113"/>
    <mergeCell ref="H112:H113"/>
    <mergeCell ref="I112:I113"/>
    <mergeCell ref="L112:L113"/>
    <mergeCell ref="M112:M113"/>
    <mergeCell ref="A110:A113"/>
    <mergeCell ref="B110:B113"/>
    <mergeCell ref="C110:C113"/>
    <mergeCell ref="D110:D111"/>
    <mergeCell ref="E110:E111"/>
    <mergeCell ref="J110:J113"/>
    <mergeCell ref="K110:K113"/>
    <mergeCell ref="D113:E113"/>
    <mergeCell ref="J107:K107"/>
    <mergeCell ref="L107:M107"/>
    <mergeCell ref="N107:N109"/>
    <mergeCell ref="F108:G109"/>
    <mergeCell ref="H108:H109"/>
    <mergeCell ref="I108:I109"/>
    <mergeCell ref="L108:L109"/>
    <mergeCell ref="C118:C121"/>
    <mergeCell ref="D118:D119"/>
    <mergeCell ref="E118:E119"/>
    <mergeCell ref="J118:J121"/>
    <mergeCell ref="D125:E125"/>
    <mergeCell ref="K114:K117"/>
    <mergeCell ref="N114:N117"/>
    <mergeCell ref="D116:E116"/>
    <mergeCell ref="F116:F117"/>
    <mergeCell ref="G116:G117"/>
    <mergeCell ref="H116:H117"/>
    <mergeCell ref="I116:I117"/>
    <mergeCell ref="L116:L117"/>
    <mergeCell ref="D117:E117"/>
    <mergeCell ref="A114:A117"/>
    <mergeCell ref="B114:B117"/>
    <mergeCell ref="C114:C117"/>
    <mergeCell ref="D114:D115"/>
    <mergeCell ref="E114:E115"/>
    <mergeCell ref="J114:J117"/>
    <mergeCell ref="N122:N125"/>
    <mergeCell ref="D124:E124"/>
    <mergeCell ref="F124:F125"/>
    <mergeCell ref="G124:G125"/>
    <mergeCell ref="H124:H125"/>
    <mergeCell ref="I124:I125"/>
    <mergeCell ref="L124:L125"/>
    <mergeCell ref="M124:M125"/>
    <mergeCell ref="B135:B138"/>
    <mergeCell ref="C135:C138"/>
    <mergeCell ref="D135:D136"/>
    <mergeCell ref="E135:E136"/>
    <mergeCell ref="J135:J138"/>
    <mergeCell ref="M120:M121"/>
    <mergeCell ref="D121:E121"/>
    <mergeCell ref="A122:A125"/>
    <mergeCell ref="B122:B125"/>
    <mergeCell ref="C122:C125"/>
    <mergeCell ref="D122:D123"/>
    <mergeCell ref="E122:E123"/>
    <mergeCell ref="J122:J125"/>
    <mergeCell ref="K122:K125"/>
    <mergeCell ref="K118:K121"/>
    <mergeCell ref="N118:N121"/>
    <mergeCell ref="D120:E120"/>
    <mergeCell ref="F120:F121"/>
    <mergeCell ref="G120:G121"/>
    <mergeCell ref="H120:H121"/>
    <mergeCell ref="I120:I121"/>
    <mergeCell ref="L120:L121"/>
    <mergeCell ref="A118:A121"/>
    <mergeCell ref="J128:K128"/>
    <mergeCell ref="L128:M128"/>
    <mergeCell ref="N128:N130"/>
    <mergeCell ref="F129:G130"/>
    <mergeCell ref="H129:H130"/>
    <mergeCell ref="I129:I130"/>
    <mergeCell ref="L129:L130"/>
    <mergeCell ref="M129:M130"/>
    <mergeCell ref="B118:B121"/>
    <mergeCell ref="N131:N134"/>
    <mergeCell ref="D133:E133"/>
    <mergeCell ref="F133:F134"/>
    <mergeCell ref="G133:G134"/>
    <mergeCell ref="H133:H134"/>
    <mergeCell ref="I133:I134"/>
    <mergeCell ref="L133:L134"/>
    <mergeCell ref="M133:M134"/>
    <mergeCell ref="D134:E134"/>
    <mergeCell ref="A131:A134"/>
    <mergeCell ref="B131:B134"/>
    <mergeCell ref="C131:C134"/>
    <mergeCell ref="D131:D132"/>
    <mergeCell ref="E131:E132"/>
    <mergeCell ref="J131:J134"/>
    <mergeCell ref="K131:K134"/>
    <mergeCell ref="A127:C127"/>
    <mergeCell ref="E127:G127"/>
    <mergeCell ref="A128:A130"/>
    <mergeCell ref="B128:B130"/>
    <mergeCell ref="C128:C130"/>
    <mergeCell ref="D128:E128"/>
    <mergeCell ref="F128:I128"/>
    <mergeCell ref="D142:E142"/>
    <mergeCell ref="A143:A146"/>
    <mergeCell ref="B143:B146"/>
    <mergeCell ref="C143:C146"/>
    <mergeCell ref="D143:D144"/>
    <mergeCell ref="E143:E144"/>
    <mergeCell ref="N139:N142"/>
    <mergeCell ref="D141:E141"/>
    <mergeCell ref="F141:F142"/>
    <mergeCell ref="G141:G142"/>
    <mergeCell ref="H141:H142"/>
    <mergeCell ref="I141:I142"/>
    <mergeCell ref="L141:L142"/>
    <mergeCell ref="M141:M142"/>
    <mergeCell ref="D138:E138"/>
    <mergeCell ref="A139:A142"/>
    <mergeCell ref="B139:B142"/>
    <mergeCell ref="C139:C142"/>
    <mergeCell ref="D139:D140"/>
    <mergeCell ref="E139:E140"/>
    <mergeCell ref="J139:J142"/>
    <mergeCell ref="K139:K142"/>
    <mergeCell ref="K135:K138"/>
    <mergeCell ref="N135:N138"/>
    <mergeCell ref="D137:E137"/>
    <mergeCell ref="F137:F138"/>
    <mergeCell ref="G137:G138"/>
    <mergeCell ref="H137:H138"/>
    <mergeCell ref="I137:I138"/>
    <mergeCell ref="L137:L138"/>
    <mergeCell ref="M137:M138"/>
    <mergeCell ref="A135:A138"/>
    <mergeCell ref="J149:K149"/>
    <mergeCell ref="L149:M149"/>
    <mergeCell ref="N149:N151"/>
    <mergeCell ref="F150:G151"/>
    <mergeCell ref="H150:H151"/>
    <mergeCell ref="I150:I151"/>
    <mergeCell ref="L150:L151"/>
    <mergeCell ref="M150:M151"/>
    <mergeCell ref="M145:M146"/>
    <mergeCell ref="D146:E146"/>
    <mergeCell ref="A148:C148"/>
    <mergeCell ref="E148:G148"/>
    <mergeCell ref="A149:A151"/>
    <mergeCell ref="B149:B151"/>
    <mergeCell ref="C149:C151"/>
    <mergeCell ref="D149:E149"/>
    <mergeCell ref="F149:I149"/>
    <mergeCell ref="J143:J146"/>
    <mergeCell ref="K143:K146"/>
    <mergeCell ref="N143:N146"/>
    <mergeCell ref="D145:E145"/>
    <mergeCell ref="F145:F146"/>
    <mergeCell ref="G145:G146"/>
    <mergeCell ref="H145:H146"/>
    <mergeCell ref="I145:I146"/>
    <mergeCell ref="L145:L146"/>
    <mergeCell ref="J158:K158"/>
    <mergeCell ref="L158:M158"/>
    <mergeCell ref="N158:N160"/>
    <mergeCell ref="F159:G160"/>
    <mergeCell ref="H159:H160"/>
    <mergeCell ref="I159:I160"/>
    <mergeCell ref="L159:L160"/>
    <mergeCell ref="M159:M160"/>
    <mergeCell ref="A157:C157"/>
    <mergeCell ref="E157:G157"/>
    <mergeCell ref="A158:A160"/>
    <mergeCell ref="B158:B160"/>
    <mergeCell ref="C158:C160"/>
    <mergeCell ref="D158:E158"/>
    <mergeCell ref="F158:I158"/>
    <mergeCell ref="N152:N155"/>
    <mergeCell ref="D154:E154"/>
    <mergeCell ref="F154:F155"/>
    <mergeCell ref="G154:G155"/>
    <mergeCell ref="H154:H155"/>
    <mergeCell ref="I154:I155"/>
    <mergeCell ref="L154:L155"/>
    <mergeCell ref="M154:M155"/>
    <mergeCell ref="A152:A155"/>
    <mergeCell ref="B152:B155"/>
    <mergeCell ref="C152:C155"/>
    <mergeCell ref="D152:D153"/>
    <mergeCell ref="E152:E153"/>
    <mergeCell ref="J152:J155"/>
    <mergeCell ref="K152:K155"/>
    <mergeCell ref="D155:E155"/>
    <mergeCell ref="L167:L168"/>
    <mergeCell ref="A165:A168"/>
    <mergeCell ref="B165:B168"/>
    <mergeCell ref="C165:C168"/>
    <mergeCell ref="D165:D166"/>
    <mergeCell ref="E165:E166"/>
    <mergeCell ref="J165:J168"/>
    <mergeCell ref="N161:N164"/>
    <mergeCell ref="D163:E163"/>
    <mergeCell ref="F163:F164"/>
    <mergeCell ref="G163:G164"/>
    <mergeCell ref="H163:H164"/>
    <mergeCell ref="I163:I164"/>
    <mergeCell ref="L163:L164"/>
    <mergeCell ref="M163:M164"/>
    <mergeCell ref="A161:A164"/>
    <mergeCell ref="B161:B164"/>
    <mergeCell ref="C161:C164"/>
    <mergeCell ref="D161:D162"/>
    <mergeCell ref="E161:E162"/>
    <mergeCell ref="J161:J164"/>
    <mergeCell ref="K161:K164"/>
    <mergeCell ref="D164:E164"/>
    <mergeCell ref="D172:E172"/>
    <mergeCell ref="A174:C174"/>
    <mergeCell ref="E174:G174"/>
    <mergeCell ref="A175:A177"/>
    <mergeCell ref="B175:B177"/>
    <mergeCell ref="C175:C177"/>
    <mergeCell ref="D175:E175"/>
    <mergeCell ref="F175:I175"/>
    <mergeCell ref="N169:N172"/>
    <mergeCell ref="D171:E171"/>
    <mergeCell ref="F171:F172"/>
    <mergeCell ref="G171:G172"/>
    <mergeCell ref="H171:H172"/>
    <mergeCell ref="I171:I172"/>
    <mergeCell ref="L171:L172"/>
    <mergeCell ref="M171:M172"/>
    <mergeCell ref="M167:M168"/>
    <mergeCell ref="D168:E168"/>
    <mergeCell ref="A169:A172"/>
    <mergeCell ref="B169:B172"/>
    <mergeCell ref="C169:C172"/>
    <mergeCell ref="D169:D170"/>
    <mergeCell ref="E169:E170"/>
    <mergeCell ref="J169:J172"/>
    <mergeCell ref="K169:K172"/>
    <mergeCell ref="K165:K168"/>
    <mergeCell ref="N165:N168"/>
    <mergeCell ref="D167:E167"/>
    <mergeCell ref="F167:F168"/>
    <mergeCell ref="G167:G168"/>
    <mergeCell ref="H167:H168"/>
    <mergeCell ref="I167:I168"/>
    <mergeCell ref="N178:N181"/>
    <mergeCell ref="D180:E180"/>
    <mergeCell ref="F180:F181"/>
    <mergeCell ref="G180:G181"/>
    <mergeCell ref="H180:H181"/>
    <mergeCell ref="I180:I181"/>
    <mergeCell ref="L180:L181"/>
    <mergeCell ref="M180:M181"/>
    <mergeCell ref="A178:A181"/>
    <mergeCell ref="B178:B181"/>
    <mergeCell ref="C178:C181"/>
    <mergeCell ref="D178:D179"/>
    <mergeCell ref="E178:E179"/>
    <mergeCell ref="J178:J181"/>
    <mergeCell ref="K178:K181"/>
    <mergeCell ref="D181:E181"/>
    <mergeCell ref="J175:K175"/>
    <mergeCell ref="L175:M175"/>
    <mergeCell ref="N175:N177"/>
    <mergeCell ref="F176:G177"/>
    <mergeCell ref="H176:H177"/>
    <mergeCell ref="I176:I177"/>
    <mergeCell ref="L176:L177"/>
    <mergeCell ref="M176:M177"/>
    <mergeCell ref="M184:M185"/>
    <mergeCell ref="D185:E185"/>
    <mergeCell ref="A186:A189"/>
    <mergeCell ref="B186:B189"/>
    <mergeCell ref="C186:C189"/>
    <mergeCell ref="D186:D187"/>
    <mergeCell ref="E186:E187"/>
    <mergeCell ref="J186:J189"/>
    <mergeCell ref="K186:K189"/>
    <mergeCell ref="K182:K185"/>
    <mergeCell ref="N182:N185"/>
    <mergeCell ref="D184:E184"/>
    <mergeCell ref="F184:F185"/>
    <mergeCell ref="G184:G185"/>
    <mergeCell ref="H184:H185"/>
    <mergeCell ref="I184:I185"/>
    <mergeCell ref="L184:L185"/>
    <mergeCell ref="A182:A185"/>
    <mergeCell ref="B182:B185"/>
    <mergeCell ref="C182:C185"/>
    <mergeCell ref="D182:D183"/>
    <mergeCell ref="E182:E183"/>
    <mergeCell ref="J182:J185"/>
    <mergeCell ref="L192:M192"/>
    <mergeCell ref="N192:N194"/>
    <mergeCell ref="F193:G194"/>
    <mergeCell ref="H193:H194"/>
    <mergeCell ref="I193:I194"/>
    <mergeCell ref="L193:L194"/>
    <mergeCell ref="M193:M194"/>
    <mergeCell ref="D189:E189"/>
    <mergeCell ref="A191:C191"/>
    <mergeCell ref="E191:G191"/>
    <mergeCell ref="A192:A194"/>
    <mergeCell ref="B192:B194"/>
    <mergeCell ref="C192:C194"/>
    <mergeCell ref="D192:E192"/>
    <mergeCell ref="F192:I192"/>
    <mergeCell ref="J192:K192"/>
    <mergeCell ref="N186:N189"/>
    <mergeCell ref="D188:E188"/>
    <mergeCell ref="F188:F189"/>
    <mergeCell ref="G188:G189"/>
    <mergeCell ref="H188:H189"/>
    <mergeCell ref="I188:I189"/>
    <mergeCell ref="L188:L189"/>
    <mergeCell ref="M188:M189"/>
    <mergeCell ref="N199:N202"/>
    <mergeCell ref="D201:E201"/>
    <mergeCell ref="F201:F202"/>
    <mergeCell ref="G201:G202"/>
    <mergeCell ref="H201:H202"/>
    <mergeCell ref="I201:I202"/>
    <mergeCell ref="L201:L202"/>
    <mergeCell ref="M201:M202"/>
    <mergeCell ref="M197:M198"/>
    <mergeCell ref="D198:E198"/>
    <mergeCell ref="A199:A202"/>
    <mergeCell ref="B199:B202"/>
    <mergeCell ref="C199:C202"/>
    <mergeCell ref="D199:D200"/>
    <mergeCell ref="E199:E200"/>
    <mergeCell ref="J199:J202"/>
    <mergeCell ref="K199:K202"/>
    <mergeCell ref="K195:K198"/>
    <mergeCell ref="N195:N198"/>
    <mergeCell ref="D197:E197"/>
    <mergeCell ref="F197:F198"/>
    <mergeCell ref="G197:G198"/>
    <mergeCell ref="H197:H198"/>
    <mergeCell ref="I197:I198"/>
    <mergeCell ref="L197:L198"/>
    <mergeCell ref="A195:A198"/>
    <mergeCell ref="B195:B198"/>
    <mergeCell ref="C195:C198"/>
    <mergeCell ref="D195:D196"/>
    <mergeCell ref="E195:E196"/>
    <mergeCell ref="J195:J198"/>
    <mergeCell ref="D202:E202"/>
    <mergeCell ref="D207:E207"/>
    <mergeCell ref="A209:C209"/>
    <mergeCell ref="E209:G209"/>
    <mergeCell ref="A210:A212"/>
    <mergeCell ref="B210:B212"/>
    <mergeCell ref="C210:C212"/>
    <mergeCell ref="D210:E210"/>
    <mergeCell ref="F210:I210"/>
    <mergeCell ref="N203:N207"/>
    <mergeCell ref="D206:E206"/>
    <mergeCell ref="F206:F207"/>
    <mergeCell ref="G206:G207"/>
    <mergeCell ref="H206:H207"/>
    <mergeCell ref="L206:L207"/>
    <mergeCell ref="M206:M207"/>
    <mergeCell ref="A203:A207"/>
    <mergeCell ref="B203:B207"/>
    <mergeCell ref="C203:C207"/>
    <mergeCell ref="D203:D205"/>
    <mergeCell ref="E203:E205"/>
    <mergeCell ref="J203:J207"/>
    <mergeCell ref="K203:K207"/>
    <mergeCell ref="I206:I207"/>
    <mergeCell ref="F203:F204"/>
    <mergeCell ref="G203:G204"/>
    <mergeCell ref="H203:H204"/>
    <mergeCell ref="I203:I204"/>
    <mergeCell ref="N213:N216"/>
    <mergeCell ref="D215:E215"/>
    <mergeCell ref="F215:F216"/>
    <mergeCell ref="G215:G216"/>
    <mergeCell ref="H215:H216"/>
    <mergeCell ref="I215:I216"/>
    <mergeCell ref="L215:L216"/>
    <mergeCell ref="M215:M216"/>
    <mergeCell ref="A213:A216"/>
    <mergeCell ref="B213:B216"/>
    <mergeCell ref="C213:C216"/>
    <mergeCell ref="D213:D214"/>
    <mergeCell ref="E213:E214"/>
    <mergeCell ref="J213:J216"/>
    <mergeCell ref="K213:K216"/>
    <mergeCell ref="D216:E216"/>
    <mergeCell ref="J210:K210"/>
    <mergeCell ref="L210:M210"/>
    <mergeCell ref="N210:N212"/>
    <mergeCell ref="F211:G212"/>
    <mergeCell ref="H211:H212"/>
    <mergeCell ref="I211:I212"/>
    <mergeCell ref="L211:L212"/>
    <mergeCell ref="M211:M212"/>
    <mergeCell ref="M219:M220"/>
    <mergeCell ref="D220:E220"/>
    <mergeCell ref="A222:C222"/>
    <mergeCell ref="E222:G222"/>
    <mergeCell ref="A223:A225"/>
    <mergeCell ref="B223:B225"/>
    <mergeCell ref="C223:C225"/>
    <mergeCell ref="D223:E223"/>
    <mergeCell ref="F223:I223"/>
    <mergeCell ref="K217:K220"/>
    <mergeCell ref="N217:N220"/>
    <mergeCell ref="D219:E219"/>
    <mergeCell ref="F219:F220"/>
    <mergeCell ref="G219:G220"/>
    <mergeCell ref="H219:H220"/>
    <mergeCell ref="I219:I220"/>
    <mergeCell ref="L219:L220"/>
    <mergeCell ref="A217:A220"/>
    <mergeCell ref="B217:B220"/>
    <mergeCell ref="C217:C220"/>
    <mergeCell ref="D217:D218"/>
    <mergeCell ref="E217:E218"/>
    <mergeCell ref="J217:J220"/>
    <mergeCell ref="N226:N229"/>
    <mergeCell ref="D228:E228"/>
    <mergeCell ref="F228:F229"/>
    <mergeCell ref="G228:G229"/>
    <mergeCell ref="H228:H229"/>
    <mergeCell ref="I228:I229"/>
    <mergeCell ref="L228:L229"/>
    <mergeCell ref="M228:M229"/>
    <mergeCell ref="A226:A229"/>
    <mergeCell ref="B226:B229"/>
    <mergeCell ref="C226:C229"/>
    <mergeCell ref="D226:D227"/>
    <mergeCell ref="E226:E227"/>
    <mergeCell ref="J226:J229"/>
    <mergeCell ref="K226:K229"/>
    <mergeCell ref="D229:E229"/>
    <mergeCell ref="J223:K223"/>
    <mergeCell ref="L223:M223"/>
    <mergeCell ref="N223:N225"/>
    <mergeCell ref="F224:G225"/>
    <mergeCell ref="H224:H225"/>
    <mergeCell ref="I224:I225"/>
    <mergeCell ref="L224:L225"/>
    <mergeCell ref="M224:M225"/>
    <mergeCell ref="N234:N237"/>
    <mergeCell ref="D236:E236"/>
    <mergeCell ref="F236:F237"/>
    <mergeCell ref="G236:G237"/>
    <mergeCell ref="H236:H237"/>
    <mergeCell ref="I236:I237"/>
    <mergeCell ref="L236:L237"/>
    <mergeCell ref="M236:M237"/>
    <mergeCell ref="M232:M233"/>
    <mergeCell ref="D233:E233"/>
    <mergeCell ref="A234:A237"/>
    <mergeCell ref="B234:B237"/>
    <mergeCell ref="C234:C237"/>
    <mergeCell ref="D234:D235"/>
    <mergeCell ref="E234:E235"/>
    <mergeCell ref="J234:J237"/>
    <mergeCell ref="K234:K237"/>
    <mergeCell ref="K230:K233"/>
    <mergeCell ref="N230:N233"/>
    <mergeCell ref="D232:E232"/>
    <mergeCell ref="F232:F233"/>
    <mergeCell ref="G232:G233"/>
    <mergeCell ref="H232:H233"/>
    <mergeCell ref="I232:I233"/>
    <mergeCell ref="L232:L233"/>
    <mergeCell ref="A230:A233"/>
    <mergeCell ref="B230:B233"/>
    <mergeCell ref="C230:C233"/>
    <mergeCell ref="D230:D231"/>
    <mergeCell ref="E230:E231"/>
    <mergeCell ref="J230:J233"/>
    <mergeCell ref="D237:E237"/>
    <mergeCell ref="D241:E241"/>
    <mergeCell ref="A243:C243"/>
    <mergeCell ref="E243:G243"/>
    <mergeCell ref="A244:A246"/>
    <mergeCell ref="B244:B246"/>
    <mergeCell ref="C244:C246"/>
    <mergeCell ref="D244:E244"/>
    <mergeCell ref="F244:I244"/>
    <mergeCell ref="N238:N241"/>
    <mergeCell ref="D240:E240"/>
    <mergeCell ref="F240:F241"/>
    <mergeCell ref="G240:G241"/>
    <mergeCell ref="H240:H241"/>
    <mergeCell ref="I240:I241"/>
    <mergeCell ref="L240:L241"/>
    <mergeCell ref="M240:M241"/>
    <mergeCell ref="A238:A241"/>
    <mergeCell ref="B238:B241"/>
    <mergeCell ref="C238:C241"/>
    <mergeCell ref="D238:D239"/>
    <mergeCell ref="E238:E239"/>
    <mergeCell ref="J238:J241"/>
    <mergeCell ref="K238:K241"/>
    <mergeCell ref="N247:N250"/>
    <mergeCell ref="D249:E249"/>
    <mergeCell ref="F249:F250"/>
    <mergeCell ref="G249:G250"/>
    <mergeCell ref="H249:H250"/>
    <mergeCell ref="I249:I250"/>
    <mergeCell ref="L249:L250"/>
    <mergeCell ref="M249:M250"/>
    <mergeCell ref="A247:A250"/>
    <mergeCell ref="B247:B250"/>
    <mergeCell ref="C247:C250"/>
    <mergeCell ref="D247:D248"/>
    <mergeCell ref="E247:E248"/>
    <mergeCell ref="J247:J250"/>
    <mergeCell ref="K247:K250"/>
    <mergeCell ref="D250:E250"/>
    <mergeCell ref="J244:K244"/>
    <mergeCell ref="L244:M244"/>
    <mergeCell ref="N244:N246"/>
    <mergeCell ref="F245:G246"/>
    <mergeCell ref="H245:H246"/>
    <mergeCell ref="I245:I246"/>
    <mergeCell ref="L245:L246"/>
    <mergeCell ref="M245:M246"/>
    <mergeCell ref="N255:N258"/>
    <mergeCell ref="D257:E257"/>
    <mergeCell ref="F257:F258"/>
    <mergeCell ref="G257:G258"/>
    <mergeCell ref="H257:H258"/>
    <mergeCell ref="I257:I258"/>
    <mergeCell ref="L257:L258"/>
    <mergeCell ref="M257:M258"/>
    <mergeCell ref="M253:M254"/>
    <mergeCell ref="D254:E254"/>
    <mergeCell ref="A255:A258"/>
    <mergeCell ref="B255:B258"/>
    <mergeCell ref="C255:C258"/>
    <mergeCell ref="D255:D256"/>
    <mergeCell ref="E255:E256"/>
    <mergeCell ref="J255:J258"/>
    <mergeCell ref="K255:K258"/>
    <mergeCell ref="K251:K254"/>
    <mergeCell ref="N251:N254"/>
    <mergeCell ref="D253:E253"/>
    <mergeCell ref="F253:F254"/>
    <mergeCell ref="G253:G254"/>
    <mergeCell ref="H253:H254"/>
    <mergeCell ref="I253:I254"/>
    <mergeCell ref="L253:L254"/>
    <mergeCell ref="A251:A254"/>
    <mergeCell ref="B251:B254"/>
    <mergeCell ref="C251:C254"/>
    <mergeCell ref="D251:D252"/>
    <mergeCell ref="E251:E252"/>
    <mergeCell ref="J251:J254"/>
    <mergeCell ref="D258:E258"/>
    <mergeCell ref="D262:E262"/>
    <mergeCell ref="A264:C264"/>
    <mergeCell ref="E264:G264"/>
    <mergeCell ref="A265:A267"/>
    <mergeCell ref="B265:B267"/>
    <mergeCell ref="C265:C267"/>
    <mergeCell ref="D265:E265"/>
    <mergeCell ref="F265:I265"/>
    <mergeCell ref="N259:N262"/>
    <mergeCell ref="D261:E261"/>
    <mergeCell ref="F261:F262"/>
    <mergeCell ref="G261:G262"/>
    <mergeCell ref="H261:H262"/>
    <mergeCell ref="I261:I262"/>
    <mergeCell ref="L261:L262"/>
    <mergeCell ref="M261:M262"/>
    <mergeCell ref="A259:A262"/>
    <mergeCell ref="B259:B262"/>
    <mergeCell ref="C259:C262"/>
    <mergeCell ref="D259:D260"/>
    <mergeCell ref="E259:E260"/>
    <mergeCell ref="J259:J262"/>
    <mergeCell ref="K259:K262"/>
    <mergeCell ref="N268:N271"/>
    <mergeCell ref="D270:E270"/>
    <mergeCell ref="F270:F271"/>
    <mergeCell ref="G270:G271"/>
    <mergeCell ref="H270:H271"/>
    <mergeCell ref="I270:I271"/>
    <mergeCell ref="L270:L271"/>
    <mergeCell ref="M270:M271"/>
    <mergeCell ref="A268:A271"/>
    <mergeCell ref="B268:B271"/>
    <mergeCell ref="C268:C271"/>
    <mergeCell ref="D268:D269"/>
    <mergeCell ref="E268:E269"/>
    <mergeCell ref="J268:J271"/>
    <mergeCell ref="K268:K271"/>
    <mergeCell ref="D271:E271"/>
    <mergeCell ref="J265:K265"/>
    <mergeCell ref="L265:M265"/>
    <mergeCell ref="N265:N267"/>
    <mergeCell ref="F266:G267"/>
    <mergeCell ref="H266:H267"/>
    <mergeCell ref="I266:I267"/>
    <mergeCell ref="L266:L267"/>
    <mergeCell ref="M266:M267"/>
    <mergeCell ref="N276:N279"/>
    <mergeCell ref="D278:E278"/>
    <mergeCell ref="F278:F279"/>
    <mergeCell ref="G278:G279"/>
    <mergeCell ref="H278:H279"/>
    <mergeCell ref="I278:I279"/>
    <mergeCell ref="L278:L279"/>
    <mergeCell ref="M278:M279"/>
    <mergeCell ref="M274:M275"/>
    <mergeCell ref="D275:E275"/>
    <mergeCell ref="A276:A279"/>
    <mergeCell ref="B276:B279"/>
    <mergeCell ref="C276:C279"/>
    <mergeCell ref="D276:D277"/>
    <mergeCell ref="E276:E277"/>
    <mergeCell ref="J276:J279"/>
    <mergeCell ref="K276:K279"/>
    <mergeCell ref="K272:K275"/>
    <mergeCell ref="N272:N275"/>
    <mergeCell ref="D274:E274"/>
    <mergeCell ref="F274:F275"/>
    <mergeCell ref="G274:G275"/>
    <mergeCell ref="H274:H275"/>
    <mergeCell ref="I274:I275"/>
    <mergeCell ref="L274:L275"/>
    <mergeCell ref="A272:A275"/>
    <mergeCell ref="B272:B275"/>
    <mergeCell ref="C272:C275"/>
    <mergeCell ref="D272:D273"/>
    <mergeCell ref="E272:E273"/>
    <mergeCell ref="J272:J275"/>
    <mergeCell ref="D279:E279"/>
    <mergeCell ref="D283:E283"/>
    <mergeCell ref="A284:A287"/>
    <mergeCell ref="B284:B287"/>
    <mergeCell ref="C284:C287"/>
    <mergeCell ref="D284:D285"/>
    <mergeCell ref="E284:E285"/>
    <mergeCell ref="N280:N283"/>
    <mergeCell ref="D282:E282"/>
    <mergeCell ref="F282:F283"/>
    <mergeCell ref="G282:G283"/>
    <mergeCell ref="H282:H283"/>
    <mergeCell ref="I282:I283"/>
    <mergeCell ref="L282:L283"/>
    <mergeCell ref="M282:M283"/>
    <mergeCell ref="A280:A283"/>
    <mergeCell ref="B280:B283"/>
    <mergeCell ref="C280:C283"/>
    <mergeCell ref="D280:D281"/>
    <mergeCell ref="E280:E281"/>
    <mergeCell ref="J280:J283"/>
    <mergeCell ref="K280:K283"/>
    <mergeCell ref="L290:M290"/>
    <mergeCell ref="N290:N292"/>
    <mergeCell ref="F291:G292"/>
    <mergeCell ref="H291:H292"/>
    <mergeCell ref="I291:I292"/>
    <mergeCell ref="L291:L292"/>
    <mergeCell ref="M291:M292"/>
    <mergeCell ref="A290:A292"/>
    <mergeCell ref="B290:B292"/>
    <mergeCell ref="C290:C292"/>
    <mergeCell ref="D290:E290"/>
    <mergeCell ref="F290:I290"/>
    <mergeCell ref="J290:K290"/>
    <mergeCell ref="L286:L287"/>
    <mergeCell ref="M286:M287"/>
    <mergeCell ref="D287:E287"/>
    <mergeCell ref="A289:C289"/>
    <mergeCell ref="E289:G289"/>
    <mergeCell ref="J284:J287"/>
    <mergeCell ref="K284:K287"/>
    <mergeCell ref="N284:N287"/>
    <mergeCell ref="D286:E286"/>
    <mergeCell ref="F286:F287"/>
    <mergeCell ref="G286:G287"/>
    <mergeCell ref="H286:H287"/>
    <mergeCell ref="I286:I287"/>
    <mergeCell ref="M295:M296"/>
    <mergeCell ref="D296:E296"/>
    <mergeCell ref="A297:A300"/>
    <mergeCell ref="B297:B300"/>
    <mergeCell ref="C297:C300"/>
    <mergeCell ref="D297:D298"/>
    <mergeCell ref="E297:E298"/>
    <mergeCell ref="J297:J300"/>
    <mergeCell ref="K297:K300"/>
    <mergeCell ref="K293:K296"/>
    <mergeCell ref="N293:N296"/>
    <mergeCell ref="D295:E295"/>
    <mergeCell ref="F295:F296"/>
    <mergeCell ref="G295:G296"/>
    <mergeCell ref="H295:H296"/>
    <mergeCell ref="I295:I296"/>
    <mergeCell ref="L295:L296"/>
    <mergeCell ref="A293:A296"/>
    <mergeCell ref="B293:B296"/>
    <mergeCell ref="C293:C296"/>
    <mergeCell ref="D293:D294"/>
    <mergeCell ref="E293:E294"/>
    <mergeCell ref="J293:J296"/>
    <mergeCell ref="D304:E304"/>
    <mergeCell ref="A305:A308"/>
    <mergeCell ref="B305:B308"/>
    <mergeCell ref="C305:C308"/>
    <mergeCell ref="D305:D306"/>
    <mergeCell ref="E305:E306"/>
    <mergeCell ref="N301:N304"/>
    <mergeCell ref="D303:E303"/>
    <mergeCell ref="F303:F304"/>
    <mergeCell ref="G303:G304"/>
    <mergeCell ref="H303:H304"/>
    <mergeCell ref="I303:I304"/>
    <mergeCell ref="L303:L304"/>
    <mergeCell ref="M303:M304"/>
    <mergeCell ref="D300:E300"/>
    <mergeCell ref="A301:A304"/>
    <mergeCell ref="B301:B304"/>
    <mergeCell ref="C301:C304"/>
    <mergeCell ref="D301:D302"/>
    <mergeCell ref="E301:E302"/>
    <mergeCell ref="J301:J304"/>
    <mergeCell ref="K301:K304"/>
    <mergeCell ref="N297:N300"/>
    <mergeCell ref="D299:E299"/>
    <mergeCell ref="F299:F300"/>
    <mergeCell ref="G299:G300"/>
    <mergeCell ref="H299:H300"/>
    <mergeCell ref="I299:I300"/>
    <mergeCell ref="L299:L300"/>
    <mergeCell ref="M299:M300"/>
    <mergeCell ref="L311:M311"/>
    <mergeCell ref="N311:N313"/>
    <mergeCell ref="F312:G313"/>
    <mergeCell ref="H312:H313"/>
    <mergeCell ref="I312:I313"/>
    <mergeCell ref="L312:L313"/>
    <mergeCell ref="M312:M313"/>
    <mergeCell ref="A311:A313"/>
    <mergeCell ref="B311:B313"/>
    <mergeCell ref="C311:C313"/>
    <mergeCell ref="D311:E311"/>
    <mergeCell ref="F311:I311"/>
    <mergeCell ref="J311:K311"/>
    <mergeCell ref="L307:L308"/>
    <mergeCell ref="M307:M308"/>
    <mergeCell ref="D308:E308"/>
    <mergeCell ref="A310:C310"/>
    <mergeCell ref="E310:G310"/>
    <mergeCell ref="J305:J308"/>
    <mergeCell ref="K305:K308"/>
    <mergeCell ref="N305:N308"/>
    <mergeCell ref="D307:E307"/>
    <mergeCell ref="F307:F308"/>
    <mergeCell ref="G307:G308"/>
    <mergeCell ref="H307:H308"/>
    <mergeCell ref="I307:I308"/>
    <mergeCell ref="N318:N321"/>
    <mergeCell ref="D320:E320"/>
    <mergeCell ref="F320:F321"/>
    <mergeCell ref="G320:G321"/>
    <mergeCell ref="H320:H321"/>
    <mergeCell ref="I320:I321"/>
    <mergeCell ref="L320:L321"/>
    <mergeCell ref="M320:M321"/>
    <mergeCell ref="M316:M317"/>
    <mergeCell ref="D317:E317"/>
    <mergeCell ref="A318:A321"/>
    <mergeCell ref="B318:B321"/>
    <mergeCell ref="C318:C321"/>
    <mergeCell ref="D318:D319"/>
    <mergeCell ref="E318:E319"/>
    <mergeCell ref="J318:J321"/>
    <mergeCell ref="K318:K321"/>
    <mergeCell ref="K314:K317"/>
    <mergeCell ref="N314:N317"/>
    <mergeCell ref="D316:E316"/>
    <mergeCell ref="F316:F317"/>
    <mergeCell ref="G316:G317"/>
    <mergeCell ref="H316:H317"/>
    <mergeCell ref="I316:I317"/>
    <mergeCell ref="L316:L317"/>
    <mergeCell ref="A314:A317"/>
    <mergeCell ref="B314:B317"/>
    <mergeCell ref="C314:C317"/>
    <mergeCell ref="D314:D315"/>
    <mergeCell ref="E314:E315"/>
    <mergeCell ref="J314:J317"/>
    <mergeCell ref="D321:E321"/>
    <mergeCell ref="D325:E325"/>
    <mergeCell ref="A327:C327"/>
    <mergeCell ref="E327:G327"/>
    <mergeCell ref="A328:A330"/>
    <mergeCell ref="B328:B330"/>
    <mergeCell ref="C328:C330"/>
    <mergeCell ref="D328:E328"/>
    <mergeCell ref="F328:I328"/>
    <mergeCell ref="N322:N325"/>
    <mergeCell ref="D324:E324"/>
    <mergeCell ref="F324:F325"/>
    <mergeCell ref="G324:G325"/>
    <mergeCell ref="H324:H325"/>
    <mergeCell ref="I324:I325"/>
    <mergeCell ref="L324:L325"/>
    <mergeCell ref="M324:M325"/>
    <mergeCell ref="A322:A325"/>
    <mergeCell ref="B322:B325"/>
    <mergeCell ref="C322:C325"/>
    <mergeCell ref="D322:D323"/>
    <mergeCell ref="E322:E323"/>
    <mergeCell ref="J322:J325"/>
    <mergeCell ref="K322:K325"/>
    <mergeCell ref="N331:N334"/>
    <mergeCell ref="D333:E333"/>
    <mergeCell ref="F333:F334"/>
    <mergeCell ref="G333:G334"/>
    <mergeCell ref="H333:H334"/>
    <mergeCell ref="I333:I334"/>
    <mergeCell ref="L333:L334"/>
    <mergeCell ref="M333:M334"/>
    <mergeCell ref="A331:A334"/>
    <mergeCell ref="B331:B334"/>
    <mergeCell ref="C331:C334"/>
    <mergeCell ref="D331:D332"/>
    <mergeCell ref="E331:E332"/>
    <mergeCell ref="J331:J334"/>
    <mergeCell ref="K331:K334"/>
    <mergeCell ref="D334:E334"/>
    <mergeCell ref="J328:K328"/>
    <mergeCell ref="L328:M328"/>
    <mergeCell ref="N328:N330"/>
    <mergeCell ref="F329:G330"/>
    <mergeCell ref="H329:H330"/>
    <mergeCell ref="I329:I330"/>
    <mergeCell ref="L329:L330"/>
    <mergeCell ref="M329:M330"/>
    <mergeCell ref="M337:M338"/>
    <mergeCell ref="D338:E338"/>
    <mergeCell ref="A339:A342"/>
    <mergeCell ref="B339:B342"/>
    <mergeCell ref="C339:C342"/>
    <mergeCell ref="D339:D340"/>
    <mergeCell ref="E339:E340"/>
    <mergeCell ref="J339:J342"/>
    <mergeCell ref="K339:K342"/>
    <mergeCell ref="K335:K338"/>
    <mergeCell ref="N335:N338"/>
    <mergeCell ref="D337:E337"/>
    <mergeCell ref="F337:F338"/>
    <mergeCell ref="G337:G338"/>
    <mergeCell ref="H337:H338"/>
    <mergeCell ref="I337:I338"/>
    <mergeCell ref="L337:L338"/>
    <mergeCell ref="A335:A338"/>
    <mergeCell ref="B335:B338"/>
    <mergeCell ref="C335:C338"/>
    <mergeCell ref="D335:D336"/>
    <mergeCell ref="E335:E336"/>
    <mergeCell ref="J335:J338"/>
    <mergeCell ref="L345:M345"/>
    <mergeCell ref="N345:N347"/>
    <mergeCell ref="F346:G347"/>
    <mergeCell ref="H346:H347"/>
    <mergeCell ref="I346:I347"/>
    <mergeCell ref="L346:L347"/>
    <mergeCell ref="M346:M347"/>
    <mergeCell ref="D342:E342"/>
    <mergeCell ref="A344:C344"/>
    <mergeCell ref="E344:G344"/>
    <mergeCell ref="A345:A347"/>
    <mergeCell ref="B345:B347"/>
    <mergeCell ref="C345:C347"/>
    <mergeCell ref="D345:E345"/>
    <mergeCell ref="F345:I345"/>
    <mergeCell ref="J345:K345"/>
    <mergeCell ref="N339:N342"/>
    <mergeCell ref="D341:E341"/>
    <mergeCell ref="F341:F342"/>
    <mergeCell ref="G341:G342"/>
    <mergeCell ref="H341:H342"/>
    <mergeCell ref="I341:I342"/>
    <mergeCell ref="L341:L342"/>
    <mergeCell ref="M341:M342"/>
    <mergeCell ref="M350:M351"/>
    <mergeCell ref="D351:E351"/>
    <mergeCell ref="A352:A355"/>
    <mergeCell ref="B352:B355"/>
    <mergeCell ref="C352:C355"/>
    <mergeCell ref="D352:D353"/>
    <mergeCell ref="E352:E353"/>
    <mergeCell ref="J352:J355"/>
    <mergeCell ref="K352:K355"/>
    <mergeCell ref="K348:K351"/>
    <mergeCell ref="N348:N351"/>
    <mergeCell ref="D350:E350"/>
    <mergeCell ref="F350:F351"/>
    <mergeCell ref="G350:G351"/>
    <mergeCell ref="H350:H351"/>
    <mergeCell ref="I350:I351"/>
    <mergeCell ref="L350:L351"/>
    <mergeCell ref="A348:A351"/>
    <mergeCell ref="B348:B351"/>
    <mergeCell ref="C348:C351"/>
    <mergeCell ref="D348:D349"/>
    <mergeCell ref="E348:E349"/>
    <mergeCell ref="J348:J351"/>
    <mergeCell ref="L358:M358"/>
    <mergeCell ref="N358:N360"/>
    <mergeCell ref="F359:G360"/>
    <mergeCell ref="H359:H360"/>
    <mergeCell ref="I359:I360"/>
    <mergeCell ref="L359:L360"/>
    <mergeCell ref="M359:M360"/>
    <mergeCell ref="D355:E355"/>
    <mergeCell ref="A357:C357"/>
    <mergeCell ref="E357:G357"/>
    <mergeCell ref="A358:A360"/>
    <mergeCell ref="B358:B360"/>
    <mergeCell ref="C358:C360"/>
    <mergeCell ref="D358:E358"/>
    <mergeCell ref="F358:I358"/>
    <mergeCell ref="J358:K358"/>
    <mergeCell ref="N352:N355"/>
    <mergeCell ref="D354:E354"/>
    <mergeCell ref="F354:F355"/>
    <mergeCell ref="G354:G355"/>
    <mergeCell ref="H354:H355"/>
    <mergeCell ref="I354:I355"/>
    <mergeCell ref="L354:L355"/>
    <mergeCell ref="M354:M355"/>
    <mergeCell ref="M363:M364"/>
    <mergeCell ref="D364:E364"/>
    <mergeCell ref="A366:C366"/>
    <mergeCell ref="E366:G366"/>
    <mergeCell ref="A367:A369"/>
    <mergeCell ref="B367:B369"/>
    <mergeCell ref="C367:C369"/>
    <mergeCell ref="D367:E367"/>
    <mergeCell ref="F367:I367"/>
    <mergeCell ref="K361:K364"/>
    <mergeCell ref="N361:N364"/>
    <mergeCell ref="D363:E363"/>
    <mergeCell ref="F363:F364"/>
    <mergeCell ref="G363:G364"/>
    <mergeCell ref="H363:H364"/>
    <mergeCell ref="I363:I364"/>
    <mergeCell ref="L363:L364"/>
    <mergeCell ref="A361:A364"/>
    <mergeCell ref="B361:B364"/>
    <mergeCell ref="C361:C364"/>
    <mergeCell ref="D361:D362"/>
    <mergeCell ref="E361:E362"/>
    <mergeCell ref="J361:J364"/>
    <mergeCell ref="D373:E373"/>
    <mergeCell ref="N370:N373"/>
    <mergeCell ref="D372:E372"/>
    <mergeCell ref="F372:F373"/>
    <mergeCell ref="G372:G373"/>
    <mergeCell ref="H372:H373"/>
    <mergeCell ref="I372:I373"/>
    <mergeCell ref="L372:L373"/>
    <mergeCell ref="M372:M373"/>
    <mergeCell ref="A370:A373"/>
    <mergeCell ref="B370:B373"/>
    <mergeCell ref="C370:C373"/>
    <mergeCell ref="D370:D371"/>
    <mergeCell ref="E370:E371"/>
    <mergeCell ref="J370:J373"/>
    <mergeCell ref="K370:K373"/>
    <mergeCell ref="J367:K367"/>
    <mergeCell ref="L367:M367"/>
    <mergeCell ref="N367:N369"/>
    <mergeCell ref="F368:G369"/>
    <mergeCell ref="H368:H369"/>
    <mergeCell ref="I368:I369"/>
    <mergeCell ref="L368:L369"/>
    <mergeCell ref="M368:M369"/>
  </mergeCells>
  <phoneticPr fontId="2"/>
  <dataValidations xWindow="394" yWindow="429" count="3">
    <dataValidation type="list" allowBlank="1" showInputMessage="1" showErrorMessage="1" sqref="B29:B36 B293:B308 B12:B23 B59:B70 B76:B91 B178:B189 B226:B241 B268:B287 B110:B125 B195:B207 B213:B220 B247:B262 B97:B104 B314:B325 B348:B356 B331:B342 B370:B373 B131:B146 B152:B155 B161:B172 B42:B53 B361:B364">
      <formula1>"●,"</formula1>
    </dataValidation>
    <dataValidation type="list" allowBlank="1" showInputMessage="1" showErrorMessage="1" sqref="D8 D72 D55 D93 D25 D38 D106 D127 D148 D157 D174 D191 D209 D222 D243 D264 D289 D310 D327 D344 D357 D366">
      <formula1>$V$378:$V$436</formula1>
    </dataValidation>
    <dataValidation type="list" allowBlank="1" showInputMessage="1" showErrorMessage="1" sqref="L12:L23 L29:L36 L42:L53 L59:L70 L76:L91 L97:L104 L110:L125 L131:L146 L152:L155 L161:L172 L178:L189 L195:L207 L213:L220 L226:L241 L247:L262 L268:L287 L293:L308 L314:L325 L331:L342 L348:L355 L361:L364 L370:L373">
      <formula1>$T$378:$T$385</formula1>
    </dataValidation>
  </dataValidations>
  <printOptions horizontalCentered="1"/>
  <pageMargins left="0.6692913385826772" right="0.47244094488188981" top="0.35433070866141736" bottom="0.19685039370078741" header="0.31496062992125984" footer="0.11811023622047245"/>
  <pageSetup paperSize="8" scale="56" fitToHeight="0" orientation="landscape" cellComments="asDisplayed" r:id="rId1"/>
  <headerFooter>
    <oddFooter xml:space="preserve">&amp;C&amp;12&amp;KC00000&amp;P / &amp;N </oddFooter>
  </headerFooter>
  <rowBreaks count="20" manualBreakCount="20">
    <brk id="23" max="16" man="1"/>
    <brk id="36" max="16" man="1"/>
    <brk id="53" max="16" man="1"/>
    <brk id="70" max="16" man="1"/>
    <brk id="91" max="16" man="1"/>
    <brk id="104" max="13" man="1"/>
    <brk id="125" max="16" man="1"/>
    <brk id="146" max="16" man="1"/>
    <brk id="155" max="16" man="1"/>
    <brk id="172" max="16" man="1"/>
    <brk id="189" max="16" man="1"/>
    <brk id="207" max="16" man="1"/>
    <brk id="220" max="13" man="1"/>
    <brk id="241" max="16" man="1"/>
    <brk id="262" max="16" man="1"/>
    <brk id="287" max="16" man="1"/>
    <brk id="308" max="16" man="1"/>
    <brk id="325" max="16" man="1"/>
    <brk id="342" max="16" man="1"/>
    <brk id="364"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保健福祉局</vt:lpstr>
      <vt:lpstr>保健福祉局!Print_Area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dc:creator>
  <cp:lastModifiedBy>一杉　昌泰</cp:lastModifiedBy>
  <cp:lastPrinted>2018-11-15T01:15:15Z</cp:lastPrinted>
  <dcterms:created xsi:type="dcterms:W3CDTF">2018-05-26T04:40:04Z</dcterms:created>
  <dcterms:modified xsi:type="dcterms:W3CDTF">2018-11-15T01:15:23Z</dcterms:modified>
</cp:coreProperties>
</file>