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09 経理第二班\※【照会・回答】※\R06年度\999照会元：その他\2025_0123_FW 【総務省23〆】公営企業に係る経営比較分析表（令和５年度決算）の分析等について（依頼）\002_作業\"/>
    </mc:Choice>
  </mc:AlternateContent>
  <xr:revisionPtr revIDLastSave="0" documentId="13_ncr:1_{1E61B0A9-4A80-48A7-A37C-ED8C1C8DAD68}" xr6:coauthVersionLast="47" xr6:coauthVersionMax="47" xr10:uidLastSave="{00000000-0000-0000-0000-000000000000}"/>
  <workbookProtection workbookAlgorithmName="SHA-512" workbookHashValue="Wx/5cpl4mooscuy457gsuR/yUFWrTsFRVKhAap2WZ08kE7alOI+ZkLzNPcIc1rEAcW9Od5nPVgb0WdA0dH+I+w==" workbookSaltValue="B3sq+7dUXfRu+uprVkp3mw==" workbookSpinCount="100000" lockStructure="1"/>
  <bookViews>
    <workbookView xWindow="-110" yWindow="-110" windowWidth="19420" windowHeight="103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P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<sst xmlns="http://schemas.openxmlformats.org/spreadsheetml/2006/main" count="236" uniqueCount="118">
  <si>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</si>
  <si>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</si>
  <si>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</si>
  <si>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</si>
  <si>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</si>
  <si>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</si>
  <si>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</si>
  <si>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</si>
  <si>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</si>
  <si>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</si>
  <si>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</si>
  <si>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</si>
  <si>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</si>
  <si>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</si>
  <si>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</si>
  <si>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</si>
  <si>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</si>
  <si>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</si>
  <si>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</si>
  <si>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</si>
  <si>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</si>
  <si>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</si>
  <si>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</si>
  <si>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</si>
  <si>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</si>
  <si>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</si>
  <si>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</si>
  <si>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</si>
  <si>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</si>
  <si>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</si>
  <si>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</si>
  <si>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</si>
  <si>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</si>
  <si>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</si>
  <si>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</si>
  <si>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</si>
  <si>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</si>
  <si>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</si>
  <si>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</si>
  <si>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</si>
  <si>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</si>
  <si>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</si>
  <si>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</si>
  <si>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</si>
  <si>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</si>
  <si>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</si>
  <si>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</si>
  <si>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</si>
  <si>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</si>
  <si>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</si>
  <si>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</si>
  <si>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</si>
  <si>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</si>
  <si>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</si>
  <si>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</si>
  <si>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</si>
  <si>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</si>
  <si>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</si>
  <si>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</si>
  <si>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</si>
  <si>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</si>
  <si>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</si>
  <si>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</si>
  <si>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</si>
  <si>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</si>
  <si>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</si>
  <si>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</si>
  <si>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</si>
  <si>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</si>
  <si>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</si>
  <si>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</si>
  <si>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</si>
  <si>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</si>
  <si>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</si>
  <si>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</si>
  <si>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</si>
  <si>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</si>
  <si>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</si>
  <si>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</si>
  <si>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</si>
  <si>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</si>
  <si>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</si>
  <si>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</si>
  <si>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</si>
  <si>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</si>
  <si>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</si>
  <si>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</si>
  <si>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</si>
  <si>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</si>
  <si>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</si>
  <si>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</si>
  <si>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</si>
  <si>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</si>
  <si>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</si>
  <si>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</si>
  <si>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</si>
  <si>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</si>
  <si>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</si>
  <si>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</si>
  <si>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</si>
  <si>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</si>
  <si>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</si>
  <si>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</si>
  <si>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</si>
  <si>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</si>
  <si>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</si>
  <si>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</si>
  <si>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</si>
  <si>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</si>
  <si>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</si>
  <si>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</si>
  <si>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</si>
  <si>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</si>
  <si>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</si>
  <si>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</si>
  <si>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昭和63年度から事業に着手し、平成19年度に整備が完了したが、供用開始から30年以上経過し更新期を迎える機械電気等の老朽化施設が増加している状況にある。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1">
      <t>ネン</t>
    </rPh>
    <rPh sb="21" eb="22">
      <t>ド</t>
    </rPh>
    <rPh sb="23" eb="25">
      <t>セイビ</t>
    </rPh>
    <rPh sb="26" eb="28">
      <t>カンリョウ</t>
    </rPh>
    <rPh sb="32" eb="34">
      <t>キョウヨウ</t>
    </rPh>
    <rPh sb="34" eb="36">
      <t>カイシ</t>
    </rPh>
    <rPh sb="40" eb="41">
      <t>ネン</t>
    </rPh>
    <rPh sb="41" eb="43">
      <t>イジョウ</t>
    </rPh>
    <rPh sb="43" eb="45">
      <t>ケイカ</t>
    </rPh>
    <rPh sb="46" eb="49">
      <t>コウシンキ</t>
    </rPh>
    <rPh sb="50" eb="51">
      <t>ムカ</t>
    </rPh>
    <rPh sb="53" eb="55">
      <t>キカイ</t>
    </rPh>
    <rPh sb="55" eb="57">
      <t>デンキ</t>
    </rPh>
    <rPh sb="57" eb="58">
      <t>トウ</t>
    </rPh>
    <rPh sb="59" eb="62">
      <t>ロウキュウカ</t>
    </rPh>
    <rPh sb="62" eb="64">
      <t>シセツ</t>
    </rPh>
    <rPh sb="65" eb="67">
      <t>ゾウカ</t>
    </rPh>
    <rPh sb="71" eb="73">
      <t>ジョウキョウ</t>
    </rPh>
    <phoneticPr fontId="4"/>
  </si>
  <si>
    <t>　これまでも人口密度は低い水準にあり、今後は人口減少社会の到来により、より一層の効率的な事業運営を行っていく必要がある。
　そのため、令和２年度中に策定した、将来の農業集落排水事業の全体像に当たる「再編計画」や地区毎の更新計画にあたる「最適整備構想」、経営戦略に当たる「中長期経営計画」に基づき事業費の削減を進め、施設の統廃合や公共下水道への接続を通じて、効率的な事業運営に努めていく。
（※「１．経営の健全性・効率性⑦施設利用率」のうち、令和元年度の当該値は誤りであり、本来は５３．３０％である。）</t>
    <rPh sb="6" eb="10">
      <t>ジンコウミツド</t>
    </rPh>
    <rPh sb="11" eb="12">
      <t>ヒク</t>
    </rPh>
    <rPh sb="13" eb="15">
      <t>スイジュン</t>
    </rPh>
    <rPh sb="19" eb="21">
      <t>コンゴ</t>
    </rPh>
    <rPh sb="22" eb="26">
      <t>ジンコウゲンショウ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2">
      <t>ネンド</t>
    </rPh>
    <rPh sb="72" eb="73">
      <t>チュウ</t>
    </rPh>
    <rPh sb="74" eb="76">
      <t>サクテイ</t>
    </rPh>
    <rPh sb="79" eb="81">
      <t>ショウライ</t>
    </rPh>
    <rPh sb="82" eb="86">
      <t>ノウギョウシュウラク</t>
    </rPh>
    <rPh sb="86" eb="88">
      <t>ハイスイ</t>
    </rPh>
    <rPh sb="88" eb="90">
      <t>ジギョウ</t>
    </rPh>
    <rPh sb="91" eb="94">
      <t>ゼンタイゾウ</t>
    </rPh>
    <rPh sb="95" eb="96">
      <t>ア</t>
    </rPh>
    <rPh sb="99" eb="103">
      <t>サイヘンケイカク</t>
    </rPh>
    <rPh sb="105" eb="107">
      <t>チク</t>
    </rPh>
    <rPh sb="107" eb="108">
      <t>ゴト</t>
    </rPh>
    <rPh sb="109" eb="111">
      <t>コウシン</t>
    </rPh>
    <rPh sb="111" eb="113">
      <t>ケイカク</t>
    </rPh>
    <rPh sb="118" eb="122">
      <t>サイテキセイビ</t>
    </rPh>
    <rPh sb="122" eb="124">
      <t>コウソウ</t>
    </rPh>
    <rPh sb="126" eb="128">
      <t>ケイエイ</t>
    </rPh>
    <rPh sb="128" eb="130">
      <t>センリャク</t>
    </rPh>
    <rPh sb="131" eb="132">
      <t>ア</t>
    </rPh>
    <rPh sb="135" eb="138">
      <t>チュウチョウキ</t>
    </rPh>
    <rPh sb="138" eb="140">
      <t>ケイエイ</t>
    </rPh>
    <rPh sb="140" eb="142">
      <t>ケイカク</t>
    </rPh>
    <rPh sb="144" eb="145">
      <t>モト</t>
    </rPh>
    <rPh sb="147" eb="150">
      <t>ジギョウヒ</t>
    </rPh>
    <rPh sb="151" eb="153">
      <t>サクゲン</t>
    </rPh>
    <rPh sb="154" eb="155">
      <t>スス</t>
    </rPh>
    <rPh sb="157" eb="159">
      <t>シセツ</t>
    </rPh>
    <rPh sb="160" eb="163">
      <t>トウハイゴウ</t>
    </rPh>
    <rPh sb="164" eb="169">
      <t>コウキョウゲスイドウ</t>
    </rPh>
    <rPh sb="171" eb="173">
      <t>セツゾク</t>
    </rPh>
    <rPh sb="174" eb="175">
      <t>ツウ</t>
    </rPh>
    <rPh sb="178" eb="181">
      <t>コウリツテキ</t>
    </rPh>
    <phoneticPr fontId="4"/>
  </si>
  <si>
    <t xml:space="preserve">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
　令和4年度当該値と比べ、➀収益的収支比率及び⑤経費回収率が上昇し、⑥汚水処理原価が低減しているのは、令和6年度より地方公営企業法を適用し令和5年度で打切決算を行ったことで、汚水処理費を含む費用が減少したためである。</t>
    <rPh sb="2" eb="4">
      <t>ケイヒ</t>
    </rPh>
    <rPh sb="100" eb="102">
      <t>シンコウ</t>
    </rPh>
    <rPh sb="127" eb="129">
      <t>レイワ</t>
    </rPh>
    <rPh sb="140" eb="142">
      <t>シュウエキ</t>
    </rPh>
    <rPh sb="142" eb="143">
      <t>テキ</t>
    </rPh>
    <rPh sb="143" eb="145">
      <t>シュウシ</t>
    </rPh>
    <rPh sb="145" eb="147">
      <t>ヒリツ</t>
    </rPh>
    <rPh sb="147" eb="148">
      <t>オヨ</t>
    </rPh>
    <rPh sb="150" eb="152">
      <t>ケイヒ</t>
    </rPh>
    <rPh sb="168" eb="170">
      <t>テイゲン</t>
    </rPh>
    <rPh sb="177" eb="179">
      <t>レイワ</t>
    </rPh>
    <rPh sb="180" eb="182">
      <t>ネンド</t>
    </rPh>
    <rPh sb="184" eb="186">
      <t>チホウ</t>
    </rPh>
    <rPh sb="186" eb="191">
      <t>コウエイキギョウホウ</t>
    </rPh>
    <rPh sb="192" eb="194">
      <t>テキヨウ</t>
    </rPh>
    <rPh sb="195" eb="197">
      <t>レイワ</t>
    </rPh>
    <rPh sb="198" eb="200">
      <t>ネンド</t>
    </rPh>
    <rPh sb="201" eb="202">
      <t>ウ</t>
    </rPh>
    <rPh sb="202" eb="203">
      <t>キリ</t>
    </rPh>
    <rPh sb="203" eb="205">
      <t>ケッサン</t>
    </rPh>
    <rPh sb="206" eb="207">
      <t>オコナ</t>
    </rPh>
    <rPh sb="224" eb="22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</si>
</sst>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D-4E54-9AFD-773FEB6429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C54D-4E54-9AFD-773FEB6429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53.66</c:v>
                </c:pt>
                <c:pt idx="2">
                  <c:v>52.43</c:v>
                </c:pt>
                <c:pt idx="3">
                  <c:v>48.98</c:v>
                </c:pt>
                <c:pt idx="4">
                  <c:v>48.4</c:v>
                </c:pt>
              </c:numCache>
            </c:numRef>
          </c:val>
          <c:extLst>
            <c:ext xmlns:c16="http://schemas.microsoft.com/office/drawing/2014/chart" uri="{C3380CC4-5D6E-409C-BE32-E72D297353CC}">
              <c16:uniqueId val="{00000000-AAAB-455F-8ED3-6AA6C94792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AAAB-455F-8ED3-6AA6C94792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85.59</c:v>
                </c:pt>
                <c:pt idx="1">
                  <c:v>84.74</c:v>
                </c:pt>
                <c:pt idx="2">
                  <c:v>84.1</c:v>
                </c:pt>
                <c:pt idx="3">
                  <c:v>83.33</c:v>
                </c:pt>
                <c:pt idx="4">
                  <c:v>82.88</c:v>
                </c:pt>
              </c:numCache>
            </c:numRef>
          </c:val>
          <c:extLst>
            <c:ext xmlns:c16="http://schemas.microsoft.com/office/drawing/2014/chart" uri="{C3380CC4-5D6E-409C-BE32-E72D297353CC}">
              <c16:uniqueId val="{00000000-5EC3-4E64-9F0E-1FC56555C0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5EC3-4E64-9F0E-1FC56555C0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48.4</c:v>
                </c:pt>
                <c:pt idx="1">
                  <c:v>46.27</c:v>
                </c:pt>
                <c:pt idx="2">
                  <c:v>40.28</c:v>
                </c:pt>
                <c:pt idx="3">
                  <c:v>41.43</c:v>
                </c:pt>
                <c:pt idx="4">
                  <c:v>46.42</c:v>
                </c:pt>
              </c:numCache>
            </c:numRef>
          </c:val>
          <c:extLst>
            <c:ext xmlns:c16="http://schemas.microsoft.com/office/drawing/2014/chart" uri="{C3380CC4-5D6E-409C-BE32-E72D297353CC}">
              <c16:uniqueId val="{00000000-4A1C-49FD-A936-F876B79721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C-49FD-A936-F876B79721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C-46EF-A52D-E6DC933140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C-46EF-A52D-E6DC933140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C-41CA-BF97-612CDDF267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C-41CA-BF97-612CDDF267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6-43AE-8889-2BF4469B4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6-43AE-8889-2BF4469B4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D-4865-A1EC-E007BE25B9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D-4865-A1EC-E007BE25B9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2004.33</c:v>
                </c:pt>
                <c:pt idx="1">
                  <c:v>1954.64</c:v>
                </c:pt>
                <c:pt idx="2">
                  <c:v>1836.87</c:v>
                </c:pt>
                <c:pt idx="3">
                  <c:v>1683.01</c:v>
                </c:pt>
                <c:pt idx="4">
                  <c:v>1738.82</c:v>
                </c:pt>
              </c:numCache>
            </c:numRef>
          </c:val>
          <c:extLst>
            <c:ext xmlns:c16="http://schemas.microsoft.com/office/drawing/2014/chart" uri="{C3380CC4-5D6E-409C-BE32-E72D297353CC}">
              <c16:uniqueId val="{00000000-4F5B-4A89-8FCC-8561B4D9C1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4F5B-4A89-8FCC-8561B4D9C1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17.940000000000001</c:v>
                </c:pt>
                <c:pt idx="1">
                  <c:v>18.510000000000002</c:v>
                </c:pt>
                <c:pt idx="2">
                  <c:v>21.72</c:v>
                </c:pt>
                <c:pt idx="3">
                  <c:v>19.809999999999999</c:v>
                </c:pt>
                <c:pt idx="4">
                  <c:v>22.66</c:v>
                </c:pt>
              </c:numCache>
            </c:numRef>
          </c:val>
          <c:extLst>
            <c:ext xmlns:c16="http://schemas.microsoft.com/office/drawing/2014/chart" uri="{C3380CC4-5D6E-409C-BE32-E72D297353CC}">
              <c16:uniqueId val="{00000000-10B5-4468-8BE2-5041E90B39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10B5-4468-8BE2-5041E90B39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629.21</c:v>
                </c:pt>
                <c:pt idx="1">
                  <c:v>606.65</c:v>
                </c:pt>
                <c:pt idx="2">
                  <c:v>529.80999999999995</c:v>
                </c:pt>
                <c:pt idx="3">
                  <c:v>583.19000000000005</c:v>
                </c:pt>
                <c:pt idx="4">
                  <c:v>472.64</c:v>
                </c:pt>
              </c:numCache>
            </c:numRef>
          </c:val>
          <c:extLst>
            <c:ext xmlns:c16="http://schemas.microsoft.com/office/drawing/2014/chart" uri="{C3380CC4-5D6E-409C-BE32-E72D297353CC}">
              <c16:uniqueId val="{00000000-7ADA-4D77-AEA3-3FCDE26E2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7ADA-4D77-AEA3-3FCDE26E2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9" zoomScale="70" zoomScaleNormal="7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　千葉市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978899</v>
      </c>
      <c r="AM8" s="54"/>
      <c r="AN8" s="54"/>
      <c r="AO8" s="54"/>
      <c r="AP8" s="54"/>
      <c r="AQ8" s="54"/>
      <c r="AR8" s="54"/>
      <c r="AS8" s="54"/>
      <c r="AT8" s="53">
        <f>データ!T6</f>
        <v>271.76</v>
      </c>
      <c r="AU8" s="53"/>
      <c r="AV8" s="53"/>
      <c r="AW8" s="53"/>
      <c r="AX8" s="53"/>
      <c r="AY8" s="53"/>
      <c r="AZ8" s="53"/>
      <c r="BA8" s="53"/>
      <c r="BB8" s="53">
        <f>データ!U6</f>
        <v>3602.07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0.67</v>
      </c>
      <c r="Q10" s="53"/>
      <c r="R10" s="53"/>
      <c r="S10" s="53"/>
      <c r="T10" s="53"/>
      <c r="U10" s="53"/>
      <c r="V10" s="53"/>
      <c r="W10" s="53">
        <f>データ!Q6</f>
        <v>100</v>
      </c>
      <c r="X10" s="53"/>
      <c r="Y10" s="53"/>
      <c r="Z10" s="53"/>
      <c r="AA10" s="53"/>
      <c r="AB10" s="53"/>
      <c r="AC10" s="53"/>
      <c r="AD10" s="54">
        <f>データ!R6</f>
        <v>2898</v>
      </c>
      <c r="AE10" s="54"/>
      <c r="AF10" s="54"/>
      <c r="AG10" s="54"/>
      <c r="AH10" s="54"/>
      <c r="AI10" s="54"/>
      <c r="AJ10" s="54"/>
      <c r="AK10" s="2"/>
      <c r="AL10" s="54">
        <f>データ!V6</f>
        <v>6611</v>
      </c>
      <c r="AM10" s="54"/>
      <c r="AN10" s="54"/>
      <c r="AO10" s="54"/>
      <c r="AP10" s="54"/>
      <c r="AQ10" s="54"/>
      <c r="AR10" s="54"/>
      <c r="AS10" s="54"/>
      <c r="AT10" s="53">
        <f>データ!W6</f>
        <v>3.75</v>
      </c>
      <c r="AU10" s="53"/>
      <c r="AV10" s="53"/>
      <c r="AW10" s="53"/>
      <c r="AX10" s="53"/>
      <c r="AY10" s="53"/>
      <c r="AZ10" s="53"/>
      <c r="BA10" s="53"/>
      <c r="BB10" s="53">
        <f>データ!X6</f>
        <v>1762.93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me7fG3srjDr4vHRvUNLjJzOVX+B45tEjJfYXfZyZTSscxNI0zx9BY4Ejn/vzDmXAsPHlMpB4DSkrRuxFJgJBng==" saltValue="/0ev4zk6+epOG9RCDBfD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121002</v>
      </c>
      <c r="D6" s="19">
        <f t="shared" si="3"/>
        <v>47</v>
      </c>
      <c r="E6" s="19">
        <f t="shared" si="3"/>
        <v>17</v>
      </c>
      <c r="F6" s="19">
        <f t="shared" si="3"/>
        <v>5</v>
      </c>
      <c r="G6" s="19">
        <f t="shared" si="3"/>
        <v>0</v>
      </c>
      <c r="H6" s="19" t="str">
        <f t="shared" si="3"/>
        <v>千葉県　千葉市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0.67</v>
      </c>
      <c r="Q6" s="20">
        <f t="shared" si="3"/>
        <v>100</v>
      </c>
      <c r="R6" s="20">
        <f t="shared" si="3"/>
        <v>2898</v>
      </c>
      <c r="S6" s="20">
        <f t="shared" si="3"/>
        <v>978899</v>
      </c>
      <c r="T6" s="20">
        <f t="shared" si="3"/>
        <v>271.76</v>
      </c>
      <c r="U6" s="20">
        <f t="shared" si="3"/>
        <v>3602.07</v>
      </c>
      <c r="V6" s="20">
        <f t="shared" si="3"/>
        <v>6611</v>
      </c>
      <c r="W6" s="20">
        <f t="shared" si="3"/>
        <v>3.75</v>
      </c>
      <c r="X6" s="20">
        <f t="shared" si="3"/>
        <v>1762.93</v>
      </c>
      <c r="Y6" s="21">
        <f>IF(Y7="",NA(),Y7)</f>
        <v>48.4</v>
      </c>
      <c r="Z6" s="21">
        <f t="shared" ref="Z6:AH6" si="4">IF(Z7="",NA(),Z7)</f>
        <v>46.27</v>
      </c>
      <c r="AA6" s="21">
        <f t="shared" si="4"/>
        <v>40.28</v>
      </c>
      <c r="AB6" s="21">
        <f t="shared" si="4"/>
        <v>41.43</v>
      </c>
      <c r="AC6" s="21">
        <f t="shared" si="4"/>
        <v>46.42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2004.33</v>
      </c>
      <c r="BG6" s="21">
        <f t="shared" ref="BG6:BO6" si="7">IF(BG7="",NA(),BG7)</f>
        <v>1954.64</v>
      </c>
      <c r="BH6" s="21">
        <f t="shared" si="7"/>
        <v>1836.87</v>
      </c>
      <c r="BI6" s="21">
        <f t="shared" si="7"/>
        <v>1683.01</v>
      </c>
      <c r="BJ6" s="21">
        <f t="shared" si="7"/>
        <v>1738.82</v>
      </c>
      <c r="BK6" s="21">
        <f t="shared" si="7"/>
        <v>826.83</v>
      </c>
      <c r="BL6" s="21">
        <f t="shared" si="7"/>
        <v>867.83</v>
      </c>
      <c r="BM6" s="21">
        <f t="shared" si="7"/>
        <v>791.76</v>
      </c>
      <c r="BN6" s="21">
        <f t="shared" si="7"/>
        <v>718.49</v>
      </c>
      <c r="BO6" s="21">
        <f t="shared" si="7"/>
        <v>743.31</v>
      </c>
      <c r="BP6" s="20" t="str">
        <f>IF(BP7="","",IF(BP7="-","【-】","【"&amp;SUBSTITUTE(TEXT(BP7,"#,##0.00"),"-","△")&amp;"】"))</f>
        <v>【785.10】</v>
      </c>
      <c r="BQ6" s="21">
        <f>IF(BQ7="",NA(),BQ7)</f>
        <v>17.940000000000001</v>
      </c>
      <c r="BR6" s="21">
        <f t="shared" ref="BR6:BZ6" si="8">IF(BR7="",NA(),BR7)</f>
        <v>18.510000000000002</v>
      </c>
      <c r="BS6" s="21">
        <f t="shared" si="8"/>
        <v>21.72</v>
      </c>
      <c r="BT6" s="21">
        <f t="shared" si="8"/>
        <v>19.809999999999999</v>
      </c>
      <c r="BU6" s="21">
        <f t="shared" si="8"/>
        <v>22.66</v>
      </c>
      <c r="BV6" s="21">
        <f t="shared" si="8"/>
        <v>57.31</v>
      </c>
      <c r="BW6" s="21">
        <f t="shared" si="8"/>
        <v>57.08</v>
      </c>
      <c r="BX6" s="21">
        <f t="shared" si="8"/>
        <v>56.26</v>
      </c>
      <c r="BY6" s="21">
        <f t="shared" si="8"/>
        <v>61.82</v>
      </c>
      <c r="BZ6" s="21">
        <f t="shared" si="8"/>
        <v>61.15</v>
      </c>
      <c r="CA6" s="20" t="str">
        <f>IF(CA7="","",IF(CA7="-","【-】","【"&amp;SUBSTITUTE(TEXT(CA7,"#,##0.00"),"-","△")&amp;"】"))</f>
        <v>【56.93】</v>
      </c>
      <c r="CB6" s="21">
        <f>IF(CB7="",NA(),CB7)</f>
        <v>629.21</v>
      </c>
      <c r="CC6" s="21">
        <f t="shared" ref="CC6:CK6" si="9">IF(CC7="",NA(),CC7)</f>
        <v>606.65</v>
      </c>
      <c r="CD6" s="21">
        <f t="shared" si="9"/>
        <v>529.80999999999995</v>
      </c>
      <c r="CE6" s="21">
        <f t="shared" si="9"/>
        <v>583.19000000000005</v>
      </c>
      <c r="CF6" s="21">
        <f t="shared" si="9"/>
        <v>472.64</v>
      </c>
      <c r="CG6" s="21">
        <f t="shared" si="9"/>
        <v>273.52</v>
      </c>
      <c r="CH6" s="21">
        <f t="shared" si="9"/>
        <v>274.99</v>
      </c>
      <c r="CI6" s="21">
        <f t="shared" si="9"/>
        <v>282.08999999999997</v>
      </c>
      <c r="CJ6" s="21">
        <f t="shared" si="9"/>
        <v>246.9</v>
      </c>
      <c r="CK6" s="21">
        <f t="shared" si="9"/>
        <v>250.43</v>
      </c>
      <c r="CL6" s="20" t="str">
        <f>IF(CL7="","",IF(CL7="-","【-】","【"&amp;SUBSTITUTE(TEXT(CL7,"#,##0.00"),"-","△")&amp;"】"))</f>
        <v>【271.15】</v>
      </c>
      <c r="CM6" s="20">
        <f>IF(CM7="",NA(),CM7)</f>
        <v>0</v>
      </c>
      <c r="CN6" s="21">
        <f t="shared" ref="CN6:CV6" si="10">IF(CN7="",NA(),CN7)</f>
        <v>53.66</v>
      </c>
      <c r="CO6" s="21">
        <f t="shared" si="10"/>
        <v>52.43</v>
      </c>
      <c r="CP6" s="21">
        <f t="shared" si="10"/>
        <v>48.98</v>
      </c>
      <c r="CQ6" s="21">
        <f t="shared" si="10"/>
        <v>48.4</v>
      </c>
      <c r="CR6" s="21">
        <f t="shared" si="10"/>
        <v>50.14</v>
      </c>
      <c r="CS6" s="21">
        <f t="shared" si="10"/>
        <v>54.83</v>
      </c>
      <c r="CT6" s="21">
        <f t="shared" si="10"/>
        <v>66.53</v>
      </c>
      <c r="CU6" s="21">
        <f t="shared" si="10"/>
        <v>52.9</v>
      </c>
      <c r="CV6" s="21">
        <f t="shared" si="10"/>
        <v>52.63</v>
      </c>
      <c r="CW6" s="20" t="str">
        <f>IF(CW7="","",IF(CW7="-","【-】","【"&amp;SUBSTITUTE(TEXT(CW7,"#,##0.00"),"-","△")&amp;"】"))</f>
        <v>【49.87】</v>
      </c>
      <c r="CX6" s="21">
        <f>IF(CX7="",NA(),CX7)</f>
        <v>85.59</v>
      </c>
      <c r="CY6" s="21">
        <f t="shared" ref="CY6:DG6" si="11">IF(CY7="",NA(),CY7)</f>
        <v>84.74</v>
      </c>
      <c r="CZ6" s="21">
        <f t="shared" si="11"/>
        <v>84.1</v>
      </c>
      <c r="DA6" s="21">
        <f t="shared" si="11"/>
        <v>83.33</v>
      </c>
      <c r="DB6" s="21">
        <f t="shared" si="11"/>
        <v>82.88</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2">
      <c r="A7" s="14"/>
      <c r="B7" s="23">
        <v>2023</v>
      </c>
      <c r="C7" s="23">
        <v>121002</v>
      </c>
      <c r="D7" s="23">
        <v>47</v>
      </c>
      <c r="E7" s="23">
        <v>17</v>
      </c>
      <c r="F7" s="23">
        <v>5</v>
      </c>
      <c r="G7" s="23">
        <v>0</v>
      </c>
      <c r="H7" s="23" t="s">
        <v>97</v>
      </c>
      <c r="I7" s="23" t="s">
        <v>98</v>
      </c>
      <c r="J7" s="23" t="s">
        <v>99</v>
      </c>
      <c r="K7" s="23" t="s">
        <v>100</v>
      </c>
      <c r="L7" s="23" t="s">
        <v>101</v>
      </c>
      <c r="M7" s="23" t="s">
        <v>102</v>
      </c>
      <c r="N7" s="24" t="s">
        <v>103</v>
      </c>
      <c r="O7" s="24" t="s">
        <v>104</v>
      </c>
      <c r="P7" s="24">
        <v>0.67</v>
      </c>
      <c r="Q7" s="24">
        <v>100</v>
      </c>
      <c r="R7" s="24">
        <v>2898</v>
      </c>
      <c r="S7" s="24">
        <v>978899</v>
      </c>
      <c r="T7" s="24">
        <v>271.76</v>
      </c>
      <c r="U7" s="24">
        <v>3602.07</v>
      </c>
      <c r="V7" s="24">
        <v>6611</v>
      </c>
      <c r="W7" s="24">
        <v>3.75</v>
      </c>
      <c r="X7" s="24">
        <v>1762.93</v>
      </c>
      <c r="Y7" s="24">
        <v>48.4</v>
      </c>
      <c r="Z7" s="24">
        <v>46.27</v>
      </c>
      <c r="AA7" s="24">
        <v>40.28</v>
      </c>
      <c r="AB7" s="24">
        <v>41.43</v>
      </c>
      <c r="AC7" s="24">
        <v>46.42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2004.33</v>
      </c>
      <c r="BG7" s="24">
        <v>1954.64</v>
      </c>
      <c r="BH7" s="24">
        <v>1836.87</v>
      </c>
      <c r="BI7" s="24">
        <v>1683.01</v>
      </c>
      <c r="BJ7" s="24">
        <v>1738.82</v>
      </c>
      <c r="BK7" s="24">
        <v>826.83</v>
      </c>
      <c r="BL7" s="24">
        <v>867.83</v>
      </c>
      <c r="BM7" s="24">
        <v>791.76</v>
      </c>
      <c r="BN7" s="24">
        <v>718.49</v>
      </c>
      <c r="BO7" s="24">
        <v>743.31</v>
      </c>
      <c r="BP7" s="24">
        <v>785.1</v>
      </c>
      <c r="BQ7" s="24">
        <v>17.940000000000001</v>
      </c>
      <c r="BR7" s="24">
        <v>18.510000000000002</v>
      </c>
      <c r="BS7" s="24">
        <v>21.72</v>
      </c>
      <c r="BT7" s="24">
        <v>19.809999999999999</v>
      </c>
      <c r="BU7" s="24">
        <v>22.66</v>
      </c>
      <c r="BV7" s="24">
        <v>57.31</v>
      </c>
      <c r="BW7" s="24">
        <v>57.08</v>
      </c>
      <c r="BX7" s="24">
        <v>56.26</v>
      </c>
      <c r="BY7" s="24">
        <v>61.82</v>
      </c>
      <c r="BZ7" s="24">
        <v>61.15</v>
      </c>
      <c r="CA7" s="24">
        <v>56.93</v>
      </c>
      <c r="CB7" s="24">
        <v>629.21</v>
      </c>
      <c r="CC7" s="24">
        <v>606.65</v>
      </c>
      <c r="CD7" s="24">
        <v>529.80999999999995</v>
      </c>
      <c r="CE7" s="24">
        <v>583.19000000000005</v>
      </c>
      <c r="CF7" s="24">
        <v>472.64</v>
      </c>
      <c r="CG7" s="24">
        <v>273.52</v>
      </c>
      <c r="CH7" s="24">
        <v>274.99</v>
      </c>
      <c r="CI7" s="24">
        <v>282.08999999999997</v>
      </c>
      <c r="CJ7" s="24">
        <v>246.9</v>
      </c>
      <c r="CK7" s="24">
        <v>250.43</v>
      </c>
      <c r="CL7" s="24">
        <v>271.14999999999998</v>
      </c>
      <c r="CM7" s="24">
        <v>0</v>
      </c>
      <c r="CN7" s="24">
        <v>53.66</v>
      </c>
      <c r="CO7" s="24">
        <v>52.43</v>
      </c>
      <c r="CP7" s="24">
        <v>48.98</v>
      </c>
      <c r="CQ7" s="24">
        <v>48.4</v>
      </c>
      <c r="CR7" s="24">
        <v>50.14</v>
      </c>
      <c r="CS7" s="24">
        <v>54.83</v>
      </c>
      <c r="CT7" s="24">
        <v>66.53</v>
      </c>
      <c r="CU7" s="24">
        <v>52.9</v>
      </c>
      <c r="CV7" s="24">
        <v>52.63</v>
      </c>
      <c r="CW7" s="24">
        <v>49.87</v>
      </c>
      <c r="CX7" s="24">
        <v>85.59</v>
      </c>
      <c r="CY7" s="24">
        <v>84.74</v>
      </c>
      <c r="CZ7" s="24">
        <v>84.1</v>
      </c>
      <c r="DA7" s="24">
        <v>83.33</v>
      </c>
      <c r="DB7" s="24">
        <v>82.88</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永野　成樹</cp:lastModifiedBy>
  <cp:lastPrinted>2025-02-04T07:16:50Z</cp:lastPrinted>
  <dcterms:created xsi:type="dcterms:W3CDTF">2025-01-24T07:34:10Z</dcterms:created>
  <dcterms:modified xsi:type="dcterms:W3CDTF">2025-02-04T07:16:52Z</dcterms:modified>
  <cp:category/>
</cp:coreProperties>
</file>