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<sst xmlns="http://schemas.openxmlformats.org/spreadsheetml/2006/main" count="221" uniqueCount="111">
  <si>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</si>
  <si>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</si>
  <si>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</si>
  <si>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</si>
  <si>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</si>
  <si>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</si>
  <si>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</si>
  <si>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</si>
  <si>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</si>
  <si>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</si>
  <si>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</si>
  <si>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</si>
  <si>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</si>
  <si>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</si>
  <si>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</si>
  <si>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</si>
  <si>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</si>
  <si>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</si>
  <si>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</si>
  <si>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</si>
  <si>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</si>
  <si>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</si>
  <si>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</si>
  <si>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</si>
  <si>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</si>
  <si>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</si>
  <si>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</si>
  <si>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</si>
  <si>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</si>
  <si>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</si>
  <si>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</si>
  <si>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</si>
  <si>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</si>
  <si>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</si>
  <si>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</si>
  <si>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</si>
  <si>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</si>
  <si>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</si>
  <si>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</si>
  <si>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</si>
  <si>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</si>
  <si>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</si>
  <si>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</si>
  <si>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</si>
  <si>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</si>
  <si>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</si>
  <si>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</si>
  <si>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</si>
  <si>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</si>
  <si>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</si>
  <si>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</si>
  <si>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</si>
  <si>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</si>
  <si>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</si>
  <si>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</si>
  <si>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</si>
  <si>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</si>
  <si>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</si>
  <si>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</si>
  <si>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</si>
  <si>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</si>
  <si>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</si>
  <si>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</si>
  <si>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</si>
  <si>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</si>
  <si>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</si>
  <si>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</si>
  <si>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</si>
  <si>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</si>
  <si>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</si>
  <si>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</si>
  <si>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</si>
  <si>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</si>
  <si>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</si>
  <si>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</si>
  <si>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</si>
  <si>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</si>
  <si>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</si>
  <si>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</si>
  <si>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</si>
  <si>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</si>
  <si>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</si>
  <si>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</si>
  <si>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</si>
  <si>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</si>
  <si>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</si>
  <si>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</si>
  <si>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</si>
  <si>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</si>
  <si>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</si>
  <si>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</si>
  <si>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</si>
  <si>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</si>
  <si>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</si>
  <si>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</si>
  <si>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</si>
  <si>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千葉市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</si>
  <si>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</si>
  <si>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</si>
  <si>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</si>
  <si>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</si>
  <si>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</si>
  <si>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</si>
  <si>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</si>
  <si>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</si>
  <si>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</si>
  <si>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</si>
  <si>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</si>
  <si>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経費回収率が類似団体平均値より低いのは、農業集落排水処理施設が１０箇所あり、多額の維持管理費を要しているためである。
　収益的収支比率が年々減少しているのは、収益の増加に比べ、維持管理の費用が、増加しているためである。</t>
    <rPh sb="1" eb="3">
      <t>ケイヒ</t>
    </rPh>
    <rPh sb="3" eb="5">
      <t>カイシュウ</t>
    </rPh>
    <rPh sb="5" eb="6">
      <t>リツ</t>
    </rPh>
    <rPh sb="7" eb="9">
      <t>ルイジ</t>
    </rPh>
    <rPh sb="9" eb="11">
      <t>ダンタイ</t>
    </rPh>
    <rPh sb="11" eb="14">
      <t>ヘイキンチ</t>
    </rPh>
    <rPh sb="16" eb="17">
      <t>ヒク</t>
    </rPh>
    <rPh sb="21" eb="23">
      <t>ノウギョウ</t>
    </rPh>
    <rPh sb="23" eb="25">
      <t>シュウラク</t>
    </rPh>
    <rPh sb="25" eb="27">
      <t>ハイスイ</t>
    </rPh>
    <rPh sb="27" eb="29">
      <t>ショリ</t>
    </rPh>
    <rPh sb="29" eb="31">
      <t>シセツ</t>
    </rPh>
    <rPh sb="34" eb="36">
      <t>カショ</t>
    </rPh>
    <rPh sb="39" eb="41">
      <t>タガク</t>
    </rPh>
    <rPh sb="42" eb="44">
      <t>イジ</t>
    </rPh>
    <rPh sb="44" eb="47">
      <t>カンリヒ</t>
    </rPh>
    <rPh sb="48" eb="49">
      <t>ヨウ</t>
    </rPh>
    <rPh sb="61" eb="64">
      <t>シュウエキテキ</t>
    </rPh>
    <rPh sb="64" eb="66">
      <t>シュウシ</t>
    </rPh>
    <rPh sb="66" eb="68">
      <t>ヒリツ</t>
    </rPh>
    <rPh sb="69" eb="71">
      <t>ネンネン</t>
    </rPh>
    <rPh sb="71" eb="73">
      <t>ゲンショウ</t>
    </rPh>
    <rPh sb="80" eb="82">
      <t>シュウエキ</t>
    </rPh>
    <rPh sb="83" eb="85">
      <t>ゾウカ</t>
    </rPh>
    <rPh sb="86" eb="87">
      <t>クラ</t>
    </rPh>
    <rPh sb="89" eb="91">
      <t>イジ</t>
    </rPh>
    <rPh sb="91" eb="93">
      <t>カンリ</t>
    </rPh>
    <rPh sb="94" eb="96">
      <t>ヒヨウ</t>
    </rPh>
    <rPh sb="98" eb="100">
      <t>ゾウカ</t>
    </rPh>
    <phoneticPr fontId="4"/>
  </si>
  <si>
    <t xml:space="preserve"> これまで整備してきた膨大な資産の維持管理及び改築更新の費用の増加が見込まれるため、適切な維持管理による施設の長寿命化により、費用の平準化を図るとともに、歳入を増加させるために接続率の向上を図っていき、更なる経営の健全化・効率化に向けた事業運営に努める。</t>
    <rPh sb="5" eb="7">
      <t>セイビ</t>
    </rPh>
    <rPh sb="11" eb="13">
      <t>ボウダイ</t>
    </rPh>
    <rPh sb="14" eb="16">
      <t>シサン</t>
    </rPh>
    <rPh sb="17" eb="19">
      <t>イジ</t>
    </rPh>
    <rPh sb="19" eb="21">
      <t>カンリ</t>
    </rPh>
    <rPh sb="21" eb="22">
      <t>オヨ</t>
    </rPh>
    <rPh sb="23" eb="25">
      <t>カイチク</t>
    </rPh>
    <rPh sb="25" eb="27">
      <t>コウシン</t>
    </rPh>
    <rPh sb="28" eb="30">
      <t>ヒヨウ</t>
    </rPh>
    <rPh sb="31" eb="33">
      <t>ゾウカ</t>
    </rPh>
    <rPh sb="34" eb="36">
      <t>ミコ</t>
    </rPh>
    <rPh sb="42" eb="44">
      <t>テキセツ</t>
    </rPh>
    <rPh sb="45" eb="47">
      <t>イジ</t>
    </rPh>
    <rPh sb="47" eb="49">
      <t>カンリ</t>
    </rPh>
    <rPh sb="52" eb="54">
      <t>シセツ</t>
    </rPh>
    <rPh sb="55" eb="56">
      <t>チョウ</t>
    </rPh>
    <rPh sb="56" eb="59">
      <t>ジュミョウカ</t>
    </rPh>
    <rPh sb="63" eb="65">
      <t>ヒヨウ</t>
    </rPh>
    <rPh sb="66" eb="69">
      <t>ヘイジュンカ</t>
    </rPh>
    <rPh sb="70" eb="71">
      <t>ハカ</t>
    </rPh>
    <rPh sb="77" eb="79">
      <t>サイニュウ</t>
    </rPh>
    <rPh sb="80" eb="82">
      <t>ゾウカ</t>
    </rPh>
    <rPh sb="88" eb="90">
      <t>セツゾク</t>
    </rPh>
    <rPh sb="90" eb="91">
      <t>リツ</t>
    </rPh>
    <rPh sb="92" eb="94">
      <t>コウジョウ</t>
    </rPh>
    <rPh sb="95" eb="96">
      <t>ハカ</t>
    </rPh>
    <rPh sb="101" eb="102">
      <t>サラ</t>
    </rPh>
    <rPh sb="104" eb="106">
      <t>ケイエイ</t>
    </rPh>
    <rPh sb="107" eb="110">
      <t>ケンゼンカ</t>
    </rPh>
    <rPh sb="111" eb="114">
      <t>コウリツカ</t>
    </rPh>
    <rPh sb="115" eb="116">
      <t>ム</t>
    </rPh>
    <rPh sb="118" eb="120">
      <t>ジギョウ</t>
    </rPh>
    <rPh sb="120" eb="122">
      <t>ウンエイ</t>
    </rPh>
    <rPh sb="123" eb="124">
      <t>ツト</t>
    </rPh>
    <phoneticPr fontId="4"/>
  </si>
  <si>
    <t>　全10地区のうち、昭和63年度から大和田地区を始めとして、順次整備を開始し、平成19年度に全ての地区の整備が完了している。
　しかし、供用開始後、20数年を経た施設もあり、機械・電気設備等の老朽化が著しい状況である。</t>
    <rPh sb="1" eb="2">
      <t>ゼン</t>
    </rPh>
    <rPh sb="4" eb="6">
      <t>チク</t>
    </rPh>
    <rPh sb="10" eb="12">
      <t>ショウワ</t>
    </rPh>
    <rPh sb="14" eb="15">
      <t>ネン</t>
    </rPh>
    <rPh sb="15" eb="16">
      <t>ド</t>
    </rPh>
    <rPh sb="18" eb="21">
      <t>オオワダ</t>
    </rPh>
    <rPh sb="21" eb="23">
      <t>チク</t>
    </rPh>
    <rPh sb="24" eb="25">
      <t>ハジ</t>
    </rPh>
    <rPh sb="30" eb="32">
      <t>ジュンジ</t>
    </rPh>
    <rPh sb="32" eb="34">
      <t>セイビ</t>
    </rPh>
    <rPh sb="35" eb="37">
      <t>カイシ</t>
    </rPh>
    <rPh sb="39" eb="41">
      <t>ヘイセイ</t>
    </rPh>
    <rPh sb="43" eb="45">
      <t>ネンド</t>
    </rPh>
    <rPh sb="46" eb="47">
      <t>スベ</t>
    </rPh>
    <rPh sb="49" eb="51">
      <t>チク</t>
    </rPh>
    <rPh sb="52" eb="54">
      <t>セイビ</t>
    </rPh>
    <rPh sb="55" eb="57">
      <t>カンリョウ</t>
    </rPh>
    <rPh sb="68" eb="70">
      <t>キョウヨウ</t>
    </rPh>
    <rPh sb="70" eb="72">
      <t>カイシ</t>
    </rPh>
    <rPh sb="72" eb="73">
      <t>ゴ</t>
    </rPh>
    <rPh sb="76" eb="77">
      <t>スウ</t>
    </rPh>
    <rPh sb="77" eb="78">
      <t>ネン</t>
    </rPh>
    <rPh sb="79" eb="80">
      <t>ヘ</t>
    </rPh>
    <rPh sb="81" eb="83">
      <t>シセツ</t>
    </rPh>
    <rPh sb="87" eb="89">
      <t>キカイ</t>
    </rPh>
    <rPh sb="90" eb="92">
      <t>デンキ</t>
    </rPh>
    <rPh sb="92" eb="94">
      <t>セツビ</t>
    </rPh>
    <rPh sb="94" eb="95">
      <t>トウ</t>
    </rPh>
    <rPh sb="96" eb="99">
      <t>ロウキュウカ</t>
    </rPh>
    <rPh sb="100" eb="101">
      <t>イチジル</t>
    </rPh>
    <rPh sb="103" eb="10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</si>
</sst>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91296"/>
        <c:axId val="1052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5191296"/>
        <c:axId val="105218048"/>
      </c:lineChart>
      <c:dateAx>
        <c:axId val="105191296"/>
        <c:scaling>
          <c:orientation val="minMax"/>
        </c:scaling>
        <c:delete val="1"/>
        <c:axPos val="b"/>
        <c:numFmt formatCode="ge" sourceLinked="1"/>
        <c:majorTickMark val="none"/>
        <c:minorTickMark val="none"/>
        <c:tickLblPos val="none"/>
        <c:crossAx val="105218048"/>
        <c:crosses val="autoZero"/>
        <c:auto val="1"/>
        <c:lblOffset val="100"/>
        <c:baseTimeUnit val="years"/>
      </c:dateAx>
      <c:valAx>
        <c:axId val="1052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1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59.22</c:v>
                </c:pt>
                <c:pt idx="1">
                  <c:v>59.22</c:v>
                </c:pt>
                <c:pt idx="2">
                  <c:v>59.22</c:v>
                </c:pt>
                <c:pt idx="3">
                  <c:v>59.22</c:v>
                </c:pt>
                <c:pt idx="4">
                  <c:v>59.22</c:v>
                </c:pt>
              </c:numCache>
            </c:numRef>
          </c:val>
        </c:ser>
        <c:dLbls>
          <c:showLegendKey val="0"/>
          <c:showVal val="0"/>
          <c:showCatName val="0"/>
          <c:showSerName val="0"/>
          <c:showPercent val="0"/>
          <c:showBubbleSize val="0"/>
        </c:dLbls>
        <c:gapWidth val="150"/>
        <c:axId val="108873984"/>
        <c:axId val="1089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8873984"/>
        <c:axId val="108908928"/>
      </c:lineChart>
      <c:dateAx>
        <c:axId val="108873984"/>
        <c:scaling>
          <c:orientation val="minMax"/>
        </c:scaling>
        <c:delete val="1"/>
        <c:axPos val="b"/>
        <c:numFmt formatCode="ge" sourceLinked="1"/>
        <c:majorTickMark val="none"/>
        <c:minorTickMark val="none"/>
        <c:tickLblPos val="none"/>
        <c:crossAx val="108908928"/>
        <c:crosses val="autoZero"/>
        <c:auto val="1"/>
        <c:lblOffset val="100"/>
        <c:baseTimeUnit val="years"/>
      </c:dateAx>
      <c:valAx>
        <c:axId val="1089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78.150000000000006</c:v>
                </c:pt>
                <c:pt idx="1">
                  <c:v>77.64</c:v>
                </c:pt>
                <c:pt idx="2">
                  <c:v>77.55</c:v>
                </c:pt>
                <c:pt idx="3">
                  <c:v>77.88</c:v>
                </c:pt>
                <c:pt idx="4">
                  <c:v>81.95</c:v>
                </c:pt>
              </c:numCache>
            </c:numRef>
          </c:val>
        </c:ser>
        <c:dLbls>
          <c:showLegendKey val="0"/>
          <c:showVal val="0"/>
          <c:showCatName val="0"/>
          <c:showSerName val="0"/>
          <c:showPercent val="0"/>
          <c:showBubbleSize val="0"/>
        </c:dLbls>
        <c:gapWidth val="150"/>
        <c:axId val="109012864"/>
        <c:axId val="10901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9012864"/>
        <c:axId val="109015040"/>
      </c:lineChart>
      <c:dateAx>
        <c:axId val="109012864"/>
        <c:scaling>
          <c:orientation val="minMax"/>
        </c:scaling>
        <c:delete val="1"/>
        <c:axPos val="b"/>
        <c:numFmt formatCode="ge" sourceLinked="1"/>
        <c:majorTickMark val="none"/>
        <c:minorTickMark val="none"/>
        <c:tickLblPos val="none"/>
        <c:crossAx val="109015040"/>
        <c:crosses val="autoZero"/>
        <c:auto val="1"/>
        <c:lblOffset val="100"/>
        <c:baseTimeUnit val="years"/>
      </c:dateAx>
      <c:valAx>
        <c:axId val="1090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51.07</c:v>
                </c:pt>
                <c:pt idx="1">
                  <c:v>49.45</c:v>
                </c:pt>
                <c:pt idx="2">
                  <c:v>46.93</c:v>
                </c:pt>
                <c:pt idx="3">
                  <c:v>46.21</c:v>
                </c:pt>
                <c:pt idx="4">
                  <c:v>46.32</c:v>
                </c:pt>
              </c:numCache>
            </c:numRef>
          </c:val>
        </c:ser>
        <c:dLbls>
          <c:showLegendKey val="0"/>
          <c:showVal val="0"/>
          <c:showCatName val="0"/>
          <c:showSerName val="0"/>
          <c:showPercent val="0"/>
          <c:showBubbleSize val="0"/>
        </c:dLbls>
        <c:gapWidth val="150"/>
        <c:axId val="108529152"/>
        <c:axId val="1085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29152"/>
        <c:axId val="108531072"/>
      </c:lineChart>
      <c:dateAx>
        <c:axId val="108529152"/>
        <c:scaling>
          <c:orientation val="minMax"/>
        </c:scaling>
        <c:delete val="1"/>
        <c:axPos val="b"/>
        <c:numFmt formatCode="ge" sourceLinked="1"/>
        <c:majorTickMark val="none"/>
        <c:minorTickMark val="none"/>
        <c:tickLblPos val="none"/>
        <c:crossAx val="108531072"/>
        <c:crosses val="autoZero"/>
        <c:auto val="1"/>
        <c:lblOffset val="100"/>
        <c:baseTimeUnit val="years"/>
      </c:dateAx>
      <c:valAx>
        <c:axId val="1085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569728"/>
        <c:axId val="1085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569728"/>
        <c:axId val="108571648"/>
      </c:lineChart>
      <c:dateAx>
        <c:axId val="108569728"/>
        <c:scaling>
          <c:orientation val="minMax"/>
        </c:scaling>
        <c:delete val="1"/>
        <c:axPos val="b"/>
        <c:numFmt formatCode="ge" sourceLinked="1"/>
        <c:majorTickMark val="none"/>
        <c:minorTickMark val="none"/>
        <c:tickLblPos val="none"/>
        <c:crossAx val="108571648"/>
        <c:crosses val="autoZero"/>
        <c:auto val="1"/>
        <c:lblOffset val="100"/>
        <c:baseTimeUnit val="years"/>
      </c:dateAx>
      <c:valAx>
        <c:axId val="1085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37984"/>
        <c:axId val="1089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37984"/>
        <c:axId val="108939904"/>
      </c:lineChart>
      <c:dateAx>
        <c:axId val="108937984"/>
        <c:scaling>
          <c:orientation val="minMax"/>
        </c:scaling>
        <c:delete val="1"/>
        <c:axPos val="b"/>
        <c:numFmt formatCode="ge" sourceLinked="1"/>
        <c:majorTickMark val="none"/>
        <c:minorTickMark val="none"/>
        <c:tickLblPos val="none"/>
        <c:crossAx val="108939904"/>
        <c:crosses val="autoZero"/>
        <c:auto val="1"/>
        <c:lblOffset val="100"/>
        <c:baseTimeUnit val="years"/>
      </c:dateAx>
      <c:valAx>
        <c:axId val="1089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978944"/>
        <c:axId val="1089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978944"/>
        <c:axId val="108980864"/>
      </c:lineChart>
      <c:dateAx>
        <c:axId val="108978944"/>
        <c:scaling>
          <c:orientation val="minMax"/>
        </c:scaling>
        <c:delete val="1"/>
        <c:axPos val="b"/>
        <c:numFmt formatCode="ge" sourceLinked="1"/>
        <c:majorTickMark val="none"/>
        <c:minorTickMark val="none"/>
        <c:tickLblPos val="none"/>
        <c:crossAx val="108980864"/>
        <c:crosses val="autoZero"/>
        <c:auto val="1"/>
        <c:lblOffset val="100"/>
        <c:baseTimeUnit val="years"/>
      </c:dateAx>
      <c:valAx>
        <c:axId val="1089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700032"/>
        <c:axId val="1087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00032"/>
        <c:axId val="108701952"/>
      </c:lineChart>
      <c:dateAx>
        <c:axId val="108700032"/>
        <c:scaling>
          <c:orientation val="minMax"/>
        </c:scaling>
        <c:delete val="1"/>
        <c:axPos val="b"/>
        <c:numFmt formatCode="ge" sourceLinked="1"/>
        <c:majorTickMark val="none"/>
        <c:minorTickMark val="none"/>
        <c:tickLblPos val="none"/>
        <c:crossAx val="108701952"/>
        <c:crosses val="autoZero"/>
        <c:auto val="1"/>
        <c:lblOffset val="100"/>
        <c:baseTimeUnit val="years"/>
      </c:dateAx>
      <c:valAx>
        <c:axId val="1087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3516.35</c:v>
                </c:pt>
                <c:pt idx="1">
                  <c:v>3283.54</c:v>
                </c:pt>
                <c:pt idx="2">
                  <c:v>3113.65</c:v>
                </c:pt>
                <c:pt idx="3">
                  <c:v>2827.59</c:v>
                </c:pt>
                <c:pt idx="4">
                  <c:v>2558.19</c:v>
                </c:pt>
              </c:numCache>
            </c:numRef>
          </c:val>
        </c:ser>
        <c:dLbls>
          <c:showLegendKey val="0"/>
          <c:showVal val="0"/>
          <c:showCatName val="0"/>
          <c:showSerName val="0"/>
          <c:showPercent val="0"/>
          <c:showBubbleSize val="0"/>
        </c:dLbls>
        <c:gapWidth val="150"/>
        <c:axId val="108728320"/>
        <c:axId val="1087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8728320"/>
        <c:axId val="108730240"/>
      </c:lineChart>
      <c:dateAx>
        <c:axId val="108728320"/>
        <c:scaling>
          <c:orientation val="minMax"/>
        </c:scaling>
        <c:delete val="1"/>
        <c:axPos val="b"/>
        <c:numFmt formatCode="ge" sourceLinked="1"/>
        <c:majorTickMark val="none"/>
        <c:minorTickMark val="none"/>
        <c:tickLblPos val="none"/>
        <c:crossAx val="108730240"/>
        <c:crosses val="autoZero"/>
        <c:auto val="1"/>
        <c:lblOffset val="100"/>
        <c:baseTimeUnit val="years"/>
      </c:dateAx>
      <c:valAx>
        <c:axId val="1087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22.96</c:v>
                </c:pt>
                <c:pt idx="1">
                  <c:v>23.33</c:v>
                </c:pt>
                <c:pt idx="2">
                  <c:v>23.16</c:v>
                </c:pt>
                <c:pt idx="3">
                  <c:v>23.47</c:v>
                </c:pt>
                <c:pt idx="4">
                  <c:v>23.4</c:v>
                </c:pt>
              </c:numCache>
            </c:numRef>
          </c:val>
        </c:ser>
        <c:dLbls>
          <c:showLegendKey val="0"/>
          <c:showVal val="0"/>
          <c:showCatName val="0"/>
          <c:showSerName val="0"/>
          <c:showPercent val="0"/>
          <c:showBubbleSize val="0"/>
        </c:dLbls>
        <c:gapWidth val="150"/>
        <c:axId val="108756352"/>
        <c:axId val="1087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8756352"/>
        <c:axId val="108766720"/>
      </c:lineChart>
      <c:dateAx>
        <c:axId val="108756352"/>
        <c:scaling>
          <c:orientation val="minMax"/>
        </c:scaling>
        <c:delete val="1"/>
        <c:axPos val="b"/>
        <c:numFmt formatCode="ge" sourceLinked="1"/>
        <c:majorTickMark val="none"/>
        <c:minorTickMark val="none"/>
        <c:tickLblPos val="none"/>
        <c:crossAx val="108766720"/>
        <c:crosses val="autoZero"/>
        <c:auto val="1"/>
        <c:lblOffset val="100"/>
        <c:baseTimeUnit val="years"/>
      </c:dateAx>
      <c:valAx>
        <c:axId val="1087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431.45</c:v>
                </c:pt>
                <c:pt idx="1">
                  <c:v>432.46</c:v>
                </c:pt>
                <c:pt idx="2">
                  <c:v>447.32</c:v>
                </c:pt>
                <c:pt idx="3">
                  <c:v>469.52</c:v>
                </c:pt>
                <c:pt idx="4">
                  <c:v>494.95</c:v>
                </c:pt>
              </c:numCache>
            </c:numRef>
          </c:val>
        </c:ser>
        <c:dLbls>
          <c:showLegendKey val="0"/>
          <c:showVal val="0"/>
          <c:showCatName val="0"/>
          <c:showSerName val="0"/>
          <c:showPercent val="0"/>
          <c:showBubbleSize val="0"/>
        </c:dLbls>
        <c:gapWidth val="150"/>
        <c:axId val="108788352"/>
        <c:axId val="1088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8788352"/>
        <c:axId val="108860160"/>
      </c:lineChart>
      <c:dateAx>
        <c:axId val="108788352"/>
        <c:scaling>
          <c:orientation val="minMax"/>
        </c:scaling>
        <c:delete val="1"/>
        <c:axPos val="b"/>
        <c:numFmt formatCode="ge" sourceLinked="1"/>
        <c:majorTickMark val="none"/>
        <c:minorTickMark val="none"/>
        <c:tickLblPos val="none"/>
        <c:crossAx val="108860160"/>
        <c:crosses val="autoZero"/>
        <c:auto val="1"/>
        <c:lblOffset val="100"/>
        <c:baseTimeUnit val="years"/>
      </c:dateAx>
      <c:valAx>
        <c:axId val="1088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千葉市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964424</v>
      </c>
      <c r="AM8" s="64"/>
      <c r="AN8" s="64"/>
      <c r="AO8" s="64"/>
      <c r="AP8" s="64"/>
      <c r="AQ8" s="64"/>
      <c r="AR8" s="64"/>
      <c r="AS8" s="64"/>
      <c r="AT8" s="63">
        <f>データ!S6</f>
        <v>271.76</v>
      </c>
      <c r="AU8" s="63"/>
      <c r="AV8" s="63"/>
      <c r="AW8" s="63"/>
      <c r="AX8" s="63"/>
      <c r="AY8" s="63"/>
      <c r="AZ8" s="63"/>
      <c r="BA8" s="63"/>
      <c r="BB8" s="63">
        <f>データ!T6</f>
        <v>3548.81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0.55000000000000004</v>
      </c>
      <c r="Q10" s="63"/>
      <c r="R10" s="63"/>
      <c r="S10" s="63"/>
      <c r="T10" s="63"/>
      <c r="U10" s="63"/>
      <c r="V10" s="63"/>
      <c r="W10" s="63">
        <f>データ!P6</f>
        <v>100</v>
      </c>
      <c r="X10" s="63"/>
      <c r="Y10" s="63"/>
      <c r="Z10" s="63"/>
      <c r="AA10" s="63"/>
      <c r="AB10" s="63"/>
      <c r="AC10" s="63"/>
      <c r="AD10" s="64">
        <f>データ!Q6</f>
        <v>2845</v>
      </c>
      <c r="AE10" s="64"/>
      <c r="AF10" s="64"/>
      <c r="AG10" s="64"/>
      <c r="AH10" s="64"/>
      <c r="AI10" s="64"/>
      <c r="AJ10" s="64"/>
      <c r="AK10" s="2"/>
      <c r="AL10" s="64">
        <f>データ!U6</f>
        <v>5342</v>
      </c>
      <c r="AM10" s="64"/>
      <c r="AN10" s="64"/>
      <c r="AO10" s="64"/>
      <c r="AP10" s="64"/>
      <c r="AQ10" s="64"/>
      <c r="AR10" s="64"/>
      <c r="AS10" s="64"/>
      <c r="AT10" s="63">
        <f>データ!V6</f>
        <v>3.75</v>
      </c>
      <c r="AU10" s="63"/>
      <c r="AV10" s="63"/>
      <c r="AW10" s="63"/>
      <c r="AX10" s="63"/>
      <c r="AY10" s="63"/>
      <c r="AZ10" s="63"/>
      <c r="BA10" s="63"/>
      <c r="BB10" s="63">
        <f>データ!W6</f>
        <v>1424.53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121002</v>
      </c>
      <c r="D6" s="31">
        <f t="shared" si="3"/>
        <v>47</v>
      </c>
      <c r="E6" s="31">
        <f t="shared" si="3"/>
        <v>17</v>
      </c>
      <c r="F6" s="31">
        <f t="shared" si="3"/>
        <v>5</v>
      </c>
      <c r="G6" s="31">
        <f t="shared" si="3"/>
        <v>0</v>
      </c>
      <c r="H6" s="31" t="str">
        <f t="shared" si="3"/>
        <v>千葉県　千葉市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0.55000000000000004</v>
      </c>
      <c r="P6" s="32">
        <f t="shared" si="3"/>
        <v>100</v>
      </c>
      <c r="Q6" s="32">
        <f t="shared" si="3"/>
        <v>2845</v>
      </c>
      <c r="R6" s="32">
        <f t="shared" si="3"/>
        <v>964424</v>
      </c>
      <c r="S6" s="32">
        <f t="shared" si="3"/>
        <v>271.76</v>
      </c>
      <c r="T6" s="32">
        <f t="shared" si="3"/>
        <v>3548.81</v>
      </c>
      <c r="U6" s="32">
        <f t="shared" si="3"/>
        <v>5342</v>
      </c>
      <c r="V6" s="32">
        <f t="shared" si="3"/>
        <v>3.75</v>
      </c>
      <c r="W6" s="32">
        <f t="shared" si="3"/>
        <v>1424.53</v>
      </c>
      <c r="X6" s="33">
        <f>IF(X7="",NA(),X7)</f>
        <v>51.07</v>
      </c>
      <c r="Y6" s="33">
        <f t="shared" ref="Y6:AG6" si="4">IF(Y7="",NA(),Y7)</f>
        <v>49.45</v>
      </c>
      <c r="Z6" s="33">
        <f t="shared" si="4"/>
        <v>46.93</v>
      </c>
      <c r="AA6" s="33">
        <f t="shared" si="4"/>
        <v>46.21</v>
      </c>
      <c r="AB6" s="33">
        <f t="shared" si="4"/>
        <v>46.32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3516.35</v>
      </c>
      <c r="BF6" s="33">
        <f t="shared" ref="BF6:BN6" si="7">IF(BF7="",NA(),BF7)</f>
        <v>3283.54</v>
      </c>
      <c r="BG6" s="33">
        <f t="shared" si="7"/>
        <v>3113.65</v>
      </c>
      <c r="BH6" s="33">
        <f t="shared" si="7"/>
        <v>2827.59</v>
      </c>
      <c r="BI6" s="33">
        <f t="shared" si="7"/>
        <v>2558.19</v>
      </c>
      <c r="BJ6" s="33">
        <f t="shared" si="7"/>
        <v>1239.2</v>
      </c>
      <c r="BK6" s="33">
        <f t="shared" si="7"/>
        <v>1197.82</v>
      </c>
      <c r="BL6" s="33">
        <f t="shared" si="7"/>
        <v>1126.77</v>
      </c>
      <c r="BM6" s="33">
        <f t="shared" si="7"/>
        <v>1044.8</v>
      </c>
      <c r="BN6" s="33">
        <f t="shared" si="7"/>
        <v>1081.8</v>
      </c>
      <c r="BO6" s="32" t="str">
        <f>IF(BO7="","",IF(BO7="-","【-】","【"&amp;SUBSTITUTE(TEXT(BO7,"#,##0.00"),"-","△")&amp;"】"))</f>
        <v>【1,015.77】</v>
      </c>
      <c r="BP6" s="33">
        <f>IF(BP7="",NA(),BP7)</f>
        <v>22.96</v>
      </c>
      <c r="BQ6" s="33">
        <f t="shared" ref="BQ6:BY6" si="8">IF(BQ7="",NA(),BQ7)</f>
        <v>23.33</v>
      </c>
      <c r="BR6" s="33">
        <f t="shared" si="8"/>
        <v>23.16</v>
      </c>
      <c r="BS6" s="33">
        <f t="shared" si="8"/>
        <v>23.47</v>
      </c>
      <c r="BT6" s="33">
        <f t="shared" si="8"/>
        <v>23.4</v>
      </c>
      <c r="BU6" s="33">
        <f t="shared" si="8"/>
        <v>51.56</v>
      </c>
      <c r="BV6" s="33">
        <f t="shared" si="8"/>
        <v>51.03</v>
      </c>
      <c r="BW6" s="33">
        <f t="shared" si="8"/>
        <v>50.9</v>
      </c>
      <c r="BX6" s="33">
        <f t="shared" si="8"/>
        <v>50.82</v>
      </c>
      <c r="BY6" s="33">
        <f t="shared" si="8"/>
        <v>52.19</v>
      </c>
      <c r="BZ6" s="32" t="str">
        <f>IF(BZ7="","",IF(BZ7="-","【-】","【"&amp;SUBSTITUTE(TEXT(BZ7,"#,##0.00"),"-","△")&amp;"】"))</f>
        <v>【52.78】</v>
      </c>
      <c r="CA6" s="33">
        <f>IF(CA7="",NA(),CA7)</f>
        <v>431.45</v>
      </c>
      <c r="CB6" s="33">
        <f t="shared" ref="CB6:CJ6" si="9">IF(CB7="",NA(),CB7)</f>
        <v>432.46</v>
      </c>
      <c r="CC6" s="33">
        <f t="shared" si="9"/>
        <v>447.32</v>
      </c>
      <c r="CD6" s="33">
        <f t="shared" si="9"/>
        <v>469.52</v>
      </c>
      <c r="CE6" s="33">
        <f t="shared" si="9"/>
        <v>494.95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59.22</v>
      </c>
      <c r="CM6" s="33">
        <f t="shared" ref="CM6:CU6" si="10">IF(CM7="",NA(),CM7)</f>
        <v>59.22</v>
      </c>
      <c r="CN6" s="33">
        <f t="shared" si="10"/>
        <v>59.22</v>
      </c>
      <c r="CO6" s="33">
        <f t="shared" si="10"/>
        <v>59.22</v>
      </c>
      <c r="CP6" s="33">
        <f t="shared" si="10"/>
        <v>59.22</v>
      </c>
      <c r="CQ6" s="33">
        <f t="shared" si="10"/>
        <v>55.2</v>
      </c>
      <c r="CR6" s="33">
        <f t="shared" si="10"/>
        <v>54.74</v>
      </c>
      <c r="CS6" s="33">
        <f t="shared" si="10"/>
        <v>53.78</v>
      </c>
      <c r="CT6" s="33">
        <f t="shared" si="10"/>
        <v>53.24</v>
      </c>
      <c r="CU6" s="33">
        <f t="shared" si="10"/>
        <v>52.31</v>
      </c>
      <c r="CV6" s="32" t="str">
        <f>IF(CV7="","",IF(CV7="-","【-】","【"&amp;SUBSTITUTE(TEXT(CV7,"#,##0.00"),"-","△")&amp;"】"))</f>
        <v>【52.74】</v>
      </c>
      <c r="CW6" s="33">
        <f>IF(CW7="",NA(),CW7)</f>
        <v>78.150000000000006</v>
      </c>
      <c r="CX6" s="33">
        <f t="shared" ref="CX6:DF6" si="11">IF(CX7="",NA(),CX7)</f>
        <v>77.64</v>
      </c>
      <c r="CY6" s="33">
        <f t="shared" si="11"/>
        <v>77.55</v>
      </c>
      <c r="CZ6" s="33">
        <f t="shared" si="11"/>
        <v>77.88</v>
      </c>
      <c r="DA6" s="33">
        <f t="shared" si="11"/>
        <v>81.95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121002</v>
      </c>
      <c r="D7" s="35">
        <v>47</v>
      </c>
      <c r="E7" s="35">
        <v>17</v>
      </c>
      <c r="F7" s="35">
        <v>5</v>
      </c>
      <c r="G7" s="35">
        <v>0</v>
      </c>
      <c r="H7" s="35" t="s">
        <v>96</v>
      </c>
      <c r="I7" s="35" t="s">
        <v>97</v>
      </c>
      <c r="J7" s="35" t="s">
        <v>98</v>
      </c>
      <c r="K7" s="35" t="s">
        <v>99</v>
      </c>
      <c r="L7" s="35" t="s">
        <v>100</v>
      </c>
      <c r="M7" s="36" t="s">
        <v>101</v>
      </c>
      <c r="N7" s="36" t="s">
        <v>102</v>
      </c>
      <c r="O7" s="36">
        <v>0.55000000000000004</v>
      </c>
      <c r="P7" s="36">
        <v>100</v>
      </c>
      <c r="Q7" s="36">
        <v>2845</v>
      </c>
      <c r="R7" s="36">
        <v>964424</v>
      </c>
      <c r="S7" s="36">
        <v>271.76</v>
      </c>
      <c r="T7" s="36">
        <v>3548.81</v>
      </c>
      <c r="U7" s="36">
        <v>5342</v>
      </c>
      <c r="V7" s="36">
        <v>3.75</v>
      </c>
      <c r="W7" s="36">
        <v>1424.53</v>
      </c>
      <c r="X7" s="36">
        <v>51.07</v>
      </c>
      <c r="Y7" s="36">
        <v>49.45</v>
      </c>
      <c r="Z7" s="36">
        <v>46.93</v>
      </c>
      <c r="AA7" s="36">
        <v>46.21</v>
      </c>
      <c r="AB7" s="36">
        <v>46.32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3516.35</v>
      </c>
      <c r="BF7" s="36">
        <v>3283.54</v>
      </c>
      <c r="BG7" s="36">
        <v>3113.65</v>
      </c>
      <c r="BH7" s="36">
        <v>2827.59</v>
      </c>
      <c r="BI7" s="36">
        <v>2558.19</v>
      </c>
      <c r="BJ7" s="36">
        <v>1239.2</v>
      </c>
      <c r="BK7" s="36">
        <v>1197.82</v>
      </c>
      <c r="BL7" s="36">
        <v>1126.77</v>
      </c>
      <c r="BM7" s="36">
        <v>1044.8</v>
      </c>
      <c r="BN7" s="36">
        <v>1081.8</v>
      </c>
      <c r="BO7" s="36">
        <v>1015.77</v>
      </c>
      <c r="BP7" s="36">
        <v>22.96</v>
      </c>
      <c r="BQ7" s="36">
        <v>23.33</v>
      </c>
      <c r="BR7" s="36">
        <v>23.16</v>
      </c>
      <c r="BS7" s="36">
        <v>23.47</v>
      </c>
      <c r="BT7" s="36">
        <v>23.4</v>
      </c>
      <c r="BU7" s="36">
        <v>51.56</v>
      </c>
      <c r="BV7" s="36">
        <v>51.03</v>
      </c>
      <c r="BW7" s="36">
        <v>50.9</v>
      </c>
      <c r="BX7" s="36">
        <v>50.82</v>
      </c>
      <c r="BY7" s="36">
        <v>52.19</v>
      </c>
      <c r="BZ7" s="36">
        <v>52.78</v>
      </c>
      <c r="CA7" s="36">
        <v>431.45</v>
      </c>
      <c r="CB7" s="36">
        <v>432.46</v>
      </c>
      <c r="CC7" s="36">
        <v>447.32</v>
      </c>
      <c r="CD7" s="36">
        <v>469.52</v>
      </c>
      <c r="CE7" s="36">
        <v>494.95</v>
      </c>
      <c r="CF7" s="36">
        <v>283.26</v>
      </c>
      <c r="CG7" s="36">
        <v>289.60000000000002</v>
      </c>
      <c r="CH7" s="36">
        <v>293.27</v>
      </c>
      <c r="CI7" s="36">
        <v>300.52</v>
      </c>
      <c r="CJ7" s="36">
        <v>296.14</v>
      </c>
      <c r="CK7" s="36">
        <v>289.81</v>
      </c>
      <c r="CL7" s="36">
        <v>59.22</v>
      </c>
      <c r="CM7" s="36">
        <v>59.22</v>
      </c>
      <c r="CN7" s="36">
        <v>59.22</v>
      </c>
      <c r="CO7" s="36">
        <v>59.22</v>
      </c>
      <c r="CP7" s="36">
        <v>59.22</v>
      </c>
      <c r="CQ7" s="36">
        <v>55.2</v>
      </c>
      <c r="CR7" s="36">
        <v>54.74</v>
      </c>
      <c r="CS7" s="36">
        <v>53.78</v>
      </c>
      <c r="CT7" s="36">
        <v>53.24</v>
      </c>
      <c r="CU7" s="36">
        <v>52.31</v>
      </c>
      <c r="CV7" s="36">
        <v>52.74</v>
      </c>
      <c r="CW7" s="36">
        <v>78.150000000000006</v>
      </c>
      <c r="CX7" s="36">
        <v>77.64</v>
      </c>
      <c r="CY7" s="36">
        <v>77.55</v>
      </c>
      <c r="CZ7" s="36">
        <v>77.88</v>
      </c>
      <c r="DA7" s="36">
        <v>81.95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小梛　和美</cp:lastModifiedBy>
  <cp:lastPrinted>2017-02-10T07:14:35Z</cp:lastPrinted>
  <dcterms:created xsi:type="dcterms:W3CDTF">2017-02-08T03:09:29Z</dcterms:created>
  <dcterms:modified xsi:type="dcterms:W3CDTF">2017-02-28T01:18:09Z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