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v3YgLNMy+itJVxM/zfI9xD2YauFcOtLI9tfo+/xWIW1pqa04Uh1JY6p2Jd23kgsubkQnIwv+pfqDOezJiH1amA==" workbookSaltValue="foXCrm9JwGVkOMZEnc7WFw==" workbookSpinCount="100000" lockStructure="1"/>
  <bookViews>
    <workbookView xWindow="-15" yWindow="-15" windowWidth="9840" windowHeight="814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Q6" i="5"/>
  <c r="AD10" i="4" s="1"/>
  <c r="P6" i="5"/>
  <c r="W10" i="4" s="1"/>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P10" i="4"/>
  <c r="I10"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<sst xmlns="http://schemas.openxmlformats.org/spreadsheetml/2006/main" count="220" uniqueCount="110">
  <si>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</si>
  <si>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</si>
  <si>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</si>
  <si>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</si>
  <si>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</si>
  <si>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</si>
  <si>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</si>
  <si>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</si>
  <si>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</si>
  <si>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</si>
  <si>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</si>
  <si>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</si>
  <si>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</si>
  <si>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</si>
  <si>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</si>
  <si>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</si>
  <si>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</si>
  <si>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</si>
  <si>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</si>
  <si>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</si>
  <si>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</si>
  <si>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</si>
  <si>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</si>
  <si>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</si>
  <si>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</si>
  <si>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</si>
  <si>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</si>
  <si>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</si>
  <si>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</si>
  <si>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</si>
  <si>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</si>
  <si>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</si>
  <si>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</si>
  <si>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</si>
  <si>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</si>
  <si>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</si>
  <si>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</si>
  <si>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</si>
  <si>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</si>
  <si>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</si>
  <si>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</si>
  <si>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</si>
  <si>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</si>
  <si>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</si>
  <si>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</si>
  <si>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</si>
  <si>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</si>
  <si>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</si>
  <si>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</si>
  <si>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</si>
  <si>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</si>
  <si>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</si>
  <si>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</si>
  <si>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</si>
  <si>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</si>
  <si>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</si>
  <si>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</si>
  <si>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</si>
  <si>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</si>
  <si>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</si>
  <si>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</si>
  <si>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</si>
  <si>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</si>
  <si>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</si>
  <si>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</si>
  <si>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</si>
  <si>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</si>
  <si>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</si>
  <si>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</si>
  <si>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</si>
  <si>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</si>
  <si>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</si>
  <si>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</si>
  <si>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</si>
  <si>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</si>
  <si>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</si>
  <si>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</si>
  <si>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</si>
  <si>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</si>
  <si>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</si>
  <si>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</si>
  <si>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</si>
  <si>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</si>
  <si>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</si>
  <si>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</si>
  <si>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</si>
  <si>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</si>
  <si>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</si>
  <si>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</si>
  <si>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</si>
  <si>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</si>
  <si>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</si>
  <si>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</si>
  <si>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</si>
  <si>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</si>
  <si>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</si>
  <si>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千葉市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</si>
  <si>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</si>
  <si>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</si>
  <si>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</si>
  <si>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</si>
  <si>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</si>
  <si>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</si>
  <si>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</si>
  <si>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</si>
  <si>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</si>
  <si>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</si>
  <si>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　経常収支比率においては、節水意識の高まりや節水機器の普及等により、収益が減少傾向にあるが、企業債の低金利への借り換えなど、各種経費の削減に努めた結果、比率は100％を上回っており、経常的に必要な経費を収益で賄うことが出来ている。また、経費回収率が100％を上回っていることや純利益を継続的に計上していることから、健全性は保たれていると考える。
　汚水処理原価については、類似団体に比べ上回っており、施設の維持管理費用の増加などにより費用が増加していることから、引き続き、各種費用の削減を図る必要がある。
</t>
    </r>
    <r>
      <rPr>
        <sz val="11"/>
        <rFont val="ＭＳ ゴシック"/>
        <family val="3"/>
        <charset val="128"/>
      </rPr>
      <t>　また、施設利用率は高水準を維持しており、類似団体平均値を上回っていることから、利用状況及び適正な規模で効率的に運営されていると考える。</t>
    </r>
    <r>
      <rPr>
        <sz val="11"/>
        <color theme="1"/>
        <rFont val="ＭＳ ゴシック"/>
        <family val="3"/>
        <charset val="128"/>
      </rPr>
      <t xml:space="preserve">
　流動比率は、平成26年度の会計制度の見直しにより、企業債が資本から負債に計上されたことによって比率が低下し、100％を下回っているが、企業債の償還は下水道使用料収入等で確保されており、短期的な債務に対する支払能力は問題ないと考える。</t>
    </r>
    <rPh sb="91" eb="94">
      <t>ケイジョウテキ</t>
    </rPh>
    <rPh sb="95" eb="97">
      <t>ヒツヨウ</t>
    </rPh>
    <rPh sb="98" eb="100">
      <t>ケイヒ</t>
    </rPh>
    <rPh sb="129" eb="131">
      <t>ウワマワ</t>
    </rPh>
    <rPh sb="161" eb="162">
      <t>タモ</t>
    </rPh>
    <rPh sb="168" eb="169">
      <t>カンガ</t>
    </rPh>
    <rPh sb="217" eb="219">
      <t>ヒヨウ</t>
    </rPh>
    <rPh sb="309" eb="311">
      <t>ウンエイ</t>
    </rPh>
    <rPh sb="317" eb="318">
      <t>カンガ</t>
    </rPh>
    <rPh sb="329" eb="331">
      <t>ヘイセイ</t>
    </rPh>
    <rPh sb="333" eb="335">
      <t>ネンド</t>
    </rPh>
    <rPh sb="348" eb="350">
      <t>キギョウ</t>
    </rPh>
    <rPh sb="350" eb="351">
      <t>サイ</t>
    </rPh>
    <rPh sb="352" eb="354">
      <t>シホン</t>
    </rPh>
    <rPh sb="356" eb="358">
      <t>フサイ</t>
    </rPh>
    <rPh sb="359" eb="361">
      <t>ケイジョウ</t>
    </rPh>
    <rPh sb="370" eb="372">
      <t>ヒリツ</t>
    </rPh>
    <rPh sb="373" eb="375">
      <t>テイカ</t>
    </rPh>
    <rPh sb="382" eb="384">
      <t>シタマワ</t>
    </rPh>
    <rPh sb="390" eb="392">
      <t>キギョウ</t>
    </rPh>
    <rPh sb="392" eb="393">
      <t>サイ</t>
    </rPh>
    <rPh sb="394" eb="396">
      <t>ショウカン</t>
    </rPh>
    <rPh sb="397" eb="400">
      <t>ゲスイドウ</t>
    </rPh>
    <rPh sb="400" eb="403">
      <t>シヨウリョウ</t>
    </rPh>
    <rPh sb="403" eb="405">
      <t>シュウニュウ</t>
    </rPh>
    <rPh sb="405" eb="406">
      <t>トウ</t>
    </rPh>
    <rPh sb="407" eb="409">
      <t>カクホ</t>
    </rPh>
    <rPh sb="415" eb="418">
      <t>タンキテキ</t>
    </rPh>
    <rPh sb="419" eb="421">
      <t>サイム</t>
    </rPh>
    <rPh sb="422" eb="423">
      <t>タイ</t>
    </rPh>
    <rPh sb="425" eb="427">
      <t>シハライ</t>
    </rPh>
    <rPh sb="427" eb="429">
      <t>ノウリョク</t>
    </rPh>
    <rPh sb="430" eb="432">
      <t>モンダイ</t>
    </rPh>
    <rPh sb="435" eb="436">
      <t>カンガ</t>
    </rPh>
    <phoneticPr fontId="4"/>
  </si>
  <si>
    <t xml:space="preserve"> 有形固定資産減価償却率においては、類似団体平均値と比較すると、法定耐用年数に達した資産の割合は高くないが、これは供用開始時期の違いによるものである。ただし、今後増加していくことが見込まれる。
 管渠老朽化率においては、類似団体平均値と比較しても、まだ老朽化のピークには達していないが、今後は改築更新時期を迎える施設が急増し、多額の更新費用を要する見込みであることから、ストックマネジメントの取組により施設全体の維持管理・改築を最適化することで、費用の平準化・削減を行う必要がある。
</t>
    <rPh sb="196" eb="198">
      <t>トリクミ</t>
    </rPh>
    <rPh sb="201" eb="203">
      <t>シセツ</t>
    </rPh>
    <rPh sb="203" eb="205">
      <t>ゼンタイ</t>
    </rPh>
    <rPh sb="206" eb="208">
      <t>イジ</t>
    </rPh>
    <rPh sb="208" eb="210">
      <t>カンリ</t>
    </rPh>
    <rPh sb="211" eb="213">
      <t>カイチク</t>
    </rPh>
    <rPh sb="214" eb="217">
      <t>サイテキカ</t>
    </rPh>
    <rPh sb="230" eb="232">
      <t>サクゲン</t>
    </rPh>
    <phoneticPr fontId="4"/>
  </si>
  <si>
    <t>　近年は、核家族化の進行や単身世帯の増加に伴う1世帯あたりの人員減少に加え、節水型社会への移行等により使用水量が減少傾向にあり、今後もその傾向が続くことが想定される。また、費用については、これまで整備してきた膨大な資産の維持管理及び改築更新の費用の増加が見込まれる。さらに、企業債償還金についても、今後、償還ピークを迎え、しばらく高水準で推移する見込みとなっている。
　このようなことから、収入の確保やストックマネジメントによる費用の平準化・削減を図るとともに、投資の適正化・合理化により事業の厳選を行うことで、建設コストの縮減を図り、更なる経営の健全化・効率化に向けた事業運営に努める。</t>
    <rPh sb="5" eb="9">
      <t>カクカゾクカ</t>
    </rPh>
    <rPh sb="10" eb="12">
      <t>シンコウ</t>
    </rPh>
    <rPh sb="13" eb="15">
      <t>タンシン</t>
    </rPh>
    <rPh sb="15" eb="17">
      <t>セタイ</t>
    </rPh>
    <rPh sb="18" eb="20">
      <t>ゾウカ</t>
    </rPh>
    <rPh sb="21" eb="22">
      <t>トモナ</t>
    </rPh>
    <rPh sb="24" eb="26">
      <t>セタイ</t>
    </rPh>
    <rPh sb="30" eb="32">
      <t>ジンイン</t>
    </rPh>
    <rPh sb="32" eb="34">
      <t>ゲンショウ</t>
    </rPh>
    <rPh sb="35" eb="36">
      <t>クワ</t>
    </rPh>
    <rPh sb="195" eb="197">
      <t>シュウニュウ</t>
    </rPh>
    <rPh sb="198" eb="200">
      <t>カクホ</t>
    </rPh>
    <rPh sb="221" eb="223">
      <t>サクゲン</t>
    </rPh>
    <rPh sb="247" eb="249">
      <t>ゲンセン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</si>
</sst>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0.42</c:v>
                </c:pt>
                <c:pt idx="1">
                  <c:v>0.48</c:v>
                </c:pt>
                <c:pt idx="2">
                  <c:v>0.51</c:v>
                </c:pt>
                <c:pt idx="3">
                  <c:v>0.51</c:v>
                </c:pt>
                <c:pt idx="4">
                  <c:v>0.26</c:v>
                </c:pt>
              </c:numCache>
            </c:numRef>
          </c:val>
        </c:ser>
        <c:dLbls>
          <c:showLegendKey val="0"/>
          <c:showVal val="0"/>
          <c:showCatName val="0"/>
          <c:showSerName val="0"/>
          <c:showPercent val="0"/>
          <c:showBubbleSize val="0"/>
        </c:dLbls>
        <c:gapWidth val="150"/>
        <c:axId val="107559168"/>
        <c:axId val="10757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0.35</c:v>
                </c:pt>
                <c:pt idx="1">
                  <c:v>0.35</c:v>
                </c:pt>
                <c:pt idx="2">
                  <c:v>0.37</c:v>
                </c:pt>
                <c:pt idx="3">
                  <c:v>0.38</c:v>
                </c:pt>
                <c:pt idx="4">
                  <c:v>0.35</c:v>
                </c:pt>
              </c:numCache>
            </c:numRef>
          </c:val>
          <c:smooth val="0"/>
        </c:ser>
        <c:dLbls>
          <c:showLegendKey val="0"/>
          <c:showVal val="0"/>
          <c:showCatName val="0"/>
          <c:showSerName val="0"/>
          <c:showPercent val="0"/>
          <c:showBubbleSize val="0"/>
        </c:dLbls>
        <c:marker val="1"/>
        <c:smooth val="0"/>
        <c:axId val="107559168"/>
        <c:axId val="107577728"/>
      </c:lineChart>
      <c:dateAx>
        <c:axId val="107559168"/>
        <c:scaling>
          <c:orientation val="minMax"/>
        </c:scaling>
        <c:delete val="1"/>
        <c:axPos val="b"/>
        <c:numFmt formatCode="ge" sourceLinked="1"/>
        <c:majorTickMark val="none"/>
        <c:minorTickMark val="none"/>
        <c:tickLblPos val="none"/>
        <c:crossAx val="107577728"/>
        <c:crosses val="autoZero"/>
        <c:auto val="1"/>
        <c:lblOffset val="100"/>
        <c:baseTimeUnit val="years"/>
      </c:dateAx>
      <c:valAx>
        <c:axId val="10757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5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106.5</c:v>
                </c:pt>
                <c:pt idx="1">
                  <c:v>108.81</c:v>
                </c:pt>
                <c:pt idx="2">
                  <c:v>99.58</c:v>
                </c:pt>
                <c:pt idx="3">
                  <c:v>96.62</c:v>
                </c:pt>
                <c:pt idx="4">
                  <c:v>100.17</c:v>
                </c:pt>
              </c:numCache>
            </c:numRef>
          </c:val>
        </c:ser>
        <c:dLbls>
          <c:showLegendKey val="0"/>
          <c:showVal val="0"/>
          <c:showCatName val="0"/>
          <c:showSerName val="0"/>
          <c:showPercent val="0"/>
          <c:showBubbleSize val="0"/>
        </c:dLbls>
        <c:gapWidth val="150"/>
        <c:axId val="114457216"/>
        <c:axId val="11447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59.52</c:v>
                </c:pt>
                <c:pt idx="1">
                  <c:v>57.95</c:v>
                </c:pt>
                <c:pt idx="2">
                  <c:v>59.8</c:v>
                </c:pt>
                <c:pt idx="3">
                  <c:v>59.58</c:v>
                </c:pt>
                <c:pt idx="4">
                  <c:v>58.79</c:v>
                </c:pt>
              </c:numCache>
            </c:numRef>
          </c:val>
          <c:smooth val="0"/>
        </c:ser>
        <c:dLbls>
          <c:showLegendKey val="0"/>
          <c:showVal val="0"/>
          <c:showCatName val="0"/>
          <c:showSerName val="0"/>
          <c:showPercent val="0"/>
          <c:showBubbleSize val="0"/>
        </c:dLbls>
        <c:marker val="1"/>
        <c:smooth val="0"/>
        <c:axId val="114457216"/>
        <c:axId val="114475776"/>
      </c:lineChart>
      <c:dateAx>
        <c:axId val="114457216"/>
        <c:scaling>
          <c:orientation val="minMax"/>
        </c:scaling>
        <c:delete val="1"/>
        <c:axPos val="b"/>
        <c:numFmt formatCode="ge" sourceLinked="1"/>
        <c:majorTickMark val="none"/>
        <c:minorTickMark val="none"/>
        <c:tickLblPos val="none"/>
        <c:crossAx val="114475776"/>
        <c:crosses val="autoZero"/>
        <c:auto val="1"/>
        <c:lblOffset val="100"/>
        <c:baseTimeUnit val="years"/>
      </c:dateAx>
      <c:valAx>
        <c:axId val="11447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5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99.17</c:v>
                </c:pt>
                <c:pt idx="1">
                  <c:v>99.2</c:v>
                </c:pt>
                <c:pt idx="2">
                  <c:v>99.33</c:v>
                </c:pt>
                <c:pt idx="3">
                  <c:v>99.49</c:v>
                </c:pt>
                <c:pt idx="4">
                  <c:v>99.61</c:v>
                </c:pt>
              </c:numCache>
            </c:numRef>
          </c:val>
        </c:ser>
        <c:dLbls>
          <c:showLegendKey val="0"/>
          <c:showVal val="0"/>
          <c:showCatName val="0"/>
          <c:showSerName val="0"/>
          <c:showPercent val="0"/>
          <c:showBubbleSize val="0"/>
        </c:dLbls>
        <c:gapWidth val="150"/>
        <c:axId val="108951040"/>
        <c:axId val="10895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98.54</c:v>
                </c:pt>
                <c:pt idx="1">
                  <c:v>98.56</c:v>
                </c:pt>
                <c:pt idx="2">
                  <c:v>98.64</c:v>
                </c:pt>
                <c:pt idx="3">
                  <c:v>98.71</c:v>
                </c:pt>
                <c:pt idx="4">
                  <c:v>98.76</c:v>
                </c:pt>
              </c:numCache>
            </c:numRef>
          </c:val>
          <c:smooth val="0"/>
        </c:ser>
        <c:dLbls>
          <c:showLegendKey val="0"/>
          <c:showVal val="0"/>
          <c:showCatName val="0"/>
          <c:showSerName val="0"/>
          <c:showPercent val="0"/>
          <c:showBubbleSize val="0"/>
        </c:dLbls>
        <c:marker val="1"/>
        <c:smooth val="0"/>
        <c:axId val="108951040"/>
        <c:axId val="108952960"/>
      </c:lineChart>
      <c:dateAx>
        <c:axId val="108951040"/>
        <c:scaling>
          <c:orientation val="minMax"/>
        </c:scaling>
        <c:delete val="1"/>
        <c:axPos val="b"/>
        <c:numFmt formatCode="ge" sourceLinked="1"/>
        <c:majorTickMark val="none"/>
        <c:minorTickMark val="none"/>
        <c:tickLblPos val="none"/>
        <c:crossAx val="108952960"/>
        <c:crosses val="autoZero"/>
        <c:auto val="1"/>
        <c:lblOffset val="100"/>
        <c:baseTimeUnit val="years"/>
      </c:dateAx>
      <c:valAx>
        <c:axId val="1089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5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107.42</c:v>
                </c:pt>
                <c:pt idx="1">
                  <c:v>105.9</c:v>
                </c:pt>
                <c:pt idx="2">
                  <c:v>106.53</c:v>
                </c:pt>
                <c:pt idx="3">
                  <c:v>104.91</c:v>
                </c:pt>
                <c:pt idx="4">
                  <c:v>105.36</c:v>
                </c:pt>
              </c:numCache>
            </c:numRef>
          </c:val>
        </c:ser>
        <c:dLbls>
          <c:showLegendKey val="0"/>
          <c:showVal val="0"/>
          <c:showCatName val="0"/>
          <c:showSerName val="0"/>
          <c:showPercent val="0"/>
          <c:showBubbleSize val="0"/>
        </c:dLbls>
        <c:gapWidth val="150"/>
        <c:axId val="107607936"/>
        <c:axId val="10742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105.54</c:v>
                </c:pt>
                <c:pt idx="1">
                  <c:v>105.85</c:v>
                </c:pt>
                <c:pt idx="2">
                  <c:v>106.98</c:v>
                </c:pt>
                <c:pt idx="3">
                  <c:v>108.24</c:v>
                </c:pt>
                <c:pt idx="4">
                  <c:v>108.59</c:v>
                </c:pt>
              </c:numCache>
            </c:numRef>
          </c:val>
          <c:smooth val="0"/>
        </c:ser>
        <c:dLbls>
          <c:showLegendKey val="0"/>
          <c:showVal val="0"/>
          <c:showCatName val="0"/>
          <c:showSerName val="0"/>
          <c:showPercent val="0"/>
          <c:showBubbleSize val="0"/>
        </c:dLbls>
        <c:marker val="1"/>
        <c:smooth val="0"/>
        <c:axId val="107607936"/>
        <c:axId val="107429888"/>
      </c:lineChart>
      <c:dateAx>
        <c:axId val="107607936"/>
        <c:scaling>
          <c:orientation val="minMax"/>
        </c:scaling>
        <c:delete val="1"/>
        <c:axPos val="b"/>
        <c:numFmt formatCode="ge" sourceLinked="1"/>
        <c:majorTickMark val="none"/>
        <c:minorTickMark val="none"/>
        <c:tickLblPos val="none"/>
        <c:crossAx val="107429888"/>
        <c:crosses val="autoZero"/>
        <c:auto val="1"/>
        <c:lblOffset val="100"/>
        <c:baseTimeUnit val="years"/>
      </c:dateAx>
      <c:valAx>
        <c:axId val="10742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16.22</c:v>
                </c:pt>
                <c:pt idx="1">
                  <c:v>16.71</c:v>
                </c:pt>
                <c:pt idx="2">
                  <c:v>17.66</c:v>
                </c:pt>
                <c:pt idx="3">
                  <c:v>36.18</c:v>
                </c:pt>
                <c:pt idx="4">
                  <c:v>37.82</c:v>
                </c:pt>
              </c:numCache>
            </c:numRef>
          </c:val>
        </c:ser>
        <c:dLbls>
          <c:showLegendKey val="0"/>
          <c:showVal val="0"/>
          <c:showCatName val="0"/>
          <c:showSerName val="0"/>
          <c:showPercent val="0"/>
          <c:showBubbleSize val="0"/>
        </c:dLbls>
        <c:gapWidth val="150"/>
        <c:axId val="107460096"/>
        <c:axId val="10746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29.9</c:v>
                </c:pt>
                <c:pt idx="1">
                  <c:v>30.56</c:v>
                </c:pt>
                <c:pt idx="2">
                  <c:v>31.06</c:v>
                </c:pt>
                <c:pt idx="3">
                  <c:v>42</c:v>
                </c:pt>
                <c:pt idx="4">
                  <c:v>43.2</c:v>
                </c:pt>
              </c:numCache>
            </c:numRef>
          </c:val>
          <c:smooth val="0"/>
        </c:ser>
        <c:dLbls>
          <c:showLegendKey val="0"/>
          <c:showVal val="0"/>
          <c:showCatName val="0"/>
          <c:showSerName val="0"/>
          <c:showPercent val="0"/>
          <c:showBubbleSize val="0"/>
        </c:dLbls>
        <c:marker val="1"/>
        <c:smooth val="0"/>
        <c:axId val="107460096"/>
        <c:axId val="107462016"/>
      </c:lineChart>
      <c:dateAx>
        <c:axId val="107460096"/>
        <c:scaling>
          <c:orientation val="minMax"/>
        </c:scaling>
        <c:delete val="1"/>
        <c:axPos val="b"/>
        <c:numFmt formatCode="ge" sourceLinked="1"/>
        <c:majorTickMark val="none"/>
        <c:minorTickMark val="none"/>
        <c:tickLblPos val="none"/>
        <c:crossAx val="107462016"/>
        <c:crosses val="autoZero"/>
        <c:auto val="1"/>
        <c:lblOffset val="100"/>
        <c:baseTimeUnit val="years"/>
      </c:dateAx>
      <c:valAx>
        <c:axId val="10746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6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1.47</c:v>
                </c:pt>
                <c:pt idx="1">
                  <c:v>1.1399999999999999</c:v>
                </c:pt>
                <c:pt idx="2">
                  <c:v>1.24</c:v>
                </c:pt>
                <c:pt idx="3">
                  <c:v>2.04</c:v>
                </c:pt>
                <c:pt idx="4">
                  <c:v>3.22</c:v>
                </c:pt>
              </c:numCache>
            </c:numRef>
          </c:val>
        </c:ser>
        <c:dLbls>
          <c:showLegendKey val="0"/>
          <c:showVal val="0"/>
          <c:showCatName val="0"/>
          <c:showSerName val="0"/>
          <c:showPercent val="0"/>
          <c:showBubbleSize val="0"/>
        </c:dLbls>
        <c:gapWidth val="150"/>
        <c:axId val="107627648"/>
        <c:axId val="1076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6.06</c:v>
                </c:pt>
                <c:pt idx="1">
                  <c:v>6.24</c:v>
                </c:pt>
                <c:pt idx="2">
                  <c:v>6.43</c:v>
                </c:pt>
                <c:pt idx="3">
                  <c:v>6.95</c:v>
                </c:pt>
                <c:pt idx="4">
                  <c:v>7.39</c:v>
                </c:pt>
              </c:numCache>
            </c:numRef>
          </c:val>
          <c:smooth val="0"/>
        </c:ser>
        <c:dLbls>
          <c:showLegendKey val="0"/>
          <c:showVal val="0"/>
          <c:showCatName val="0"/>
          <c:showSerName val="0"/>
          <c:showPercent val="0"/>
          <c:showBubbleSize val="0"/>
        </c:dLbls>
        <c:marker val="1"/>
        <c:smooth val="0"/>
        <c:axId val="107627648"/>
        <c:axId val="107629568"/>
      </c:lineChart>
      <c:dateAx>
        <c:axId val="107627648"/>
        <c:scaling>
          <c:orientation val="minMax"/>
        </c:scaling>
        <c:delete val="1"/>
        <c:axPos val="b"/>
        <c:numFmt formatCode="ge" sourceLinked="1"/>
        <c:majorTickMark val="none"/>
        <c:minorTickMark val="none"/>
        <c:tickLblPos val="none"/>
        <c:crossAx val="107629568"/>
        <c:crosses val="autoZero"/>
        <c:auto val="1"/>
        <c:lblOffset val="100"/>
        <c:baseTimeUnit val="years"/>
      </c:dateAx>
      <c:valAx>
        <c:axId val="10762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2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664512"/>
        <c:axId val="10766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6.77</c:v>
                </c:pt>
                <c:pt idx="1">
                  <c:v>5.72</c:v>
                </c:pt>
                <c:pt idx="2">
                  <c:v>4.09</c:v>
                </c:pt>
                <c:pt idx="3">
                  <c:v>0.61</c:v>
                </c:pt>
                <c:pt idx="4">
                  <c:v>0.54</c:v>
                </c:pt>
              </c:numCache>
            </c:numRef>
          </c:val>
          <c:smooth val="0"/>
        </c:ser>
        <c:dLbls>
          <c:showLegendKey val="0"/>
          <c:showVal val="0"/>
          <c:showCatName val="0"/>
          <c:showSerName val="0"/>
          <c:showPercent val="0"/>
          <c:showBubbleSize val="0"/>
        </c:dLbls>
        <c:marker val="1"/>
        <c:smooth val="0"/>
        <c:axId val="107664512"/>
        <c:axId val="107666432"/>
      </c:lineChart>
      <c:dateAx>
        <c:axId val="107664512"/>
        <c:scaling>
          <c:orientation val="minMax"/>
        </c:scaling>
        <c:delete val="1"/>
        <c:axPos val="b"/>
        <c:numFmt formatCode="ge" sourceLinked="1"/>
        <c:majorTickMark val="none"/>
        <c:minorTickMark val="none"/>
        <c:tickLblPos val="none"/>
        <c:crossAx val="107666432"/>
        <c:crosses val="autoZero"/>
        <c:auto val="1"/>
        <c:lblOffset val="100"/>
        <c:baseTimeUnit val="years"/>
      </c:dateAx>
      <c:valAx>
        <c:axId val="10766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118.73</c:v>
                </c:pt>
                <c:pt idx="1">
                  <c:v>118.99</c:v>
                </c:pt>
                <c:pt idx="2">
                  <c:v>120.51</c:v>
                </c:pt>
                <c:pt idx="3">
                  <c:v>31.51</c:v>
                </c:pt>
                <c:pt idx="4">
                  <c:v>32.340000000000003</c:v>
                </c:pt>
              </c:numCache>
            </c:numRef>
          </c:val>
        </c:ser>
        <c:dLbls>
          <c:showLegendKey val="0"/>
          <c:showVal val="0"/>
          <c:showCatName val="0"/>
          <c:showSerName val="0"/>
          <c:showPercent val="0"/>
          <c:showBubbleSize val="0"/>
        </c:dLbls>
        <c:gapWidth val="150"/>
        <c:axId val="107707008"/>
        <c:axId val="10771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178.08</c:v>
                </c:pt>
                <c:pt idx="1">
                  <c:v>182.39</c:v>
                </c:pt>
                <c:pt idx="2">
                  <c:v>187.05</c:v>
                </c:pt>
                <c:pt idx="3">
                  <c:v>55.68</c:v>
                </c:pt>
                <c:pt idx="4">
                  <c:v>56.18</c:v>
                </c:pt>
              </c:numCache>
            </c:numRef>
          </c:val>
          <c:smooth val="0"/>
        </c:ser>
        <c:dLbls>
          <c:showLegendKey val="0"/>
          <c:showVal val="0"/>
          <c:showCatName val="0"/>
          <c:showSerName val="0"/>
          <c:showPercent val="0"/>
          <c:showBubbleSize val="0"/>
        </c:dLbls>
        <c:marker val="1"/>
        <c:smooth val="0"/>
        <c:axId val="107707008"/>
        <c:axId val="107717376"/>
      </c:lineChart>
      <c:dateAx>
        <c:axId val="107707008"/>
        <c:scaling>
          <c:orientation val="minMax"/>
        </c:scaling>
        <c:delete val="1"/>
        <c:axPos val="b"/>
        <c:numFmt formatCode="ge" sourceLinked="1"/>
        <c:majorTickMark val="none"/>
        <c:minorTickMark val="none"/>
        <c:tickLblPos val="none"/>
        <c:crossAx val="107717376"/>
        <c:crosses val="autoZero"/>
        <c:auto val="1"/>
        <c:lblOffset val="100"/>
        <c:baseTimeUnit val="years"/>
      </c:dateAx>
      <c:valAx>
        <c:axId val="10771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0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1026.33</c:v>
                </c:pt>
                <c:pt idx="1">
                  <c:v>1005.12</c:v>
                </c:pt>
                <c:pt idx="2">
                  <c:v>989.14</c:v>
                </c:pt>
                <c:pt idx="3">
                  <c:v>952.39</c:v>
                </c:pt>
                <c:pt idx="4">
                  <c:v>929.58</c:v>
                </c:pt>
              </c:numCache>
            </c:numRef>
          </c:val>
        </c:ser>
        <c:dLbls>
          <c:showLegendKey val="0"/>
          <c:showVal val="0"/>
          <c:showCatName val="0"/>
          <c:showSerName val="0"/>
          <c:showPercent val="0"/>
          <c:showBubbleSize val="0"/>
        </c:dLbls>
        <c:gapWidth val="150"/>
        <c:axId val="107735296"/>
        <c:axId val="10774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696.19</c:v>
                </c:pt>
                <c:pt idx="1">
                  <c:v>671.46</c:v>
                </c:pt>
                <c:pt idx="2">
                  <c:v>644.47</c:v>
                </c:pt>
                <c:pt idx="3">
                  <c:v>627.59</c:v>
                </c:pt>
                <c:pt idx="4">
                  <c:v>594.09</c:v>
                </c:pt>
              </c:numCache>
            </c:numRef>
          </c:val>
          <c:smooth val="0"/>
        </c:ser>
        <c:dLbls>
          <c:showLegendKey val="0"/>
          <c:showVal val="0"/>
          <c:showCatName val="0"/>
          <c:showSerName val="0"/>
          <c:showPercent val="0"/>
          <c:showBubbleSize val="0"/>
        </c:dLbls>
        <c:marker val="1"/>
        <c:smooth val="0"/>
        <c:axId val="107735296"/>
        <c:axId val="107749760"/>
      </c:lineChart>
      <c:dateAx>
        <c:axId val="107735296"/>
        <c:scaling>
          <c:orientation val="minMax"/>
        </c:scaling>
        <c:delete val="1"/>
        <c:axPos val="b"/>
        <c:numFmt formatCode="ge" sourceLinked="1"/>
        <c:majorTickMark val="none"/>
        <c:minorTickMark val="none"/>
        <c:tickLblPos val="none"/>
        <c:crossAx val="107749760"/>
        <c:crosses val="autoZero"/>
        <c:auto val="1"/>
        <c:lblOffset val="100"/>
        <c:baseTimeUnit val="years"/>
      </c:dateAx>
      <c:valAx>
        <c:axId val="10774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113.53</c:v>
                </c:pt>
                <c:pt idx="1">
                  <c:v>110.59</c:v>
                </c:pt>
                <c:pt idx="2">
                  <c:v>112.47</c:v>
                </c:pt>
                <c:pt idx="3">
                  <c:v>112.09</c:v>
                </c:pt>
                <c:pt idx="4">
                  <c:v>111.95</c:v>
                </c:pt>
              </c:numCache>
            </c:numRef>
          </c:val>
        </c:ser>
        <c:dLbls>
          <c:showLegendKey val="0"/>
          <c:showVal val="0"/>
          <c:showCatName val="0"/>
          <c:showSerName val="0"/>
          <c:showPercent val="0"/>
          <c:showBubbleSize val="0"/>
        </c:dLbls>
        <c:gapWidth val="150"/>
        <c:axId val="107779968"/>
        <c:axId val="10778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106.48</c:v>
                </c:pt>
                <c:pt idx="1">
                  <c:v>107.64</c:v>
                </c:pt>
                <c:pt idx="2">
                  <c:v>109.25</c:v>
                </c:pt>
                <c:pt idx="3">
                  <c:v>113.93</c:v>
                </c:pt>
                <c:pt idx="4">
                  <c:v>114.03</c:v>
                </c:pt>
              </c:numCache>
            </c:numRef>
          </c:val>
          <c:smooth val="0"/>
        </c:ser>
        <c:dLbls>
          <c:showLegendKey val="0"/>
          <c:showVal val="0"/>
          <c:showCatName val="0"/>
          <c:showSerName val="0"/>
          <c:showPercent val="0"/>
          <c:showBubbleSize val="0"/>
        </c:dLbls>
        <c:marker val="1"/>
        <c:smooth val="0"/>
        <c:axId val="107779968"/>
        <c:axId val="107786240"/>
      </c:lineChart>
      <c:dateAx>
        <c:axId val="107779968"/>
        <c:scaling>
          <c:orientation val="minMax"/>
        </c:scaling>
        <c:delete val="1"/>
        <c:axPos val="b"/>
        <c:numFmt formatCode="ge" sourceLinked="1"/>
        <c:majorTickMark val="none"/>
        <c:minorTickMark val="none"/>
        <c:tickLblPos val="none"/>
        <c:crossAx val="107786240"/>
        <c:crosses val="autoZero"/>
        <c:auto val="1"/>
        <c:lblOffset val="100"/>
        <c:baseTimeUnit val="years"/>
      </c:dateAx>
      <c:valAx>
        <c:axId val="10778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122.14</c:v>
                </c:pt>
                <c:pt idx="1">
                  <c:v>125.72</c:v>
                </c:pt>
                <c:pt idx="2">
                  <c:v>123.59</c:v>
                </c:pt>
                <c:pt idx="3">
                  <c:v>127.74</c:v>
                </c:pt>
                <c:pt idx="4">
                  <c:v>128.27000000000001</c:v>
                </c:pt>
              </c:numCache>
            </c:numRef>
          </c:val>
        </c:ser>
        <c:dLbls>
          <c:showLegendKey val="0"/>
          <c:showVal val="0"/>
          <c:showCatName val="0"/>
          <c:showSerName val="0"/>
          <c:showPercent val="0"/>
          <c:showBubbleSize val="0"/>
        </c:dLbls>
        <c:gapWidth val="150"/>
        <c:axId val="107801600"/>
        <c:axId val="11443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124.63</c:v>
                </c:pt>
                <c:pt idx="1">
                  <c:v>123.36</c:v>
                </c:pt>
                <c:pt idx="2">
                  <c:v>121.96</c:v>
                </c:pt>
                <c:pt idx="3">
                  <c:v>116.77</c:v>
                </c:pt>
                <c:pt idx="4">
                  <c:v>116.93</c:v>
                </c:pt>
              </c:numCache>
            </c:numRef>
          </c:val>
          <c:smooth val="0"/>
        </c:ser>
        <c:dLbls>
          <c:showLegendKey val="0"/>
          <c:showVal val="0"/>
          <c:showCatName val="0"/>
          <c:showSerName val="0"/>
          <c:showPercent val="0"/>
          <c:showBubbleSize val="0"/>
        </c:dLbls>
        <c:marker val="1"/>
        <c:smooth val="0"/>
        <c:axId val="107801600"/>
        <c:axId val="114439296"/>
      </c:lineChart>
      <c:dateAx>
        <c:axId val="107801600"/>
        <c:scaling>
          <c:orientation val="minMax"/>
        </c:scaling>
        <c:delete val="1"/>
        <c:axPos val="b"/>
        <c:numFmt formatCode="ge" sourceLinked="1"/>
        <c:majorTickMark val="none"/>
        <c:minorTickMark val="none"/>
        <c:tickLblPos val="none"/>
        <c:crossAx val="114439296"/>
        <c:crosses val="autoZero"/>
        <c:auto val="1"/>
        <c:lblOffset val="100"/>
        <c:baseTimeUnit val="years"/>
      </c:dateAx>
      <c:valAx>
        <c:axId val="11443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0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election activeCell="CS18" sqref="CS1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千葉市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政令市等</v>
      </c>
      <c r="X8" s="70"/>
      <c r="Y8" s="70"/>
      <c r="Z8" s="70"/>
      <c r="AA8" s="70"/>
      <c r="AB8" s="70"/>
      <c r="AC8" s="70"/>
      <c r="AD8" s="3"/>
      <c r="AE8" s="3"/>
      <c r="AF8" s="3"/>
      <c r="AG8" s="3"/>
      <c r="AH8" s="3"/>
      <c r="AI8" s="3"/>
      <c r="AJ8" s="3"/>
      <c r="AK8" s="3"/>
      <c r="AL8" s="64">
        <f>データ!R6</f>
        <v>964424</v>
      </c>
      <c r="AM8" s="64"/>
      <c r="AN8" s="64"/>
      <c r="AO8" s="64"/>
      <c r="AP8" s="64"/>
      <c r="AQ8" s="64"/>
      <c r="AR8" s="64"/>
      <c r="AS8" s="64"/>
      <c r="AT8" s="63">
        <f>データ!S6</f>
        <v>271.76</v>
      </c>
      <c r="AU8" s="63"/>
      <c r="AV8" s="63"/>
      <c r="AW8" s="63"/>
      <c r="AX8" s="63"/>
      <c r="AY8" s="63"/>
      <c r="AZ8" s="63"/>
      <c r="BA8" s="63"/>
      <c r="BB8" s="63">
        <f>データ!T6</f>
        <v>3548.81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49.85</v>
      </c>
      <c r="J10" s="63"/>
      <c r="K10" s="63"/>
      <c r="L10" s="63"/>
      <c r="M10" s="63"/>
      <c r="N10" s="63"/>
      <c r="O10" s="63"/>
      <c r="P10" s="63">
        <f>データ!O6</f>
        <v>89.95</v>
      </c>
      <c r="Q10" s="63"/>
      <c r="R10" s="63"/>
      <c r="S10" s="63"/>
      <c r="T10" s="63"/>
      <c r="U10" s="63"/>
      <c r="V10" s="63"/>
      <c r="W10" s="63">
        <f>データ!P6</f>
        <v>78.41</v>
      </c>
      <c r="X10" s="63"/>
      <c r="Y10" s="63"/>
      <c r="Z10" s="63"/>
      <c r="AA10" s="63"/>
      <c r="AB10" s="63"/>
      <c r="AC10" s="63"/>
      <c r="AD10" s="64">
        <f>データ!Q6</f>
        <v>1998</v>
      </c>
      <c r="AE10" s="64"/>
      <c r="AF10" s="64"/>
      <c r="AG10" s="64"/>
      <c r="AH10" s="64"/>
      <c r="AI10" s="64"/>
      <c r="AJ10" s="64"/>
      <c r="AK10" s="2"/>
      <c r="AL10" s="64">
        <f>データ!U6</f>
        <v>867885</v>
      </c>
      <c r="AM10" s="64"/>
      <c r="AN10" s="64"/>
      <c r="AO10" s="64"/>
      <c r="AP10" s="64"/>
      <c r="AQ10" s="64"/>
      <c r="AR10" s="64"/>
      <c r="AS10" s="64"/>
      <c r="AT10" s="63">
        <f>データ!V6</f>
        <v>113.26</v>
      </c>
      <c r="AU10" s="63"/>
      <c r="AV10" s="63"/>
      <c r="AW10" s="63"/>
      <c r="AX10" s="63"/>
      <c r="AY10" s="63"/>
      <c r="AZ10" s="63"/>
      <c r="BA10" s="63"/>
      <c r="BB10" s="63">
        <f>データ!W6</f>
        <v>7662.77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algorithmName="SHA-512" hashValue="8ihcsqqxZpuQfPWS2jEco8ZxAnNtRFGodB3zQwBmf/U5MBIX142gYIciyawJVLLxAgxRCRFpxwzyNJoKsV5dBw==" saltValue="mUosxe5EqD+wPhW2k6fKZQ=="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CM1" workbookViewId="0">
      <selection activeCell="CP8" sqref="CP8"/>
    </sheetView>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121002</v>
      </c>
      <c r="D6" s="31">
        <f t="shared" si="3"/>
        <v>46</v>
      </c>
      <c r="E6" s="31">
        <f t="shared" si="3"/>
        <v>17</v>
      </c>
      <c r="F6" s="31">
        <f t="shared" si="3"/>
        <v>1</v>
      </c>
      <c r="G6" s="31">
        <f t="shared" si="3"/>
        <v>0</v>
      </c>
      <c r="H6" s="31" t="str">
        <f t="shared" si="3"/>
        <v>千葉県　千葉市</v>
      </c>
      <c r="I6" s="31" t="str">
        <f t="shared" si="3"/>
        <v>法適用</v>
      </c>
      <c r="J6" s="31" t="str">
        <f t="shared" si="3"/>
        <v>下水道事業</v>
      </c>
      <c r="K6" s="31" t="str">
        <f t="shared" si="3"/>
        <v>公共下水道</v>
      </c>
      <c r="L6" s="31" t="str">
        <f t="shared" si="3"/>
        <v>政令市等</v>
      </c>
      <c r="M6" s="32" t="str">
        <f t="shared" si="3"/>
        <v>-</v>
      </c>
      <c r="N6" s="32">
        <f t="shared" si="3"/>
        <v>49.85</v>
      </c>
      <c r="O6" s="32">
        <f t="shared" si="3"/>
        <v>89.95</v>
      </c>
      <c r="P6" s="32">
        <f t="shared" si="3"/>
        <v>78.41</v>
      </c>
      <c r="Q6" s="32">
        <f t="shared" si="3"/>
        <v>1998</v>
      </c>
      <c r="R6" s="32">
        <f t="shared" si="3"/>
        <v>964424</v>
      </c>
      <c r="S6" s="32">
        <f t="shared" si="3"/>
        <v>271.76</v>
      </c>
      <c r="T6" s="32">
        <f t="shared" si="3"/>
        <v>3548.81</v>
      </c>
      <c r="U6" s="32">
        <f t="shared" si="3"/>
        <v>867885</v>
      </c>
      <c r="V6" s="32">
        <f t="shared" si="3"/>
        <v>113.26</v>
      </c>
      <c r="W6" s="32">
        <f t="shared" si="3"/>
        <v>7662.77</v>
      </c>
      <c r="X6" s="33">
        <f>IF(X7="",NA(),X7)</f>
        <v>107.42</v>
      </c>
      <c r="Y6" s="33">
        <f t="shared" ref="Y6:AG6" si="4">IF(Y7="",NA(),Y7)</f>
        <v>105.9</v>
      </c>
      <c r="Z6" s="33">
        <f t="shared" si="4"/>
        <v>106.53</v>
      </c>
      <c r="AA6" s="33">
        <f t="shared" si="4"/>
        <v>104.91</v>
      </c>
      <c r="AB6" s="33">
        <f t="shared" si="4"/>
        <v>105.36</v>
      </c>
      <c r="AC6" s="33">
        <f t="shared" si="4"/>
        <v>105.54</v>
      </c>
      <c r="AD6" s="33">
        <f t="shared" si="4"/>
        <v>105.85</v>
      </c>
      <c r="AE6" s="33">
        <f t="shared" si="4"/>
        <v>106.98</v>
      </c>
      <c r="AF6" s="33">
        <f t="shared" si="4"/>
        <v>108.24</v>
      </c>
      <c r="AG6" s="33">
        <f t="shared" si="4"/>
        <v>108.59</v>
      </c>
      <c r="AH6" s="32" t="str">
        <f>IF(AH7="","",IF(AH7="-","【-】","【"&amp;SUBSTITUTE(TEXT(AH7,"#,##0.00"),"-","△")&amp;"】"))</f>
        <v>【108.23】</v>
      </c>
      <c r="AI6" s="32">
        <f>IF(AI7="",NA(),AI7)</f>
        <v>0</v>
      </c>
      <c r="AJ6" s="32">
        <f t="shared" ref="AJ6:AR6" si="5">IF(AJ7="",NA(),AJ7)</f>
        <v>0</v>
      </c>
      <c r="AK6" s="32">
        <f t="shared" si="5"/>
        <v>0</v>
      </c>
      <c r="AL6" s="32">
        <f t="shared" si="5"/>
        <v>0</v>
      </c>
      <c r="AM6" s="32">
        <f t="shared" si="5"/>
        <v>0</v>
      </c>
      <c r="AN6" s="33">
        <f t="shared" si="5"/>
        <v>6.77</v>
      </c>
      <c r="AO6" s="33">
        <f t="shared" si="5"/>
        <v>5.72</v>
      </c>
      <c r="AP6" s="33">
        <f t="shared" si="5"/>
        <v>4.09</v>
      </c>
      <c r="AQ6" s="33">
        <f t="shared" si="5"/>
        <v>0.61</v>
      </c>
      <c r="AR6" s="33">
        <f t="shared" si="5"/>
        <v>0.54</v>
      </c>
      <c r="AS6" s="32" t="str">
        <f>IF(AS7="","",IF(AS7="-","【-】","【"&amp;SUBSTITUTE(TEXT(AS7,"#,##0.00"),"-","△")&amp;"】"))</f>
        <v>【4.45】</v>
      </c>
      <c r="AT6" s="33">
        <f>IF(AT7="",NA(),AT7)</f>
        <v>118.73</v>
      </c>
      <c r="AU6" s="33">
        <f t="shared" ref="AU6:BC6" si="6">IF(AU7="",NA(),AU7)</f>
        <v>118.99</v>
      </c>
      <c r="AV6" s="33">
        <f t="shared" si="6"/>
        <v>120.51</v>
      </c>
      <c r="AW6" s="33">
        <f t="shared" si="6"/>
        <v>31.51</v>
      </c>
      <c r="AX6" s="33">
        <f t="shared" si="6"/>
        <v>32.340000000000003</v>
      </c>
      <c r="AY6" s="33">
        <f t="shared" si="6"/>
        <v>178.08</v>
      </c>
      <c r="AZ6" s="33">
        <f t="shared" si="6"/>
        <v>182.39</v>
      </c>
      <c r="BA6" s="33">
        <f t="shared" si="6"/>
        <v>187.05</v>
      </c>
      <c r="BB6" s="33">
        <f t="shared" si="6"/>
        <v>55.68</v>
      </c>
      <c r="BC6" s="33">
        <f t="shared" si="6"/>
        <v>56.18</v>
      </c>
      <c r="BD6" s="32" t="str">
        <f>IF(BD7="","",IF(BD7="-","【-】","【"&amp;SUBSTITUTE(TEXT(BD7,"#,##0.00"),"-","△")&amp;"】"))</f>
        <v>【57.41】</v>
      </c>
      <c r="BE6" s="33">
        <f>IF(BE7="",NA(),BE7)</f>
        <v>1026.33</v>
      </c>
      <c r="BF6" s="33">
        <f t="shared" ref="BF6:BN6" si="7">IF(BF7="",NA(),BF7)</f>
        <v>1005.12</v>
      </c>
      <c r="BG6" s="33">
        <f t="shared" si="7"/>
        <v>989.14</v>
      </c>
      <c r="BH6" s="33">
        <f t="shared" si="7"/>
        <v>952.39</v>
      </c>
      <c r="BI6" s="33">
        <f t="shared" si="7"/>
        <v>929.58</v>
      </c>
      <c r="BJ6" s="33">
        <f t="shared" si="7"/>
        <v>696.19</v>
      </c>
      <c r="BK6" s="33">
        <f t="shared" si="7"/>
        <v>671.46</v>
      </c>
      <c r="BL6" s="33">
        <f t="shared" si="7"/>
        <v>644.47</v>
      </c>
      <c r="BM6" s="33">
        <f t="shared" si="7"/>
        <v>627.59</v>
      </c>
      <c r="BN6" s="33">
        <f t="shared" si="7"/>
        <v>594.09</v>
      </c>
      <c r="BO6" s="32" t="str">
        <f>IF(BO7="","",IF(BO7="-","【-】","【"&amp;SUBSTITUTE(TEXT(BO7,"#,##0.00"),"-","△")&amp;"】"))</f>
        <v>【763.62】</v>
      </c>
      <c r="BP6" s="33">
        <f>IF(BP7="",NA(),BP7)</f>
        <v>113.53</v>
      </c>
      <c r="BQ6" s="33">
        <f t="shared" ref="BQ6:BY6" si="8">IF(BQ7="",NA(),BQ7)</f>
        <v>110.59</v>
      </c>
      <c r="BR6" s="33">
        <f t="shared" si="8"/>
        <v>112.47</v>
      </c>
      <c r="BS6" s="33">
        <f t="shared" si="8"/>
        <v>112.09</v>
      </c>
      <c r="BT6" s="33">
        <f t="shared" si="8"/>
        <v>111.95</v>
      </c>
      <c r="BU6" s="33">
        <f t="shared" si="8"/>
        <v>106.48</v>
      </c>
      <c r="BV6" s="33">
        <f t="shared" si="8"/>
        <v>107.64</v>
      </c>
      <c r="BW6" s="33">
        <f t="shared" si="8"/>
        <v>109.25</v>
      </c>
      <c r="BX6" s="33">
        <f t="shared" si="8"/>
        <v>113.93</v>
      </c>
      <c r="BY6" s="33">
        <f t="shared" si="8"/>
        <v>114.03</v>
      </c>
      <c r="BZ6" s="32" t="str">
        <f>IF(BZ7="","",IF(BZ7="-","【-】","【"&amp;SUBSTITUTE(TEXT(BZ7,"#,##0.00"),"-","△")&amp;"】"))</f>
        <v>【98.53】</v>
      </c>
      <c r="CA6" s="33">
        <f>IF(CA7="",NA(),CA7)</f>
        <v>122.14</v>
      </c>
      <c r="CB6" s="33">
        <f t="shared" ref="CB6:CJ6" si="9">IF(CB7="",NA(),CB7)</f>
        <v>125.72</v>
      </c>
      <c r="CC6" s="33">
        <f t="shared" si="9"/>
        <v>123.59</v>
      </c>
      <c r="CD6" s="33">
        <f t="shared" si="9"/>
        <v>127.74</v>
      </c>
      <c r="CE6" s="33">
        <f t="shared" si="9"/>
        <v>128.27000000000001</v>
      </c>
      <c r="CF6" s="33">
        <f t="shared" si="9"/>
        <v>124.63</v>
      </c>
      <c r="CG6" s="33">
        <f t="shared" si="9"/>
        <v>123.36</v>
      </c>
      <c r="CH6" s="33">
        <f t="shared" si="9"/>
        <v>121.96</v>
      </c>
      <c r="CI6" s="33">
        <f t="shared" si="9"/>
        <v>116.77</v>
      </c>
      <c r="CJ6" s="33">
        <f t="shared" si="9"/>
        <v>116.93</v>
      </c>
      <c r="CK6" s="32" t="str">
        <f>IF(CK7="","",IF(CK7="-","【-】","【"&amp;SUBSTITUTE(TEXT(CK7,"#,##0.00"),"-","△")&amp;"】"))</f>
        <v>【139.70】</v>
      </c>
      <c r="CL6" s="33">
        <f>IF(CL7="",NA(),CL7)</f>
        <v>106.5</v>
      </c>
      <c r="CM6" s="33">
        <f t="shared" ref="CM6:CU6" si="10">IF(CM7="",NA(),CM7)</f>
        <v>108.81</v>
      </c>
      <c r="CN6" s="33">
        <f t="shared" si="10"/>
        <v>99.58</v>
      </c>
      <c r="CO6" s="33">
        <f t="shared" si="10"/>
        <v>96.62</v>
      </c>
      <c r="CP6" s="33">
        <f t="shared" si="10"/>
        <v>100.17</v>
      </c>
      <c r="CQ6" s="33">
        <f t="shared" si="10"/>
        <v>59.52</v>
      </c>
      <c r="CR6" s="33">
        <f t="shared" si="10"/>
        <v>57.95</v>
      </c>
      <c r="CS6" s="33">
        <f t="shared" si="10"/>
        <v>59.8</v>
      </c>
      <c r="CT6" s="33">
        <f t="shared" si="10"/>
        <v>59.58</v>
      </c>
      <c r="CU6" s="33">
        <f t="shared" si="10"/>
        <v>58.79</v>
      </c>
      <c r="CV6" s="32" t="str">
        <f>IF(CV7="","",IF(CV7="-","【-】","【"&amp;SUBSTITUTE(TEXT(CV7,"#,##0.00"),"-","△")&amp;"】"))</f>
        <v>【60.01】</v>
      </c>
      <c r="CW6" s="33">
        <f>IF(CW7="",NA(),CW7)</f>
        <v>99.17</v>
      </c>
      <c r="CX6" s="33">
        <f t="shared" ref="CX6:DF6" si="11">IF(CX7="",NA(),CX7)</f>
        <v>99.2</v>
      </c>
      <c r="CY6" s="33">
        <f t="shared" si="11"/>
        <v>99.33</v>
      </c>
      <c r="CZ6" s="33">
        <f t="shared" si="11"/>
        <v>99.49</v>
      </c>
      <c r="DA6" s="33">
        <f t="shared" si="11"/>
        <v>99.61</v>
      </c>
      <c r="DB6" s="33">
        <f t="shared" si="11"/>
        <v>98.54</v>
      </c>
      <c r="DC6" s="33">
        <f t="shared" si="11"/>
        <v>98.56</v>
      </c>
      <c r="DD6" s="33">
        <f t="shared" si="11"/>
        <v>98.64</v>
      </c>
      <c r="DE6" s="33">
        <f t="shared" si="11"/>
        <v>98.71</v>
      </c>
      <c r="DF6" s="33">
        <f t="shared" si="11"/>
        <v>98.76</v>
      </c>
      <c r="DG6" s="32" t="str">
        <f>IF(DG7="","",IF(DG7="-","【-】","【"&amp;SUBSTITUTE(TEXT(DG7,"#,##0.00"),"-","△")&amp;"】"))</f>
        <v>【94.73】</v>
      </c>
      <c r="DH6" s="33">
        <f>IF(DH7="",NA(),DH7)</f>
        <v>16.22</v>
      </c>
      <c r="DI6" s="33">
        <f t="shared" ref="DI6:DQ6" si="12">IF(DI7="",NA(),DI7)</f>
        <v>16.71</v>
      </c>
      <c r="DJ6" s="33">
        <f t="shared" si="12"/>
        <v>17.66</v>
      </c>
      <c r="DK6" s="33">
        <f t="shared" si="12"/>
        <v>36.18</v>
      </c>
      <c r="DL6" s="33">
        <f t="shared" si="12"/>
        <v>37.82</v>
      </c>
      <c r="DM6" s="33">
        <f t="shared" si="12"/>
        <v>29.9</v>
      </c>
      <c r="DN6" s="33">
        <f t="shared" si="12"/>
        <v>30.56</v>
      </c>
      <c r="DO6" s="33">
        <f t="shared" si="12"/>
        <v>31.06</v>
      </c>
      <c r="DP6" s="33">
        <f t="shared" si="12"/>
        <v>42</v>
      </c>
      <c r="DQ6" s="33">
        <f t="shared" si="12"/>
        <v>43.2</v>
      </c>
      <c r="DR6" s="32" t="str">
        <f>IF(DR7="","",IF(DR7="-","【-】","【"&amp;SUBSTITUTE(TEXT(DR7,"#,##0.00"),"-","△")&amp;"】"))</f>
        <v>【36.85】</v>
      </c>
      <c r="DS6" s="33">
        <f>IF(DS7="",NA(),DS7)</f>
        <v>1.47</v>
      </c>
      <c r="DT6" s="33">
        <f t="shared" ref="DT6:EB6" si="13">IF(DT7="",NA(),DT7)</f>
        <v>1.1399999999999999</v>
      </c>
      <c r="DU6" s="33">
        <f t="shared" si="13"/>
        <v>1.24</v>
      </c>
      <c r="DV6" s="33">
        <f t="shared" si="13"/>
        <v>2.04</v>
      </c>
      <c r="DW6" s="33">
        <f t="shared" si="13"/>
        <v>3.22</v>
      </c>
      <c r="DX6" s="33">
        <f t="shared" si="13"/>
        <v>6.06</v>
      </c>
      <c r="DY6" s="33">
        <f t="shared" si="13"/>
        <v>6.24</v>
      </c>
      <c r="DZ6" s="33">
        <f t="shared" si="13"/>
        <v>6.43</v>
      </c>
      <c r="EA6" s="33">
        <f t="shared" si="13"/>
        <v>6.95</v>
      </c>
      <c r="EB6" s="33">
        <f t="shared" si="13"/>
        <v>7.39</v>
      </c>
      <c r="EC6" s="32" t="str">
        <f>IF(EC7="","",IF(EC7="-","【-】","【"&amp;SUBSTITUTE(TEXT(EC7,"#,##0.00"),"-","△")&amp;"】"))</f>
        <v>【4.56】</v>
      </c>
      <c r="ED6" s="33">
        <f>IF(ED7="",NA(),ED7)</f>
        <v>0.42</v>
      </c>
      <c r="EE6" s="33">
        <f t="shared" ref="EE6:EM6" si="14">IF(EE7="",NA(),EE7)</f>
        <v>0.48</v>
      </c>
      <c r="EF6" s="33">
        <f t="shared" si="14"/>
        <v>0.51</v>
      </c>
      <c r="EG6" s="33">
        <f t="shared" si="14"/>
        <v>0.51</v>
      </c>
      <c r="EH6" s="33">
        <f t="shared" si="14"/>
        <v>0.26</v>
      </c>
      <c r="EI6" s="33">
        <f t="shared" si="14"/>
        <v>0.35</v>
      </c>
      <c r="EJ6" s="33">
        <f t="shared" si="14"/>
        <v>0.35</v>
      </c>
      <c r="EK6" s="33">
        <f t="shared" si="14"/>
        <v>0.37</v>
      </c>
      <c r="EL6" s="33">
        <f t="shared" si="14"/>
        <v>0.38</v>
      </c>
      <c r="EM6" s="33">
        <f t="shared" si="14"/>
        <v>0.35</v>
      </c>
      <c r="EN6" s="32" t="str">
        <f>IF(EN7="","",IF(EN7="-","【-】","【"&amp;SUBSTITUTE(TEXT(EN7,"#,##0.00"),"-","△")&amp;"】"))</f>
        <v>【0.23】</v>
      </c>
    </row>
    <row r="7" spans="1:147" s="34" customFormat="1">
      <c r="A7" s="26"/>
      <c r="B7" s="35">
        <v>2015</v>
      </c>
      <c r="C7" s="35">
        <v>121002</v>
      </c>
      <c r="D7" s="35">
        <v>46</v>
      </c>
      <c r="E7" s="35">
        <v>17</v>
      </c>
      <c r="F7" s="35">
        <v>1</v>
      </c>
      <c r="G7" s="35">
        <v>0</v>
      </c>
      <c r="H7" s="35" t="s">
        <v>96</v>
      </c>
      <c r="I7" s="35" t="s">
        <v>97</v>
      </c>
      <c r="J7" s="35" t="s">
        <v>98</v>
      </c>
      <c r="K7" s="35" t="s">
        <v>99</v>
      </c>
      <c r="L7" s="35" t="s">
        <v>100</v>
      </c>
      <c r="M7" s="36" t="s">
        <v>101</v>
      </c>
      <c r="N7" s="36">
        <v>49.85</v>
      </c>
      <c r="O7" s="36">
        <v>89.95</v>
      </c>
      <c r="P7" s="36">
        <v>78.41</v>
      </c>
      <c r="Q7" s="36">
        <v>1998</v>
      </c>
      <c r="R7" s="36">
        <v>964424</v>
      </c>
      <c r="S7" s="36">
        <v>271.76</v>
      </c>
      <c r="T7" s="36">
        <v>3548.81</v>
      </c>
      <c r="U7" s="36">
        <v>867885</v>
      </c>
      <c r="V7" s="36">
        <v>113.26</v>
      </c>
      <c r="W7" s="36">
        <v>7662.77</v>
      </c>
      <c r="X7" s="36">
        <v>107.42</v>
      </c>
      <c r="Y7" s="36">
        <v>105.9</v>
      </c>
      <c r="Z7" s="36">
        <v>106.53</v>
      </c>
      <c r="AA7" s="36">
        <v>104.91</v>
      </c>
      <c r="AB7" s="36">
        <v>105.36</v>
      </c>
      <c r="AC7" s="36">
        <v>105.54</v>
      </c>
      <c r="AD7" s="36">
        <v>105.85</v>
      </c>
      <c r="AE7" s="36">
        <v>106.98</v>
      </c>
      <c r="AF7" s="36">
        <v>108.24</v>
      </c>
      <c r="AG7" s="36">
        <v>108.59</v>
      </c>
      <c r="AH7" s="36">
        <v>108.23</v>
      </c>
      <c r="AI7" s="36">
        <v>0</v>
      </c>
      <c r="AJ7" s="36">
        <v>0</v>
      </c>
      <c r="AK7" s="36">
        <v>0</v>
      </c>
      <c r="AL7" s="36">
        <v>0</v>
      </c>
      <c r="AM7" s="36">
        <v>0</v>
      </c>
      <c r="AN7" s="36">
        <v>6.77</v>
      </c>
      <c r="AO7" s="36">
        <v>5.72</v>
      </c>
      <c r="AP7" s="36">
        <v>4.09</v>
      </c>
      <c r="AQ7" s="36">
        <v>0.61</v>
      </c>
      <c r="AR7" s="36">
        <v>0.54</v>
      </c>
      <c r="AS7" s="36">
        <v>4.45</v>
      </c>
      <c r="AT7" s="36">
        <v>118.73</v>
      </c>
      <c r="AU7" s="36">
        <v>118.99</v>
      </c>
      <c r="AV7" s="36">
        <v>120.51</v>
      </c>
      <c r="AW7" s="36">
        <v>31.51</v>
      </c>
      <c r="AX7" s="36">
        <v>32.340000000000003</v>
      </c>
      <c r="AY7" s="36">
        <v>178.08</v>
      </c>
      <c r="AZ7" s="36">
        <v>182.39</v>
      </c>
      <c r="BA7" s="36">
        <v>187.05</v>
      </c>
      <c r="BB7" s="36">
        <v>55.68</v>
      </c>
      <c r="BC7" s="36">
        <v>56.18</v>
      </c>
      <c r="BD7" s="36">
        <v>57.41</v>
      </c>
      <c r="BE7" s="36">
        <v>1026.33</v>
      </c>
      <c r="BF7" s="36">
        <v>1005.12</v>
      </c>
      <c r="BG7" s="36">
        <v>989.14</v>
      </c>
      <c r="BH7" s="36">
        <v>952.39</v>
      </c>
      <c r="BI7" s="36">
        <v>929.58</v>
      </c>
      <c r="BJ7" s="36">
        <v>696.19</v>
      </c>
      <c r="BK7" s="36">
        <v>671.46</v>
      </c>
      <c r="BL7" s="36">
        <v>644.47</v>
      </c>
      <c r="BM7" s="36">
        <v>627.59</v>
      </c>
      <c r="BN7" s="36">
        <v>594.09</v>
      </c>
      <c r="BO7" s="36">
        <v>763.62</v>
      </c>
      <c r="BP7" s="36">
        <v>113.53</v>
      </c>
      <c r="BQ7" s="36">
        <v>110.59</v>
      </c>
      <c r="BR7" s="36">
        <v>112.47</v>
      </c>
      <c r="BS7" s="36">
        <v>112.09</v>
      </c>
      <c r="BT7" s="36">
        <v>111.95</v>
      </c>
      <c r="BU7" s="36">
        <v>106.48</v>
      </c>
      <c r="BV7" s="36">
        <v>107.64</v>
      </c>
      <c r="BW7" s="36">
        <v>109.25</v>
      </c>
      <c r="BX7" s="36">
        <v>113.93</v>
      </c>
      <c r="BY7" s="36">
        <v>114.03</v>
      </c>
      <c r="BZ7" s="36">
        <v>98.53</v>
      </c>
      <c r="CA7" s="36">
        <v>122.14</v>
      </c>
      <c r="CB7" s="36">
        <v>125.72</v>
      </c>
      <c r="CC7" s="36">
        <v>123.59</v>
      </c>
      <c r="CD7" s="36">
        <v>127.74</v>
      </c>
      <c r="CE7" s="36">
        <v>128.27000000000001</v>
      </c>
      <c r="CF7" s="36">
        <v>124.63</v>
      </c>
      <c r="CG7" s="36">
        <v>123.36</v>
      </c>
      <c r="CH7" s="36">
        <v>121.96</v>
      </c>
      <c r="CI7" s="36">
        <v>116.77</v>
      </c>
      <c r="CJ7" s="36">
        <v>116.93</v>
      </c>
      <c r="CK7" s="36">
        <v>139.69999999999999</v>
      </c>
      <c r="CL7" s="36">
        <v>106.5</v>
      </c>
      <c r="CM7" s="36">
        <v>108.81</v>
      </c>
      <c r="CN7" s="36">
        <v>99.58</v>
      </c>
      <c r="CO7" s="36">
        <v>96.62</v>
      </c>
      <c r="CP7" s="36">
        <v>100.17</v>
      </c>
      <c r="CQ7" s="36">
        <v>59.52</v>
      </c>
      <c r="CR7" s="36">
        <v>57.95</v>
      </c>
      <c r="CS7" s="36">
        <v>59.8</v>
      </c>
      <c r="CT7" s="36">
        <v>59.58</v>
      </c>
      <c r="CU7" s="36">
        <v>58.79</v>
      </c>
      <c r="CV7" s="36">
        <v>60.01</v>
      </c>
      <c r="CW7" s="36">
        <v>99.17</v>
      </c>
      <c r="CX7" s="36">
        <v>99.2</v>
      </c>
      <c r="CY7" s="36">
        <v>99.33</v>
      </c>
      <c r="CZ7" s="36">
        <v>99.49</v>
      </c>
      <c r="DA7" s="36">
        <v>99.61</v>
      </c>
      <c r="DB7" s="36">
        <v>98.54</v>
      </c>
      <c r="DC7" s="36">
        <v>98.56</v>
      </c>
      <c r="DD7" s="36">
        <v>98.64</v>
      </c>
      <c r="DE7" s="36">
        <v>98.71</v>
      </c>
      <c r="DF7" s="36">
        <v>98.76</v>
      </c>
      <c r="DG7" s="36">
        <v>94.73</v>
      </c>
      <c r="DH7" s="36">
        <v>16.22</v>
      </c>
      <c r="DI7" s="36">
        <v>16.71</v>
      </c>
      <c r="DJ7" s="36">
        <v>17.66</v>
      </c>
      <c r="DK7" s="36">
        <v>36.18</v>
      </c>
      <c r="DL7" s="36">
        <v>37.82</v>
      </c>
      <c r="DM7" s="36">
        <v>29.9</v>
      </c>
      <c r="DN7" s="36">
        <v>30.56</v>
      </c>
      <c r="DO7" s="36">
        <v>31.06</v>
      </c>
      <c r="DP7" s="36">
        <v>42</v>
      </c>
      <c r="DQ7" s="36">
        <v>43.2</v>
      </c>
      <c r="DR7" s="36">
        <v>36.85</v>
      </c>
      <c r="DS7" s="36">
        <v>1.47</v>
      </c>
      <c r="DT7" s="36">
        <v>1.1399999999999999</v>
      </c>
      <c r="DU7" s="36">
        <v>1.24</v>
      </c>
      <c r="DV7" s="36">
        <v>2.04</v>
      </c>
      <c r="DW7" s="36">
        <v>3.22</v>
      </c>
      <c r="DX7" s="36">
        <v>6.06</v>
      </c>
      <c r="DY7" s="36">
        <v>6.24</v>
      </c>
      <c r="DZ7" s="36">
        <v>6.43</v>
      </c>
      <c r="EA7" s="36">
        <v>6.95</v>
      </c>
      <c r="EB7" s="36">
        <v>7.39</v>
      </c>
      <c r="EC7" s="36">
        <v>4.5599999999999996</v>
      </c>
      <c r="ED7" s="36">
        <v>0.42</v>
      </c>
      <c r="EE7" s="36">
        <v>0.48</v>
      </c>
      <c r="EF7" s="36">
        <v>0.51</v>
      </c>
      <c r="EG7" s="36">
        <v>0.51</v>
      </c>
      <c r="EH7" s="36">
        <v>0.26</v>
      </c>
      <c r="EI7" s="36">
        <v>0.35</v>
      </c>
      <c r="EJ7" s="36">
        <v>0.35</v>
      </c>
      <c r="EK7" s="36">
        <v>0.37</v>
      </c>
      <c r="EL7" s="36">
        <v>0.38</v>
      </c>
      <c r="EM7" s="36">
        <v>0.35</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小梛　和美</cp:lastModifiedBy>
  <dcterms:created xsi:type="dcterms:W3CDTF">2017-02-08T02:34:51Z</dcterms:created>
  <dcterms:modified xsi:type="dcterms:W3CDTF">2017-02-28T01:17:54Z</dcterms:modified>
  <cp:category/>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