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プロジェクト\都市交通\47期\千葉交通量調査\調査結果\仮成果品\"/>
    </mc:Choice>
  </mc:AlternateContent>
  <bookViews>
    <workbookView xWindow="240" yWindow="75" windowWidth="13995" windowHeight="4650" tabRatio="788" activeTab="4"/>
  </bookViews>
  <sheets>
    <sheet name="流動図" sheetId="73" r:id="rId1"/>
    <sheet name="方向別" sheetId="74" r:id="rId2"/>
    <sheet name="断面別" sheetId="75" r:id="rId3"/>
    <sheet name="変動図" sheetId="76" r:id="rId4"/>
    <sheet name="渋滞長" sheetId="78" r:id="rId5"/>
    <sheet name="歩行者" sheetId="79" r:id="rId6"/>
  </sheets>
  <definedNames>
    <definedName name="\a" localSheetId="4">#REF!</definedName>
    <definedName name="\a">#REF!</definedName>
    <definedName name="CT" localSheetId="4">#REF!</definedName>
    <definedName name="CT">#REF!</definedName>
    <definedName name="DATA" localSheetId="4">#REF!</definedName>
    <definedName name="DATA">#REF!</definedName>
    <definedName name="I" localSheetId="4">#REF!</definedName>
    <definedName name="I">#REF!</definedName>
    <definedName name="LOOP" localSheetId="4">#REF!</definedName>
    <definedName name="LOOP">#REF!</definedName>
    <definedName name="PP" localSheetId="4">#REF!</definedName>
    <definedName name="PP">#REF!</definedName>
    <definedName name="_xlnm.Print_Area" localSheetId="4">渋滞長!$A:$N</definedName>
    <definedName name="_xlnm.Print_Area" localSheetId="3">変動図!$A:$O</definedName>
    <definedName name="_xlnm.Print_Titles" localSheetId="4">渋滞長!$1:$7</definedName>
    <definedName name="_xlnm.Print_Titles" localSheetId="2">断面別!$1:$7</definedName>
    <definedName name="_xlnm.Print_Titles" localSheetId="3">変動図!$1:$17</definedName>
    <definedName name="_xlnm.Print_Titles" localSheetId="5">歩行者!$1:$7</definedName>
    <definedName name="_xlnm.Print_Titles" localSheetId="1">方向別!$1:$7</definedName>
    <definedName name="_xlnm.Print_Titles" localSheetId="0">流動図!$1:$2</definedName>
  </definedNames>
  <calcPr calcId="152511" refMode="R1C1"/>
</workbook>
</file>

<file path=xl/calcChain.xml><?xml version="1.0" encoding="utf-8"?>
<calcChain xmlns="http://schemas.openxmlformats.org/spreadsheetml/2006/main">
  <c r="D11" i="79" l="1"/>
  <c r="H11" i="79"/>
  <c r="J11" i="79"/>
  <c r="K11" i="79"/>
  <c r="L11" i="79"/>
  <c r="D12" i="79"/>
  <c r="H12" i="79"/>
  <c r="I12" i="79"/>
  <c r="J12" i="79"/>
  <c r="K12" i="79"/>
  <c r="D13" i="79"/>
  <c r="H13" i="79"/>
  <c r="I13" i="79"/>
  <c r="J13" i="79"/>
  <c r="K13" i="79"/>
  <c r="D14" i="79"/>
  <c r="H14" i="79"/>
  <c r="J14" i="79"/>
  <c r="K14" i="79"/>
  <c r="K137" i="79" s="1"/>
  <c r="L14" i="79"/>
  <c r="D15" i="79"/>
  <c r="E15" i="79" s="1"/>
  <c r="H15" i="79"/>
  <c r="I15" i="79" s="1"/>
  <c r="J15" i="79"/>
  <c r="K15" i="79"/>
  <c r="L15" i="79" s="1"/>
  <c r="M15" i="79"/>
  <c r="D16" i="79"/>
  <c r="E16" i="79"/>
  <c r="H16" i="79"/>
  <c r="I16" i="79"/>
  <c r="J16" i="79"/>
  <c r="K16" i="79"/>
  <c r="L16" i="79" s="1"/>
  <c r="M16" i="79" s="1"/>
  <c r="B17" i="79"/>
  <c r="C17" i="79"/>
  <c r="F17" i="79"/>
  <c r="G17" i="79"/>
  <c r="D18" i="79"/>
  <c r="H18" i="79"/>
  <c r="I18" i="79" s="1"/>
  <c r="J18" i="79"/>
  <c r="K18" i="79"/>
  <c r="D19" i="79"/>
  <c r="E19" i="79"/>
  <c r="H19" i="79"/>
  <c r="J19" i="79"/>
  <c r="L19" i="79" s="1"/>
  <c r="K19" i="79"/>
  <c r="D20" i="79"/>
  <c r="H20" i="79"/>
  <c r="J20" i="79"/>
  <c r="L20" i="79"/>
  <c r="K20" i="79"/>
  <c r="D21" i="79"/>
  <c r="E21" i="79" s="1"/>
  <c r="H21" i="79"/>
  <c r="I21" i="79"/>
  <c r="J21" i="79"/>
  <c r="K21" i="79"/>
  <c r="D22" i="79"/>
  <c r="H22" i="79"/>
  <c r="J22" i="79"/>
  <c r="L22" i="79" s="1"/>
  <c r="K22" i="79"/>
  <c r="K145" i="79" s="1"/>
  <c r="D23" i="79"/>
  <c r="E23" i="79"/>
  <c r="H23" i="79"/>
  <c r="I23" i="79"/>
  <c r="J23" i="79"/>
  <c r="K23" i="79"/>
  <c r="B24" i="79"/>
  <c r="C24" i="79"/>
  <c r="F24" i="79"/>
  <c r="H24" i="79"/>
  <c r="G24" i="79"/>
  <c r="D25" i="79"/>
  <c r="E25" i="79" s="1"/>
  <c r="H25" i="79"/>
  <c r="J25" i="79"/>
  <c r="K25" i="79"/>
  <c r="L25" i="79" s="1"/>
  <c r="D26" i="79"/>
  <c r="H26" i="79"/>
  <c r="I26" i="79"/>
  <c r="J26" i="79"/>
  <c r="K26" i="79"/>
  <c r="D27" i="79"/>
  <c r="H27" i="79"/>
  <c r="J27" i="79"/>
  <c r="K27" i="79"/>
  <c r="D28" i="79"/>
  <c r="H28" i="79"/>
  <c r="J28" i="79"/>
  <c r="K28" i="79"/>
  <c r="K151" i="79" s="1"/>
  <c r="D29" i="79"/>
  <c r="H29" i="79"/>
  <c r="J29" i="79"/>
  <c r="K29" i="79"/>
  <c r="D30" i="79"/>
  <c r="E30" i="79"/>
  <c r="H30" i="79"/>
  <c r="J30" i="79"/>
  <c r="K30" i="79"/>
  <c r="D31" i="79"/>
  <c r="H31" i="79"/>
  <c r="J31" i="79"/>
  <c r="K31" i="79"/>
  <c r="K154" i="79"/>
  <c r="L31" i="79"/>
  <c r="D32" i="79"/>
  <c r="H32" i="79"/>
  <c r="J32" i="79"/>
  <c r="K32" i="79"/>
  <c r="L32" i="79" s="1"/>
  <c r="D33" i="79"/>
  <c r="E33" i="79"/>
  <c r="H33" i="79"/>
  <c r="J33" i="79"/>
  <c r="K33" i="79"/>
  <c r="D34" i="79"/>
  <c r="H34" i="79"/>
  <c r="I34" i="79"/>
  <c r="J34" i="79"/>
  <c r="K34" i="79"/>
  <c r="D35" i="79"/>
  <c r="H35" i="79"/>
  <c r="J35" i="79"/>
  <c r="K35" i="79"/>
  <c r="D36" i="79"/>
  <c r="E36" i="79"/>
  <c r="H36" i="79"/>
  <c r="J36" i="79"/>
  <c r="K36" i="79"/>
  <c r="D37" i="79"/>
  <c r="E37" i="79" s="1"/>
  <c r="H37" i="79"/>
  <c r="I37" i="79" s="1"/>
  <c r="J37" i="79"/>
  <c r="L37" i="79" s="1"/>
  <c r="M37" i="79" s="1"/>
  <c r="K37" i="79"/>
  <c r="D38" i="79"/>
  <c r="H38" i="79"/>
  <c r="I38" i="79" s="1"/>
  <c r="J38" i="79"/>
  <c r="K38" i="79"/>
  <c r="B39" i="79"/>
  <c r="B47" i="79" s="1"/>
  <c r="D39" i="79"/>
  <c r="C39" i="79"/>
  <c r="F39" i="79"/>
  <c r="G39" i="79"/>
  <c r="D40" i="79"/>
  <c r="E40" i="79" s="1"/>
  <c r="H40" i="79"/>
  <c r="J40" i="79"/>
  <c r="K40" i="79"/>
  <c r="D41" i="79"/>
  <c r="H41" i="79"/>
  <c r="I41" i="79"/>
  <c r="J41" i="79"/>
  <c r="K41" i="79"/>
  <c r="L41" i="79" s="1"/>
  <c r="D42" i="79"/>
  <c r="E42" i="79" s="1"/>
  <c r="H42" i="79"/>
  <c r="I42" i="79" s="1"/>
  <c r="J42" i="79"/>
  <c r="L42" i="79" s="1"/>
  <c r="M42" i="79" s="1"/>
  <c r="K42" i="79"/>
  <c r="D43" i="79"/>
  <c r="H43" i="79"/>
  <c r="I43" i="79"/>
  <c r="J43" i="79"/>
  <c r="L43" i="79"/>
  <c r="K43" i="79"/>
  <c r="D44" i="79"/>
  <c r="E44" i="79" s="1"/>
  <c r="H44" i="79"/>
  <c r="I44" i="79"/>
  <c r="J44" i="79"/>
  <c r="K44" i="79"/>
  <c r="D45" i="79"/>
  <c r="H45" i="79"/>
  <c r="I45" i="79"/>
  <c r="J45" i="79"/>
  <c r="L45" i="79" s="1"/>
  <c r="K45" i="79"/>
  <c r="B46" i="79"/>
  <c r="D46" i="79" s="1"/>
  <c r="C46" i="79"/>
  <c r="F46" i="79"/>
  <c r="H46" i="79" s="1"/>
  <c r="G46" i="79"/>
  <c r="D52" i="79"/>
  <c r="H52" i="79"/>
  <c r="J52" i="79"/>
  <c r="J134" i="79" s="1"/>
  <c r="L52" i="79"/>
  <c r="K52" i="79"/>
  <c r="K134" i="79" s="1"/>
  <c r="D53" i="79"/>
  <c r="E53" i="79"/>
  <c r="H53" i="79"/>
  <c r="J53" i="79"/>
  <c r="K53" i="79"/>
  <c r="L53" i="79" s="1"/>
  <c r="D54" i="79"/>
  <c r="E54" i="79"/>
  <c r="H54" i="79"/>
  <c r="J54" i="79"/>
  <c r="L54" i="79" s="1"/>
  <c r="K54" i="79"/>
  <c r="D55" i="79"/>
  <c r="E55" i="79"/>
  <c r="H55" i="79"/>
  <c r="J55" i="79"/>
  <c r="L55" i="79" s="1"/>
  <c r="K55" i="79"/>
  <c r="D56" i="79"/>
  <c r="H56" i="79"/>
  <c r="J56" i="79"/>
  <c r="L56" i="79" s="1"/>
  <c r="K56" i="79"/>
  <c r="D57" i="79"/>
  <c r="E57" i="79" s="1"/>
  <c r="H57" i="79"/>
  <c r="J57" i="79"/>
  <c r="L57" i="79"/>
  <c r="K57" i="79"/>
  <c r="K139" i="79" s="1"/>
  <c r="B58" i="79"/>
  <c r="D58" i="79" s="1"/>
  <c r="C58" i="79"/>
  <c r="F58" i="79"/>
  <c r="H58" i="79"/>
  <c r="G58" i="79"/>
  <c r="J58" i="79"/>
  <c r="K58" i="79"/>
  <c r="D59" i="79"/>
  <c r="H59" i="79"/>
  <c r="J59" i="79"/>
  <c r="L59" i="79" s="1"/>
  <c r="K59" i="79"/>
  <c r="D60" i="79"/>
  <c r="H60" i="79"/>
  <c r="J60" i="79"/>
  <c r="K60" i="79"/>
  <c r="D61" i="79"/>
  <c r="E61" i="79"/>
  <c r="H61" i="79"/>
  <c r="J61" i="79"/>
  <c r="K61" i="79"/>
  <c r="K143" i="79" s="1"/>
  <c r="D62" i="79"/>
  <c r="H62" i="79"/>
  <c r="J62" i="79"/>
  <c r="K62" i="79"/>
  <c r="D63" i="79"/>
  <c r="E63" i="79" s="1"/>
  <c r="H63" i="79"/>
  <c r="J63" i="79"/>
  <c r="K63" i="79"/>
  <c r="D64" i="79"/>
  <c r="H64" i="79"/>
  <c r="J64" i="79"/>
  <c r="L64" i="79" s="1"/>
  <c r="K64" i="79"/>
  <c r="K146" i="79" s="1"/>
  <c r="B65" i="79"/>
  <c r="C65" i="79"/>
  <c r="F65" i="79"/>
  <c r="G65" i="79"/>
  <c r="H65" i="79" s="1"/>
  <c r="D66" i="79"/>
  <c r="H66" i="79"/>
  <c r="J66" i="79"/>
  <c r="L66" i="79"/>
  <c r="K66" i="79"/>
  <c r="D67" i="79"/>
  <c r="H67" i="79"/>
  <c r="J67" i="79"/>
  <c r="K67" i="79"/>
  <c r="L67" i="79" s="1"/>
  <c r="D68" i="79"/>
  <c r="H68" i="79"/>
  <c r="J68" i="79"/>
  <c r="L68" i="79"/>
  <c r="K68" i="79"/>
  <c r="D69" i="79"/>
  <c r="H69" i="79"/>
  <c r="J69" i="79"/>
  <c r="L69" i="79"/>
  <c r="K69" i="79"/>
  <c r="D70" i="79"/>
  <c r="H70" i="79"/>
  <c r="J70" i="79"/>
  <c r="K70" i="79"/>
  <c r="L70" i="79" s="1"/>
  <c r="D71" i="79"/>
  <c r="H71" i="79"/>
  <c r="J71" i="79"/>
  <c r="L71" i="79" s="1"/>
  <c r="K71" i="79"/>
  <c r="D72" i="79"/>
  <c r="H72" i="79"/>
  <c r="J72" i="79"/>
  <c r="K72" i="79"/>
  <c r="L72" i="79" s="1"/>
  <c r="D73" i="79"/>
  <c r="H73" i="79"/>
  <c r="J73" i="79"/>
  <c r="L73" i="79" s="1"/>
  <c r="K73" i="79"/>
  <c r="D74" i="79"/>
  <c r="H74" i="79"/>
  <c r="J74" i="79"/>
  <c r="L74" i="79"/>
  <c r="K74" i="79"/>
  <c r="D75" i="79"/>
  <c r="E75" i="79" s="1"/>
  <c r="H75" i="79"/>
  <c r="J75" i="79"/>
  <c r="K75" i="79"/>
  <c r="D76" i="79"/>
  <c r="H76" i="79"/>
  <c r="J76" i="79"/>
  <c r="K76" i="79"/>
  <c r="D77" i="79"/>
  <c r="E77" i="79"/>
  <c r="H77" i="79"/>
  <c r="J77" i="79"/>
  <c r="L77" i="79" s="1"/>
  <c r="K77" i="79"/>
  <c r="D78" i="79"/>
  <c r="H78" i="79"/>
  <c r="J78" i="79"/>
  <c r="K78" i="79"/>
  <c r="D79" i="79"/>
  <c r="E79" i="79" s="1"/>
  <c r="H79" i="79"/>
  <c r="I79" i="79" s="1"/>
  <c r="J79" i="79"/>
  <c r="K79" i="79"/>
  <c r="L79" i="79" s="1"/>
  <c r="M79" i="79" s="1"/>
  <c r="B80" i="79"/>
  <c r="D80" i="79" s="1"/>
  <c r="C80" i="79"/>
  <c r="F80" i="79"/>
  <c r="H80" i="79" s="1"/>
  <c r="G80" i="79"/>
  <c r="D81" i="79"/>
  <c r="E81" i="79" s="1"/>
  <c r="H81" i="79"/>
  <c r="J81" i="79"/>
  <c r="J163" i="79"/>
  <c r="K81" i="79"/>
  <c r="D82" i="79"/>
  <c r="E82" i="79"/>
  <c r="H82" i="79"/>
  <c r="I82" i="79" s="1"/>
  <c r="J82" i="79"/>
  <c r="K82" i="79"/>
  <c r="K164" i="79"/>
  <c r="D83" i="79"/>
  <c r="E83" i="79" s="1"/>
  <c r="H83" i="79"/>
  <c r="I83" i="79"/>
  <c r="J83" i="79"/>
  <c r="K83" i="79"/>
  <c r="L83" i="79"/>
  <c r="M83" i="79" s="1"/>
  <c r="D84" i="79"/>
  <c r="E84" i="79"/>
  <c r="H84" i="79"/>
  <c r="J84" i="79"/>
  <c r="K84" i="79"/>
  <c r="L84" i="79"/>
  <c r="D85" i="79"/>
  <c r="E85" i="79" s="1"/>
  <c r="H85" i="79"/>
  <c r="I85" i="79"/>
  <c r="J85" i="79"/>
  <c r="K85" i="79"/>
  <c r="K167" i="79" s="1"/>
  <c r="L85" i="79"/>
  <c r="M85" i="79" s="1"/>
  <c r="D86" i="79"/>
  <c r="E86" i="79" s="1"/>
  <c r="H86" i="79"/>
  <c r="I86" i="79" s="1"/>
  <c r="J86" i="79"/>
  <c r="K86" i="79"/>
  <c r="K168" i="79" s="1"/>
  <c r="L86" i="79"/>
  <c r="M86" i="79" s="1"/>
  <c r="B87" i="79"/>
  <c r="D87" i="79"/>
  <c r="E87" i="79" s="1"/>
  <c r="C87" i="79"/>
  <c r="F87" i="79"/>
  <c r="G87" i="79"/>
  <c r="C88" i="79"/>
  <c r="D93" i="79"/>
  <c r="H93" i="79"/>
  <c r="J93" i="79"/>
  <c r="L93" i="79" s="1"/>
  <c r="K93" i="79"/>
  <c r="D94" i="79"/>
  <c r="H94" i="79"/>
  <c r="J94" i="79"/>
  <c r="K94" i="79"/>
  <c r="K99" i="79" s="1"/>
  <c r="D95" i="79"/>
  <c r="H95" i="79"/>
  <c r="J95" i="79"/>
  <c r="K95" i="79"/>
  <c r="L95" i="79"/>
  <c r="D96" i="79"/>
  <c r="H96" i="79"/>
  <c r="J96" i="79"/>
  <c r="K96" i="79"/>
  <c r="D97" i="79"/>
  <c r="H97" i="79"/>
  <c r="J97" i="79"/>
  <c r="K97" i="79"/>
  <c r="D98" i="79"/>
  <c r="H98" i="79"/>
  <c r="J98" i="79"/>
  <c r="K98" i="79"/>
  <c r="B99" i="79"/>
  <c r="D99" i="79"/>
  <c r="C99" i="79"/>
  <c r="F99" i="79"/>
  <c r="G99" i="79"/>
  <c r="D100" i="79"/>
  <c r="H100" i="79"/>
  <c r="J100" i="79"/>
  <c r="L100" i="79"/>
  <c r="K100" i="79"/>
  <c r="D101" i="79"/>
  <c r="H101" i="79"/>
  <c r="J101" i="79"/>
  <c r="K101" i="79"/>
  <c r="D102" i="79"/>
  <c r="H102" i="79"/>
  <c r="J102" i="79"/>
  <c r="L102" i="79" s="1"/>
  <c r="K102" i="79"/>
  <c r="D103" i="79"/>
  <c r="H103" i="79"/>
  <c r="J103" i="79"/>
  <c r="L103" i="79" s="1"/>
  <c r="K103" i="79"/>
  <c r="K144" i="79" s="1"/>
  <c r="D104" i="79"/>
  <c r="E104" i="79" s="1"/>
  <c r="H104" i="79"/>
  <c r="J104" i="79"/>
  <c r="L104" i="79" s="1"/>
  <c r="K104" i="79"/>
  <c r="D105" i="79"/>
  <c r="H105" i="79"/>
  <c r="J105" i="79"/>
  <c r="L105" i="79" s="1"/>
  <c r="K105" i="79"/>
  <c r="B106" i="79"/>
  <c r="C106" i="79"/>
  <c r="F106" i="79"/>
  <c r="G106" i="79"/>
  <c r="G129" i="79" s="1"/>
  <c r="K106" i="79"/>
  <c r="D107" i="79"/>
  <c r="H107" i="79"/>
  <c r="J107" i="79"/>
  <c r="K107" i="79"/>
  <c r="D108" i="79"/>
  <c r="H108" i="79"/>
  <c r="J108" i="79"/>
  <c r="L108" i="79" s="1"/>
  <c r="K108" i="79"/>
  <c r="D109" i="79"/>
  <c r="E109" i="79"/>
  <c r="H109" i="79"/>
  <c r="J109" i="79"/>
  <c r="K109" i="79"/>
  <c r="L109" i="79" s="1"/>
  <c r="D110" i="79"/>
  <c r="E110" i="79" s="1"/>
  <c r="H110" i="79"/>
  <c r="J110" i="79"/>
  <c r="K110" i="79"/>
  <c r="L110" i="79"/>
  <c r="D111" i="79"/>
  <c r="H111" i="79"/>
  <c r="J111" i="79"/>
  <c r="K111" i="79"/>
  <c r="D112" i="79"/>
  <c r="H112" i="79"/>
  <c r="J112" i="79"/>
  <c r="L112" i="79" s="1"/>
  <c r="K112" i="79"/>
  <c r="K153" i="79"/>
  <c r="D113" i="79"/>
  <c r="H113" i="79"/>
  <c r="J113" i="79"/>
  <c r="K113" i="79"/>
  <c r="D114" i="79"/>
  <c r="H114" i="79"/>
  <c r="J114" i="79"/>
  <c r="K114" i="79"/>
  <c r="K155" i="79"/>
  <c r="D115" i="79"/>
  <c r="H115" i="79"/>
  <c r="J115" i="79"/>
  <c r="K115" i="79"/>
  <c r="K156" i="79" s="1"/>
  <c r="D116" i="79"/>
  <c r="E116" i="79"/>
  <c r="H116" i="79"/>
  <c r="J116" i="79"/>
  <c r="L116" i="79" s="1"/>
  <c r="K116" i="79"/>
  <c r="D117" i="79"/>
  <c r="H117" i="79"/>
  <c r="J117" i="79"/>
  <c r="K117" i="79"/>
  <c r="D118" i="79"/>
  <c r="E118" i="79"/>
  <c r="H118" i="79"/>
  <c r="J118" i="79"/>
  <c r="K118" i="79"/>
  <c r="L118" i="79"/>
  <c r="D119" i="79"/>
  <c r="E119" i="79"/>
  <c r="H119" i="79"/>
  <c r="J119" i="79"/>
  <c r="K119" i="79"/>
  <c r="D120" i="79"/>
  <c r="H120" i="79"/>
  <c r="J120" i="79"/>
  <c r="L120" i="79" s="1"/>
  <c r="K120" i="79"/>
  <c r="B121" i="79"/>
  <c r="D121" i="79"/>
  <c r="C121" i="79"/>
  <c r="F121" i="79"/>
  <c r="G121" i="79"/>
  <c r="H121" i="79"/>
  <c r="D122" i="79"/>
  <c r="E122" i="79" s="1"/>
  <c r="H122" i="79"/>
  <c r="J122" i="79"/>
  <c r="L122" i="79" s="1"/>
  <c r="K122" i="79"/>
  <c r="D123" i="79"/>
  <c r="E123" i="79"/>
  <c r="H123" i="79"/>
  <c r="J123" i="79"/>
  <c r="K123" i="79"/>
  <c r="D124" i="79"/>
  <c r="E124" i="79"/>
  <c r="H124" i="79"/>
  <c r="J124" i="79"/>
  <c r="J165" i="79" s="1"/>
  <c r="K124" i="79"/>
  <c r="D125" i="79"/>
  <c r="H125" i="79"/>
  <c r="J125" i="79"/>
  <c r="L125" i="79"/>
  <c r="K125" i="79"/>
  <c r="D126" i="79"/>
  <c r="E126" i="79"/>
  <c r="H126" i="79"/>
  <c r="J126" i="79"/>
  <c r="L126" i="79"/>
  <c r="K126" i="79"/>
  <c r="D127" i="79"/>
  <c r="E127" i="79" s="1"/>
  <c r="H127" i="79"/>
  <c r="J127" i="79"/>
  <c r="L127" i="79" s="1"/>
  <c r="K127" i="79"/>
  <c r="B128" i="79"/>
  <c r="D128" i="79" s="1"/>
  <c r="C128" i="79"/>
  <c r="F128" i="79"/>
  <c r="H128" i="79" s="1"/>
  <c r="G128" i="79"/>
  <c r="J136" i="79"/>
  <c r="J138" i="79"/>
  <c r="J148" i="79"/>
  <c r="K150" i="79"/>
  <c r="J166" i="79"/>
  <c r="L166" i="79" s="1"/>
  <c r="K166" i="79"/>
  <c r="J167" i="79"/>
  <c r="L62" i="79"/>
  <c r="H99" i="79"/>
  <c r="F88" i="79"/>
  <c r="L113" i="79"/>
  <c r="J154" i="79"/>
  <c r="J87" i="79"/>
  <c r="L87" i="79"/>
  <c r="L81" i="79"/>
  <c r="K161" i="79"/>
  <c r="L38" i="79"/>
  <c r="L167" i="79"/>
  <c r="L82" i="79"/>
  <c r="M82" i="79"/>
  <c r="K121" i="79"/>
  <c r="L107" i="79"/>
  <c r="J135" i="79"/>
  <c r="L12" i="79"/>
  <c r="J39" i="79"/>
  <c r="L97" i="79"/>
  <c r="H87" i="79"/>
  <c r="K87" i="79"/>
  <c r="D24" i="79"/>
  <c r="L13" i="79"/>
  <c r="K141" i="79"/>
  <c r="J141" i="79"/>
  <c r="L29" i="79"/>
  <c r="J17" i="79"/>
  <c r="G88" i="79"/>
  <c r="B43" i="78"/>
  <c r="C43" i="78"/>
  <c r="D43" i="78"/>
  <c r="F43" i="78"/>
  <c r="B86" i="78"/>
  <c r="C86" i="78"/>
  <c r="D86" i="78"/>
  <c r="F86" i="78"/>
  <c r="B129" i="78"/>
  <c r="C129" i="78"/>
  <c r="D129" i="78"/>
  <c r="F129" i="78"/>
  <c r="M225" i="76"/>
  <c r="L225" i="76"/>
  <c r="K225" i="76"/>
  <c r="J225" i="76"/>
  <c r="I225" i="76"/>
  <c r="H225" i="76"/>
  <c r="G225" i="76"/>
  <c r="F225" i="76"/>
  <c r="E225" i="76"/>
  <c r="D225" i="76"/>
  <c r="C225" i="76"/>
  <c r="B225" i="76"/>
  <c r="B223" i="76" s="1"/>
  <c r="M224" i="76"/>
  <c r="M223" i="76" s="1"/>
  <c r="M226" i="76" s="1"/>
  <c r="L224" i="76"/>
  <c r="K224" i="76"/>
  <c r="J224" i="76"/>
  <c r="I224" i="76"/>
  <c r="I223" i="76" s="1"/>
  <c r="H224" i="76"/>
  <c r="G224" i="76"/>
  <c r="G223" i="76" s="1"/>
  <c r="G226" i="76" s="1"/>
  <c r="F224" i="76"/>
  <c r="E224" i="76"/>
  <c r="E223" i="76"/>
  <c r="D224" i="76"/>
  <c r="C224" i="76"/>
  <c r="C223" i="76" s="1"/>
  <c r="C226" i="76" s="1"/>
  <c r="B224" i="76"/>
  <c r="F223" i="76"/>
  <c r="F226" i="76"/>
  <c r="H203" i="76"/>
  <c r="N202" i="76"/>
  <c r="N201" i="76"/>
  <c r="M200" i="76"/>
  <c r="M203" i="76"/>
  <c r="L200" i="76"/>
  <c r="L203" i="76"/>
  <c r="K200" i="76"/>
  <c r="K203" i="76" s="1"/>
  <c r="J200" i="76"/>
  <c r="J203" i="76" s="1"/>
  <c r="I200" i="76"/>
  <c r="I203" i="76"/>
  <c r="H200" i="76"/>
  <c r="G200" i="76"/>
  <c r="G203" i="76"/>
  <c r="F200" i="76"/>
  <c r="E200" i="76"/>
  <c r="E203" i="76" s="1"/>
  <c r="D200" i="76"/>
  <c r="D203" i="76"/>
  <c r="C200" i="76"/>
  <c r="C203" i="76" s="1"/>
  <c r="B200" i="76"/>
  <c r="K180" i="76"/>
  <c r="N179" i="76"/>
  <c r="N178" i="76"/>
  <c r="M177" i="76"/>
  <c r="M180" i="76"/>
  <c r="L177" i="76"/>
  <c r="L180" i="76" s="1"/>
  <c r="K177" i="76"/>
  <c r="J177" i="76"/>
  <c r="J180" i="76"/>
  <c r="I177" i="76"/>
  <c r="I180" i="76" s="1"/>
  <c r="H177" i="76"/>
  <c r="H180" i="76"/>
  <c r="G177" i="76"/>
  <c r="F177" i="76"/>
  <c r="F180" i="76" s="1"/>
  <c r="E177" i="76"/>
  <c r="E180" i="76" s="1"/>
  <c r="D177" i="76"/>
  <c r="D180" i="76"/>
  <c r="C177" i="76"/>
  <c r="C180" i="76"/>
  <c r="B177" i="76"/>
  <c r="V161" i="76" a="1"/>
  <c r="S161" i="76" a="1"/>
  <c r="M155" i="76"/>
  <c r="L155" i="76"/>
  <c r="K155" i="76"/>
  <c r="K153" i="76"/>
  <c r="K156" i="76"/>
  <c r="J155" i="76"/>
  <c r="I155" i="76"/>
  <c r="H155" i="76"/>
  <c r="G155" i="76"/>
  <c r="F155" i="76"/>
  <c r="E155" i="76"/>
  <c r="E153" i="76"/>
  <c r="D155" i="76"/>
  <c r="C155" i="76"/>
  <c r="B155" i="76"/>
  <c r="M154" i="76"/>
  <c r="M153" i="76" s="1"/>
  <c r="M156" i="76" s="1"/>
  <c r="L154" i="76"/>
  <c r="K154" i="76"/>
  <c r="J154" i="76"/>
  <c r="I154" i="76"/>
  <c r="H154" i="76"/>
  <c r="G154" i="76"/>
  <c r="G153" i="76" s="1"/>
  <c r="G156" i="76"/>
  <c r="F154" i="76"/>
  <c r="E154" i="76"/>
  <c r="D154" i="76"/>
  <c r="C154" i="76"/>
  <c r="B154" i="76"/>
  <c r="J153" i="76"/>
  <c r="J156" i="76" s="1"/>
  <c r="C133" i="76"/>
  <c r="N132" i="76"/>
  <c r="N131" i="76"/>
  <c r="M130" i="76"/>
  <c r="M133" i="76" s="1"/>
  <c r="L130" i="76"/>
  <c r="L133" i="76" s="1"/>
  <c r="K130" i="76"/>
  <c r="K133" i="76" s="1"/>
  <c r="J130" i="76"/>
  <c r="I130" i="76"/>
  <c r="I133" i="76" s="1"/>
  <c r="H130" i="76"/>
  <c r="H133" i="76" s="1"/>
  <c r="G130" i="76"/>
  <c r="G133" i="76" s="1"/>
  <c r="F130" i="76"/>
  <c r="F133" i="76" s="1"/>
  <c r="E130" i="76"/>
  <c r="E133" i="76"/>
  <c r="D130" i="76"/>
  <c r="C130" i="76"/>
  <c r="B130" i="76"/>
  <c r="B133" i="76" s="1"/>
  <c r="N109" i="76"/>
  <c r="N108" i="76"/>
  <c r="M107" i="76"/>
  <c r="M110" i="76" s="1"/>
  <c r="L107" i="76"/>
  <c r="L110" i="76" s="1"/>
  <c r="K107" i="76"/>
  <c r="K110" i="76" s="1"/>
  <c r="J107" i="76"/>
  <c r="J110" i="76" s="1"/>
  <c r="I107" i="76"/>
  <c r="I110" i="76"/>
  <c r="H107" i="76"/>
  <c r="H110" i="76" s="1"/>
  <c r="G107" i="76"/>
  <c r="G110" i="76" s="1"/>
  <c r="F107" i="76"/>
  <c r="F110" i="76" s="1"/>
  <c r="E107" i="76"/>
  <c r="E110" i="76" s="1"/>
  <c r="D107" i="76"/>
  <c r="D110" i="76"/>
  <c r="C107" i="76"/>
  <c r="C110" i="76" s="1"/>
  <c r="B107" i="76"/>
  <c r="V91" i="76" a="1"/>
  <c r="V99" i="76" s="1"/>
  <c r="V102" i="76"/>
  <c r="S97" i="76"/>
  <c r="S91" i="76" a="1"/>
  <c r="S96" i="76" s="1"/>
  <c r="Y96" i="76" s="1"/>
  <c r="M85" i="76"/>
  <c r="L85" i="76"/>
  <c r="K85" i="76"/>
  <c r="J85" i="76"/>
  <c r="J86" i="76"/>
  <c r="I85" i="76"/>
  <c r="H85" i="76"/>
  <c r="G85" i="76"/>
  <c r="F85" i="76"/>
  <c r="E85" i="76"/>
  <c r="D85" i="76"/>
  <c r="C85" i="76"/>
  <c r="B85" i="76"/>
  <c r="M84" i="76"/>
  <c r="L84" i="76"/>
  <c r="K84" i="76"/>
  <c r="J84" i="76"/>
  <c r="J83" i="76" s="1"/>
  <c r="I84" i="76"/>
  <c r="I83" i="76" s="1"/>
  <c r="I86" i="76" s="1"/>
  <c r="H84" i="76"/>
  <c r="G84" i="76"/>
  <c r="G83" i="76" s="1"/>
  <c r="F84" i="76"/>
  <c r="F83" i="76" s="1"/>
  <c r="E84" i="76"/>
  <c r="D84" i="76"/>
  <c r="D83" i="76"/>
  <c r="D86" i="76" s="1"/>
  <c r="C84" i="76"/>
  <c r="C83" i="76" s="1"/>
  <c r="B84" i="76"/>
  <c r="H83" i="76"/>
  <c r="H86" i="76"/>
  <c r="N62" i="76"/>
  <c r="N61" i="76"/>
  <c r="M60" i="76"/>
  <c r="M63" i="76" s="1"/>
  <c r="L60" i="76"/>
  <c r="L63" i="76"/>
  <c r="K60" i="76"/>
  <c r="K63" i="76"/>
  <c r="J60" i="76"/>
  <c r="J63" i="76" s="1"/>
  <c r="I60" i="76"/>
  <c r="I63" i="76" s="1"/>
  <c r="H60" i="76"/>
  <c r="H63" i="76"/>
  <c r="G60" i="76"/>
  <c r="G63" i="76"/>
  <c r="F60" i="76"/>
  <c r="E60" i="76"/>
  <c r="E63" i="76" s="1"/>
  <c r="D60" i="76"/>
  <c r="D63" i="76" s="1"/>
  <c r="C60" i="76"/>
  <c r="C63" i="76"/>
  <c r="B60" i="76"/>
  <c r="B63" i="76" s="1"/>
  <c r="I40" i="76"/>
  <c r="D40" i="76"/>
  <c r="C40" i="76"/>
  <c r="N39" i="76"/>
  <c r="N38" i="76"/>
  <c r="M37" i="76"/>
  <c r="M40" i="76"/>
  <c r="L37" i="76"/>
  <c r="L40" i="76"/>
  <c r="K37" i="76"/>
  <c r="K40" i="76"/>
  <c r="J37" i="76"/>
  <c r="J40" i="76" s="1"/>
  <c r="I37" i="76"/>
  <c r="H37" i="76"/>
  <c r="G37" i="76"/>
  <c r="G40" i="76"/>
  <c r="F37" i="76"/>
  <c r="E37" i="76"/>
  <c r="E40" i="76" s="1"/>
  <c r="D37" i="76"/>
  <c r="C37" i="76"/>
  <c r="B37" i="76"/>
  <c r="V32" i="76"/>
  <c r="V21" i="76" a="1"/>
  <c r="S32" i="76"/>
  <c r="S29" i="76"/>
  <c r="S24" i="76"/>
  <c r="S21" i="76" a="1"/>
  <c r="S31" i="76"/>
  <c r="V92" i="76"/>
  <c r="S162" i="76"/>
  <c r="S168" i="76"/>
  <c r="V26" i="76"/>
  <c r="H40" i="76"/>
  <c r="V101" i="76"/>
  <c r="D223" i="76"/>
  <c r="L223" i="76"/>
  <c r="L226" i="76" s="1"/>
  <c r="V97" i="76"/>
  <c r="V96" i="76"/>
  <c r="V95" i="76"/>
  <c r="V100" i="76"/>
  <c r="V98" i="76"/>
  <c r="S164" i="76"/>
  <c r="S165" i="76"/>
  <c r="S169" i="76"/>
  <c r="S167" i="76"/>
  <c r="S163" i="76"/>
  <c r="V91" i="76"/>
  <c r="S26" i="76"/>
  <c r="S25" i="76"/>
  <c r="S30" i="76"/>
  <c r="I153" i="76"/>
  <c r="I156" i="76" s="1"/>
  <c r="E226" i="76"/>
  <c r="S99" i="76"/>
  <c r="Y99" i="76" s="1"/>
  <c r="L127" i="75"/>
  <c r="K127" i="75"/>
  <c r="J127" i="75"/>
  <c r="I127" i="75"/>
  <c r="L126" i="75"/>
  <c r="K126" i="75"/>
  <c r="J126" i="75"/>
  <c r="I126" i="75"/>
  <c r="L125" i="75"/>
  <c r="K125" i="75"/>
  <c r="J125" i="75"/>
  <c r="I125" i="75"/>
  <c r="L124" i="75"/>
  <c r="K124" i="75"/>
  <c r="J124" i="75"/>
  <c r="I124" i="75"/>
  <c r="L123" i="75"/>
  <c r="K123" i="75"/>
  <c r="J123" i="75"/>
  <c r="I123" i="75"/>
  <c r="L122" i="75"/>
  <c r="K122" i="75"/>
  <c r="J122" i="75"/>
  <c r="I122" i="75"/>
  <c r="L120" i="75"/>
  <c r="K120" i="75"/>
  <c r="J120" i="75"/>
  <c r="I120" i="75"/>
  <c r="L119" i="75"/>
  <c r="K119" i="75"/>
  <c r="J119" i="75"/>
  <c r="I119" i="75"/>
  <c r="L118" i="75"/>
  <c r="K118" i="75"/>
  <c r="J118" i="75"/>
  <c r="I118" i="75"/>
  <c r="L117" i="75"/>
  <c r="K117" i="75"/>
  <c r="J117" i="75"/>
  <c r="I117" i="75"/>
  <c r="L116" i="75"/>
  <c r="K116" i="75"/>
  <c r="K121" i="75" s="1"/>
  <c r="J116" i="75"/>
  <c r="I116" i="75"/>
  <c r="L115" i="75"/>
  <c r="K115" i="75"/>
  <c r="J115" i="75"/>
  <c r="I115" i="75"/>
  <c r="L114" i="75"/>
  <c r="K114" i="75"/>
  <c r="J114" i="75"/>
  <c r="I114" i="75"/>
  <c r="L113" i="75"/>
  <c r="K113" i="75"/>
  <c r="J113" i="75"/>
  <c r="I113" i="75"/>
  <c r="L112" i="75"/>
  <c r="K112" i="75"/>
  <c r="J112" i="75"/>
  <c r="I112" i="75"/>
  <c r="L111" i="75"/>
  <c r="K111" i="75"/>
  <c r="J111" i="75"/>
  <c r="I111" i="75"/>
  <c r="L110" i="75"/>
  <c r="K110" i="75"/>
  <c r="J110" i="75"/>
  <c r="I110" i="75"/>
  <c r="L109" i="75"/>
  <c r="K109" i="75"/>
  <c r="J109" i="75"/>
  <c r="I109" i="75"/>
  <c r="L108" i="75"/>
  <c r="K108" i="75"/>
  <c r="J108" i="75"/>
  <c r="I108" i="75"/>
  <c r="L107" i="75"/>
  <c r="K107" i="75"/>
  <c r="J107" i="75"/>
  <c r="I107" i="75"/>
  <c r="L105" i="75"/>
  <c r="K105" i="75"/>
  <c r="J105" i="75"/>
  <c r="I105" i="75"/>
  <c r="L104" i="75"/>
  <c r="K104" i="75"/>
  <c r="J104" i="75"/>
  <c r="I104" i="75"/>
  <c r="M104" i="75" s="1"/>
  <c r="N104" i="75"/>
  <c r="L103" i="75"/>
  <c r="K103" i="75"/>
  <c r="J103" i="75"/>
  <c r="I103" i="75"/>
  <c r="L102" i="75"/>
  <c r="K102" i="75"/>
  <c r="J102" i="75"/>
  <c r="I102" i="75"/>
  <c r="L101" i="75"/>
  <c r="K101" i="75"/>
  <c r="J101" i="75"/>
  <c r="I101" i="75"/>
  <c r="L100" i="75"/>
  <c r="K100" i="75"/>
  <c r="J100" i="75"/>
  <c r="I100" i="75"/>
  <c r="L98" i="75"/>
  <c r="K98" i="75"/>
  <c r="J98" i="75"/>
  <c r="I98" i="75"/>
  <c r="L97" i="75"/>
  <c r="K97" i="75"/>
  <c r="J97" i="75"/>
  <c r="I97" i="75"/>
  <c r="M97" i="75" s="1"/>
  <c r="L96" i="75"/>
  <c r="K96" i="75"/>
  <c r="J96" i="75"/>
  <c r="I96" i="75"/>
  <c r="L95" i="75"/>
  <c r="K95" i="75"/>
  <c r="J95" i="75"/>
  <c r="I95" i="75"/>
  <c r="L94" i="75"/>
  <c r="K94" i="75"/>
  <c r="J94" i="75"/>
  <c r="I94" i="75"/>
  <c r="L93" i="75"/>
  <c r="K93" i="75"/>
  <c r="K99" i="75" s="1"/>
  <c r="J93" i="75"/>
  <c r="I93" i="75"/>
  <c r="D93" i="75"/>
  <c r="L86" i="75"/>
  <c r="K86" i="75"/>
  <c r="J86" i="75"/>
  <c r="I86" i="75"/>
  <c r="L85" i="75"/>
  <c r="K85" i="75"/>
  <c r="J85" i="75"/>
  <c r="I85" i="75"/>
  <c r="M85" i="75" s="1"/>
  <c r="L84" i="75"/>
  <c r="K84" i="75"/>
  <c r="J84" i="75"/>
  <c r="I84" i="75"/>
  <c r="L83" i="75"/>
  <c r="K83" i="75"/>
  <c r="J83" i="75"/>
  <c r="I83" i="75"/>
  <c r="L82" i="75"/>
  <c r="N82" i="75" s="1"/>
  <c r="K82" i="75"/>
  <c r="M82" i="75" s="1"/>
  <c r="J82" i="75"/>
  <c r="I82" i="75"/>
  <c r="L81" i="75"/>
  <c r="K81" i="75"/>
  <c r="J81" i="75"/>
  <c r="I81" i="75"/>
  <c r="L79" i="75"/>
  <c r="K79" i="75"/>
  <c r="J79" i="75"/>
  <c r="N79" i="75" s="1"/>
  <c r="I79" i="75"/>
  <c r="M79" i="75" s="1"/>
  <c r="L78" i="75"/>
  <c r="K78" i="75"/>
  <c r="J78" i="75"/>
  <c r="I78" i="75"/>
  <c r="L77" i="75"/>
  <c r="K77" i="75"/>
  <c r="J77" i="75"/>
  <c r="I77" i="75"/>
  <c r="L76" i="75"/>
  <c r="L80" i="75" s="1"/>
  <c r="K76" i="75"/>
  <c r="J76" i="75"/>
  <c r="I76" i="75"/>
  <c r="L75" i="75"/>
  <c r="K75" i="75"/>
  <c r="J75" i="75"/>
  <c r="I75" i="75"/>
  <c r="L74" i="75"/>
  <c r="K74" i="75"/>
  <c r="J74" i="75"/>
  <c r="I74" i="75"/>
  <c r="D74" i="75"/>
  <c r="L73" i="75"/>
  <c r="K73" i="75"/>
  <c r="J73" i="75"/>
  <c r="I73" i="75"/>
  <c r="L72" i="75"/>
  <c r="K72" i="75"/>
  <c r="J72" i="75"/>
  <c r="I72" i="75"/>
  <c r="M72" i="75" s="1"/>
  <c r="N72" i="75" s="1"/>
  <c r="L71" i="75"/>
  <c r="K71" i="75"/>
  <c r="J71" i="75"/>
  <c r="I71" i="75"/>
  <c r="L70" i="75"/>
  <c r="K70" i="75"/>
  <c r="J70" i="75"/>
  <c r="I70" i="75"/>
  <c r="L69" i="75"/>
  <c r="K69" i="75"/>
  <c r="J69" i="75"/>
  <c r="I69" i="75"/>
  <c r="L68" i="75"/>
  <c r="K68" i="75"/>
  <c r="J68" i="75"/>
  <c r="M68" i="75" s="1"/>
  <c r="I68" i="75"/>
  <c r="L67" i="75"/>
  <c r="K67" i="75"/>
  <c r="J67" i="75"/>
  <c r="I67" i="75"/>
  <c r="L66" i="75"/>
  <c r="K66" i="75"/>
  <c r="J66" i="75"/>
  <c r="I66" i="75"/>
  <c r="L64" i="75"/>
  <c r="K64" i="75"/>
  <c r="J64" i="75"/>
  <c r="I64" i="75"/>
  <c r="L63" i="75"/>
  <c r="K63" i="75"/>
  <c r="J63" i="75"/>
  <c r="I63" i="75"/>
  <c r="L62" i="75"/>
  <c r="K62" i="75"/>
  <c r="J62" i="75"/>
  <c r="I62" i="75"/>
  <c r="L61" i="75"/>
  <c r="K61" i="75"/>
  <c r="J61" i="75"/>
  <c r="I61" i="75"/>
  <c r="L60" i="75"/>
  <c r="M60" i="75" s="1"/>
  <c r="K60" i="75"/>
  <c r="J60" i="75"/>
  <c r="I60" i="75"/>
  <c r="L59" i="75"/>
  <c r="L65" i="75" s="1"/>
  <c r="K59" i="75"/>
  <c r="J59" i="75"/>
  <c r="I59" i="75"/>
  <c r="L57" i="75"/>
  <c r="K57" i="75"/>
  <c r="J57" i="75"/>
  <c r="I57" i="75"/>
  <c r="L56" i="75"/>
  <c r="K56" i="75"/>
  <c r="J56" i="75"/>
  <c r="N56" i="75" s="1"/>
  <c r="I56" i="75"/>
  <c r="L55" i="75"/>
  <c r="K55" i="75"/>
  <c r="J55" i="75"/>
  <c r="I55" i="75"/>
  <c r="L54" i="75"/>
  <c r="K54" i="75"/>
  <c r="J54" i="75"/>
  <c r="N54" i="75" s="1"/>
  <c r="I54" i="75"/>
  <c r="L53" i="75"/>
  <c r="K53" i="75"/>
  <c r="K58" i="75" s="1"/>
  <c r="J53" i="75"/>
  <c r="I53" i="75"/>
  <c r="L52" i="75"/>
  <c r="K52" i="75"/>
  <c r="J52" i="75"/>
  <c r="I52" i="75"/>
  <c r="L45" i="75"/>
  <c r="K45" i="75"/>
  <c r="K46" i="75" s="1"/>
  <c r="M46" i="75" s="1"/>
  <c r="J45" i="75"/>
  <c r="I45" i="75"/>
  <c r="L44" i="75"/>
  <c r="K44" i="75"/>
  <c r="J44" i="75"/>
  <c r="I44" i="75"/>
  <c r="L43" i="75"/>
  <c r="K43" i="75"/>
  <c r="J43" i="75"/>
  <c r="I43" i="75"/>
  <c r="M43" i="75" s="1"/>
  <c r="L42" i="75"/>
  <c r="K42" i="75"/>
  <c r="J42" i="75"/>
  <c r="I42" i="75"/>
  <c r="L41" i="75"/>
  <c r="K41" i="75"/>
  <c r="J41" i="75"/>
  <c r="I41" i="75"/>
  <c r="L40" i="75"/>
  <c r="K40" i="75"/>
  <c r="J40" i="75"/>
  <c r="I40" i="75"/>
  <c r="L38" i="75"/>
  <c r="K38" i="75"/>
  <c r="J38" i="75"/>
  <c r="I38" i="75"/>
  <c r="L37" i="75"/>
  <c r="K37" i="75"/>
  <c r="J37" i="75"/>
  <c r="I37" i="75"/>
  <c r="L36" i="75"/>
  <c r="K36" i="75"/>
  <c r="J36" i="75"/>
  <c r="I36" i="75"/>
  <c r="I39" i="75" s="1"/>
  <c r="L35" i="75"/>
  <c r="K35" i="75"/>
  <c r="J35" i="75"/>
  <c r="I35" i="75"/>
  <c r="L34" i="75"/>
  <c r="K34" i="75"/>
  <c r="J34" i="75"/>
  <c r="M34" i="75" s="1"/>
  <c r="I34" i="75"/>
  <c r="L33" i="75"/>
  <c r="K33" i="75"/>
  <c r="J33" i="75"/>
  <c r="I33" i="75"/>
  <c r="L32" i="75"/>
  <c r="K32" i="75"/>
  <c r="J32" i="75"/>
  <c r="I32" i="75"/>
  <c r="L31" i="75"/>
  <c r="K31" i="75"/>
  <c r="J31" i="75"/>
  <c r="I31" i="75"/>
  <c r="L30" i="75"/>
  <c r="K30" i="75"/>
  <c r="J30" i="75"/>
  <c r="I30" i="75"/>
  <c r="E30" i="75"/>
  <c r="L29" i="75"/>
  <c r="K29" i="75"/>
  <c r="J29" i="75"/>
  <c r="I29" i="75"/>
  <c r="L28" i="75"/>
  <c r="K28" i="75"/>
  <c r="J28" i="75"/>
  <c r="I28" i="75"/>
  <c r="L27" i="75"/>
  <c r="K27" i="75"/>
  <c r="J27" i="75"/>
  <c r="I27" i="75"/>
  <c r="L26" i="75"/>
  <c r="K26" i="75"/>
  <c r="J26" i="75"/>
  <c r="I26" i="75"/>
  <c r="L25" i="75"/>
  <c r="K25" i="75"/>
  <c r="J25" i="75"/>
  <c r="I25" i="75"/>
  <c r="L23" i="75"/>
  <c r="K23" i="75"/>
  <c r="J23" i="75"/>
  <c r="M23" i="75" s="1"/>
  <c r="I23" i="75"/>
  <c r="L22" i="75"/>
  <c r="K22" i="75"/>
  <c r="J22" i="75"/>
  <c r="I22" i="75"/>
  <c r="L21" i="75"/>
  <c r="K21" i="75"/>
  <c r="J21" i="75"/>
  <c r="I21" i="75"/>
  <c r="L20" i="75"/>
  <c r="K20" i="75"/>
  <c r="J20" i="75"/>
  <c r="I20" i="75"/>
  <c r="L19" i="75"/>
  <c r="K19" i="75"/>
  <c r="J19" i="75"/>
  <c r="J24" i="75" s="1"/>
  <c r="I19" i="75"/>
  <c r="L18" i="75"/>
  <c r="K18" i="75"/>
  <c r="J18" i="75"/>
  <c r="I18" i="75"/>
  <c r="L16" i="75"/>
  <c r="K16" i="75"/>
  <c r="J16" i="75"/>
  <c r="I16" i="75"/>
  <c r="L15" i="75"/>
  <c r="K15" i="75"/>
  <c r="J15" i="75"/>
  <c r="I15" i="75"/>
  <c r="L14" i="75"/>
  <c r="K14" i="75"/>
  <c r="J14" i="75"/>
  <c r="I14" i="75"/>
  <c r="L13" i="75"/>
  <c r="K13" i="75"/>
  <c r="J13" i="75"/>
  <c r="I13" i="75"/>
  <c r="M13" i="75"/>
  <c r="N13" i="75" s="1"/>
  <c r="L12" i="75"/>
  <c r="K12" i="75"/>
  <c r="M12" i="75" s="1"/>
  <c r="J12" i="75"/>
  <c r="I12" i="75"/>
  <c r="L11" i="75"/>
  <c r="K11" i="75"/>
  <c r="J11" i="75"/>
  <c r="I11" i="75"/>
  <c r="L250" i="74"/>
  <c r="K250" i="74"/>
  <c r="D127" i="75"/>
  <c r="J250" i="74"/>
  <c r="I250" i="74"/>
  <c r="L249" i="74"/>
  <c r="K249" i="74"/>
  <c r="D126" i="75" s="1"/>
  <c r="J249" i="74"/>
  <c r="C126" i="75" s="1"/>
  <c r="I249" i="74"/>
  <c r="L248" i="74"/>
  <c r="E125" i="75"/>
  <c r="K248" i="74"/>
  <c r="J248" i="74"/>
  <c r="C125" i="75" s="1"/>
  <c r="I248" i="74"/>
  <c r="L247" i="74"/>
  <c r="K247" i="74"/>
  <c r="D124" i="75" s="1"/>
  <c r="J247" i="74"/>
  <c r="C124" i="75"/>
  <c r="I247" i="74"/>
  <c r="L246" i="74"/>
  <c r="K246" i="74"/>
  <c r="J246" i="74"/>
  <c r="C123" i="75"/>
  <c r="I246" i="74"/>
  <c r="B123" i="75"/>
  <c r="L245" i="74"/>
  <c r="E122" i="75"/>
  <c r="K245" i="74"/>
  <c r="D122" i="75"/>
  <c r="J245" i="74"/>
  <c r="I245" i="74"/>
  <c r="B122" i="75"/>
  <c r="L243" i="74"/>
  <c r="E120" i="75" s="1"/>
  <c r="K243" i="74"/>
  <c r="J243" i="74"/>
  <c r="C120" i="75" s="1"/>
  <c r="I243" i="74"/>
  <c r="L242" i="74"/>
  <c r="E119" i="75" s="1"/>
  <c r="K242" i="74"/>
  <c r="D119" i="75"/>
  <c r="J242" i="74"/>
  <c r="I242" i="74"/>
  <c r="L241" i="74"/>
  <c r="E118" i="75"/>
  <c r="K241" i="74"/>
  <c r="D118" i="75" s="1"/>
  <c r="J241" i="74"/>
  <c r="I241" i="74"/>
  <c r="L240" i="74"/>
  <c r="E117" i="75"/>
  <c r="K240" i="74"/>
  <c r="D117" i="75"/>
  <c r="J240" i="74"/>
  <c r="C117" i="75" s="1"/>
  <c r="I240" i="74"/>
  <c r="L239" i="74"/>
  <c r="E116" i="75" s="1"/>
  <c r="K239" i="74"/>
  <c r="D116" i="75" s="1"/>
  <c r="J239" i="74"/>
  <c r="I239" i="74"/>
  <c r="L238" i="74"/>
  <c r="K238" i="74"/>
  <c r="D115" i="75"/>
  <c r="J238" i="74"/>
  <c r="C115" i="75" s="1"/>
  <c r="I238" i="74"/>
  <c r="B115" i="75" s="1"/>
  <c r="L237" i="74"/>
  <c r="E114" i="75" s="1"/>
  <c r="K237" i="74"/>
  <c r="J237" i="74"/>
  <c r="I237" i="74"/>
  <c r="L236" i="74"/>
  <c r="E113" i="75" s="1"/>
  <c r="K236" i="74"/>
  <c r="D113" i="75" s="1"/>
  <c r="J236" i="74"/>
  <c r="I236" i="74"/>
  <c r="B113" i="75"/>
  <c r="L235" i="74"/>
  <c r="E112" i="75"/>
  <c r="K235" i="74"/>
  <c r="D112" i="75" s="1"/>
  <c r="J235" i="74"/>
  <c r="I235" i="74"/>
  <c r="B112" i="75"/>
  <c r="L234" i="74"/>
  <c r="E111" i="75"/>
  <c r="K234" i="74"/>
  <c r="D111" i="75" s="1"/>
  <c r="J234" i="74"/>
  <c r="I234" i="74"/>
  <c r="L233" i="74"/>
  <c r="E110" i="75" s="1"/>
  <c r="K233" i="74"/>
  <c r="D110" i="75" s="1"/>
  <c r="J233" i="74"/>
  <c r="C110" i="75" s="1"/>
  <c r="I233" i="74"/>
  <c r="L232" i="74"/>
  <c r="E109" i="75"/>
  <c r="K232" i="74"/>
  <c r="J232" i="74"/>
  <c r="C109" i="75"/>
  <c r="I232" i="74"/>
  <c r="L231" i="74"/>
  <c r="E108" i="75" s="1"/>
  <c r="K231" i="74"/>
  <c r="D108" i="75"/>
  <c r="J231" i="74"/>
  <c r="I231" i="74"/>
  <c r="B108" i="75"/>
  <c r="L230" i="74"/>
  <c r="E107" i="75" s="1"/>
  <c r="K230" i="74"/>
  <c r="D107" i="75"/>
  <c r="J230" i="74"/>
  <c r="C107" i="75"/>
  <c r="I230" i="74"/>
  <c r="B107" i="75" s="1"/>
  <c r="L228" i="74"/>
  <c r="E105" i="75"/>
  <c r="K228" i="74"/>
  <c r="D105" i="75" s="1"/>
  <c r="J228" i="74"/>
  <c r="C105" i="75" s="1"/>
  <c r="I228" i="74"/>
  <c r="B105" i="75" s="1"/>
  <c r="L227" i="74"/>
  <c r="K227" i="74"/>
  <c r="J227" i="74"/>
  <c r="I227" i="74"/>
  <c r="L226" i="74"/>
  <c r="E103" i="75"/>
  <c r="K226" i="74"/>
  <c r="D103" i="75" s="1"/>
  <c r="J226" i="74"/>
  <c r="I226" i="74"/>
  <c r="I229" i="74" s="1"/>
  <c r="L225" i="74"/>
  <c r="E102" i="75" s="1"/>
  <c r="K225" i="74"/>
  <c r="D102" i="75" s="1"/>
  <c r="J225" i="74"/>
  <c r="M225" i="74" s="1"/>
  <c r="N225" i="74" s="1"/>
  <c r="I225" i="74"/>
  <c r="L224" i="74"/>
  <c r="K224" i="74"/>
  <c r="D101" i="75" s="1"/>
  <c r="J224" i="74"/>
  <c r="I224" i="74"/>
  <c r="L223" i="74"/>
  <c r="E100" i="75"/>
  <c r="K223" i="74"/>
  <c r="J223" i="74"/>
  <c r="C100" i="75"/>
  <c r="I223" i="74"/>
  <c r="B100" i="75" s="1"/>
  <c r="L221" i="74"/>
  <c r="E98" i="75" s="1"/>
  <c r="K221" i="74"/>
  <c r="J221" i="74"/>
  <c r="J222" i="74" s="1"/>
  <c r="I221" i="74"/>
  <c r="L220" i="74"/>
  <c r="E97" i="75" s="1"/>
  <c r="K220" i="74"/>
  <c r="D97" i="75"/>
  <c r="J220" i="74"/>
  <c r="I220" i="74"/>
  <c r="B97" i="75"/>
  <c r="L219" i="74"/>
  <c r="K219" i="74"/>
  <c r="D96" i="75" s="1"/>
  <c r="J219" i="74"/>
  <c r="C96" i="75"/>
  <c r="I219" i="74"/>
  <c r="L218" i="74"/>
  <c r="E95" i="75" s="1"/>
  <c r="K218" i="74"/>
  <c r="J218" i="74"/>
  <c r="I218" i="74"/>
  <c r="L217" i="74"/>
  <c r="K217" i="74"/>
  <c r="D94" i="75" s="1"/>
  <c r="J217" i="74"/>
  <c r="M217" i="74" s="1"/>
  <c r="I217" i="74"/>
  <c r="L216" i="74"/>
  <c r="E93" i="75" s="1"/>
  <c r="K216" i="74"/>
  <c r="J216" i="74"/>
  <c r="C93" i="75"/>
  <c r="I216" i="74"/>
  <c r="L210" i="74"/>
  <c r="K210" i="74"/>
  <c r="J210" i="74"/>
  <c r="I210" i="74"/>
  <c r="E210" i="74"/>
  <c r="D210" i="74"/>
  <c r="C210" i="74"/>
  <c r="B210" i="74"/>
  <c r="M209" i="74"/>
  <c r="N209" i="74" s="1"/>
  <c r="G209" i="74"/>
  <c r="F209" i="74"/>
  <c r="M208" i="74"/>
  <c r="N208" i="74" s="1"/>
  <c r="F208" i="74"/>
  <c r="M207" i="74"/>
  <c r="G207" i="74"/>
  <c r="F207" i="74"/>
  <c r="N206" i="74"/>
  <c r="M206" i="74"/>
  <c r="G206" i="74"/>
  <c r="F206" i="74"/>
  <c r="M205" i="74"/>
  <c r="N205" i="74"/>
  <c r="G205" i="74"/>
  <c r="F205" i="74"/>
  <c r="N204" i="74"/>
  <c r="M204" i="74"/>
  <c r="G204" i="74"/>
  <c r="F204" i="74"/>
  <c r="L203" i="74"/>
  <c r="K203" i="74"/>
  <c r="M203" i="74" s="1"/>
  <c r="J203" i="74"/>
  <c r="I203" i="74"/>
  <c r="E203" i="74"/>
  <c r="D203" i="74"/>
  <c r="C203" i="74"/>
  <c r="B203" i="74"/>
  <c r="M202" i="74"/>
  <c r="N202" i="74" s="1"/>
  <c r="G202" i="74"/>
  <c r="F202" i="74"/>
  <c r="M201" i="74"/>
  <c r="N201" i="74" s="1"/>
  <c r="G201" i="74"/>
  <c r="F201" i="74"/>
  <c r="M200" i="74"/>
  <c r="N200" i="74"/>
  <c r="G200" i="74"/>
  <c r="F200" i="74"/>
  <c r="M199" i="74"/>
  <c r="N199" i="74" s="1"/>
  <c r="G199" i="74"/>
  <c r="F199" i="74"/>
  <c r="M198" i="74"/>
  <c r="N198" i="74" s="1"/>
  <c r="G198" i="74"/>
  <c r="F198" i="74"/>
  <c r="M197" i="74"/>
  <c r="N197" i="74" s="1"/>
  <c r="F197" i="74"/>
  <c r="G197" i="74" s="1"/>
  <c r="M196" i="74"/>
  <c r="N196" i="74" s="1"/>
  <c r="F196" i="74"/>
  <c r="G196" i="74" s="1"/>
  <c r="M195" i="74"/>
  <c r="G195" i="74"/>
  <c r="F195" i="74"/>
  <c r="M194" i="74"/>
  <c r="N194" i="74" s="1"/>
  <c r="F194" i="74"/>
  <c r="M193" i="74"/>
  <c r="N193" i="74"/>
  <c r="F193" i="74"/>
  <c r="G193" i="74" s="1"/>
  <c r="N192" i="74"/>
  <c r="M192" i="74"/>
  <c r="F192" i="74"/>
  <c r="M191" i="74"/>
  <c r="G191" i="74"/>
  <c r="F191" i="74"/>
  <c r="M190" i="74"/>
  <c r="N190" i="74" s="1"/>
  <c r="G190" i="74"/>
  <c r="F190" i="74"/>
  <c r="M189" i="74"/>
  <c r="N189" i="74"/>
  <c r="F189" i="74"/>
  <c r="L188" i="74"/>
  <c r="L211" i="74" s="1"/>
  <c r="K188" i="74"/>
  <c r="J188" i="74"/>
  <c r="I188" i="74"/>
  <c r="E188" i="74"/>
  <c r="D188" i="74"/>
  <c r="C188" i="74"/>
  <c r="B188" i="74"/>
  <c r="M187" i="74"/>
  <c r="G187" i="74"/>
  <c r="F187" i="74"/>
  <c r="M186" i="74"/>
  <c r="N186" i="74"/>
  <c r="G186" i="74"/>
  <c r="F186" i="74"/>
  <c r="M185" i="74"/>
  <c r="N185" i="74" s="1"/>
  <c r="G185" i="74"/>
  <c r="F185" i="74"/>
  <c r="M184" i="74"/>
  <c r="N184" i="74" s="1"/>
  <c r="G184" i="74"/>
  <c r="F184" i="74"/>
  <c r="M183" i="74"/>
  <c r="N183" i="74" s="1"/>
  <c r="F183" i="74"/>
  <c r="G183" i="74"/>
  <c r="M182" i="74"/>
  <c r="N182" i="74" s="1"/>
  <c r="G182" i="74"/>
  <c r="F182" i="74"/>
  <c r="L181" i="74"/>
  <c r="K181" i="74"/>
  <c r="J181" i="74"/>
  <c r="I181" i="74"/>
  <c r="E181" i="74"/>
  <c r="D181" i="74"/>
  <c r="F181" i="74" s="1"/>
  <c r="C181" i="74"/>
  <c r="B181" i="74"/>
  <c r="M180" i="74"/>
  <c r="F180" i="74"/>
  <c r="M179" i="74"/>
  <c r="G179" i="74"/>
  <c r="F179" i="74"/>
  <c r="M178" i="74"/>
  <c r="N178" i="74" s="1"/>
  <c r="F178" i="74"/>
  <c r="G178" i="74"/>
  <c r="M177" i="74"/>
  <c r="G177" i="74"/>
  <c r="F177" i="74"/>
  <c r="M176" i="74"/>
  <c r="F176" i="74"/>
  <c r="G176" i="74" s="1"/>
  <c r="N175" i="74"/>
  <c r="M175" i="74"/>
  <c r="G175" i="74"/>
  <c r="F175" i="74"/>
  <c r="L168" i="74"/>
  <c r="E86" i="75" s="1"/>
  <c r="K168" i="74"/>
  <c r="J168" i="74"/>
  <c r="I168" i="74"/>
  <c r="B86" i="75" s="1"/>
  <c r="L167" i="74"/>
  <c r="K167" i="74"/>
  <c r="D85" i="75" s="1"/>
  <c r="J167" i="74"/>
  <c r="I167" i="74"/>
  <c r="L166" i="74"/>
  <c r="K166" i="74"/>
  <c r="D84" i="75" s="1"/>
  <c r="J166" i="74"/>
  <c r="I166" i="74"/>
  <c r="B84" i="75" s="1"/>
  <c r="L165" i="74"/>
  <c r="K165" i="74"/>
  <c r="D83" i="75" s="1"/>
  <c r="J165" i="74"/>
  <c r="C83" i="75" s="1"/>
  <c r="I165" i="74"/>
  <c r="L164" i="74"/>
  <c r="E82" i="75" s="1"/>
  <c r="K164" i="74"/>
  <c r="D82" i="75"/>
  <c r="J164" i="74"/>
  <c r="C82" i="75"/>
  <c r="I164" i="74"/>
  <c r="L163" i="74"/>
  <c r="K163" i="74"/>
  <c r="K169" i="74" s="1"/>
  <c r="D81" i="75"/>
  <c r="J163" i="74"/>
  <c r="I163" i="74"/>
  <c r="L161" i="74"/>
  <c r="E79" i="75"/>
  <c r="K161" i="74"/>
  <c r="D79" i="75" s="1"/>
  <c r="J161" i="74"/>
  <c r="I161" i="74"/>
  <c r="L160" i="74"/>
  <c r="E78" i="75"/>
  <c r="K160" i="74"/>
  <c r="D78" i="75" s="1"/>
  <c r="J160" i="74"/>
  <c r="I160" i="74"/>
  <c r="B78" i="75" s="1"/>
  <c r="L159" i="74"/>
  <c r="L159" i="75" s="1"/>
  <c r="K159" i="74"/>
  <c r="D77" i="75"/>
  <c r="J159" i="74"/>
  <c r="I159" i="74"/>
  <c r="L158" i="74"/>
  <c r="E76" i="75" s="1"/>
  <c r="K158" i="74"/>
  <c r="D76" i="75"/>
  <c r="J158" i="74"/>
  <c r="C76" i="75" s="1"/>
  <c r="I158" i="74"/>
  <c r="L157" i="74"/>
  <c r="E75" i="75" s="1"/>
  <c r="K157" i="74"/>
  <c r="D75" i="75"/>
  <c r="D80" i="75" s="1"/>
  <c r="J157" i="74"/>
  <c r="I157" i="74"/>
  <c r="L156" i="74"/>
  <c r="K156" i="74"/>
  <c r="J156" i="74"/>
  <c r="C74" i="75" s="1"/>
  <c r="I156" i="74"/>
  <c r="B74" i="75"/>
  <c r="L155" i="74"/>
  <c r="K155" i="74"/>
  <c r="K155" i="75" s="1"/>
  <c r="J155" i="74"/>
  <c r="C73" i="75" s="1"/>
  <c r="I155" i="74"/>
  <c r="B73" i="75"/>
  <c r="L154" i="74"/>
  <c r="E72" i="75"/>
  <c r="K154" i="74"/>
  <c r="D72" i="75"/>
  <c r="J154" i="74"/>
  <c r="I154" i="74"/>
  <c r="B72" i="75" s="1"/>
  <c r="L153" i="74"/>
  <c r="E71" i="75"/>
  <c r="K153" i="74"/>
  <c r="D71" i="75"/>
  <c r="J153" i="74"/>
  <c r="I153" i="74"/>
  <c r="B71" i="75" s="1"/>
  <c r="L152" i="74"/>
  <c r="E70" i="75"/>
  <c r="K152" i="74"/>
  <c r="J152" i="74"/>
  <c r="I152" i="74"/>
  <c r="L151" i="74"/>
  <c r="E69" i="75" s="1"/>
  <c r="K151" i="74"/>
  <c r="D69" i="75" s="1"/>
  <c r="J151" i="74"/>
  <c r="J151" i="75" s="1"/>
  <c r="I151" i="74"/>
  <c r="B69" i="75" s="1"/>
  <c r="L150" i="74"/>
  <c r="E68" i="75"/>
  <c r="K150" i="74"/>
  <c r="D68" i="75" s="1"/>
  <c r="F68" i="75" s="1"/>
  <c r="J150" i="74"/>
  <c r="C68" i="75"/>
  <c r="I150" i="74"/>
  <c r="L149" i="74"/>
  <c r="E67" i="75"/>
  <c r="K149" i="74"/>
  <c r="J149" i="74"/>
  <c r="C67" i="75" s="1"/>
  <c r="I149" i="74"/>
  <c r="B67" i="75"/>
  <c r="L148" i="74"/>
  <c r="E66" i="75" s="1"/>
  <c r="K148" i="74"/>
  <c r="M148" i="74" s="1"/>
  <c r="N148" i="74" s="1"/>
  <c r="J148" i="74"/>
  <c r="C66" i="75" s="1"/>
  <c r="I148" i="74"/>
  <c r="L146" i="74"/>
  <c r="E64" i="75"/>
  <c r="K146" i="74"/>
  <c r="D64" i="75"/>
  <c r="J146" i="74"/>
  <c r="I146" i="74"/>
  <c r="L145" i="74"/>
  <c r="K145" i="74"/>
  <c r="J145" i="74"/>
  <c r="I145" i="74"/>
  <c r="B63" i="75" s="1"/>
  <c r="L144" i="74"/>
  <c r="K144" i="74"/>
  <c r="D62" i="75" s="1"/>
  <c r="J144" i="74"/>
  <c r="I144" i="74"/>
  <c r="L143" i="74"/>
  <c r="E61" i="75"/>
  <c r="K143" i="74"/>
  <c r="D61" i="75"/>
  <c r="J143" i="74"/>
  <c r="I143" i="74"/>
  <c r="L142" i="74"/>
  <c r="E60" i="75"/>
  <c r="K142" i="74"/>
  <c r="D60" i="75"/>
  <c r="J142" i="74"/>
  <c r="C60" i="75"/>
  <c r="I142" i="74"/>
  <c r="L141" i="74"/>
  <c r="K141" i="74"/>
  <c r="D59" i="75"/>
  <c r="J141" i="74"/>
  <c r="I141" i="74"/>
  <c r="M141" i="74" s="1"/>
  <c r="N141" i="74" s="1"/>
  <c r="L139" i="74"/>
  <c r="E57" i="75"/>
  <c r="K139" i="74"/>
  <c r="D57" i="75" s="1"/>
  <c r="J139" i="74"/>
  <c r="C57" i="75"/>
  <c r="I139" i="74"/>
  <c r="L138" i="74"/>
  <c r="E56" i="75"/>
  <c r="F56" i="75" s="1"/>
  <c r="K138" i="74"/>
  <c r="D56" i="75" s="1"/>
  <c r="J138" i="74"/>
  <c r="I138" i="74"/>
  <c r="M138" i="74" s="1"/>
  <c r="B56" i="75"/>
  <c r="L137" i="74"/>
  <c r="K137" i="74"/>
  <c r="D55" i="75" s="1"/>
  <c r="J137" i="74"/>
  <c r="C55" i="75" s="1"/>
  <c r="I137" i="74"/>
  <c r="L136" i="74"/>
  <c r="K136" i="74"/>
  <c r="K136" i="75" s="1"/>
  <c r="D54" i="75"/>
  <c r="J136" i="74"/>
  <c r="I136" i="74"/>
  <c r="L135" i="74"/>
  <c r="K135" i="74"/>
  <c r="K135" i="75"/>
  <c r="D53" i="75"/>
  <c r="J135" i="74"/>
  <c r="I135" i="74"/>
  <c r="L134" i="74"/>
  <c r="E52" i="75" s="1"/>
  <c r="K134" i="74"/>
  <c r="J134" i="74"/>
  <c r="I134" i="74"/>
  <c r="L128" i="74"/>
  <c r="K128" i="74"/>
  <c r="M128" i="74" s="1"/>
  <c r="J128" i="74"/>
  <c r="N128" i="74" s="1"/>
  <c r="I128" i="74"/>
  <c r="E128" i="74"/>
  <c r="D128" i="74"/>
  <c r="C128" i="74"/>
  <c r="B128" i="74"/>
  <c r="F128" i="74" s="1"/>
  <c r="N127" i="74"/>
  <c r="M127" i="74"/>
  <c r="F127" i="74"/>
  <c r="N126" i="74"/>
  <c r="M126" i="74"/>
  <c r="G126" i="74"/>
  <c r="F126" i="74"/>
  <c r="N125" i="74"/>
  <c r="M125" i="74"/>
  <c r="F125" i="74"/>
  <c r="G125" i="74"/>
  <c r="N124" i="74"/>
  <c r="M124" i="74"/>
  <c r="G124" i="74"/>
  <c r="F124" i="74"/>
  <c r="N123" i="74"/>
  <c r="M123" i="74"/>
  <c r="F123" i="74"/>
  <c r="G123" i="74"/>
  <c r="N122" i="74"/>
  <c r="M122" i="74"/>
  <c r="F122" i="74"/>
  <c r="G122" i="74" s="1"/>
  <c r="L121" i="74"/>
  <c r="K121" i="74"/>
  <c r="J121" i="74"/>
  <c r="I121" i="74"/>
  <c r="E121" i="74"/>
  <c r="D121" i="74"/>
  <c r="C121" i="74"/>
  <c r="B121" i="74"/>
  <c r="N120" i="74"/>
  <c r="M120" i="74"/>
  <c r="G120" i="74"/>
  <c r="F120" i="74"/>
  <c r="N119" i="74"/>
  <c r="M119" i="74"/>
  <c r="F119" i="74"/>
  <c r="G119" i="74" s="1"/>
  <c r="M118" i="74"/>
  <c r="N118" i="74"/>
  <c r="F118" i="74"/>
  <c r="G118" i="74" s="1"/>
  <c r="N117" i="74"/>
  <c r="M117" i="74"/>
  <c r="F117" i="74"/>
  <c r="G117" i="74" s="1"/>
  <c r="N116" i="74"/>
  <c r="M116" i="74"/>
  <c r="F116" i="74"/>
  <c r="G116" i="74" s="1"/>
  <c r="N115" i="74"/>
  <c r="M115" i="74"/>
  <c r="F115" i="74"/>
  <c r="G115" i="74" s="1"/>
  <c r="M114" i="74"/>
  <c r="N114" i="74" s="1"/>
  <c r="F114" i="74"/>
  <c r="G114" i="74"/>
  <c r="M113" i="74"/>
  <c r="F113" i="74"/>
  <c r="G113" i="74"/>
  <c r="M112" i="74"/>
  <c r="N112" i="74" s="1"/>
  <c r="F112" i="74"/>
  <c r="G112" i="74" s="1"/>
  <c r="M111" i="74"/>
  <c r="N111" i="74" s="1"/>
  <c r="F111" i="74"/>
  <c r="G111" i="74" s="1"/>
  <c r="M110" i="74"/>
  <c r="F110" i="74"/>
  <c r="M109" i="74"/>
  <c r="F109" i="74"/>
  <c r="G109" i="74" s="1"/>
  <c r="M108" i="74"/>
  <c r="G108" i="74"/>
  <c r="F108" i="74"/>
  <c r="M107" i="74"/>
  <c r="G107" i="74"/>
  <c r="F107" i="74"/>
  <c r="L106" i="74"/>
  <c r="K106" i="74"/>
  <c r="J106" i="74"/>
  <c r="J129" i="74" s="1"/>
  <c r="I106" i="74"/>
  <c r="E106" i="74"/>
  <c r="D106" i="74"/>
  <c r="C106" i="74"/>
  <c r="B106" i="74"/>
  <c r="N105" i="74"/>
  <c r="M105" i="74"/>
  <c r="F105" i="74"/>
  <c r="G105" i="74"/>
  <c r="M104" i="74"/>
  <c r="F104" i="74"/>
  <c r="N103" i="74"/>
  <c r="M103" i="74"/>
  <c r="F103" i="74"/>
  <c r="G103" i="74" s="1"/>
  <c r="N102" i="74"/>
  <c r="M102" i="74"/>
  <c r="G102" i="74"/>
  <c r="F102" i="74"/>
  <c r="M101" i="74"/>
  <c r="F101" i="74"/>
  <c r="G101" i="74"/>
  <c r="N100" i="74"/>
  <c r="M100" i="74"/>
  <c r="F100" i="74"/>
  <c r="G100" i="74" s="1"/>
  <c r="L99" i="74"/>
  <c r="K99" i="74"/>
  <c r="J99" i="74"/>
  <c r="I99" i="74"/>
  <c r="E99" i="74"/>
  <c r="E129" i="74" s="1"/>
  <c r="D99" i="74"/>
  <c r="D129" i="74" s="1"/>
  <c r="C99" i="74"/>
  <c r="B99" i="74"/>
  <c r="N98" i="74"/>
  <c r="M98" i="74"/>
  <c r="F98" i="74"/>
  <c r="M97" i="74"/>
  <c r="N97" i="74"/>
  <c r="F97" i="74"/>
  <c r="G97" i="74"/>
  <c r="N96" i="74"/>
  <c r="M96" i="74"/>
  <c r="G96" i="74"/>
  <c r="F96" i="74"/>
  <c r="M95" i="74"/>
  <c r="N95" i="74"/>
  <c r="F95" i="74"/>
  <c r="G95" i="74" s="1"/>
  <c r="N94" i="74"/>
  <c r="M94" i="74"/>
  <c r="F94" i="74"/>
  <c r="G94" i="74" s="1"/>
  <c r="M93" i="74"/>
  <c r="N93" i="74"/>
  <c r="F93" i="74"/>
  <c r="G93" i="74"/>
  <c r="L86" i="74"/>
  <c r="E45" i="75"/>
  <c r="K86" i="74"/>
  <c r="J86" i="74"/>
  <c r="I86" i="74"/>
  <c r="B45" i="75"/>
  <c r="L85" i="74"/>
  <c r="K85" i="74"/>
  <c r="J85" i="74"/>
  <c r="I85" i="74"/>
  <c r="L84" i="74"/>
  <c r="E43" i="75" s="1"/>
  <c r="K84" i="74"/>
  <c r="J84" i="74"/>
  <c r="I84" i="74"/>
  <c r="L83" i="74"/>
  <c r="K83" i="74"/>
  <c r="D42" i="75" s="1"/>
  <c r="J83" i="74"/>
  <c r="I83" i="74"/>
  <c r="I165" i="75" s="1"/>
  <c r="L82" i="74"/>
  <c r="K82" i="74"/>
  <c r="J82" i="74"/>
  <c r="I82" i="74"/>
  <c r="L81" i="74"/>
  <c r="K81" i="74"/>
  <c r="J81" i="74"/>
  <c r="I81" i="74"/>
  <c r="L79" i="74"/>
  <c r="L161" i="75" s="1"/>
  <c r="K79" i="74"/>
  <c r="J79" i="74"/>
  <c r="I79" i="74"/>
  <c r="L78" i="74"/>
  <c r="K78" i="74"/>
  <c r="K160" i="75" s="1"/>
  <c r="J78" i="74"/>
  <c r="I78" i="74"/>
  <c r="L77" i="74"/>
  <c r="K77" i="74"/>
  <c r="J77" i="74"/>
  <c r="I77" i="74"/>
  <c r="L76" i="74"/>
  <c r="L158" i="75" s="1"/>
  <c r="K76" i="74"/>
  <c r="D35" i="75"/>
  <c r="J76" i="74"/>
  <c r="C35" i="75" s="1"/>
  <c r="I76" i="74"/>
  <c r="B35" i="75"/>
  <c r="L75" i="74"/>
  <c r="K75" i="74"/>
  <c r="K157" i="75" s="1"/>
  <c r="J75" i="74"/>
  <c r="I75" i="74"/>
  <c r="L74" i="74"/>
  <c r="K74" i="74"/>
  <c r="J74" i="74"/>
  <c r="I74" i="74"/>
  <c r="I156" i="75" s="1"/>
  <c r="L73" i="74"/>
  <c r="K73" i="74"/>
  <c r="J73" i="74"/>
  <c r="I73" i="74"/>
  <c r="L72" i="74"/>
  <c r="K72" i="74"/>
  <c r="J72" i="74"/>
  <c r="I72" i="74"/>
  <c r="L71" i="74"/>
  <c r="L153" i="75"/>
  <c r="K71" i="74"/>
  <c r="D30" i="75"/>
  <c r="K153" i="75"/>
  <c r="J71" i="74"/>
  <c r="C30" i="75"/>
  <c r="I71" i="74"/>
  <c r="L70" i="74"/>
  <c r="K70" i="74"/>
  <c r="J70" i="74"/>
  <c r="I70" i="74"/>
  <c r="B29" i="75" s="1"/>
  <c r="L69" i="74"/>
  <c r="K69" i="74"/>
  <c r="D28" i="75" s="1"/>
  <c r="J69" i="74"/>
  <c r="C28" i="75" s="1"/>
  <c r="I69" i="74"/>
  <c r="L68" i="74"/>
  <c r="K68" i="74"/>
  <c r="J68" i="74"/>
  <c r="I68" i="74"/>
  <c r="L67" i="74"/>
  <c r="L149" i="75" s="1"/>
  <c r="K67" i="74"/>
  <c r="D26" i="75" s="1"/>
  <c r="J67" i="74"/>
  <c r="I67" i="74"/>
  <c r="I149" i="75" s="1"/>
  <c r="L66" i="74"/>
  <c r="K66" i="74"/>
  <c r="D25" i="75" s="1"/>
  <c r="J66" i="74"/>
  <c r="C25" i="75" s="1"/>
  <c r="I66" i="74"/>
  <c r="L64" i="74"/>
  <c r="L65" i="74" s="1"/>
  <c r="K64" i="74"/>
  <c r="J64" i="74"/>
  <c r="I64" i="74"/>
  <c r="L63" i="74"/>
  <c r="E22" i="75"/>
  <c r="K63" i="74"/>
  <c r="D22" i="75"/>
  <c r="J63" i="74"/>
  <c r="M63" i="74" s="1"/>
  <c r="I63" i="74"/>
  <c r="L62" i="74"/>
  <c r="K62" i="74"/>
  <c r="J62" i="74"/>
  <c r="I62" i="74"/>
  <c r="L61" i="74"/>
  <c r="K61" i="74"/>
  <c r="J61" i="74"/>
  <c r="I61" i="74"/>
  <c r="L60" i="74"/>
  <c r="K60" i="74"/>
  <c r="J60" i="74"/>
  <c r="C19" i="75"/>
  <c r="I60" i="74"/>
  <c r="I65" i="74" s="1"/>
  <c r="L59" i="74"/>
  <c r="K59" i="74"/>
  <c r="J59" i="74"/>
  <c r="I59" i="74"/>
  <c r="M59" i="74"/>
  <c r="L57" i="74"/>
  <c r="K57" i="74"/>
  <c r="J57" i="74"/>
  <c r="I57" i="74"/>
  <c r="L56" i="74"/>
  <c r="K56" i="74"/>
  <c r="J56" i="74"/>
  <c r="I56" i="74"/>
  <c r="L55" i="74"/>
  <c r="K55" i="74"/>
  <c r="J55" i="74"/>
  <c r="I55" i="74"/>
  <c r="L54" i="74"/>
  <c r="K54" i="74"/>
  <c r="D13" i="75"/>
  <c r="J54" i="74"/>
  <c r="I54" i="74"/>
  <c r="L53" i="74"/>
  <c r="L135" i="75" s="1"/>
  <c r="K53" i="74"/>
  <c r="J53" i="74"/>
  <c r="I53" i="74"/>
  <c r="L52" i="74"/>
  <c r="K52" i="74"/>
  <c r="J52" i="74"/>
  <c r="I52" i="74"/>
  <c r="L46" i="74"/>
  <c r="K46" i="74"/>
  <c r="J46" i="74"/>
  <c r="I46" i="74"/>
  <c r="E46" i="74"/>
  <c r="D46" i="74"/>
  <c r="C46" i="74"/>
  <c r="B46" i="74"/>
  <c r="M45" i="74"/>
  <c r="N45" i="74" s="1"/>
  <c r="F45" i="74"/>
  <c r="G45" i="74" s="1"/>
  <c r="M44" i="74"/>
  <c r="N44" i="74"/>
  <c r="F44" i="74"/>
  <c r="N43" i="74"/>
  <c r="M43" i="74"/>
  <c r="F43" i="74"/>
  <c r="G43" i="74" s="1"/>
  <c r="M42" i="74"/>
  <c r="F42" i="74"/>
  <c r="N41" i="74"/>
  <c r="M41" i="74"/>
  <c r="F41" i="74"/>
  <c r="M40" i="74"/>
  <c r="N40" i="74" s="1"/>
  <c r="F40" i="74"/>
  <c r="L39" i="74"/>
  <c r="K39" i="74"/>
  <c r="J39" i="74"/>
  <c r="M39" i="74" s="1"/>
  <c r="I39" i="74"/>
  <c r="E39" i="74"/>
  <c r="D39" i="74"/>
  <c r="C39" i="74"/>
  <c r="B39" i="74"/>
  <c r="F39" i="74" s="1"/>
  <c r="G39" i="74" s="1"/>
  <c r="N38" i="74"/>
  <c r="M38" i="74"/>
  <c r="G38" i="74"/>
  <c r="F38" i="74"/>
  <c r="M37" i="74"/>
  <c r="N37" i="74" s="1"/>
  <c r="F37" i="74"/>
  <c r="M36" i="74"/>
  <c r="N36" i="74" s="1"/>
  <c r="F36" i="74"/>
  <c r="N35" i="74"/>
  <c r="M35" i="74"/>
  <c r="F35" i="74"/>
  <c r="M34" i="74"/>
  <c r="N34" i="74"/>
  <c r="F34" i="74"/>
  <c r="N33" i="74"/>
  <c r="M33" i="74"/>
  <c r="F33" i="74"/>
  <c r="G33" i="74" s="1"/>
  <c r="M32" i="74"/>
  <c r="F32" i="74"/>
  <c r="M31" i="74"/>
  <c r="N31" i="74" s="1"/>
  <c r="F31" i="74"/>
  <c r="M30" i="74"/>
  <c r="F30" i="74"/>
  <c r="G30" i="74" s="1"/>
  <c r="M29" i="74"/>
  <c r="N29" i="74"/>
  <c r="F29" i="74"/>
  <c r="G29" i="74"/>
  <c r="N28" i="74"/>
  <c r="M28" i="74"/>
  <c r="F28" i="74"/>
  <c r="M27" i="74"/>
  <c r="N27" i="74"/>
  <c r="G27" i="74"/>
  <c r="F27" i="74"/>
  <c r="M26" i="74"/>
  <c r="F26" i="74"/>
  <c r="G26" i="74" s="1"/>
  <c r="M25" i="74"/>
  <c r="N25" i="74" s="1"/>
  <c r="F25" i="74"/>
  <c r="L24" i="74"/>
  <c r="L47" i="74" s="1"/>
  <c r="K24" i="74"/>
  <c r="J24" i="74"/>
  <c r="I24" i="74"/>
  <c r="M24" i="74" s="1"/>
  <c r="E24" i="74"/>
  <c r="D24" i="74"/>
  <c r="D47" i="74" s="1"/>
  <c r="C24" i="74"/>
  <c r="B24" i="74"/>
  <c r="M23" i="74"/>
  <c r="N23" i="74" s="1"/>
  <c r="F23" i="74"/>
  <c r="G23" i="74" s="1"/>
  <c r="M22" i="74"/>
  <c r="N22" i="74" s="1"/>
  <c r="F22" i="74"/>
  <c r="G22" i="74"/>
  <c r="M21" i="74"/>
  <c r="N21" i="74"/>
  <c r="F21" i="74"/>
  <c r="M20" i="74"/>
  <c r="N20" i="74" s="1"/>
  <c r="F20" i="74"/>
  <c r="M19" i="74"/>
  <c r="N19" i="74"/>
  <c r="F19" i="74"/>
  <c r="G19" i="74"/>
  <c r="N18" i="74"/>
  <c r="M18" i="74"/>
  <c r="F18" i="74"/>
  <c r="L17" i="74"/>
  <c r="K17" i="74"/>
  <c r="K47" i="74" s="1"/>
  <c r="J17" i="74"/>
  <c r="I17" i="74"/>
  <c r="E17" i="74"/>
  <c r="E47" i="74"/>
  <c r="D17" i="74"/>
  <c r="C17" i="74"/>
  <c r="B17" i="74"/>
  <c r="M16" i="74"/>
  <c r="N16" i="74"/>
  <c r="F16" i="74"/>
  <c r="G16" i="74"/>
  <c r="N15" i="74"/>
  <c r="M15" i="74"/>
  <c r="F15" i="74"/>
  <c r="G15" i="74"/>
  <c r="M14" i="74"/>
  <c r="F14" i="74"/>
  <c r="G14" i="74" s="1"/>
  <c r="N13" i="74"/>
  <c r="M13" i="74"/>
  <c r="G13" i="74"/>
  <c r="F13" i="74"/>
  <c r="M12" i="74"/>
  <c r="N12" i="74" s="1"/>
  <c r="F12" i="74"/>
  <c r="G12" i="74" s="1"/>
  <c r="N11" i="74"/>
  <c r="M11" i="74"/>
  <c r="G11" i="74"/>
  <c r="F11" i="74"/>
  <c r="E33" i="75"/>
  <c r="B32" i="75"/>
  <c r="C102" i="75"/>
  <c r="G127" i="74"/>
  <c r="E81" i="75"/>
  <c r="D38" i="75"/>
  <c r="N63" i="74"/>
  <c r="M66" i="74"/>
  <c r="N179" i="74"/>
  <c r="G42" i="74"/>
  <c r="E18" i="75"/>
  <c r="B37" i="75"/>
  <c r="C32" i="75"/>
  <c r="N30" i="74"/>
  <c r="D32" i="75"/>
  <c r="N42" i="74"/>
  <c r="I143" i="75"/>
  <c r="B20" i="75"/>
  <c r="G18" i="74"/>
  <c r="J139" i="75"/>
  <c r="C16" i="75"/>
  <c r="K165" i="75"/>
  <c r="L165" i="75"/>
  <c r="E42" i="75"/>
  <c r="N104" i="74"/>
  <c r="N109" i="74"/>
  <c r="N113" i="74"/>
  <c r="B55" i="75"/>
  <c r="C62" i="75"/>
  <c r="E211" i="74"/>
  <c r="G208" i="74"/>
  <c r="B95" i="75"/>
  <c r="K229" i="74"/>
  <c r="B109" i="75"/>
  <c r="E63" i="75"/>
  <c r="K145" i="75"/>
  <c r="J145" i="75"/>
  <c r="C22" i="75"/>
  <c r="N101" i="74"/>
  <c r="C63" i="75"/>
  <c r="C78" i="75"/>
  <c r="B96" i="75"/>
  <c r="B101" i="75"/>
  <c r="I137" i="75"/>
  <c r="B14" i="75"/>
  <c r="C29" i="75"/>
  <c r="E40" i="75"/>
  <c r="E46" i="75" s="1"/>
  <c r="C54" i="75"/>
  <c r="B60" i="75"/>
  <c r="F60" i="75" s="1"/>
  <c r="G60" i="75" s="1"/>
  <c r="B117" i="75"/>
  <c r="G34" i="74"/>
  <c r="J144" i="75"/>
  <c r="C21" i="75"/>
  <c r="B83" i="75"/>
  <c r="G180" i="74"/>
  <c r="C98" i="75"/>
  <c r="E124" i="75"/>
  <c r="M247" i="74"/>
  <c r="N247" i="74" s="1"/>
  <c r="I136" i="75"/>
  <c r="B13" i="75"/>
  <c r="L139" i="75"/>
  <c r="L150" i="75"/>
  <c r="E27" i="75"/>
  <c r="D31" i="75"/>
  <c r="E34" i="75"/>
  <c r="B38" i="75"/>
  <c r="M79" i="74"/>
  <c r="N79" i="74" s="1"/>
  <c r="C85" i="75"/>
  <c r="G181" i="74"/>
  <c r="L222" i="74"/>
  <c r="D123" i="75"/>
  <c r="M246" i="74"/>
  <c r="N246" i="74" s="1"/>
  <c r="M233" i="74"/>
  <c r="N233" i="74" s="1"/>
  <c r="B110" i="75"/>
  <c r="B28" i="75"/>
  <c r="C69" i="75"/>
  <c r="C84" i="75"/>
  <c r="M235" i="74"/>
  <c r="N235" i="74"/>
  <c r="N32" i="74"/>
  <c r="K147" i="74"/>
  <c r="K137" i="75"/>
  <c r="D14" i="75"/>
  <c r="I154" i="75"/>
  <c r="B31" i="75"/>
  <c r="B62" i="75"/>
  <c r="C103" i="75"/>
  <c r="N26" i="74"/>
  <c r="D18" i="75"/>
  <c r="E19" i="75"/>
  <c r="K146" i="75"/>
  <c r="D23" i="75"/>
  <c r="J148" i="75"/>
  <c r="E26" i="75"/>
  <c r="I153" i="75"/>
  <c r="B30" i="75"/>
  <c r="F30" i="75" s="1"/>
  <c r="M71" i="74"/>
  <c r="N71" i="74"/>
  <c r="L154" i="75"/>
  <c r="C38" i="75"/>
  <c r="L164" i="75"/>
  <c r="E41" i="75"/>
  <c r="I168" i="75"/>
  <c r="M86" i="74"/>
  <c r="N86" i="74" s="1"/>
  <c r="G110" i="74"/>
  <c r="J147" i="74"/>
  <c r="C72" i="75"/>
  <c r="F72" i="75"/>
  <c r="C211" i="74"/>
  <c r="B102" i="75"/>
  <c r="B52" i="75"/>
  <c r="B59" i="75"/>
  <c r="J135" i="75"/>
  <c r="E14" i="75"/>
  <c r="I142" i="75"/>
  <c r="I150" i="75"/>
  <c r="D29" i="75"/>
  <c r="F29" i="75" s="1"/>
  <c r="C36" i="75"/>
  <c r="E38" i="75"/>
  <c r="J167" i="75"/>
  <c r="D45" i="75"/>
  <c r="B68" i="75"/>
  <c r="B94" i="75"/>
  <c r="C97" i="75"/>
  <c r="B104" i="75"/>
  <c r="B119" i="75"/>
  <c r="F119" i="75" s="1"/>
  <c r="G119" i="75" s="1"/>
  <c r="M242" i="74"/>
  <c r="C127" i="75"/>
  <c r="B11" i="75"/>
  <c r="B27" i="75"/>
  <c r="D37" i="75"/>
  <c r="M64" i="75"/>
  <c r="N64" i="75" s="1"/>
  <c r="G192" i="74"/>
  <c r="C95" i="75"/>
  <c r="C112" i="75"/>
  <c r="G20" i="74"/>
  <c r="G28" i="74"/>
  <c r="G36" i="74"/>
  <c r="G40" i="74"/>
  <c r="G44" i="74"/>
  <c r="J142" i="75"/>
  <c r="L152" i="75"/>
  <c r="E29" i="75"/>
  <c r="J158" i="75"/>
  <c r="L160" i="75"/>
  <c r="B42" i="75"/>
  <c r="J166" i="75"/>
  <c r="C43" i="75"/>
  <c r="G98" i="74"/>
  <c r="N108" i="74"/>
  <c r="M143" i="74"/>
  <c r="B61" i="75"/>
  <c r="C86" i="75"/>
  <c r="J211" i="74"/>
  <c r="G189" i="74"/>
  <c r="C104" i="75"/>
  <c r="B111" i="75"/>
  <c r="M234" i="74"/>
  <c r="C119" i="75"/>
  <c r="N242" i="74"/>
  <c r="B126" i="75"/>
  <c r="C11" i="75"/>
  <c r="C12" i="75"/>
  <c r="C27" i="75"/>
  <c r="E37" i="75"/>
  <c r="C44" i="75"/>
  <c r="B127" i="75"/>
  <c r="I58" i="74"/>
  <c r="C18" i="75"/>
  <c r="B25" i="75"/>
  <c r="C26" i="75"/>
  <c r="E28" i="75"/>
  <c r="B33" i="75"/>
  <c r="E36" i="75"/>
  <c r="J165" i="75"/>
  <c r="C42" i="75"/>
  <c r="D43" i="75"/>
  <c r="B54" i="75"/>
  <c r="C61" i="75"/>
  <c r="N143" i="74"/>
  <c r="M160" i="74"/>
  <c r="N160" i="74" s="1"/>
  <c r="C111" i="75"/>
  <c r="B118" i="75"/>
  <c r="M245" i="74"/>
  <c r="N245" i="74" s="1"/>
  <c r="D11" i="75"/>
  <c r="E20" i="75"/>
  <c r="B34" i="75"/>
  <c r="M69" i="75"/>
  <c r="N69" i="75" s="1"/>
  <c r="C59" i="75"/>
  <c r="M76" i="75"/>
  <c r="J65" i="75"/>
  <c r="F69" i="75"/>
  <c r="I151" i="75"/>
  <c r="M151" i="74"/>
  <c r="N151" i="74" s="1"/>
  <c r="B76" i="75"/>
  <c r="M158" i="74"/>
  <c r="I158" i="75"/>
  <c r="M158" i="75"/>
  <c r="G194" i="74"/>
  <c r="E126" i="75"/>
  <c r="M249" i="74"/>
  <c r="N249" i="74"/>
  <c r="L167" i="75"/>
  <c r="Y31" i="76"/>
  <c r="R91" i="76" a="1"/>
  <c r="R100" i="76" s="1"/>
  <c r="B110" i="76"/>
  <c r="N107" i="76"/>
  <c r="N110" i="74"/>
  <c r="D86" i="75"/>
  <c r="K168" i="75"/>
  <c r="M168" i="74"/>
  <c r="J161" i="75"/>
  <c r="N161" i="74"/>
  <c r="C79" i="75"/>
  <c r="G79" i="75"/>
  <c r="Y32" i="76"/>
  <c r="H153" i="76"/>
  <c r="H156" i="76" s="1"/>
  <c r="H223" i="76"/>
  <c r="H226" i="76" s="1"/>
  <c r="N223" i="76"/>
  <c r="N107" i="74"/>
  <c r="N176" i="74"/>
  <c r="D70" i="75"/>
  <c r="K148" i="75"/>
  <c r="M181" i="74"/>
  <c r="I211" i="74"/>
  <c r="N191" i="74"/>
  <c r="K149" i="75"/>
  <c r="D67" i="75"/>
  <c r="F67" i="75"/>
  <c r="G67" i="75" s="1"/>
  <c r="C77" i="75"/>
  <c r="J159" i="75"/>
  <c r="N187" i="74"/>
  <c r="G21" i="74"/>
  <c r="N234" i="74"/>
  <c r="G180" i="76"/>
  <c r="N177" i="76"/>
  <c r="N180" i="76" s="1"/>
  <c r="B47" i="74"/>
  <c r="F47" i="74" s="1"/>
  <c r="F24" i="74"/>
  <c r="G24" i="74" s="1"/>
  <c r="G25" i="74"/>
  <c r="F46" i="74"/>
  <c r="H46" i="74" s="1"/>
  <c r="J160" i="75"/>
  <c r="C37" i="75"/>
  <c r="F37" i="75" s="1"/>
  <c r="G104" i="74"/>
  <c r="L140" i="74"/>
  <c r="E53" i="75"/>
  <c r="N207" i="74"/>
  <c r="F63" i="76"/>
  <c r="N60" i="76"/>
  <c r="N63" i="76" s="1"/>
  <c r="B83" i="76"/>
  <c r="B86" i="76" s="1"/>
  <c r="N84" i="76"/>
  <c r="B153" i="76"/>
  <c r="B156" i="76" s="1"/>
  <c r="N154" i="76"/>
  <c r="B203" i="76"/>
  <c r="D15" i="75"/>
  <c r="K138" i="75"/>
  <c r="K58" i="74"/>
  <c r="J143" i="75"/>
  <c r="J65" i="74"/>
  <c r="C20" i="75"/>
  <c r="D95" i="75"/>
  <c r="D99" i="75" s="1"/>
  <c r="K222" i="74"/>
  <c r="M218" i="74"/>
  <c r="Y97" i="76"/>
  <c r="G35" i="74"/>
  <c r="H35" i="74"/>
  <c r="E13" i="75"/>
  <c r="M54" i="74"/>
  <c r="E15" i="75"/>
  <c r="L138" i="75"/>
  <c r="M75" i="74"/>
  <c r="N75" i="74" s="1"/>
  <c r="K80" i="74"/>
  <c r="D34" i="75"/>
  <c r="J87" i="74"/>
  <c r="C41" i="75"/>
  <c r="J164" i="75"/>
  <c r="J169" i="75"/>
  <c r="B43" i="75"/>
  <c r="F43" i="75"/>
  <c r="G43" i="75" s="1"/>
  <c r="L147" i="74"/>
  <c r="L141" i="75"/>
  <c r="E59" i="75"/>
  <c r="J153" i="75"/>
  <c r="M153" i="74"/>
  <c r="C71" i="75"/>
  <c r="G71" i="75" s="1"/>
  <c r="F71" i="75"/>
  <c r="N177" i="74"/>
  <c r="N180" i="74"/>
  <c r="D98" i="75"/>
  <c r="C153" i="76"/>
  <c r="C156" i="76"/>
  <c r="B226" i="76"/>
  <c r="N225" i="76"/>
  <c r="M236" i="74"/>
  <c r="J154" i="75"/>
  <c r="M154" i="75" s="1"/>
  <c r="C113" i="75"/>
  <c r="F113" i="75"/>
  <c r="C116" i="75"/>
  <c r="J244" i="74"/>
  <c r="M28" i="75"/>
  <c r="N28" i="75"/>
  <c r="L58" i="75"/>
  <c r="I163" i="75"/>
  <c r="I87" i="74"/>
  <c r="B40" i="75"/>
  <c r="C45" i="75"/>
  <c r="J168" i="75"/>
  <c r="N14" i="74"/>
  <c r="B22" i="75"/>
  <c r="F22" i="75" s="1"/>
  <c r="G22" i="75" s="1"/>
  <c r="I145" i="75"/>
  <c r="D52" i="75"/>
  <c r="K140" i="74"/>
  <c r="B103" i="75"/>
  <c r="F103" i="75"/>
  <c r="G103" i="75" s="1"/>
  <c r="M226" i="74"/>
  <c r="L157" i="75"/>
  <c r="L80" i="74"/>
  <c r="L151" i="75"/>
  <c r="M151" i="75" s="1"/>
  <c r="M154" i="74"/>
  <c r="K154" i="75"/>
  <c r="N195" i="74"/>
  <c r="N203" i="74"/>
  <c r="E94" i="75"/>
  <c r="N217" i="74"/>
  <c r="L229" i="74"/>
  <c r="L142" i="75"/>
  <c r="E101" i="75"/>
  <c r="M224" i="74"/>
  <c r="B21" i="75"/>
  <c r="I144" i="75"/>
  <c r="C53" i="75"/>
  <c r="M137" i="74"/>
  <c r="C56" i="75"/>
  <c r="N138" i="74"/>
  <c r="B66" i="75"/>
  <c r="I148" i="75"/>
  <c r="C81" i="75"/>
  <c r="J169" i="74"/>
  <c r="M188" i="74"/>
  <c r="M223" i="74"/>
  <c r="K141" i="75"/>
  <c r="D100" i="75"/>
  <c r="J251" i="74"/>
  <c r="C122" i="75"/>
  <c r="E123" i="75"/>
  <c r="L251" i="74"/>
  <c r="F102" i="75"/>
  <c r="F38" i="75"/>
  <c r="F17" i="74"/>
  <c r="B12" i="75"/>
  <c r="K129" i="74"/>
  <c r="D63" i="75"/>
  <c r="D65" i="75"/>
  <c r="M145" i="74"/>
  <c r="M159" i="74"/>
  <c r="B77" i="75"/>
  <c r="F97" i="75"/>
  <c r="K87" i="75"/>
  <c r="M101" i="75"/>
  <c r="F117" i="75"/>
  <c r="G117" i="75"/>
  <c r="C23" i="75"/>
  <c r="M68" i="74"/>
  <c r="M72" i="74"/>
  <c r="C31" i="75"/>
  <c r="M74" i="74"/>
  <c r="N74" i="74" s="1"/>
  <c r="J156" i="75"/>
  <c r="C33" i="75"/>
  <c r="C129" i="74"/>
  <c r="C64" i="75"/>
  <c r="B26" i="75"/>
  <c r="M67" i="74"/>
  <c r="N67" i="74" s="1"/>
  <c r="I80" i="74"/>
  <c r="I88" i="74"/>
  <c r="I160" i="75"/>
  <c r="M78" i="74"/>
  <c r="E74" i="75"/>
  <c r="M156" i="74"/>
  <c r="L169" i="74"/>
  <c r="E83" i="75"/>
  <c r="G83" i="75"/>
  <c r="N165" i="74"/>
  <c r="M210" i="74"/>
  <c r="D109" i="75"/>
  <c r="F109" i="75"/>
  <c r="G109" i="75"/>
  <c r="M232" i="74"/>
  <c r="D114" i="75"/>
  <c r="I244" i="74"/>
  <c r="B120" i="75"/>
  <c r="V30" i="76"/>
  <c r="V21" i="76"/>
  <c r="V28" i="76"/>
  <c r="V27" i="76"/>
  <c r="V25" i="76"/>
  <c r="V22" i="76"/>
  <c r="V24" i="76"/>
  <c r="V29" i="76"/>
  <c r="V31" i="76"/>
  <c r="V23" i="76"/>
  <c r="M142" i="74"/>
  <c r="M17" i="74"/>
  <c r="E21" i="75"/>
  <c r="E23" i="75"/>
  <c r="E24" i="75"/>
  <c r="L146" i="75"/>
  <c r="M85" i="74"/>
  <c r="E44" i="75"/>
  <c r="G128" i="74"/>
  <c r="D73" i="75"/>
  <c r="F203" i="74"/>
  <c r="K158" i="75"/>
  <c r="M240" i="74"/>
  <c r="M63" i="75"/>
  <c r="N63" i="75" s="1"/>
  <c r="V171" i="76"/>
  <c r="V164" i="76"/>
  <c r="V169" i="76"/>
  <c r="V172" i="76"/>
  <c r="V161" i="76"/>
  <c r="V166" i="76"/>
  <c r="V162" i="76"/>
  <c r="V167" i="76"/>
  <c r="Y167" i="76" s="1"/>
  <c r="V168" i="76"/>
  <c r="V165" i="76"/>
  <c r="Y165" i="76" s="1"/>
  <c r="V163" i="76"/>
  <c r="V170" i="76"/>
  <c r="J137" i="75"/>
  <c r="K151" i="75"/>
  <c r="E35" i="75"/>
  <c r="F106" i="74"/>
  <c r="G106" i="74" s="1"/>
  <c r="M139" i="74"/>
  <c r="B57" i="75"/>
  <c r="F57" i="75" s="1"/>
  <c r="M149" i="74"/>
  <c r="N149" i="74" s="1"/>
  <c r="C75" i="75"/>
  <c r="C80" i="75" s="1"/>
  <c r="J157" i="75"/>
  <c r="B81" i="75"/>
  <c r="F81" i="75" s="1"/>
  <c r="M163" i="74"/>
  <c r="N163" i="74" s="1"/>
  <c r="B18" i="75"/>
  <c r="F18" i="75" s="1"/>
  <c r="M109" i="75"/>
  <c r="N109" i="75" s="1"/>
  <c r="J133" i="76"/>
  <c r="F28" i="75"/>
  <c r="G28" i="75" s="1"/>
  <c r="B70" i="75"/>
  <c r="L143" i="75"/>
  <c r="J150" i="75"/>
  <c r="M76" i="74"/>
  <c r="N76" i="74" s="1"/>
  <c r="K244" i="74"/>
  <c r="K106" i="75"/>
  <c r="M127" i="75"/>
  <c r="N127" i="75" s="1"/>
  <c r="C47" i="74"/>
  <c r="D16" i="75"/>
  <c r="K139" i="75"/>
  <c r="M60" i="74"/>
  <c r="M69" i="74"/>
  <c r="J163" i="75"/>
  <c r="C40" i="75"/>
  <c r="J136" i="75"/>
  <c r="B40" i="76"/>
  <c r="S93" i="76"/>
  <c r="S91" i="76"/>
  <c r="S102" i="76"/>
  <c r="S100" i="76"/>
  <c r="S98" i="76"/>
  <c r="S101" i="76"/>
  <c r="S92" i="76"/>
  <c r="K134" i="75"/>
  <c r="J162" i="74"/>
  <c r="B82" i="75"/>
  <c r="F82" i="75"/>
  <c r="G82" i="75"/>
  <c r="M164" i="74"/>
  <c r="I164" i="75"/>
  <c r="M70" i="75"/>
  <c r="N70" i="75" s="1"/>
  <c r="M102" i="75"/>
  <c r="G86" i="76"/>
  <c r="S94" i="76"/>
  <c r="N110" i="76"/>
  <c r="F121" i="74"/>
  <c r="G121" i="74" s="1"/>
  <c r="K162" i="74"/>
  <c r="C101" i="75"/>
  <c r="J229" i="74"/>
  <c r="B125" i="75"/>
  <c r="M248" i="74"/>
  <c r="S95" i="76"/>
  <c r="B16" i="75"/>
  <c r="M237" i="74"/>
  <c r="M52" i="75"/>
  <c r="N52" i="75" s="1"/>
  <c r="F107" i="75"/>
  <c r="F115" i="75"/>
  <c r="N76" i="75"/>
  <c r="M84" i="75"/>
  <c r="N84" i="75" s="1"/>
  <c r="Y26" i="76"/>
  <c r="K83" i="76"/>
  <c r="K86" i="76" s="1"/>
  <c r="F86" i="76"/>
  <c r="J223" i="76"/>
  <c r="J226" i="76" s="1"/>
  <c r="E83" i="76"/>
  <c r="E86" i="76" s="1"/>
  <c r="L83" i="76"/>
  <c r="L86" i="76" s="1"/>
  <c r="K223" i="76"/>
  <c r="K226" i="76" s="1"/>
  <c r="E115" i="75"/>
  <c r="G115" i="75"/>
  <c r="M20" i="75"/>
  <c r="N20" i="75"/>
  <c r="M30" i="75"/>
  <c r="N30" i="75"/>
  <c r="K39" i="75"/>
  <c r="M41" i="75"/>
  <c r="N41" i="75" s="1"/>
  <c r="M71" i="75"/>
  <c r="N71" i="75" s="1"/>
  <c r="M117" i="75"/>
  <c r="M119" i="75"/>
  <c r="S27" i="76"/>
  <c r="M22" i="75"/>
  <c r="M25" i="75"/>
  <c r="M35" i="75"/>
  <c r="N35" i="75" s="1"/>
  <c r="L39" i="75"/>
  <c r="M95" i="75"/>
  <c r="M110" i="75"/>
  <c r="N110" i="75" s="1"/>
  <c r="M114" i="75"/>
  <c r="N114" i="75" s="1"/>
  <c r="S28" i="76"/>
  <c r="Y28" i="76" s="1"/>
  <c r="M37" i="75"/>
  <c r="N37" i="75" s="1"/>
  <c r="M112" i="75"/>
  <c r="N112" i="75"/>
  <c r="I24" i="75"/>
  <c r="M18" i="75"/>
  <c r="M26" i="75"/>
  <c r="N26" i="75"/>
  <c r="M38" i="75"/>
  <c r="N118" i="75"/>
  <c r="M118" i="75"/>
  <c r="M123" i="75"/>
  <c r="N123" i="75" s="1"/>
  <c r="C24" i="75"/>
  <c r="M15" i="75"/>
  <c r="M120" i="75"/>
  <c r="N120" i="75" s="1"/>
  <c r="M124" i="75"/>
  <c r="N124" i="75" s="1"/>
  <c r="L121" i="75"/>
  <c r="M115" i="75"/>
  <c r="N115" i="75" s="1"/>
  <c r="N117" i="75"/>
  <c r="L128" i="75"/>
  <c r="G57" i="75"/>
  <c r="M108" i="75"/>
  <c r="N108" i="75" s="1"/>
  <c r="G61" i="75"/>
  <c r="F61" i="75"/>
  <c r="M53" i="75"/>
  <c r="N53" i="75" s="1"/>
  <c r="J58" i="75"/>
  <c r="M59" i="75"/>
  <c r="I65" i="75"/>
  <c r="J121" i="75"/>
  <c r="N34" i="75"/>
  <c r="M56" i="75"/>
  <c r="I58" i="75"/>
  <c r="M107" i="75"/>
  <c r="N107" i="75" s="1"/>
  <c r="F110" i="75"/>
  <c r="G110" i="75"/>
  <c r="G30" i="75"/>
  <c r="J39" i="75"/>
  <c r="N96" i="75"/>
  <c r="N22" i="75"/>
  <c r="N25" i="75"/>
  <c r="K80" i="75"/>
  <c r="M96" i="75"/>
  <c r="N102" i="75"/>
  <c r="J99" i="75"/>
  <c r="M93" i="75"/>
  <c r="M100" i="75"/>
  <c r="N100" i="75" s="1"/>
  <c r="G56" i="75"/>
  <c r="F122" i="75"/>
  <c r="F123" i="75"/>
  <c r="M86" i="75"/>
  <c r="N86" i="75" s="1"/>
  <c r="N18" i="75"/>
  <c r="K17" i="75"/>
  <c r="L46" i="75"/>
  <c r="J46" i="75"/>
  <c r="J128" i="75"/>
  <c r="M122" i="75"/>
  <c r="N122" i="75" s="1"/>
  <c r="M83" i="75"/>
  <c r="N83" i="75"/>
  <c r="F63" i="75"/>
  <c r="G63" i="75" s="1"/>
  <c r="E121" i="75"/>
  <c r="M32" i="75"/>
  <c r="N32" i="75" s="1"/>
  <c r="M67" i="75"/>
  <c r="M78" i="75"/>
  <c r="J87" i="75"/>
  <c r="L99" i="75"/>
  <c r="M105" i="75"/>
  <c r="N105" i="75" s="1"/>
  <c r="I46" i="75"/>
  <c r="M40" i="75"/>
  <c r="M55" i="75"/>
  <c r="M61" i="75"/>
  <c r="N61" i="75" s="1"/>
  <c r="N68" i="75"/>
  <c r="M81" i="75"/>
  <c r="I87" i="75"/>
  <c r="F76" i="75"/>
  <c r="G76" i="75"/>
  <c r="K24" i="75"/>
  <c r="N23" i="75"/>
  <c r="M31" i="75"/>
  <c r="M74" i="75"/>
  <c r="N85" i="75"/>
  <c r="L87" i="75"/>
  <c r="M87" i="75" s="1"/>
  <c r="M42" i="75"/>
  <c r="N43" i="75"/>
  <c r="M54" i="75"/>
  <c r="M66" i="75"/>
  <c r="M73" i="75"/>
  <c r="N73" i="75" s="1"/>
  <c r="M103" i="75"/>
  <c r="I106" i="75"/>
  <c r="M111" i="75"/>
  <c r="N111" i="75"/>
  <c r="M113" i="75"/>
  <c r="N113" i="75" s="1"/>
  <c r="K128" i="75"/>
  <c r="K129" i="75" s="1"/>
  <c r="F78" i="75"/>
  <c r="G78" i="75" s="1"/>
  <c r="F126" i="75"/>
  <c r="J17" i="75"/>
  <c r="J47" i="75" s="1"/>
  <c r="M33" i="75"/>
  <c r="N33" i="75"/>
  <c r="K65" i="75"/>
  <c r="N60" i="75"/>
  <c r="J106" i="75"/>
  <c r="I121" i="75"/>
  <c r="G72" i="75"/>
  <c r="M21" i="75"/>
  <c r="M27" i="75"/>
  <c r="N27" i="75"/>
  <c r="M36" i="75"/>
  <c r="N36" i="75" s="1"/>
  <c r="M44" i="75"/>
  <c r="M57" i="75"/>
  <c r="N57" i="75"/>
  <c r="I99" i="75"/>
  <c r="N97" i="75"/>
  <c r="N139" i="74"/>
  <c r="N154" i="74"/>
  <c r="Y27" i="76"/>
  <c r="M65" i="75"/>
  <c r="N65" i="75" s="1"/>
  <c r="Y101" i="76"/>
  <c r="J162" i="75"/>
  <c r="Y98" i="76"/>
  <c r="M160" i="75"/>
  <c r="N160" i="75"/>
  <c r="Y30" i="76"/>
  <c r="Y95" i="76"/>
  <c r="Y92" i="76"/>
  <c r="N158" i="74"/>
  <c r="F74" i="75"/>
  <c r="N236" i="74"/>
  <c r="G74" i="75"/>
  <c r="G47" i="74"/>
  <c r="G203" i="74"/>
  <c r="Y29" i="76"/>
  <c r="N145" i="74"/>
  <c r="N226" i="76"/>
  <c r="N151" i="75"/>
  <c r="N181" i="74"/>
  <c r="C65" i="75"/>
  <c r="N218" i="74"/>
  <c r="K88" i="75"/>
  <c r="N164" i="74"/>
  <c r="G46" i="74"/>
  <c r="F86" i="75"/>
  <c r="F101" i="75"/>
  <c r="G101" i="75" s="1"/>
  <c r="N248" i="74"/>
  <c r="Y102" i="76"/>
  <c r="Y169" i="76"/>
  <c r="N188" i="74"/>
  <c r="N85" i="74"/>
  <c r="Y24" i="76"/>
  <c r="N232" i="74"/>
  <c r="Y164" i="76"/>
  <c r="G17" i="74"/>
  <c r="N224" i="74"/>
  <c r="N54" i="74"/>
  <c r="N78" i="74"/>
  <c r="N240" i="74"/>
  <c r="N210" i="74"/>
  <c r="N223" i="74"/>
  <c r="F35" i="75"/>
  <c r="G113" i="75"/>
  <c r="M39" i="75"/>
  <c r="N39" i="75"/>
  <c r="Y91" i="76"/>
  <c r="N68" i="74"/>
  <c r="G81" i="75"/>
  <c r="N142" i="74"/>
  <c r="N156" i="74"/>
  <c r="N226" i="74"/>
  <c r="N153" i="74"/>
  <c r="H18" i="74"/>
  <c r="H42" i="74"/>
  <c r="H29" i="74"/>
  <c r="H14" i="74"/>
  <c r="H45" i="74"/>
  <c r="H43" i="74"/>
  <c r="H34" i="74"/>
  <c r="H20" i="74"/>
  <c r="H15" i="74"/>
  <c r="H13" i="74"/>
  <c r="H23" i="74"/>
  <c r="H47" i="74"/>
  <c r="H44" i="74"/>
  <c r="H38" i="74"/>
  <c r="H30" i="74"/>
  <c r="H12" i="74"/>
  <c r="H22" i="74"/>
  <c r="H36" i="74"/>
  <c r="H39" i="74"/>
  <c r="N168" i="74"/>
  <c r="R93" i="76"/>
  <c r="N12" i="75"/>
  <c r="N66" i="75"/>
  <c r="N38" i="75"/>
  <c r="M121" i="75"/>
  <c r="G68" i="75"/>
  <c r="G123" i="75"/>
  <c r="N78" i="75"/>
  <c r="N40" i="75"/>
  <c r="J129" i="75"/>
  <c r="N31" i="75"/>
  <c r="N42" i="75"/>
  <c r="N44" i="75"/>
  <c r="N74" i="75"/>
  <c r="N93" i="75"/>
  <c r="M58" i="75"/>
  <c r="N58" i="75" s="1"/>
  <c r="N15" i="75"/>
  <c r="N103" i="75"/>
  <c r="N81" i="75"/>
  <c r="N55" i="75"/>
  <c r="N46" i="75"/>
  <c r="G126" i="75"/>
  <c r="N158" i="75"/>
  <c r="T93" i="76"/>
  <c r="M99" i="75" l="1"/>
  <c r="Y100" i="76"/>
  <c r="T100" i="76"/>
  <c r="N69" i="74"/>
  <c r="B106" i="75"/>
  <c r="G29" i="75"/>
  <c r="T102" i="76"/>
  <c r="N60" i="74"/>
  <c r="F70" i="75"/>
  <c r="G112" i="75"/>
  <c r="J151" i="79"/>
  <c r="L151" i="79" s="1"/>
  <c r="L28" i="79"/>
  <c r="Y163" i="76"/>
  <c r="M153" i="75"/>
  <c r="R99" i="76"/>
  <c r="R96" i="76"/>
  <c r="R102" i="76"/>
  <c r="R91" i="76"/>
  <c r="R101" i="76"/>
  <c r="R95" i="76"/>
  <c r="R94" i="76"/>
  <c r="R92" i="76"/>
  <c r="N67" i="75"/>
  <c r="N87" i="75"/>
  <c r="K46" i="79"/>
  <c r="L40" i="79"/>
  <c r="K163" i="79"/>
  <c r="K169" i="79" s="1"/>
  <c r="N95" i="75"/>
  <c r="I66" i="79"/>
  <c r="R98" i="76"/>
  <c r="R97" i="76"/>
  <c r="G86" i="75"/>
  <c r="I88" i="75"/>
  <c r="L252" i="74"/>
  <c r="M244" i="74"/>
  <c r="C46" i="75"/>
  <c r="G37" i="74"/>
  <c r="H37" i="74"/>
  <c r="G41" i="74"/>
  <c r="H41" i="74"/>
  <c r="L58" i="74"/>
  <c r="E11" i="75"/>
  <c r="L134" i="75"/>
  <c r="C52" i="75"/>
  <c r="M134" i="74"/>
  <c r="J140" i="74"/>
  <c r="J134" i="75"/>
  <c r="B64" i="75"/>
  <c r="M146" i="74"/>
  <c r="I147" i="74"/>
  <c r="M147" i="74" s="1"/>
  <c r="J155" i="75"/>
  <c r="C114" i="75"/>
  <c r="N237" i="74"/>
  <c r="M239" i="74"/>
  <c r="B116" i="75"/>
  <c r="I17" i="75"/>
  <c r="M11" i="75"/>
  <c r="L24" i="75"/>
  <c r="M19" i="75"/>
  <c r="N21" i="75"/>
  <c r="N77" i="75"/>
  <c r="N155" i="76"/>
  <c r="J252" i="74"/>
  <c r="N119" i="75"/>
  <c r="Y25" i="76"/>
  <c r="F127" i="75"/>
  <c r="F95" i="75"/>
  <c r="E39" i="75"/>
  <c r="G31" i="74"/>
  <c r="H31" i="74"/>
  <c r="M46" i="74"/>
  <c r="I47" i="74"/>
  <c r="I161" i="75"/>
  <c r="M161" i="75" s="1"/>
  <c r="B79" i="75"/>
  <c r="F79" i="75" s="1"/>
  <c r="M161" i="74"/>
  <c r="F210" i="74"/>
  <c r="B211" i="74"/>
  <c r="F211" i="74" s="1"/>
  <c r="B93" i="75"/>
  <c r="I222" i="74"/>
  <c r="I134" i="75"/>
  <c r="M216" i="74"/>
  <c r="B98" i="75"/>
  <c r="F98" i="75" s="1"/>
  <c r="G98" i="75" s="1"/>
  <c r="M221" i="74"/>
  <c r="F100" i="75"/>
  <c r="G100" i="75"/>
  <c r="C108" i="75"/>
  <c r="M231" i="74"/>
  <c r="J149" i="75"/>
  <c r="N231" i="74"/>
  <c r="G69" i="75"/>
  <c r="K159" i="79"/>
  <c r="L36" i="79"/>
  <c r="Y168" i="76"/>
  <c r="G37" i="75"/>
  <c r="L17" i="75"/>
  <c r="F112" i="75"/>
  <c r="G97" i="75"/>
  <c r="M163" i="75"/>
  <c r="N154" i="75"/>
  <c r="H19" i="74"/>
  <c r="H25" i="74"/>
  <c r="H26" i="74"/>
  <c r="H33" i="74"/>
  <c r="H21" i="74"/>
  <c r="H28" i="74"/>
  <c r="H40" i="74"/>
  <c r="H11" i="74"/>
  <c r="H17" i="74"/>
  <c r="H27" i="74"/>
  <c r="H16" i="74"/>
  <c r="D66" i="75"/>
  <c r="F66" i="75" s="1"/>
  <c r="F26" i="75"/>
  <c r="G26" i="75"/>
  <c r="E16" i="75"/>
  <c r="N57" i="74"/>
  <c r="M57" i="74"/>
  <c r="E32" i="75"/>
  <c r="N73" i="74"/>
  <c r="L155" i="75"/>
  <c r="M73" i="74"/>
  <c r="I162" i="74"/>
  <c r="M162" i="74" s="1"/>
  <c r="K47" i="75"/>
  <c r="G35" i="75"/>
  <c r="L88" i="75"/>
  <c r="F54" i="75"/>
  <c r="F42" i="75"/>
  <c r="M52" i="74"/>
  <c r="H24" i="74"/>
  <c r="N121" i="75"/>
  <c r="M229" i="74"/>
  <c r="N229" i="74"/>
  <c r="Y162" i="76"/>
  <c r="C106" i="75"/>
  <c r="E73" i="75"/>
  <c r="M155" i="74"/>
  <c r="J88" i="75"/>
  <c r="I80" i="75"/>
  <c r="M75" i="75"/>
  <c r="D133" i="76"/>
  <c r="U91" i="76" a="1"/>
  <c r="N130" i="76"/>
  <c r="N133" i="76" s="1"/>
  <c r="D128" i="75"/>
  <c r="C13" i="75"/>
  <c r="J58" i="74"/>
  <c r="I138" i="75"/>
  <c r="B15" i="75"/>
  <c r="M56" i="74"/>
  <c r="D19" i="75"/>
  <c r="K65" i="74"/>
  <c r="K142" i="75"/>
  <c r="M142" i="75" s="1"/>
  <c r="D21" i="75"/>
  <c r="K144" i="75"/>
  <c r="M144" i="75" s="1"/>
  <c r="B23" i="75"/>
  <c r="F23" i="75" s="1"/>
  <c r="M64" i="74"/>
  <c r="I146" i="75"/>
  <c r="L129" i="74"/>
  <c r="M99" i="74"/>
  <c r="M106" i="74"/>
  <c r="N106" i="74" s="1"/>
  <c r="I129" i="74"/>
  <c r="D120" i="75"/>
  <c r="D121" i="75" s="1"/>
  <c r="K161" i="75"/>
  <c r="M243" i="74"/>
  <c r="M14" i="75"/>
  <c r="M16" i="75"/>
  <c r="N16" i="75" s="1"/>
  <c r="D153" i="76"/>
  <c r="F203" i="76"/>
  <c r="U161" i="76" a="1"/>
  <c r="N200" i="76"/>
  <c r="N203" i="76" s="1"/>
  <c r="K147" i="79"/>
  <c r="L23" i="79"/>
  <c r="M23" i="79" s="1"/>
  <c r="J146" i="79"/>
  <c r="L146" i="79" s="1"/>
  <c r="K24" i="79"/>
  <c r="L18" i="79"/>
  <c r="F21" i="75"/>
  <c r="F59" i="75"/>
  <c r="M165" i="74"/>
  <c r="N165" i="75"/>
  <c r="K163" i="75"/>
  <c r="K87" i="74"/>
  <c r="M87" i="74" s="1"/>
  <c r="D40" i="75"/>
  <c r="M81" i="74"/>
  <c r="D44" i="75"/>
  <c r="K167" i="75"/>
  <c r="E96" i="75"/>
  <c r="N219" i="74"/>
  <c r="M219" i="74"/>
  <c r="D104" i="75"/>
  <c r="F104" i="75" s="1"/>
  <c r="M227" i="74"/>
  <c r="G107" i="75"/>
  <c r="F111" i="75"/>
  <c r="G111" i="75"/>
  <c r="M125" i="75"/>
  <c r="I128" i="75"/>
  <c r="F40" i="76"/>
  <c r="R21" i="76" a="1"/>
  <c r="N37" i="76"/>
  <c r="N40" i="76" s="1"/>
  <c r="J160" i="79"/>
  <c r="L78" i="79"/>
  <c r="K80" i="79"/>
  <c r="K140" i="75"/>
  <c r="K170" i="74"/>
  <c r="G38" i="75"/>
  <c r="H32" i="74"/>
  <c r="G32" i="74"/>
  <c r="N39" i="74"/>
  <c r="B53" i="75"/>
  <c r="M135" i="74"/>
  <c r="D58" i="75"/>
  <c r="E62" i="75"/>
  <c r="M144" i="74"/>
  <c r="L144" i="75"/>
  <c r="J152" i="75"/>
  <c r="C70" i="75"/>
  <c r="E77" i="75"/>
  <c r="N159" i="74"/>
  <c r="D87" i="75"/>
  <c r="F83" i="75"/>
  <c r="M152" i="74"/>
  <c r="I135" i="75"/>
  <c r="M135" i="75" s="1"/>
  <c r="C128" i="75"/>
  <c r="G122" i="75"/>
  <c r="I140" i="74"/>
  <c r="N144" i="74"/>
  <c r="B46" i="75"/>
  <c r="N17" i="74"/>
  <c r="J47" i="74"/>
  <c r="M62" i="74"/>
  <c r="K150" i="75"/>
  <c r="M150" i="75" s="1"/>
  <c r="D27" i="75"/>
  <c r="F27" i="75" s="1"/>
  <c r="K152" i="75"/>
  <c r="M70" i="74"/>
  <c r="M77" i="74"/>
  <c r="B36" i="75"/>
  <c r="I159" i="75"/>
  <c r="B41" i="75"/>
  <c r="F41" i="75" s="1"/>
  <c r="M82" i="74"/>
  <c r="B19" i="75"/>
  <c r="N24" i="74"/>
  <c r="G102" i="75"/>
  <c r="G18" i="75"/>
  <c r="I141" i="75"/>
  <c r="M83" i="74"/>
  <c r="M166" i="74"/>
  <c r="N166" i="74" s="1"/>
  <c r="J138" i="75"/>
  <c r="C15" i="75"/>
  <c r="N56" i="74"/>
  <c r="L148" i="75"/>
  <c r="E25" i="75"/>
  <c r="C34" i="75"/>
  <c r="J80" i="74"/>
  <c r="L87" i="74"/>
  <c r="L163" i="75"/>
  <c r="E84" i="75"/>
  <c r="E87" i="75" s="1"/>
  <c r="I155" i="75"/>
  <c r="B114" i="75"/>
  <c r="E127" i="75"/>
  <c r="L168" i="75"/>
  <c r="M168" i="75" s="1"/>
  <c r="N224" i="76"/>
  <c r="L154" i="79"/>
  <c r="K88" i="79"/>
  <c r="L30" i="79"/>
  <c r="J153" i="79"/>
  <c r="L153" i="79" s="1"/>
  <c r="K149" i="79"/>
  <c r="L26" i="79"/>
  <c r="K17" i="79"/>
  <c r="K136" i="79"/>
  <c r="L136" i="79" s="1"/>
  <c r="E12" i="75"/>
  <c r="I166" i="75"/>
  <c r="N46" i="74"/>
  <c r="D12" i="75"/>
  <c r="M53" i="74"/>
  <c r="M55" i="74"/>
  <c r="C14" i="75"/>
  <c r="F14" i="75" s="1"/>
  <c r="M61" i="74"/>
  <c r="E31" i="75"/>
  <c r="N72" i="74"/>
  <c r="K156" i="75"/>
  <c r="D33" i="75"/>
  <c r="N136" i="74"/>
  <c r="E54" i="75"/>
  <c r="E58" i="75" s="1"/>
  <c r="L156" i="75"/>
  <c r="L162" i="75" s="1"/>
  <c r="L162" i="74"/>
  <c r="C87" i="75"/>
  <c r="E85" i="75"/>
  <c r="N167" i="74"/>
  <c r="D211" i="74"/>
  <c r="E104" i="75"/>
  <c r="E106" i="75" s="1"/>
  <c r="N227" i="74"/>
  <c r="L145" i="75"/>
  <c r="M230" i="74"/>
  <c r="M116" i="75"/>
  <c r="J121" i="79"/>
  <c r="L121" i="79" s="1"/>
  <c r="L117" i="79"/>
  <c r="L115" i="79"/>
  <c r="D20" i="75"/>
  <c r="F20" i="75" s="1"/>
  <c r="K143" i="75"/>
  <c r="M143" i="75" s="1"/>
  <c r="M165" i="75"/>
  <c r="I167" i="75"/>
  <c r="B44" i="75"/>
  <c r="F44" i="75" s="1"/>
  <c r="F99" i="74"/>
  <c r="N121" i="74"/>
  <c r="M121" i="74"/>
  <c r="B75" i="75"/>
  <c r="M157" i="74"/>
  <c r="L106" i="75"/>
  <c r="N101" i="75"/>
  <c r="F45" i="75"/>
  <c r="I157" i="75"/>
  <c r="I169" i="74"/>
  <c r="M169" i="74" s="1"/>
  <c r="N169" i="74" s="1"/>
  <c r="B124" i="75"/>
  <c r="I251" i="74"/>
  <c r="L123" i="79"/>
  <c r="J128" i="79"/>
  <c r="L128" i="79" s="1"/>
  <c r="J164" i="79"/>
  <c r="L164" i="79" s="1"/>
  <c r="N238" i="74"/>
  <c r="B39" i="75"/>
  <c r="C94" i="75"/>
  <c r="L136" i="75"/>
  <c r="M136" i="75" s="1"/>
  <c r="J141" i="75"/>
  <c r="N59" i="74"/>
  <c r="M84" i="74"/>
  <c r="E55" i="75"/>
  <c r="G55" i="75" s="1"/>
  <c r="L137" i="75"/>
  <c r="M137" i="75" s="1"/>
  <c r="F188" i="74"/>
  <c r="J80" i="75"/>
  <c r="M77" i="75"/>
  <c r="M83" i="76"/>
  <c r="N83" i="76" s="1"/>
  <c r="L153" i="76"/>
  <c r="L156" i="76" s="1"/>
  <c r="K135" i="79"/>
  <c r="L135" i="79" s="1"/>
  <c r="K165" i="79"/>
  <c r="L165" i="79" s="1"/>
  <c r="L124" i="79"/>
  <c r="L63" i="79"/>
  <c r="J145" i="79"/>
  <c r="L145" i="79" s="1"/>
  <c r="J143" i="79"/>
  <c r="L143" i="79" s="1"/>
  <c r="L61" i="79"/>
  <c r="I152" i="75"/>
  <c r="M152" i="75" s="1"/>
  <c r="U21" i="76" a="1"/>
  <c r="M238" i="74"/>
  <c r="G85" i="75"/>
  <c r="I139" i="75"/>
  <c r="M139" i="75" s="1"/>
  <c r="N139" i="75" s="1"/>
  <c r="K159" i="75"/>
  <c r="D36" i="75"/>
  <c r="K164" i="75"/>
  <c r="M164" i="75" s="1"/>
  <c r="D41" i="75"/>
  <c r="J146" i="75"/>
  <c r="M228" i="74"/>
  <c r="C118" i="75"/>
  <c r="C121" i="75" s="1"/>
  <c r="M241" i="74"/>
  <c r="N241" i="74"/>
  <c r="N85" i="76"/>
  <c r="N86" i="76" s="1"/>
  <c r="F153" i="76"/>
  <c r="F156" i="76" s="1"/>
  <c r="I226" i="76"/>
  <c r="L148" i="79"/>
  <c r="D65" i="79"/>
  <c r="B88" i="79"/>
  <c r="H17" i="79"/>
  <c r="F47" i="79"/>
  <c r="M250" i="74"/>
  <c r="L96" i="79"/>
  <c r="J137" i="79"/>
  <c r="L137" i="79" s="1"/>
  <c r="K129" i="79"/>
  <c r="D88" i="79"/>
  <c r="E68" i="79" s="1"/>
  <c r="I56" i="79"/>
  <c r="L27" i="79"/>
  <c r="J150" i="79"/>
  <c r="L150" i="79" s="1"/>
  <c r="C47" i="79"/>
  <c r="D17" i="79"/>
  <c r="L166" i="75"/>
  <c r="B129" i="74"/>
  <c r="F129" i="74" s="1"/>
  <c r="M136" i="74"/>
  <c r="M167" i="74"/>
  <c r="B85" i="75"/>
  <c r="K211" i="74"/>
  <c r="M211" i="74" s="1"/>
  <c r="K166" i="75"/>
  <c r="K251" i="74"/>
  <c r="K252" i="74" s="1"/>
  <c r="D125" i="75"/>
  <c r="F125" i="75" s="1"/>
  <c r="N59" i="75"/>
  <c r="K148" i="79"/>
  <c r="L101" i="79"/>
  <c r="J106" i="79"/>
  <c r="L106" i="79" s="1"/>
  <c r="M150" i="74"/>
  <c r="M220" i="74"/>
  <c r="E156" i="76"/>
  <c r="L98" i="79"/>
  <c r="J139" i="79"/>
  <c r="L139" i="79" s="1"/>
  <c r="L75" i="79"/>
  <c r="J80" i="79"/>
  <c r="L80" i="79" s="1"/>
  <c r="J157" i="79"/>
  <c r="L157" i="79" s="1"/>
  <c r="K158" i="79"/>
  <c r="K162" i="79" s="1"/>
  <c r="L35" i="79"/>
  <c r="N66" i="74"/>
  <c r="L244" i="74"/>
  <c r="N244" i="74" s="1"/>
  <c r="M45" i="75"/>
  <c r="N45" i="75"/>
  <c r="M126" i="75"/>
  <c r="D226" i="76"/>
  <c r="J47" i="79"/>
  <c r="L111" i="79"/>
  <c r="J152" i="79"/>
  <c r="L152" i="79" s="1"/>
  <c r="J99" i="79"/>
  <c r="L94" i="79"/>
  <c r="L44" i="79"/>
  <c r="M44" i="79" s="1"/>
  <c r="J46" i="79"/>
  <c r="L46" i="79" s="1"/>
  <c r="L33" i="79"/>
  <c r="J156" i="79"/>
  <c r="H106" i="79"/>
  <c r="J158" i="79"/>
  <c r="L60" i="79"/>
  <c r="J142" i="79"/>
  <c r="L142" i="79" s="1"/>
  <c r="J65" i="79"/>
  <c r="L65" i="79" s="1"/>
  <c r="J88" i="79"/>
  <c r="L58" i="79"/>
  <c r="L134" i="79"/>
  <c r="J159" i="79"/>
  <c r="K157" i="79"/>
  <c r="K39" i="79"/>
  <c r="L39" i="79" s="1"/>
  <c r="L34" i="79"/>
  <c r="F105" i="75"/>
  <c r="R161" i="76" a="1"/>
  <c r="B180" i="76"/>
  <c r="L141" i="79"/>
  <c r="J155" i="79"/>
  <c r="L155" i="79" s="1"/>
  <c r="L114" i="79"/>
  <c r="E62" i="79"/>
  <c r="H39" i="79"/>
  <c r="K160" i="79"/>
  <c r="G47" i="79"/>
  <c r="L21" i="79"/>
  <c r="M21" i="79" s="1"/>
  <c r="J24" i="79"/>
  <c r="J144" i="79"/>
  <c r="L144" i="79" s="1"/>
  <c r="N137" i="74"/>
  <c r="S23" i="76"/>
  <c r="S22" i="76"/>
  <c r="S21" i="76"/>
  <c r="C86" i="76"/>
  <c r="F129" i="79"/>
  <c r="J161" i="79"/>
  <c r="L161" i="79" s="1"/>
  <c r="K138" i="79"/>
  <c r="L138" i="79" s="1"/>
  <c r="K152" i="79"/>
  <c r="K142" i="79"/>
  <c r="M29" i="75"/>
  <c r="M62" i="75"/>
  <c r="M94" i="75"/>
  <c r="N94" i="75" s="1"/>
  <c r="M98" i="75"/>
  <c r="S171" i="76"/>
  <c r="S166" i="76"/>
  <c r="S170" i="76"/>
  <c r="S172" i="76"/>
  <c r="S161" i="76"/>
  <c r="K128" i="79"/>
  <c r="L119" i="79"/>
  <c r="B129" i="79"/>
  <c r="D106" i="79"/>
  <c r="D129" i="79" s="1"/>
  <c r="C129" i="79"/>
  <c r="J149" i="79"/>
  <c r="L149" i="79" s="1"/>
  <c r="H88" i="79"/>
  <c r="I75" i="79" s="1"/>
  <c r="K65" i="79"/>
  <c r="J169" i="79"/>
  <c r="L169" i="79" s="1"/>
  <c r="J168" i="79"/>
  <c r="L168" i="79" s="1"/>
  <c r="V93" i="76"/>
  <c r="L76" i="79"/>
  <c r="V94" i="76"/>
  <c r="G125" i="75" l="1"/>
  <c r="N166" i="75"/>
  <c r="N143" i="75"/>
  <c r="N164" i="75"/>
  <c r="G20" i="75"/>
  <c r="G27" i="75"/>
  <c r="N137" i="75"/>
  <c r="N136" i="75"/>
  <c r="E114" i="79"/>
  <c r="E100" i="79"/>
  <c r="E105" i="79"/>
  <c r="E97" i="79"/>
  <c r="E115" i="79"/>
  <c r="E129" i="79"/>
  <c r="E125" i="79"/>
  <c r="E102" i="79"/>
  <c r="E94" i="79"/>
  <c r="E101" i="79"/>
  <c r="E107" i="79"/>
  <c r="E111" i="79"/>
  <c r="E99" i="79"/>
  <c r="E108" i="79"/>
  <c r="E112" i="79"/>
  <c r="E121" i="79"/>
  <c r="E103" i="79"/>
  <c r="E113" i="79"/>
  <c r="E95" i="79"/>
  <c r="E93" i="79"/>
  <c r="E98" i="79"/>
  <c r="E96" i="79"/>
  <c r="E128" i="79"/>
  <c r="E117" i="79"/>
  <c r="E120" i="79"/>
  <c r="O177" i="74"/>
  <c r="O178" i="74"/>
  <c r="O189" i="74"/>
  <c r="O211" i="74"/>
  <c r="O185" i="74"/>
  <c r="O187" i="74"/>
  <c r="O180" i="74"/>
  <c r="O195" i="74"/>
  <c r="O194" i="74"/>
  <c r="O204" i="74"/>
  <c r="O201" i="74"/>
  <c r="O176" i="74"/>
  <c r="O209" i="74"/>
  <c r="O208" i="74"/>
  <c r="O186" i="74"/>
  <c r="O183" i="74"/>
  <c r="O196" i="74"/>
  <c r="O191" i="74"/>
  <c r="O202" i="74"/>
  <c r="O198" i="74"/>
  <c r="O203" i="74"/>
  <c r="O192" i="74"/>
  <c r="O206" i="74"/>
  <c r="O179" i="74"/>
  <c r="O184" i="74"/>
  <c r="O182" i="74"/>
  <c r="O190" i="74"/>
  <c r="O205" i="74"/>
  <c r="O193" i="74"/>
  <c r="O207" i="74"/>
  <c r="O175" i="74"/>
  <c r="O200" i="74"/>
  <c r="O199" i="74"/>
  <c r="O181" i="74"/>
  <c r="O197" i="74"/>
  <c r="O210" i="74"/>
  <c r="O188" i="74"/>
  <c r="N211" i="74"/>
  <c r="Y23" i="76"/>
  <c r="N126" i="75"/>
  <c r="N88" i="75"/>
  <c r="G95" i="75"/>
  <c r="M88" i="75"/>
  <c r="Y170" i="76"/>
  <c r="T170" i="76"/>
  <c r="Y21" i="76"/>
  <c r="R168" i="76"/>
  <c r="R169" i="76"/>
  <c r="R166" i="76"/>
  <c r="X166" i="76" s="1"/>
  <c r="R172" i="76"/>
  <c r="R170" i="76"/>
  <c r="R171" i="76"/>
  <c r="X171" i="76" s="1"/>
  <c r="R167" i="76"/>
  <c r="R162" i="76"/>
  <c r="R163" i="76"/>
  <c r="R161" i="76"/>
  <c r="R164" i="76"/>
  <c r="R165" i="76"/>
  <c r="E80" i="79"/>
  <c r="H188" i="74"/>
  <c r="G188" i="74"/>
  <c r="M157" i="75"/>
  <c r="I162" i="75"/>
  <c r="B80" i="75"/>
  <c r="F75" i="75"/>
  <c r="O230" i="74"/>
  <c r="F31" i="75"/>
  <c r="M166" i="75"/>
  <c r="I169" i="75"/>
  <c r="M155" i="75"/>
  <c r="N148" i="75"/>
  <c r="N70" i="74"/>
  <c r="N144" i="75"/>
  <c r="L147" i="75"/>
  <c r="R27" i="76"/>
  <c r="R21" i="76"/>
  <c r="T21" i="76" s="1"/>
  <c r="R22" i="76"/>
  <c r="X22" i="76" s="1"/>
  <c r="R30" i="76"/>
  <c r="R25" i="76"/>
  <c r="R24" i="76"/>
  <c r="R31" i="76"/>
  <c r="R29" i="76"/>
  <c r="R23" i="76"/>
  <c r="X23" i="76" s="1"/>
  <c r="R28" i="76"/>
  <c r="R26" i="76"/>
  <c r="R32" i="76"/>
  <c r="U165" i="76"/>
  <c r="W165" i="76" s="1"/>
  <c r="U168" i="76"/>
  <c r="W168" i="76" s="1"/>
  <c r="U163" i="76"/>
  <c r="W163" i="76" s="1"/>
  <c r="U167" i="76"/>
  <c r="W167" i="76" s="1"/>
  <c r="U166" i="76"/>
  <c r="W166" i="76" s="1"/>
  <c r="U164" i="76"/>
  <c r="W164" i="76" s="1"/>
  <c r="U172" i="76"/>
  <c r="W172" i="76" s="1"/>
  <c r="U169" i="76"/>
  <c r="W169" i="76" s="1"/>
  <c r="U161" i="76"/>
  <c r="W161" i="76" s="1"/>
  <c r="U162" i="76"/>
  <c r="W162" i="76" s="1"/>
  <c r="U170" i="76"/>
  <c r="W170" i="76" s="1"/>
  <c r="U171" i="76"/>
  <c r="W171" i="76" s="1"/>
  <c r="J88" i="74"/>
  <c r="M58" i="74"/>
  <c r="N58" i="74" s="1"/>
  <c r="N75" i="75"/>
  <c r="O75" i="75"/>
  <c r="F120" i="75"/>
  <c r="H204" i="74"/>
  <c r="H206" i="74"/>
  <c r="H177" i="74"/>
  <c r="H191" i="74"/>
  <c r="H180" i="74"/>
  <c r="H176" i="74"/>
  <c r="H184" i="74"/>
  <c r="H175" i="74"/>
  <c r="H202" i="74"/>
  <c r="H208" i="74"/>
  <c r="H200" i="74"/>
  <c r="H187" i="74"/>
  <c r="H207" i="74"/>
  <c r="H195" i="74"/>
  <c r="H203" i="74"/>
  <c r="H211" i="74"/>
  <c r="H205" i="74"/>
  <c r="H199" i="74"/>
  <c r="H193" i="74"/>
  <c r="H190" i="74"/>
  <c r="H181" i="74"/>
  <c r="H189" i="74"/>
  <c r="H178" i="74"/>
  <c r="H198" i="74"/>
  <c r="H179" i="74"/>
  <c r="H185" i="74"/>
  <c r="H209" i="74"/>
  <c r="H182" i="74"/>
  <c r="G211" i="74"/>
  <c r="H192" i="74"/>
  <c r="H196" i="74"/>
  <c r="H194" i="74"/>
  <c r="H201" i="74"/>
  <c r="H183" i="74"/>
  <c r="H186" i="74"/>
  <c r="H197" i="74"/>
  <c r="B121" i="75"/>
  <c r="F121" i="75" s="1"/>
  <c r="F116" i="75"/>
  <c r="F55" i="75"/>
  <c r="E17" i="75"/>
  <c r="E47" i="75" s="1"/>
  <c r="F11" i="75"/>
  <c r="T94" i="76"/>
  <c r="X94" i="76"/>
  <c r="Y166" i="76"/>
  <c r="Y22" i="76"/>
  <c r="T22" i="76"/>
  <c r="G105" i="75"/>
  <c r="L88" i="79"/>
  <c r="M58" i="79" s="1"/>
  <c r="O136" i="74"/>
  <c r="E58" i="79"/>
  <c r="H47" i="79"/>
  <c r="U30" i="76"/>
  <c r="W30" i="76" s="1"/>
  <c r="U31" i="76"/>
  <c r="W31" i="76" s="1"/>
  <c r="U24" i="76"/>
  <c r="W24" i="76" s="1"/>
  <c r="U28" i="76"/>
  <c r="W28" i="76" s="1"/>
  <c r="U21" i="76"/>
  <c r="W21" i="76" s="1"/>
  <c r="U32" i="76"/>
  <c r="W32" i="76" s="1"/>
  <c r="U26" i="76"/>
  <c r="W26" i="76" s="1"/>
  <c r="U29" i="76"/>
  <c r="W29" i="76" s="1"/>
  <c r="U25" i="76"/>
  <c r="W25" i="76" s="1"/>
  <c r="U23" i="76"/>
  <c r="W23" i="76" s="1"/>
  <c r="U22" i="76"/>
  <c r="W22" i="76" s="1"/>
  <c r="U27" i="76"/>
  <c r="W27" i="76" s="1"/>
  <c r="G45" i="75"/>
  <c r="O121" i="74"/>
  <c r="N230" i="74"/>
  <c r="L170" i="74"/>
  <c r="N162" i="74"/>
  <c r="N61" i="74"/>
  <c r="G12" i="75"/>
  <c r="E60" i="79"/>
  <c r="K169" i="75"/>
  <c r="M129" i="74"/>
  <c r="F13" i="75"/>
  <c r="C17" i="75"/>
  <c r="M80" i="75"/>
  <c r="O80" i="75" s="1"/>
  <c r="L47" i="75"/>
  <c r="N17" i="75"/>
  <c r="H210" i="74"/>
  <c r="G210" i="74"/>
  <c r="N239" i="74"/>
  <c r="J140" i="75"/>
  <c r="L88" i="74"/>
  <c r="T95" i="76"/>
  <c r="H112" i="74"/>
  <c r="H114" i="74"/>
  <c r="H95" i="74"/>
  <c r="H116" i="74"/>
  <c r="H120" i="74"/>
  <c r="H100" i="74"/>
  <c r="H107" i="74"/>
  <c r="H111" i="74"/>
  <c r="H127" i="74"/>
  <c r="H94" i="74"/>
  <c r="H96" i="74"/>
  <c r="H98" i="74"/>
  <c r="H122" i="74"/>
  <c r="H124" i="74"/>
  <c r="H126" i="74"/>
  <c r="H109" i="74"/>
  <c r="H113" i="74"/>
  <c r="H102" i="74"/>
  <c r="H105" i="74"/>
  <c r="H108" i="74"/>
  <c r="H101" i="74"/>
  <c r="H119" i="74"/>
  <c r="H97" i="74"/>
  <c r="H129" i="74"/>
  <c r="H106" i="74"/>
  <c r="H128" i="74"/>
  <c r="H110" i="74"/>
  <c r="H103" i="74"/>
  <c r="H93" i="74"/>
  <c r="H104" i="74"/>
  <c r="H123" i="74"/>
  <c r="G129" i="74"/>
  <c r="H125" i="74"/>
  <c r="H117" i="74"/>
  <c r="H118" i="74"/>
  <c r="H115" i="74"/>
  <c r="G14" i="75"/>
  <c r="B24" i="75"/>
  <c r="F19" i="75"/>
  <c r="M128" i="75"/>
  <c r="I129" i="75"/>
  <c r="N153" i="76"/>
  <c r="N221" i="74"/>
  <c r="M156" i="75"/>
  <c r="N156" i="75" s="1"/>
  <c r="T101" i="76"/>
  <c r="N98" i="75"/>
  <c r="M61" i="79"/>
  <c r="G54" i="75"/>
  <c r="N150" i="75"/>
  <c r="D88" i="75"/>
  <c r="E73" i="79"/>
  <c r="O99" i="74"/>
  <c r="N99" i="74"/>
  <c r="N24" i="75"/>
  <c r="M24" i="75"/>
  <c r="T91" i="76"/>
  <c r="M80" i="79"/>
  <c r="D47" i="79"/>
  <c r="N87" i="74"/>
  <c r="N62" i="74"/>
  <c r="M140" i="74"/>
  <c r="I170" i="74"/>
  <c r="M170" i="74" s="1"/>
  <c r="N135" i="74"/>
  <c r="N129" i="74"/>
  <c r="D24" i="75"/>
  <c r="G73" i="75"/>
  <c r="M149" i="75"/>
  <c r="G66" i="75"/>
  <c r="N216" i="74"/>
  <c r="O216" i="74"/>
  <c r="N161" i="75"/>
  <c r="C58" i="75"/>
  <c r="F52" i="75"/>
  <c r="G52" i="75"/>
  <c r="O244" i="74"/>
  <c r="F73" i="75"/>
  <c r="Y94" i="76"/>
  <c r="N62" i="75"/>
  <c r="O62" i="75"/>
  <c r="L24" i="79"/>
  <c r="L159" i="79"/>
  <c r="M60" i="79"/>
  <c r="M75" i="79"/>
  <c r="N150" i="74"/>
  <c r="E65" i="79"/>
  <c r="O77" i="75"/>
  <c r="N141" i="75"/>
  <c r="J147" i="75"/>
  <c r="M251" i="74"/>
  <c r="L129" i="75"/>
  <c r="M106" i="75"/>
  <c r="M167" i="75"/>
  <c r="F33" i="75"/>
  <c r="D39" i="75"/>
  <c r="F12" i="75"/>
  <c r="D17" i="75"/>
  <c r="D47" i="75" s="1"/>
  <c r="N168" i="75"/>
  <c r="M80" i="74"/>
  <c r="N83" i="74"/>
  <c r="M159" i="75"/>
  <c r="N47" i="74"/>
  <c r="N152" i="74"/>
  <c r="B58" i="75"/>
  <c r="F53" i="75"/>
  <c r="M78" i="79"/>
  <c r="G59" i="75"/>
  <c r="O14" i="75"/>
  <c r="M146" i="75"/>
  <c r="M148" i="75"/>
  <c r="F108" i="75"/>
  <c r="G108" i="75"/>
  <c r="M134" i="75"/>
  <c r="N134" i="75" s="1"/>
  <c r="I140" i="75"/>
  <c r="M47" i="74"/>
  <c r="N156" i="76"/>
  <c r="N14" i="75"/>
  <c r="N147" i="74"/>
  <c r="N134" i="74"/>
  <c r="X96" i="76"/>
  <c r="Z96" i="76" s="1"/>
  <c r="T96" i="76"/>
  <c r="N99" i="75"/>
  <c r="Y171" i="76"/>
  <c r="E72" i="79"/>
  <c r="E64" i="79"/>
  <c r="E59" i="79"/>
  <c r="E76" i="79"/>
  <c r="E74" i="79"/>
  <c r="E70" i="79"/>
  <c r="E56" i="79"/>
  <c r="E88" i="79"/>
  <c r="E67" i="79"/>
  <c r="E78" i="79"/>
  <c r="E52" i="79"/>
  <c r="E69" i="79"/>
  <c r="K140" i="79"/>
  <c r="K170" i="79" s="1"/>
  <c r="F84" i="75"/>
  <c r="G84" i="75"/>
  <c r="F62" i="75"/>
  <c r="G62" i="75"/>
  <c r="E65" i="75"/>
  <c r="E88" i="75" s="1"/>
  <c r="N142" i="75"/>
  <c r="N140" i="74"/>
  <c r="J170" i="74"/>
  <c r="L163" i="79"/>
  <c r="L156" i="79"/>
  <c r="J162" i="79"/>
  <c r="L162" i="79" s="1"/>
  <c r="K47" i="79"/>
  <c r="N163" i="75"/>
  <c r="L169" i="75"/>
  <c r="N82" i="74"/>
  <c r="K88" i="74"/>
  <c r="M65" i="74"/>
  <c r="N155" i="74"/>
  <c r="G114" i="75"/>
  <c r="H121" i="74"/>
  <c r="O45" i="75"/>
  <c r="N53" i="74"/>
  <c r="M76" i="79"/>
  <c r="L158" i="79"/>
  <c r="M63" i="79"/>
  <c r="C39" i="75"/>
  <c r="F34" i="75"/>
  <c r="G34" i="75" s="1"/>
  <c r="G70" i="75"/>
  <c r="U99" i="76"/>
  <c r="W99" i="76" s="1"/>
  <c r="U92" i="76"/>
  <c r="W92" i="76" s="1"/>
  <c r="U101" i="76"/>
  <c r="W101" i="76" s="1"/>
  <c r="U91" i="76"/>
  <c r="W91" i="76" s="1"/>
  <c r="U97" i="76"/>
  <c r="W97" i="76" s="1"/>
  <c r="U102" i="76"/>
  <c r="W102" i="76" s="1"/>
  <c r="U94" i="76"/>
  <c r="W94" i="76" s="1"/>
  <c r="U100" i="76"/>
  <c r="U95" i="76"/>
  <c r="W95" i="76" s="1"/>
  <c r="U96" i="76"/>
  <c r="W96" i="76" s="1"/>
  <c r="U98" i="76"/>
  <c r="W98" i="76" s="1"/>
  <c r="U93" i="76"/>
  <c r="X93" i="76" s="1"/>
  <c r="I252" i="74"/>
  <c r="M252" i="74" s="1"/>
  <c r="O229" i="74" s="1"/>
  <c r="M222" i="74"/>
  <c r="N146" i="74"/>
  <c r="O146" i="74"/>
  <c r="L140" i="75"/>
  <c r="T97" i="76"/>
  <c r="F106" i="75"/>
  <c r="G106" i="75" s="1"/>
  <c r="E106" i="79"/>
  <c r="J129" i="79"/>
  <c r="L99" i="79"/>
  <c r="N145" i="75"/>
  <c r="M145" i="75"/>
  <c r="E71" i="79"/>
  <c r="O106" i="74"/>
  <c r="O161" i="74"/>
  <c r="N19" i="75"/>
  <c r="E66" i="79"/>
  <c r="M65" i="79"/>
  <c r="N84" i="74"/>
  <c r="G99" i="74"/>
  <c r="H99" i="74"/>
  <c r="N55" i="74"/>
  <c r="F96" i="75"/>
  <c r="D156" i="76"/>
  <c r="E99" i="75"/>
  <c r="G44" i="75"/>
  <c r="G41" i="75"/>
  <c r="F77" i="75"/>
  <c r="G77" i="75"/>
  <c r="E80" i="75"/>
  <c r="T161" i="76"/>
  <c r="Y161" i="76"/>
  <c r="N29" i="75"/>
  <c r="J147" i="79"/>
  <c r="L147" i="79" s="1"/>
  <c r="F118" i="75"/>
  <c r="G118" i="75"/>
  <c r="F124" i="75"/>
  <c r="B128" i="75"/>
  <c r="N125" i="75"/>
  <c r="K162" i="75"/>
  <c r="E128" i="75"/>
  <c r="G127" i="75"/>
  <c r="M141" i="75"/>
  <c r="I147" i="75"/>
  <c r="F36" i="75"/>
  <c r="L160" i="79"/>
  <c r="N81" i="74"/>
  <c r="G21" i="75"/>
  <c r="N243" i="74"/>
  <c r="N64" i="74"/>
  <c r="B17" i="75"/>
  <c r="F15" i="75"/>
  <c r="G104" i="75"/>
  <c r="D106" i="75"/>
  <c r="D129" i="75" s="1"/>
  <c r="O46" i="74"/>
  <c r="N11" i="75"/>
  <c r="O11" i="75"/>
  <c r="T99" i="76"/>
  <c r="X99" i="76"/>
  <c r="Z99" i="76" s="1"/>
  <c r="Y93" i="76"/>
  <c r="I65" i="79"/>
  <c r="I54" i="79"/>
  <c r="I69" i="79"/>
  <c r="I52" i="79"/>
  <c r="I53" i="79"/>
  <c r="I67" i="79"/>
  <c r="I62" i="79"/>
  <c r="I76" i="79"/>
  <c r="I63" i="79"/>
  <c r="I77" i="79"/>
  <c r="I88" i="79"/>
  <c r="I61" i="79"/>
  <c r="I64" i="79"/>
  <c r="I71" i="79"/>
  <c r="I70" i="79"/>
  <c r="I57" i="79"/>
  <c r="I81" i="79"/>
  <c r="I55" i="79"/>
  <c r="I73" i="79"/>
  <c r="I60" i="79"/>
  <c r="I74" i="79"/>
  <c r="I72" i="79"/>
  <c r="I78" i="79"/>
  <c r="I68" i="79"/>
  <c r="I59" i="79"/>
  <c r="I84" i="79"/>
  <c r="I87" i="79"/>
  <c r="I58" i="79"/>
  <c r="I80" i="79"/>
  <c r="Y172" i="76"/>
  <c r="J140" i="79"/>
  <c r="H129" i="79"/>
  <c r="I106" i="79"/>
  <c r="L17" i="79"/>
  <c r="F85" i="75"/>
  <c r="B87" i="75"/>
  <c r="F87" i="75" s="1"/>
  <c r="G87" i="75" s="1"/>
  <c r="N250" i="74"/>
  <c r="N228" i="74"/>
  <c r="O228" i="74"/>
  <c r="N220" i="74"/>
  <c r="C99" i="75"/>
  <c r="F94" i="75"/>
  <c r="G94" i="75"/>
  <c r="O169" i="74"/>
  <c r="N157" i="74"/>
  <c r="N116" i="75"/>
  <c r="F114" i="75"/>
  <c r="F25" i="75"/>
  <c r="G25" i="75" s="1"/>
  <c r="N77" i="74"/>
  <c r="F32" i="75"/>
  <c r="N152" i="75"/>
  <c r="D46" i="75"/>
  <c r="F46" i="75" s="1"/>
  <c r="F40" i="75"/>
  <c r="G23" i="75"/>
  <c r="M138" i="75"/>
  <c r="N138" i="75" s="1"/>
  <c r="N135" i="75"/>
  <c r="F16" i="75"/>
  <c r="B99" i="75"/>
  <c r="F93" i="75"/>
  <c r="M86" i="76"/>
  <c r="I47" i="75"/>
  <c r="M47" i="75" s="1"/>
  <c r="O29" i="75" s="1"/>
  <c r="M17" i="75"/>
  <c r="F64" i="75"/>
  <c r="B65" i="75"/>
  <c r="F65" i="75" s="1"/>
  <c r="N52" i="74"/>
  <c r="G42" i="75"/>
  <c r="X98" i="76"/>
  <c r="Z98" i="76" s="1"/>
  <c r="T98" i="76"/>
  <c r="T92" i="76"/>
  <c r="X92" i="76"/>
  <c r="Z92" i="76" s="1"/>
  <c r="N153" i="75"/>
  <c r="K147" i="75"/>
  <c r="K170" i="75" s="1"/>
  <c r="G46" i="75" l="1"/>
  <c r="X172" i="76"/>
  <c r="T172" i="76"/>
  <c r="W100" i="76"/>
  <c r="X100" i="76"/>
  <c r="Z100" i="76" s="1"/>
  <c r="G53" i="75"/>
  <c r="O80" i="74"/>
  <c r="O241" i="74"/>
  <c r="X102" i="76"/>
  <c r="Z102" i="76" s="1"/>
  <c r="O141" i="74"/>
  <c r="O163" i="74"/>
  <c r="O137" i="74"/>
  <c r="O159" i="74"/>
  <c r="O139" i="74"/>
  <c r="O164" i="74"/>
  <c r="O138" i="74"/>
  <c r="O153" i="74"/>
  <c r="O160" i="74"/>
  <c r="O145" i="74"/>
  <c r="O151" i="74"/>
  <c r="O143" i="74"/>
  <c r="O158" i="74"/>
  <c r="O156" i="74"/>
  <c r="O149" i="74"/>
  <c r="O148" i="74"/>
  <c r="O170" i="74"/>
  <c r="O154" i="74"/>
  <c r="O168" i="74"/>
  <c r="O142" i="74"/>
  <c r="G19" i="75"/>
  <c r="O144" i="74"/>
  <c r="I19" i="79"/>
  <c r="I47" i="79"/>
  <c r="I11" i="79"/>
  <c r="I14" i="79"/>
  <c r="I36" i="79"/>
  <c r="I20" i="79"/>
  <c r="I29" i="79"/>
  <c r="I40" i="79"/>
  <c r="I32" i="79"/>
  <c r="I31" i="79"/>
  <c r="I24" i="79"/>
  <c r="I46" i="79"/>
  <c r="I35" i="79"/>
  <c r="I25" i="79"/>
  <c r="I22" i="79"/>
  <c r="I33" i="79"/>
  <c r="I27" i="79"/>
  <c r="I28" i="79"/>
  <c r="I30" i="79"/>
  <c r="H121" i="75"/>
  <c r="X25" i="76"/>
  <c r="Z25" i="76" s="1"/>
  <c r="T25" i="76"/>
  <c r="O152" i="74"/>
  <c r="G93" i="75"/>
  <c r="H93" i="75"/>
  <c r="O157" i="74"/>
  <c r="O238" i="74"/>
  <c r="F17" i="75"/>
  <c r="B47" i="75"/>
  <c r="O16" i="75"/>
  <c r="E129" i="75"/>
  <c r="L129" i="79"/>
  <c r="M99" i="79" s="1"/>
  <c r="O32" i="74"/>
  <c r="O30" i="74"/>
  <c r="O21" i="74"/>
  <c r="O43" i="74"/>
  <c r="O36" i="74"/>
  <c r="O20" i="74"/>
  <c r="O13" i="74"/>
  <c r="O47" i="74"/>
  <c r="O33" i="74"/>
  <c r="O28" i="74"/>
  <c r="O27" i="74"/>
  <c r="O14" i="74"/>
  <c r="O12" i="74"/>
  <c r="O18" i="74"/>
  <c r="O31" i="74"/>
  <c r="O34" i="74"/>
  <c r="O41" i="74"/>
  <c r="O42" i="74"/>
  <c r="O45" i="74"/>
  <c r="O38" i="74"/>
  <c r="O25" i="74"/>
  <c r="O44" i="74"/>
  <c r="O35" i="74"/>
  <c r="O16" i="74"/>
  <c r="O29" i="74"/>
  <c r="O19" i="74"/>
  <c r="O23" i="74"/>
  <c r="O26" i="74"/>
  <c r="O15" i="74"/>
  <c r="O40" i="74"/>
  <c r="O11" i="74"/>
  <c r="O22" i="74"/>
  <c r="O37" i="74"/>
  <c r="O24" i="74"/>
  <c r="O17" i="74"/>
  <c r="O39" i="74"/>
  <c r="B88" i="75"/>
  <c r="F58" i="75"/>
  <c r="N129" i="75"/>
  <c r="O140" i="74"/>
  <c r="N149" i="75"/>
  <c r="X101" i="76"/>
  <c r="Z101" i="76" s="1"/>
  <c r="F24" i="75"/>
  <c r="X95" i="76"/>
  <c r="Z95" i="76" s="1"/>
  <c r="G17" i="75"/>
  <c r="C47" i="75"/>
  <c r="I39" i="79"/>
  <c r="X32" i="76"/>
  <c r="Z32" i="76" s="1"/>
  <c r="T32" i="76"/>
  <c r="T30" i="76"/>
  <c r="X30" i="76"/>
  <c r="Z30" i="76" s="1"/>
  <c r="X170" i="76"/>
  <c r="Z170" i="76"/>
  <c r="G15" i="75"/>
  <c r="G121" i="75"/>
  <c r="O222" i="74"/>
  <c r="N222" i="74"/>
  <c r="M140" i="75"/>
  <c r="I170" i="75"/>
  <c r="O251" i="74"/>
  <c r="N251" i="74"/>
  <c r="G40" i="75"/>
  <c r="H96" i="75"/>
  <c r="O248" i="74"/>
  <c r="O234" i="74"/>
  <c r="O233" i="74"/>
  <c r="O218" i="74"/>
  <c r="O235" i="74"/>
  <c r="O223" i="74"/>
  <c r="O236" i="74"/>
  <c r="O252" i="74"/>
  <c r="O242" i="74"/>
  <c r="O246" i="74"/>
  <c r="O224" i="74"/>
  <c r="O226" i="74"/>
  <c r="O247" i="74"/>
  <c r="O217" i="74"/>
  <c r="O240" i="74"/>
  <c r="O249" i="74"/>
  <c r="O232" i="74"/>
  <c r="O237" i="74"/>
  <c r="O225" i="74"/>
  <c r="O245" i="74"/>
  <c r="G65" i="75"/>
  <c r="T28" i="76"/>
  <c r="X28" i="76"/>
  <c r="Z28" i="76" s="1"/>
  <c r="N146" i="75"/>
  <c r="O243" i="74"/>
  <c r="N169" i="75"/>
  <c r="N159" i="75"/>
  <c r="O150" i="74"/>
  <c r="F80" i="75"/>
  <c r="X161" i="76"/>
  <c r="Z161" i="76" s="1"/>
  <c r="X169" i="76"/>
  <c r="Z169" i="76" s="1"/>
  <c r="T169" i="76"/>
  <c r="O17" i="75"/>
  <c r="O227" i="74"/>
  <c r="I110" i="79"/>
  <c r="I124" i="79"/>
  <c r="I127" i="79"/>
  <c r="I119" i="79"/>
  <c r="I112" i="79"/>
  <c r="I95" i="79"/>
  <c r="I122" i="79"/>
  <c r="I116" i="79"/>
  <c r="I109" i="79"/>
  <c r="I98" i="79"/>
  <c r="I97" i="79"/>
  <c r="I104" i="79"/>
  <c r="I120" i="79"/>
  <c r="I126" i="79"/>
  <c r="I93" i="79"/>
  <c r="I111" i="79"/>
  <c r="I105" i="79"/>
  <c r="I94" i="79"/>
  <c r="I96" i="79"/>
  <c r="I129" i="79"/>
  <c r="I115" i="79"/>
  <c r="I125" i="79"/>
  <c r="I107" i="79"/>
  <c r="I113" i="79"/>
  <c r="I128" i="79"/>
  <c r="I121" i="79"/>
  <c r="I99" i="79"/>
  <c r="I118" i="79"/>
  <c r="I103" i="79"/>
  <c r="I102" i="79"/>
  <c r="I108" i="79"/>
  <c r="I101" i="79"/>
  <c r="I100" i="79"/>
  <c r="I123" i="79"/>
  <c r="I117" i="79"/>
  <c r="I114" i="79"/>
  <c r="M147" i="75"/>
  <c r="F128" i="75"/>
  <c r="N170" i="74"/>
  <c r="O147" i="74"/>
  <c r="H108" i="75"/>
  <c r="G33" i="75"/>
  <c r="G58" i="75"/>
  <c r="C88" i="75"/>
  <c r="X91" i="76"/>
  <c r="Z91" i="76" s="1"/>
  <c r="O165" i="74"/>
  <c r="N47" i="75"/>
  <c r="T166" i="76"/>
  <c r="G11" i="75"/>
  <c r="X29" i="76"/>
  <c r="Z29" i="76" s="1"/>
  <c r="T29" i="76"/>
  <c r="M169" i="75"/>
  <c r="M162" i="75"/>
  <c r="O167" i="74"/>
  <c r="T163" i="76"/>
  <c r="X163" i="76"/>
  <c r="Z163" i="76" s="1"/>
  <c r="X168" i="76"/>
  <c r="Z168" i="76" s="1"/>
  <c r="T168" i="76"/>
  <c r="O52" i="75"/>
  <c r="O59" i="75"/>
  <c r="O55" i="75"/>
  <c r="O84" i="75"/>
  <c r="O63" i="75"/>
  <c r="O78" i="75"/>
  <c r="O60" i="75"/>
  <c r="O54" i="75"/>
  <c r="O68" i="75"/>
  <c r="O81" i="75"/>
  <c r="O71" i="75"/>
  <c r="O79" i="75"/>
  <c r="O74" i="75"/>
  <c r="O65" i="75"/>
  <c r="O56" i="75"/>
  <c r="O85" i="75"/>
  <c r="O57" i="75"/>
  <c r="O69" i="75"/>
  <c r="O53" i="75"/>
  <c r="O61" i="75"/>
  <c r="O66" i="75"/>
  <c r="O70" i="75"/>
  <c r="O86" i="75"/>
  <c r="O88" i="75"/>
  <c r="O64" i="75"/>
  <c r="O83" i="75"/>
  <c r="O82" i="75"/>
  <c r="O73" i="75"/>
  <c r="O76" i="75"/>
  <c r="O72" i="75"/>
  <c r="O87" i="75"/>
  <c r="O58" i="75"/>
  <c r="O67" i="75"/>
  <c r="T23" i="76"/>
  <c r="B129" i="75"/>
  <c r="F129" i="75" s="1"/>
  <c r="F99" i="75"/>
  <c r="M24" i="79"/>
  <c r="L47" i="79"/>
  <c r="Z22" i="76"/>
  <c r="G64" i="75"/>
  <c r="G36" i="75"/>
  <c r="O220" i="74"/>
  <c r="H106" i="75"/>
  <c r="O231" i="74"/>
  <c r="O221" i="74"/>
  <c r="Z166" i="76"/>
  <c r="N88" i="74"/>
  <c r="M88" i="74"/>
  <c r="X27" i="76"/>
  <c r="Z27" i="76" s="1"/>
  <c r="T27" i="76"/>
  <c r="L140" i="79"/>
  <c r="J170" i="79"/>
  <c r="G124" i="75"/>
  <c r="H124" i="75"/>
  <c r="X97" i="76"/>
  <c r="Z97" i="76" s="1"/>
  <c r="O155" i="74"/>
  <c r="Z171" i="76"/>
  <c r="N167" i="75"/>
  <c r="Z94" i="76"/>
  <c r="N155" i="75"/>
  <c r="O135" i="74"/>
  <c r="E32" i="79"/>
  <c r="E13" i="79"/>
  <c r="E34" i="79"/>
  <c r="E47" i="79"/>
  <c r="E31" i="79"/>
  <c r="E20" i="79"/>
  <c r="E29" i="79"/>
  <c r="E18" i="79"/>
  <c r="E43" i="79"/>
  <c r="E28" i="79"/>
  <c r="E45" i="79"/>
  <c r="E12" i="79"/>
  <c r="E46" i="79"/>
  <c r="E38" i="79"/>
  <c r="E14" i="79"/>
  <c r="E24" i="79"/>
  <c r="E27" i="79"/>
  <c r="E35" i="79"/>
  <c r="E22" i="79"/>
  <c r="E41" i="79"/>
  <c r="E39" i="79"/>
  <c r="E11" i="79"/>
  <c r="E26" i="79"/>
  <c r="O134" i="74"/>
  <c r="M129" i="75"/>
  <c r="N140" i="75"/>
  <c r="J170" i="75"/>
  <c r="O219" i="74"/>
  <c r="M70" i="79"/>
  <c r="M53" i="79"/>
  <c r="M54" i="79"/>
  <c r="M57" i="79"/>
  <c r="M55" i="79"/>
  <c r="M67" i="79"/>
  <c r="M81" i="79"/>
  <c r="M59" i="79"/>
  <c r="M74" i="79"/>
  <c r="M52" i="79"/>
  <c r="M62" i="79"/>
  <c r="M88" i="79"/>
  <c r="M64" i="79"/>
  <c r="M68" i="79"/>
  <c r="M56" i="79"/>
  <c r="M77" i="79"/>
  <c r="M84" i="79"/>
  <c r="M66" i="79"/>
  <c r="M72" i="79"/>
  <c r="M87" i="79"/>
  <c r="M73" i="79"/>
  <c r="M71" i="79"/>
  <c r="M69" i="79"/>
  <c r="O162" i="74"/>
  <c r="X31" i="76"/>
  <c r="Z31" i="76" s="1"/>
  <c r="T31" i="76"/>
  <c r="N157" i="75"/>
  <c r="T162" i="76"/>
  <c r="X162" i="76"/>
  <c r="Z162" i="76" s="1"/>
  <c r="Z23" i="76"/>
  <c r="O58" i="74"/>
  <c r="X26" i="76"/>
  <c r="Z26" i="76" s="1"/>
  <c r="T26" i="76"/>
  <c r="X165" i="76"/>
  <c r="Z165" i="76" s="1"/>
  <c r="T165" i="76"/>
  <c r="G39" i="75"/>
  <c r="G13" i="75"/>
  <c r="X21" i="76"/>
  <c r="G75" i="75"/>
  <c r="X164" i="76"/>
  <c r="Z164" i="76" s="1"/>
  <c r="T164" i="76"/>
  <c r="G16" i="75"/>
  <c r="O250" i="74"/>
  <c r="G96" i="75"/>
  <c r="O114" i="74"/>
  <c r="O120" i="74"/>
  <c r="O113" i="74"/>
  <c r="O96" i="74"/>
  <c r="O107" i="74"/>
  <c r="O112" i="74"/>
  <c r="O117" i="74"/>
  <c r="O104" i="74"/>
  <c r="O110" i="74"/>
  <c r="O115" i="74"/>
  <c r="O122" i="74"/>
  <c r="O111" i="74"/>
  <c r="O100" i="74"/>
  <c r="O123" i="74"/>
  <c r="O97" i="74"/>
  <c r="O125" i="74"/>
  <c r="O94" i="74"/>
  <c r="O105" i="74"/>
  <c r="O129" i="74"/>
  <c r="O128" i="74"/>
  <c r="O103" i="74"/>
  <c r="O109" i="74"/>
  <c r="O126" i="74"/>
  <c r="O102" i="74"/>
  <c r="O127" i="74"/>
  <c r="O108" i="74"/>
  <c r="O101" i="74"/>
  <c r="O93" i="74"/>
  <c r="O124" i="74"/>
  <c r="O95" i="74"/>
  <c r="O119" i="74"/>
  <c r="O116" i="74"/>
  <c r="O118" i="74"/>
  <c r="O98" i="74"/>
  <c r="O43" i="75"/>
  <c r="O18" i="75"/>
  <c r="O12" i="75"/>
  <c r="O23" i="75"/>
  <c r="O28" i="75"/>
  <c r="O22" i="75"/>
  <c r="O40" i="75"/>
  <c r="O41" i="75"/>
  <c r="O36" i="75"/>
  <c r="O31" i="75"/>
  <c r="O35" i="75"/>
  <c r="O38" i="75"/>
  <c r="O39" i="75"/>
  <c r="O15" i="75"/>
  <c r="O42" i="75"/>
  <c r="O33" i="75"/>
  <c r="O25" i="75"/>
  <c r="O30" i="75"/>
  <c r="O26" i="75"/>
  <c r="O46" i="75"/>
  <c r="O47" i="75"/>
  <c r="O37" i="75"/>
  <c r="O27" i="75"/>
  <c r="O34" i="75"/>
  <c r="O32" i="75"/>
  <c r="O20" i="75"/>
  <c r="O21" i="75"/>
  <c r="O44" i="75"/>
  <c r="O13" i="75"/>
  <c r="C129" i="75"/>
  <c r="G99" i="75"/>
  <c r="Z93" i="76"/>
  <c r="Z172" i="76"/>
  <c r="W93" i="76"/>
  <c r="N80" i="75"/>
  <c r="O19" i="75"/>
  <c r="L170" i="75"/>
  <c r="O166" i="74"/>
  <c r="O65" i="74"/>
  <c r="N65" i="74"/>
  <c r="N252" i="74"/>
  <c r="T171" i="76"/>
  <c r="N80" i="74"/>
  <c r="N106" i="75"/>
  <c r="G32" i="75"/>
  <c r="E17" i="79"/>
  <c r="O24" i="75"/>
  <c r="O128" i="75"/>
  <c r="N128" i="75"/>
  <c r="O239" i="74"/>
  <c r="I17" i="79"/>
  <c r="H116" i="75"/>
  <c r="G116" i="75"/>
  <c r="H120" i="75"/>
  <c r="G120" i="75"/>
  <c r="X24" i="76"/>
  <c r="Z24" i="76" s="1"/>
  <c r="T24" i="76"/>
  <c r="G31" i="75"/>
  <c r="F39" i="75"/>
  <c r="X167" i="76"/>
  <c r="Z167" i="76" s="1"/>
  <c r="T167" i="76"/>
  <c r="Z21" i="76"/>
  <c r="O96" i="75" l="1"/>
  <c r="O104" i="75"/>
  <c r="O113" i="75"/>
  <c r="O103" i="75"/>
  <c r="O123" i="75"/>
  <c r="O107" i="75"/>
  <c r="O114" i="75"/>
  <c r="O97" i="75"/>
  <c r="O111" i="75"/>
  <c r="O127" i="75"/>
  <c r="O100" i="75"/>
  <c r="O120" i="75"/>
  <c r="O101" i="75"/>
  <c r="O105" i="75"/>
  <c r="O129" i="75"/>
  <c r="O115" i="75"/>
  <c r="O93" i="75"/>
  <c r="O121" i="75"/>
  <c r="O112" i="75"/>
  <c r="O117" i="75"/>
  <c r="O118" i="75"/>
  <c r="O109" i="75"/>
  <c r="O108" i="75"/>
  <c r="O102" i="75"/>
  <c r="O110" i="75"/>
  <c r="O95" i="75"/>
  <c r="O124" i="75"/>
  <c r="O122" i="75"/>
  <c r="O119" i="75"/>
  <c r="O99" i="75"/>
  <c r="O94" i="75"/>
  <c r="O98" i="75"/>
  <c r="O126" i="75"/>
  <c r="O125" i="75"/>
  <c r="O116" i="75"/>
  <c r="M22" i="79"/>
  <c r="M19" i="79"/>
  <c r="M38" i="79"/>
  <c r="M43" i="79"/>
  <c r="M45" i="79"/>
  <c r="M13" i="79"/>
  <c r="M41" i="79"/>
  <c r="M47" i="79"/>
  <c r="M32" i="79"/>
  <c r="M14" i="79"/>
  <c r="M31" i="79"/>
  <c r="M29" i="79"/>
  <c r="M25" i="79"/>
  <c r="M12" i="79"/>
  <c r="M20" i="79"/>
  <c r="M11" i="79"/>
  <c r="M26" i="79"/>
  <c r="M27" i="79"/>
  <c r="M33" i="79"/>
  <c r="M35" i="79"/>
  <c r="M46" i="79"/>
  <c r="M18" i="79"/>
  <c r="M30" i="79"/>
  <c r="M39" i="79"/>
  <c r="M40" i="79"/>
  <c r="M36" i="79"/>
  <c r="M34" i="79"/>
  <c r="M28" i="79"/>
  <c r="H128" i="75"/>
  <c r="G128" i="75"/>
  <c r="F47" i="75"/>
  <c r="O59" i="74"/>
  <c r="O76" i="74"/>
  <c r="O54" i="74"/>
  <c r="O66" i="74"/>
  <c r="O72" i="74"/>
  <c r="O74" i="74"/>
  <c r="O86" i="74"/>
  <c r="O78" i="74"/>
  <c r="O75" i="74"/>
  <c r="O79" i="74"/>
  <c r="O88" i="74"/>
  <c r="O63" i="74"/>
  <c r="O71" i="74"/>
  <c r="O68" i="74"/>
  <c r="O85" i="74"/>
  <c r="O67" i="74"/>
  <c r="O69" i="74"/>
  <c r="O60" i="74"/>
  <c r="O57" i="74"/>
  <c r="O56" i="74"/>
  <c r="O73" i="74"/>
  <c r="O55" i="74"/>
  <c r="O61" i="74"/>
  <c r="O70" i="74"/>
  <c r="O62" i="74"/>
  <c r="O87" i="74"/>
  <c r="O83" i="74"/>
  <c r="O64" i="74"/>
  <c r="O77" i="74"/>
  <c r="O52" i="74"/>
  <c r="O53" i="74"/>
  <c r="O81" i="74"/>
  <c r="O82" i="74"/>
  <c r="O84" i="74"/>
  <c r="O147" i="75"/>
  <c r="N147" i="75"/>
  <c r="H17" i="75"/>
  <c r="O106" i="75"/>
  <c r="H39" i="75"/>
  <c r="H99" i="75"/>
  <c r="M170" i="75"/>
  <c r="O162" i="75" s="1"/>
  <c r="F88" i="75"/>
  <c r="G80" i="75"/>
  <c r="G47" i="75"/>
  <c r="M140" i="79"/>
  <c r="L170" i="79"/>
  <c r="H102" i="75"/>
  <c r="H101" i="75"/>
  <c r="H129" i="75"/>
  <c r="H126" i="75"/>
  <c r="H117" i="75"/>
  <c r="H109" i="75"/>
  <c r="H119" i="75"/>
  <c r="H107" i="75"/>
  <c r="H123" i="75"/>
  <c r="H113" i="75"/>
  <c r="H110" i="75"/>
  <c r="H115" i="75"/>
  <c r="H122" i="75"/>
  <c r="H97" i="75"/>
  <c r="H103" i="75"/>
  <c r="H127" i="75"/>
  <c r="H104" i="75"/>
  <c r="H95" i="75"/>
  <c r="H111" i="75"/>
  <c r="H100" i="75"/>
  <c r="H125" i="75"/>
  <c r="H112" i="75"/>
  <c r="H105" i="75"/>
  <c r="H98" i="75"/>
  <c r="N162" i="75"/>
  <c r="H94" i="75"/>
  <c r="O140" i="75"/>
  <c r="H24" i="75"/>
  <c r="G24" i="75"/>
  <c r="M127" i="79"/>
  <c r="M103" i="79"/>
  <c r="M107" i="79"/>
  <c r="M118" i="79"/>
  <c r="M126" i="79"/>
  <c r="M109" i="79"/>
  <c r="M112" i="79"/>
  <c r="M100" i="79"/>
  <c r="M102" i="79"/>
  <c r="M110" i="79"/>
  <c r="M125" i="79"/>
  <c r="M93" i="79"/>
  <c r="M113" i="79"/>
  <c r="M105" i="79"/>
  <c r="M120" i="79"/>
  <c r="M129" i="79"/>
  <c r="M97" i="79"/>
  <c r="M116" i="79"/>
  <c r="M104" i="79"/>
  <c r="M95" i="79"/>
  <c r="M122" i="79"/>
  <c r="M108" i="79"/>
  <c r="M98" i="79"/>
  <c r="M117" i="79"/>
  <c r="M94" i="79"/>
  <c r="M96" i="79"/>
  <c r="M101" i="79"/>
  <c r="M111" i="79"/>
  <c r="M119" i="79"/>
  <c r="M114" i="79"/>
  <c r="M121" i="79"/>
  <c r="M123" i="79"/>
  <c r="M106" i="79"/>
  <c r="M115" i="79"/>
  <c r="M128" i="79"/>
  <c r="M124" i="79"/>
  <c r="N170" i="75"/>
  <c r="G129" i="75"/>
  <c r="M17" i="79"/>
  <c r="O169" i="75"/>
  <c r="H114" i="75"/>
  <c r="H118" i="75"/>
  <c r="H28" i="75" l="1"/>
  <c r="H43" i="75"/>
  <c r="H18" i="75"/>
  <c r="H22" i="75"/>
  <c r="H47" i="75"/>
  <c r="H35" i="75"/>
  <c r="H37" i="75"/>
  <c r="H30" i="75"/>
  <c r="H29" i="75"/>
  <c r="H38" i="75"/>
  <c r="H21" i="75"/>
  <c r="H27" i="75"/>
  <c r="H26" i="75"/>
  <c r="H20" i="75"/>
  <c r="H41" i="75"/>
  <c r="H42" i="75"/>
  <c r="H45" i="75"/>
  <c r="H14" i="75"/>
  <c r="H44" i="75"/>
  <c r="H23" i="75"/>
  <c r="H46" i="75"/>
  <c r="H15" i="75"/>
  <c r="H19" i="75"/>
  <c r="H34" i="75"/>
  <c r="H31" i="75"/>
  <c r="H16" i="75"/>
  <c r="H40" i="75"/>
  <c r="H12" i="75"/>
  <c r="H32" i="75"/>
  <c r="H33" i="75"/>
  <c r="H25" i="75"/>
  <c r="H36" i="75"/>
  <c r="H11" i="75"/>
  <c r="H13" i="75"/>
  <c r="H72" i="75"/>
  <c r="H63" i="75"/>
  <c r="H76" i="75"/>
  <c r="H56" i="75"/>
  <c r="H67" i="75"/>
  <c r="H71" i="75"/>
  <c r="H57" i="75"/>
  <c r="H74" i="75"/>
  <c r="H61" i="75"/>
  <c r="H81" i="75"/>
  <c r="H78" i="75"/>
  <c r="H68" i="75"/>
  <c r="H88" i="75"/>
  <c r="H82" i="75"/>
  <c r="H69" i="75"/>
  <c r="H86" i="75"/>
  <c r="H60" i="75"/>
  <c r="H79" i="75"/>
  <c r="H59" i="75"/>
  <c r="H66" i="75"/>
  <c r="H54" i="75"/>
  <c r="H83" i="75"/>
  <c r="H70" i="75"/>
  <c r="H75" i="75"/>
  <c r="H52" i="75"/>
  <c r="H84" i="75"/>
  <c r="H65" i="75"/>
  <c r="H73" i="75"/>
  <c r="H53" i="75"/>
  <c r="H87" i="75"/>
  <c r="H62" i="75"/>
  <c r="H55" i="75"/>
  <c r="H77" i="75"/>
  <c r="H64" i="75"/>
  <c r="H85" i="75"/>
  <c r="H58" i="75"/>
  <c r="O154" i="75"/>
  <c r="O170" i="75"/>
  <c r="O151" i="75"/>
  <c r="O158" i="75"/>
  <c r="O160" i="75"/>
  <c r="O168" i="75"/>
  <c r="O153" i="75"/>
  <c r="O139" i="75"/>
  <c r="O135" i="75"/>
  <c r="O164" i="75"/>
  <c r="O136" i="75"/>
  <c r="O165" i="75"/>
  <c r="O143" i="75"/>
  <c r="O152" i="75"/>
  <c r="O150" i="75"/>
  <c r="O142" i="75"/>
  <c r="O144" i="75"/>
  <c r="O137" i="75"/>
  <c r="O161" i="75"/>
  <c r="O163" i="75"/>
  <c r="O134" i="75"/>
  <c r="O148" i="75"/>
  <c r="O138" i="75"/>
  <c r="O155" i="75"/>
  <c r="O141" i="75"/>
  <c r="O146" i="75"/>
  <c r="O149" i="75"/>
  <c r="O145" i="75"/>
  <c r="O167" i="75"/>
  <c r="O156" i="75"/>
  <c r="O159" i="75"/>
  <c r="O166" i="75"/>
  <c r="O157" i="75"/>
  <c r="H80" i="75"/>
  <c r="G88" i="75"/>
  <c r="M170" i="79"/>
  <c r="M167" i="79"/>
  <c r="M166" i="79"/>
  <c r="M138" i="79"/>
  <c r="M146" i="79"/>
  <c r="M157" i="79"/>
  <c r="M137" i="79"/>
  <c r="M135" i="79"/>
  <c r="M168" i="79"/>
  <c r="M145" i="79"/>
  <c r="M155" i="79"/>
  <c r="M136" i="79"/>
  <c r="M149" i="79"/>
  <c r="M143" i="79"/>
  <c r="M144" i="79"/>
  <c r="M152" i="79"/>
  <c r="M148" i="79"/>
  <c r="M151" i="79"/>
  <c r="M164" i="79"/>
  <c r="M165" i="79"/>
  <c r="M161" i="79"/>
  <c r="M150" i="79"/>
  <c r="M139" i="79"/>
  <c r="M134" i="79"/>
  <c r="M142" i="79"/>
  <c r="M141" i="79"/>
  <c r="M153" i="79"/>
  <c r="M169" i="79"/>
  <c r="M154" i="79"/>
  <c r="M159" i="79"/>
  <c r="M156" i="79"/>
  <c r="M158" i="79"/>
  <c r="M163" i="79"/>
  <c r="M160" i="79"/>
  <c r="M147" i="79"/>
  <c r="M162" i="79"/>
</calcChain>
</file>

<file path=xl/sharedStrings.xml><?xml version="1.0" encoding="utf-8"?>
<sst xmlns="http://schemas.openxmlformats.org/spreadsheetml/2006/main" count="1017" uniqueCount="131">
  <si>
    <t>方向</t>
  </si>
  <si>
    <t xml:space="preserve">        種別時間帯</t>
  </si>
  <si>
    <t>乗用車(台)</t>
  </si>
  <si>
    <t>バ  ス(台)</t>
  </si>
  <si>
    <t>小　型貨物車(台)</t>
  </si>
  <si>
    <t>大　型貨物車(台)</t>
  </si>
  <si>
    <t>合　計(台)</t>
  </si>
  <si>
    <t>大型車混入率(％)</t>
  </si>
  <si>
    <t>時　間係　数(％)</t>
  </si>
  <si>
    <t xml:space="preserve"> 7:00- 7:10</t>
  </si>
  <si>
    <t xml:space="preserve"> 7:10- 7:20</t>
  </si>
  <si>
    <t xml:space="preserve"> 7:20- 7:30</t>
  </si>
  <si>
    <t xml:space="preserve"> 7:30- 7:40</t>
  </si>
  <si>
    <t xml:space="preserve"> 7:40- 7:50</t>
  </si>
  <si>
    <t xml:space="preserve"> 7:50- 8:00</t>
  </si>
  <si>
    <t>１時間計</t>
  </si>
  <si>
    <t xml:space="preserve"> 8:00- 8:10</t>
  </si>
  <si>
    <t xml:space="preserve"> 8:10- 8:20</t>
  </si>
  <si>
    <t xml:space="preserve"> 8:20- 8:30</t>
  </si>
  <si>
    <t xml:space="preserve"> 8:30- 8:40</t>
  </si>
  <si>
    <t xml:space="preserve"> 8:40- 8:50</t>
  </si>
  <si>
    <t xml:space="preserve"> 8:50- 9:00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</si>
  <si>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</si>
  <si>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</si>
  <si>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</si>
  <si>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</si>
  <si>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</si>
  <si>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</si>
  <si>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</si>
  <si>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17:00-17:10</t>
  </si>
  <si>
    <t>17:10-17:20</t>
  </si>
  <si>
    <t>17:20-17:30</t>
  </si>
  <si>
    <t>17:30-17:40</t>
  </si>
  <si>
    <t>17:40-17:50</t>
  </si>
  <si>
    <t>17:50-18:00</t>
  </si>
  <si>
    <t>18:00-18:10</t>
  </si>
  <si>
    <t>18:10-18:20</t>
  </si>
  <si>
    <t>18:20-18:30</t>
  </si>
  <si>
    <t>18:30-18:40</t>
  </si>
  <si>
    <t>18:40-18:50</t>
  </si>
  <si>
    <t>18:50-19:00</t>
  </si>
  <si>
    <t>全時間合計</t>
  </si>
  <si>
    <t>自 動 車 交 通 量 時 間 変 動 図</t>
  </si>
  <si>
    <t>凡　例</t>
  </si>
  <si>
    <t>小型車</t>
  </si>
  <si>
    <t>大型車</t>
  </si>
  <si>
    <t>大型車混入率</t>
  </si>
  <si>
    <t>時間帯</t>
  </si>
  <si>
    <t>計</t>
  </si>
  <si>
    <t>全車合計</t>
  </si>
  <si>
    <t>自　動　車　交　通　流　動　図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リュウ</t>
    </rPh>
    <rPh sb="12" eb="13">
      <t>ドウ</t>
    </rPh>
    <rPh sb="14" eb="15">
      <t>ズ</t>
    </rPh>
    <phoneticPr fontId="1"/>
  </si>
  <si>
    <t>調査年月日</t>
    <rPh sb="0" eb="2">
      <t>チョウサ</t>
    </rPh>
    <rPh sb="2" eb="5">
      <t>ネンガッピ</t>
    </rPh>
    <phoneticPr fontId="1"/>
  </si>
  <si>
    <t>調査時間</t>
    <rPh sb="0" eb="2">
      <t>チョウサ</t>
    </rPh>
    <rPh sb="2" eb="4">
      <t>ジカン</t>
    </rPh>
    <phoneticPr fontId="1"/>
  </si>
  <si>
    <t>調査地点名</t>
    <rPh sb="0" eb="2">
      <t>チョウサ</t>
    </rPh>
    <rPh sb="2" eb="4">
      <t>チテン</t>
    </rPh>
    <rPh sb="4" eb="5">
      <t>メイ</t>
    </rPh>
    <phoneticPr fontId="1"/>
  </si>
  <si>
    <t>［12時間合計（7：00～19：00）］</t>
    <rPh sb="3" eb="5">
      <t>ジカン</t>
    </rPh>
    <rPh sb="5" eb="7">
      <t>ゴウケイ</t>
    </rPh>
    <phoneticPr fontId="1"/>
  </si>
  <si>
    <t>調査時間　:  7時～19時</t>
    <rPh sb="9" eb="10">
      <t>ジ</t>
    </rPh>
    <rPh sb="13" eb="14">
      <t>ジ</t>
    </rPh>
    <phoneticPr fontId="1"/>
  </si>
  <si>
    <t>天　候　　:　晴れ</t>
    <rPh sb="7" eb="8">
      <t>ハ</t>
    </rPh>
    <phoneticPr fontId="1"/>
  </si>
  <si>
    <t>16:00-17:00</t>
  </si>
  <si>
    <t xml:space="preserve"> 平成28年10月19日（水）　天候：晴れ</t>
    <rPh sb="1" eb="3">
      <t>ヘイセイ</t>
    </rPh>
    <rPh sb="5" eb="6">
      <t>ネン</t>
    </rPh>
    <rPh sb="8" eb="9">
      <t>ガツ</t>
    </rPh>
    <rPh sb="11" eb="12">
      <t>ニチ</t>
    </rPh>
    <rPh sb="13" eb="14">
      <t>スイ</t>
    </rPh>
    <rPh sb="16" eb="18">
      <t>テンコウ</t>
    </rPh>
    <rPh sb="19" eb="20">
      <t>ハ</t>
    </rPh>
    <phoneticPr fontId="1"/>
  </si>
  <si>
    <t>調査年月日：平成28年10月19日(水)</t>
    <rPh sb="18" eb="19">
      <t>スイ</t>
    </rPh>
    <phoneticPr fontId="15"/>
  </si>
  <si>
    <t>調査年月日：平成28年10月19日(水) 天候:晴れ</t>
    <rPh sb="18" eb="19">
      <t>スイ</t>
    </rPh>
    <rPh sb="24" eb="25">
      <t>ハ</t>
    </rPh>
    <phoneticPr fontId="15"/>
  </si>
  <si>
    <t>調査年月日：平成28年10月19日(水)</t>
  </si>
  <si>
    <t>天　候　　:　晴れ</t>
  </si>
  <si>
    <t>　7:00～19:00（12時間）</t>
    <phoneticPr fontId="1"/>
  </si>
  <si>
    <t>№１０　青葉町</t>
    <rPh sb="4" eb="7">
      <t>アオバチョウ</t>
    </rPh>
    <phoneticPr fontId="1"/>
  </si>
  <si>
    <t>［ピーク時（8：00～9：00）］</t>
    <rPh sb="4" eb="5">
      <t>ジ</t>
    </rPh>
    <phoneticPr fontId="1"/>
  </si>
  <si>
    <t>自動車類交通量集計表</t>
    <phoneticPr fontId="15"/>
  </si>
  <si>
    <t>調査方向案内図</t>
    <phoneticPr fontId="15"/>
  </si>
  <si>
    <t>調査地点　：№１０ 青葉町</t>
    <rPh sb="10" eb="13">
      <t>アオバチョウ</t>
    </rPh>
    <phoneticPr fontId="15"/>
  </si>
  <si>
    <t>A 合計 ( 1+ 2)</t>
    <phoneticPr fontId="15"/>
  </si>
  <si>
    <t>B 合計 ( 3+ 4)</t>
    <phoneticPr fontId="15"/>
  </si>
  <si>
    <t>C 合計 ( 5+ 6)</t>
    <phoneticPr fontId="15"/>
  </si>
  <si>
    <t>自動車類交通量集計表</t>
    <phoneticPr fontId="15"/>
  </si>
  <si>
    <t>調査方向案内図</t>
    <phoneticPr fontId="15"/>
  </si>
  <si>
    <t>調査時間　:  7時～19時</t>
  </si>
  <si>
    <t>A 流入部( 1+ 2)</t>
    <phoneticPr fontId="15"/>
  </si>
  <si>
    <t>A 流出部( 3+ 6)</t>
    <phoneticPr fontId="15"/>
  </si>
  <si>
    <t>B 流入部( 3+ 4)</t>
    <phoneticPr fontId="15"/>
  </si>
  <si>
    <t>B 流出部( 2+ 5)</t>
    <phoneticPr fontId="15"/>
  </si>
  <si>
    <t>C 流入部( 5+ 6)</t>
    <phoneticPr fontId="15"/>
  </si>
  <si>
    <t>C 流出部( 1+ 4)</t>
    <phoneticPr fontId="15"/>
  </si>
  <si>
    <t>合計</t>
    <phoneticPr fontId="15"/>
  </si>
  <si>
    <t>調査地点：№１０ 青葉町</t>
    <rPh sb="9" eb="12">
      <t>アオバチョウ</t>
    </rPh>
    <phoneticPr fontId="15"/>
  </si>
  <si>
    <t>A 流入部( 1+ 2)</t>
  </si>
  <si>
    <t>A 流出部( 3+ 6)</t>
  </si>
  <si>
    <t>A 合計 ( 1+ 2+ 3+ 6)</t>
  </si>
  <si>
    <t>B 流入部( 3+ 4)</t>
  </si>
  <si>
    <t>B 流出部( 2+ 5)</t>
  </si>
  <si>
    <t>B 合計 ( 2+ 3+ 4+ 5)</t>
  </si>
  <si>
    <t>C 流入部( 5+ 6)</t>
  </si>
  <si>
    <t>C 流出部( 1+ 4)</t>
  </si>
  <si>
    <t>C 合計 ( 1+ 4+ 5+ 6)</t>
  </si>
  <si>
    <t>調査地点　：№１０ 青葉町</t>
  </si>
  <si>
    <t>渋滞長調査結果集計表</t>
    <rPh sb="0" eb="1">
      <t>ジュウタイ</t>
    </rPh>
    <rPh sb="1" eb="2">
      <t>チョウ</t>
    </rPh>
    <rPh sb="2" eb="4">
      <t>チョウサ</t>
    </rPh>
    <rPh sb="4" eb="6">
      <t>ケッカ</t>
    </rPh>
    <rPh sb="6" eb="9">
      <t>シュウケイヒョウ</t>
    </rPh>
    <phoneticPr fontId="1"/>
  </si>
  <si>
    <t xml:space="preserve">調査年月日：平成28年10月19日(水) </t>
    <rPh sb="18" eb="19">
      <t>スイ</t>
    </rPh>
    <phoneticPr fontId="1"/>
  </si>
  <si>
    <t>調査方向案内図</t>
    <phoneticPr fontId="1"/>
  </si>
  <si>
    <t>調査地点　：№１０　青葉町</t>
    <rPh sb="10" eb="13">
      <t>アオバチョウ</t>
    </rPh>
    <phoneticPr fontId="1"/>
  </si>
  <si>
    <t>方向　①</t>
    <phoneticPr fontId="1"/>
  </si>
  <si>
    <t>時間帯</t>
    <rPh sb="0" eb="3">
      <t>ジカンタイ</t>
    </rPh>
    <phoneticPr fontId="1"/>
  </si>
  <si>
    <t>滞留長
（ｍ）</t>
    <rPh sb="0" eb="2">
      <t>タイリュウ</t>
    </rPh>
    <rPh sb="2" eb="3">
      <t>チョウ</t>
    </rPh>
    <phoneticPr fontId="1"/>
  </si>
  <si>
    <t>渋滞長
（ｍ）</t>
    <rPh sb="0" eb="2">
      <t>ジュウタイ</t>
    </rPh>
    <rPh sb="2" eb="3">
      <t>チョウ</t>
    </rPh>
    <phoneticPr fontId="1"/>
  </si>
  <si>
    <t>通過時間
（分:秒）</t>
    <rPh sb="0" eb="2">
      <t>ツウカ</t>
    </rPh>
    <rPh sb="2" eb="4">
      <t>ジカン</t>
    </rPh>
    <rPh sb="6" eb="7">
      <t>フン</t>
    </rPh>
    <rPh sb="8" eb="9">
      <t>ビョウ</t>
    </rPh>
    <phoneticPr fontId="1"/>
  </si>
  <si>
    <t>最長
渋滞車線</t>
    <rPh sb="0" eb="2">
      <t>サイチョウ</t>
    </rPh>
    <rPh sb="3" eb="5">
      <t>ジュウタイ</t>
    </rPh>
    <rPh sb="5" eb="7">
      <t>シャセン</t>
    </rPh>
    <phoneticPr fontId="1"/>
  </si>
  <si>
    <t>信号待ち
回数</t>
    <rPh sb="0" eb="2">
      <t>シンゴウ</t>
    </rPh>
    <rPh sb="2" eb="3">
      <t>マ</t>
    </rPh>
    <rPh sb="5" eb="7">
      <t>カイスウ</t>
    </rPh>
    <phoneticPr fontId="1"/>
  </si>
  <si>
    <t>渋滞原因</t>
    <rPh sb="0" eb="2">
      <t>ジュウタイ</t>
    </rPh>
    <rPh sb="2" eb="4">
      <t>ゲンイン</t>
    </rPh>
    <phoneticPr fontId="1"/>
  </si>
  <si>
    <t>最　　大</t>
    <rPh sb="0" eb="4">
      <t>サイダイ</t>
    </rPh>
    <phoneticPr fontId="1"/>
  </si>
  <si>
    <t>-</t>
    <phoneticPr fontId="1"/>
  </si>
  <si>
    <t>渋滞原因</t>
    <phoneticPr fontId="1"/>
  </si>
  <si>
    <t>１：車線減少　　　２：信号現示不適　３：踏切　　　　４：橋梁　　　５：右折、対向直進　　　６：左折車</t>
    <phoneticPr fontId="1"/>
  </si>
  <si>
    <t>７：大型車　　　　８：二輪車　　　　９：歩行者　　　10：駐車車両　11：バス停、バスレーン　12：工事中、事故</t>
    <rPh sb="52" eb="53">
      <t>チュウ</t>
    </rPh>
    <phoneticPr fontId="1"/>
  </si>
  <si>
    <t>13：沿道出入車両　14：道路線形　　　15：交差点形状　16：先詰まり　17：右折先詰まり　　　　18：左折先詰まり</t>
    <rPh sb="40" eb="42">
      <t>ウセツ</t>
    </rPh>
    <rPh sb="42" eb="43">
      <t>サキ</t>
    </rPh>
    <rPh sb="43" eb="44">
      <t>ヅ</t>
    </rPh>
    <rPh sb="53" eb="55">
      <t>サセツ</t>
    </rPh>
    <rPh sb="55" eb="56">
      <t>サキ</t>
    </rPh>
    <rPh sb="56" eb="57">
      <t>ヅ</t>
    </rPh>
    <phoneticPr fontId="1"/>
  </si>
  <si>
    <t>19：その他</t>
    <rPh sb="5" eb="6">
      <t>タ</t>
    </rPh>
    <phoneticPr fontId="1"/>
  </si>
  <si>
    <t>方向　②</t>
    <phoneticPr fontId="1"/>
  </si>
  <si>
    <t>2,5</t>
    <phoneticPr fontId="1"/>
  </si>
  <si>
    <t>2,5</t>
  </si>
  <si>
    <t>2,6</t>
    <phoneticPr fontId="1"/>
  </si>
  <si>
    <t>2.6</t>
    <phoneticPr fontId="1"/>
  </si>
  <si>
    <t>方向　③</t>
    <phoneticPr fontId="1"/>
  </si>
  <si>
    <t>合  計(人･台)</t>
  </si>
  <si>
    <t>自転車(台)</t>
  </si>
  <si>
    <t>歩行者(人)</t>
  </si>
  <si>
    <t xml:space="preserve">  合計 </t>
  </si>
  <si>
    <t>ｶ</t>
    <phoneticPr fontId="15"/>
  </si>
  <si>
    <t>ｵ</t>
    <phoneticPr fontId="15"/>
  </si>
  <si>
    <t>ｴ</t>
    <phoneticPr fontId="15"/>
  </si>
  <si>
    <t>ｳ</t>
    <phoneticPr fontId="15"/>
  </si>
  <si>
    <t>ｲ</t>
  </si>
  <si>
    <t>ｱ</t>
  </si>
  <si>
    <r>
      <t>調査地点　：№１０</t>
    </r>
    <r>
      <rPr>
        <sz val="10"/>
        <rFont val="ＭＳ 明朝"/>
        <family val="1"/>
        <charset val="128"/>
      </rPr>
      <t xml:space="preserve"> 青葉町</t>
    </r>
    <rPh sb="10" eb="13">
      <t>アオバチョウ</t>
    </rPh>
    <phoneticPr fontId="15"/>
  </si>
  <si>
    <t>調査方向案内図</t>
    <phoneticPr fontId="1"/>
  </si>
  <si>
    <t>歩行者・自転車通行量集計表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</si>
</sst>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___;"/>
    <numFmt numFmtId="178" formatCode="0____;"/>
    <numFmt numFmtId="179" formatCode="0_);[Red]\(0\)"/>
    <numFmt numFmtId="180" formatCode="m:ss_ "/>
    <numFmt numFmtId="181" formatCode="0_ "/>
    <numFmt numFmtId="182" formatCode="0.0_);[Red]\(0.0\)"/>
    <numFmt numFmtId="183" formatCode="0_;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明朝"/>
      <family val="1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明朝"/>
      <family val="1"/>
      <charset val="128"/>
    </font>
    <font>
      <u/>
      <sz val="14"/>
      <name val="ＭＳ 明朝"/>
      <family val="1"/>
      <charset val="128"/>
    </font>
    <font>
      <u/>
      <sz val="10"/>
      <name val="ＭＳ 明朝"/>
      <family val="1"/>
      <charset val="128"/>
    </font>
    <font>
      <u/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8" fillId="0" borderId="0"/>
  </cellStyleXfs>
  <cellXfs count="367">
    <xf numFmtId="0" fontId="0" fillId="0" borderId="0" xfId="0"/>
    <xf numFmtId="0" fontId="7" fillId="0" borderId="0" xfId="1" applyFont="1" applyAlignment="1">
      <alignment horizontal="centerContinuous" vertical="top"/>
    </xf>
    <xf numFmtId="0" fontId="8" fillId="0" borderId="0" xfId="1" applyFont="1" applyAlignment="1">
      <alignment vertical="top"/>
    </xf>
    <xf numFmtId="49" fontId="6" fillId="0" borderId="0" xfId="1" applyNumberFormat="1"/>
    <xf numFmtId="0" fontId="6" fillId="0" borderId="0" xfId="1"/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quotePrefix="1" applyFont="1" applyAlignment="1">
      <alignment horizontal="left" vertical="center"/>
    </xf>
    <xf numFmtId="0" fontId="11" fillId="0" borderId="0" xfId="1" applyFont="1" applyBorder="1" applyAlignment="1">
      <alignment horizontal="centerContinuous"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177" fontId="3" fillId="0" borderId="0" xfId="1" applyNumberFormat="1" applyFont="1" applyAlignment="1">
      <alignment vertical="center"/>
    </xf>
    <xf numFmtId="177" fontId="3" fillId="0" borderId="0" xfId="1" applyNumberFormat="1" applyFont="1" applyAlignment="1">
      <alignment horizontal="right" vertical="center"/>
    </xf>
    <xf numFmtId="0" fontId="11" fillId="0" borderId="0" xfId="1" applyNumberFormat="1" applyFont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horizontal="right" vertical="center"/>
    </xf>
    <xf numFmtId="0" fontId="3" fillId="0" borderId="0" xfId="1" applyNumberFormat="1" applyFont="1" applyAlignment="1">
      <alignment vertical="center"/>
    </xf>
    <xf numFmtId="0" fontId="13" fillId="0" borderId="1" xfId="1" applyNumberFormat="1" applyFont="1" applyBorder="1" applyAlignment="1">
      <alignment horizontal="distributed" vertical="center"/>
    </xf>
    <xf numFmtId="0" fontId="11" fillId="0" borderId="0" xfId="1" applyNumberFormat="1" applyFont="1"/>
    <xf numFmtId="0" fontId="11" fillId="0" borderId="0" xfId="1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2" applyNumberFormat="1" applyFont="1" applyAlignment="1">
      <alignment horizontal="right"/>
    </xf>
    <xf numFmtId="0" fontId="4" fillId="0" borderId="0" xfId="2" applyNumberFormat="1" applyFont="1" applyAlignment="1">
      <alignment horizontal="right"/>
    </xf>
    <xf numFmtId="0" fontId="13" fillId="0" borderId="0" xfId="2" applyNumberFormat="1" applyFont="1" applyAlignment="1">
      <alignment horizontal="right"/>
    </xf>
    <xf numFmtId="0" fontId="13" fillId="0" borderId="0" xfId="2" applyNumberFormat="1" applyFont="1" applyAlignment="1">
      <alignment horizontal="right" vertical="center"/>
    </xf>
    <xf numFmtId="0" fontId="13" fillId="0" borderId="0" xfId="2" applyNumberFormat="1" applyFont="1"/>
    <xf numFmtId="0" fontId="13" fillId="0" borderId="0" xfId="2" applyNumberFormat="1" applyFont="1" applyAlignment="1">
      <alignment horizontal="center" wrapText="1"/>
    </xf>
    <xf numFmtId="176" fontId="13" fillId="0" borderId="18" xfId="2" applyNumberFormat="1" applyFont="1" applyBorder="1" applyAlignment="1">
      <alignment horizontal="right" vertical="center"/>
    </xf>
    <xf numFmtId="176" fontId="13" fillId="0" borderId="19" xfId="2" applyNumberFormat="1" applyFont="1" applyBorder="1" applyAlignment="1">
      <alignment horizontal="right" vertical="center"/>
    </xf>
    <xf numFmtId="0" fontId="13" fillId="0" borderId="19" xfId="2" applyNumberFormat="1" applyFont="1" applyBorder="1" applyAlignment="1">
      <alignment horizontal="right" vertical="center"/>
    </xf>
    <xf numFmtId="0" fontId="13" fillId="0" borderId="20" xfId="2" applyNumberFormat="1" applyFont="1" applyBorder="1" applyAlignment="1">
      <alignment horizontal="right" vertical="center"/>
    </xf>
    <xf numFmtId="176" fontId="13" fillId="0" borderId="21" xfId="2" applyNumberFormat="1" applyFont="1" applyBorder="1" applyAlignment="1">
      <alignment horizontal="right" vertical="center"/>
    </xf>
    <xf numFmtId="176" fontId="13" fillId="0" borderId="22" xfId="2" applyNumberFormat="1" applyFont="1" applyBorder="1" applyAlignment="1">
      <alignment horizontal="right" vertical="center"/>
    </xf>
    <xf numFmtId="0" fontId="13" fillId="0" borderId="22" xfId="2" applyNumberFormat="1" applyFont="1" applyBorder="1" applyAlignment="1">
      <alignment horizontal="right" vertical="center"/>
    </xf>
    <xf numFmtId="0" fontId="13" fillId="0" borderId="23" xfId="2" applyNumberFormat="1" applyFont="1" applyBorder="1" applyAlignment="1">
      <alignment horizontal="right" vertical="center"/>
    </xf>
    <xf numFmtId="176" fontId="13" fillId="0" borderId="24" xfId="2" applyNumberFormat="1" applyFont="1" applyBorder="1" applyAlignment="1">
      <alignment horizontal="right" vertical="center"/>
    </xf>
    <xf numFmtId="176" fontId="13" fillId="0" borderId="25" xfId="2" applyNumberFormat="1" applyFont="1" applyBorder="1" applyAlignment="1">
      <alignment horizontal="right" vertical="center"/>
    </xf>
    <xf numFmtId="0" fontId="13" fillId="0" borderId="25" xfId="2" applyNumberFormat="1" applyFont="1" applyBorder="1" applyAlignment="1">
      <alignment horizontal="right" vertical="center"/>
    </xf>
    <xf numFmtId="0" fontId="13" fillId="0" borderId="26" xfId="2" applyNumberFormat="1" applyFont="1" applyBorder="1" applyAlignment="1">
      <alignment horizontal="right" vertical="center"/>
    </xf>
    <xf numFmtId="0" fontId="13" fillId="0" borderId="0" xfId="2" applyNumberFormat="1" applyFont="1" applyBorder="1" applyAlignment="1">
      <alignment horizontal="center" wrapText="1"/>
    </xf>
    <xf numFmtId="0" fontId="13" fillId="0" borderId="18" xfId="2" applyNumberFormat="1" applyFont="1" applyBorder="1" applyAlignment="1">
      <alignment horizontal="center" wrapText="1"/>
    </xf>
    <xf numFmtId="0" fontId="13" fillId="0" borderId="19" xfId="2" applyNumberFormat="1" applyFont="1" applyBorder="1" applyAlignment="1">
      <alignment horizontal="center" wrapText="1"/>
    </xf>
    <xf numFmtId="0" fontId="13" fillId="0" borderId="19" xfId="2" quotePrefix="1" applyNumberFormat="1" applyFont="1" applyBorder="1" applyAlignment="1">
      <alignment horizontal="center" wrapText="1"/>
    </xf>
    <xf numFmtId="0" fontId="13" fillId="0" borderId="27" xfId="2" quotePrefix="1" applyNumberFormat="1" applyFont="1" applyBorder="1" applyAlignment="1">
      <alignment horizontal="center" wrapText="1"/>
    </xf>
    <xf numFmtId="0" fontId="13" fillId="0" borderId="18" xfId="2" quotePrefix="1" applyNumberFormat="1" applyFont="1" applyBorder="1" applyAlignment="1">
      <alignment horizontal="center" wrapText="1"/>
    </xf>
    <xf numFmtId="0" fontId="13" fillId="0" borderId="28" xfId="2" quotePrefix="1" applyNumberFormat="1" applyFont="1" applyBorder="1" applyAlignment="1">
      <alignment wrapText="1"/>
    </xf>
    <xf numFmtId="0" fontId="13" fillId="0" borderId="0" xfId="2" applyFont="1"/>
    <xf numFmtId="0" fontId="13" fillId="0" borderId="29" xfId="2" applyFont="1" applyBorder="1" applyAlignment="1">
      <alignment horizontal="centerContinuous" vertical="center"/>
    </xf>
    <xf numFmtId="0" fontId="13" fillId="0" borderId="30" xfId="2" applyFont="1" applyBorder="1" applyAlignment="1">
      <alignment horizontal="centerContinuous" vertical="center"/>
    </xf>
    <xf numFmtId="0" fontId="13" fillId="0" borderId="31" xfId="2" applyFont="1" applyBorder="1" applyAlignment="1">
      <alignment horizontal="centerContinuous" vertical="center"/>
    </xf>
    <xf numFmtId="0" fontId="13" fillId="0" borderId="32" xfId="2" applyNumberFormat="1" applyFont="1" applyBorder="1" applyAlignment="1">
      <alignment horizontal="right" vertical="center"/>
    </xf>
    <xf numFmtId="0" fontId="13" fillId="0" borderId="33" xfId="2" applyNumberFormat="1" applyFont="1" applyBorder="1" applyAlignment="1">
      <alignment horizontal="right"/>
    </xf>
    <xf numFmtId="0" fontId="13" fillId="0" borderId="13" xfId="2" applyNumberFormat="1" applyFont="1" applyBorder="1" applyAlignment="1">
      <alignment horizontal="right"/>
    </xf>
    <xf numFmtId="0" fontId="13" fillId="0" borderId="34" xfId="2" applyNumberFormat="1" applyFont="1" applyBorder="1" applyAlignment="1">
      <alignment horizontal="right"/>
    </xf>
    <xf numFmtId="0" fontId="13" fillId="0" borderId="35" xfId="2" applyNumberFormat="1" applyFont="1" applyBorder="1" applyAlignment="1">
      <alignment horizontal="right"/>
    </xf>
    <xf numFmtId="0" fontId="13" fillId="0" borderId="0" xfId="2" applyNumberFormat="1" applyFont="1" applyBorder="1" applyAlignment="1">
      <alignment horizontal="right"/>
    </xf>
    <xf numFmtId="0" fontId="13" fillId="0" borderId="36" xfId="2" applyNumberFormat="1" applyFont="1" applyBorder="1" applyAlignment="1">
      <alignment horizontal="right"/>
    </xf>
    <xf numFmtId="0" fontId="13" fillId="0" borderId="0" xfId="2" applyNumberFormat="1" applyFont="1" applyAlignment="1">
      <alignment horizontal="left"/>
    </xf>
    <xf numFmtId="0" fontId="13" fillId="0" borderId="35" xfId="2" applyNumberFormat="1" applyFont="1" applyBorder="1" applyAlignment="1">
      <alignment horizontal="left"/>
    </xf>
    <xf numFmtId="0" fontId="13" fillId="0" borderId="0" xfId="2" applyNumberFormat="1" applyFont="1" applyBorder="1" applyAlignment="1">
      <alignment horizontal="left"/>
    </xf>
    <xf numFmtId="0" fontId="13" fillId="0" borderId="36" xfId="2" applyNumberFormat="1" applyFont="1" applyBorder="1" applyAlignment="1">
      <alignment horizontal="left"/>
    </xf>
    <xf numFmtId="0" fontId="17" fillId="0" borderId="0" xfId="2" applyNumberFormat="1" applyFont="1" applyAlignment="1">
      <alignment vertical="center"/>
    </xf>
    <xf numFmtId="0" fontId="17" fillId="0" borderId="35" xfId="2" applyNumberFormat="1" applyFont="1" applyBorder="1" applyAlignment="1">
      <alignment vertical="center"/>
    </xf>
    <xf numFmtId="0" fontId="17" fillId="0" borderId="0" xfId="2" applyNumberFormat="1" applyFont="1" applyBorder="1" applyAlignment="1">
      <alignment vertical="center"/>
    </xf>
    <xf numFmtId="0" fontId="17" fillId="0" borderId="36" xfId="2" applyNumberFormat="1" applyFont="1" applyBorder="1" applyAlignment="1">
      <alignment vertical="center"/>
    </xf>
    <xf numFmtId="0" fontId="17" fillId="0" borderId="37" xfId="2" applyNumberFormat="1" applyFont="1" applyBorder="1" applyAlignment="1">
      <alignment vertical="center"/>
    </xf>
    <xf numFmtId="0" fontId="17" fillId="0" borderId="38" xfId="2" applyNumberFormat="1" applyFont="1" applyBorder="1" applyAlignment="1">
      <alignment vertical="center"/>
    </xf>
    <xf numFmtId="0" fontId="17" fillId="0" borderId="39" xfId="2" applyNumberFormat="1" applyFont="1" applyBorder="1" applyAlignment="1">
      <alignment vertical="center"/>
    </xf>
    <xf numFmtId="0" fontId="3" fillId="0" borderId="0" xfId="2" applyNumberFormat="1" applyFont="1" applyAlignment="1">
      <alignment vertical="center"/>
    </xf>
    <xf numFmtId="0" fontId="16" fillId="0" borderId="0" xfId="2" applyNumberFormat="1" applyFont="1" applyAlignment="1">
      <alignment vertical="center"/>
    </xf>
    <xf numFmtId="0" fontId="13" fillId="0" borderId="0" xfId="2" applyNumberFormat="1" applyFont="1" applyAlignment="1">
      <alignment vertical="center"/>
    </xf>
    <xf numFmtId="177" fontId="3" fillId="0" borderId="40" xfId="1" applyNumberFormat="1" applyFont="1" applyBorder="1" applyAlignment="1">
      <alignment vertical="center"/>
    </xf>
    <xf numFmtId="177" fontId="3" fillId="0" borderId="41" xfId="1" applyNumberFormat="1" applyFont="1" applyBorder="1" applyAlignment="1">
      <alignment vertical="center"/>
    </xf>
    <xf numFmtId="177" fontId="3" fillId="0" borderId="1" xfId="1" applyNumberFormat="1" applyFont="1" applyBorder="1" applyAlignment="1">
      <alignment vertical="center"/>
    </xf>
    <xf numFmtId="178" fontId="3" fillId="0" borderId="21" xfId="1" applyNumberFormat="1" applyFont="1" applyBorder="1" applyAlignment="1">
      <alignment vertical="center"/>
    </xf>
    <xf numFmtId="178" fontId="3" fillId="0" borderId="22" xfId="1" applyNumberFormat="1" applyFont="1" applyBorder="1" applyAlignment="1">
      <alignment vertical="center"/>
    </xf>
    <xf numFmtId="178" fontId="3" fillId="0" borderId="42" xfId="1" applyNumberFormat="1" applyFont="1" applyBorder="1" applyAlignment="1">
      <alignment vertical="center"/>
    </xf>
    <xf numFmtId="0" fontId="13" fillId="0" borderId="42" xfId="1" applyNumberFormat="1" applyFont="1" applyBorder="1" applyAlignment="1">
      <alignment horizontal="distributed" vertic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18" xfId="1" applyNumberFormat="1" applyFont="1" applyBorder="1" applyAlignment="1">
      <alignment horizontal="center" vertical="center"/>
    </xf>
    <xf numFmtId="0" fontId="3" fillId="0" borderId="19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horizontal="center" vertical="center"/>
    </xf>
    <xf numFmtId="0" fontId="13" fillId="0" borderId="27" xfId="1" applyNumberFormat="1" applyFont="1" applyBorder="1" applyAlignment="1">
      <alignment horizontal="distributed" vertical="center"/>
    </xf>
    <xf numFmtId="0" fontId="3" fillId="0" borderId="17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11" fillId="0" borderId="11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176" fontId="6" fillId="0" borderId="0" xfId="1" applyNumberFormat="1"/>
    <xf numFmtId="0" fontId="11" fillId="0" borderId="0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9" fillId="0" borderId="9" xfId="1" applyFont="1" applyBorder="1" applyAlignment="1">
      <alignment horizontal="right" vertical="center"/>
    </xf>
    <xf numFmtId="0" fontId="9" fillId="0" borderId="8" xfId="1" applyFont="1" applyBorder="1" applyAlignment="1">
      <alignment horizontal="right" vertical="center"/>
    </xf>
    <xf numFmtId="0" fontId="9" fillId="0" borderId="7" xfId="1" applyFont="1" applyBorder="1" applyAlignment="1">
      <alignment vertical="center"/>
    </xf>
    <xf numFmtId="0" fontId="7" fillId="0" borderId="0" xfId="1" applyFont="1" applyAlignment="1">
      <alignment vertical="top"/>
    </xf>
    <xf numFmtId="0" fontId="9" fillId="0" borderId="0" xfId="1" applyFont="1" applyAlignment="1">
      <alignment horizontal="right" vertical="center"/>
    </xf>
    <xf numFmtId="176" fontId="3" fillId="0" borderId="0" xfId="1" applyNumberFormat="1" applyFont="1" applyAlignment="1">
      <alignment vertical="center"/>
    </xf>
    <xf numFmtId="1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20" fontId="13" fillId="0" borderId="0" xfId="2" applyNumberFormat="1" applyFont="1"/>
    <xf numFmtId="0" fontId="16" fillId="0" borderId="0" xfId="0" applyFont="1" applyAlignment="1">
      <alignment vertical="center"/>
    </xf>
    <xf numFmtId="49" fontId="13" fillId="0" borderId="0" xfId="0" applyNumberFormat="1" applyFont="1" applyAlignment="1">
      <alignment horizontal="right" vertical="center"/>
    </xf>
    <xf numFmtId="0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vertical="center"/>
    </xf>
    <xf numFmtId="0" fontId="16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16" fillId="0" borderId="0" xfId="0" applyFont="1" applyBorder="1" applyAlignment="1">
      <alignment vertical="center"/>
    </xf>
    <xf numFmtId="49" fontId="11" fillId="0" borderId="39" xfId="0" applyNumberFormat="1" applyFont="1" applyBorder="1" applyAlignment="1">
      <alignment horizontal="center" vertical="center" textRotation="255" wrapText="1"/>
    </xf>
    <xf numFmtId="49" fontId="13" fillId="0" borderId="38" xfId="0" applyNumberFormat="1" applyFont="1" applyBorder="1" applyAlignment="1">
      <alignment horizontal="right" vertical="center"/>
    </xf>
    <xf numFmtId="0" fontId="19" fillId="0" borderId="38" xfId="0" quotePrefix="1" applyFont="1" applyBorder="1" applyAlignment="1">
      <alignment horizontal="left" vertical="center"/>
    </xf>
    <xf numFmtId="0" fontId="19" fillId="0" borderId="37" xfId="0" quotePrefix="1" applyFont="1" applyBorder="1" applyAlignment="1">
      <alignment horizontal="left" vertical="center"/>
    </xf>
    <xf numFmtId="49" fontId="11" fillId="0" borderId="36" xfId="0" applyNumberFormat="1" applyFont="1" applyBorder="1" applyAlignment="1">
      <alignment horizontal="center" vertical="center" textRotation="255" wrapText="1"/>
    </xf>
    <xf numFmtId="49" fontId="13" fillId="0" borderId="0" xfId="0" applyNumberFormat="1" applyFont="1" applyBorder="1" applyAlignment="1">
      <alignment horizontal="left" vertical="center"/>
    </xf>
    <xf numFmtId="0" fontId="16" fillId="0" borderId="35" xfId="0" applyFont="1" applyBorder="1" applyAlignment="1">
      <alignment vertical="center"/>
    </xf>
    <xf numFmtId="49" fontId="13" fillId="0" borderId="0" xfId="0" applyNumberFormat="1" applyFont="1" applyAlignment="1">
      <alignment horizontal="left" vertical="center"/>
    </xf>
    <xf numFmtId="0" fontId="1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20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right" vertical="center"/>
    </xf>
    <xf numFmtId="0" fontId="21" fillId="0" borderId="0" xfId="0" applyNumberFormat="1" applyFont="1" applyBorder="1" applyAlignment="1">
      <alignment horizontal="left" vertical="center"/>
    </xf>
    <xf numFmtId="0" fontId="20" fillId="0" borderId="35" xfId="0" applyNumberFormat="1" applyFont="1" applyBorder="1" applyAlignment="1">
      <alignment horizontal="left" vertical="center"/>
    </xf>
    <xf numFmtId="49" fontId="20" fillId="0" borderId="0" xfId="0" applyNumberFormat="1" applyFont="1" applyAlignment="1">
      <alignment horizontal="left" vertical="center"/>
    </xf>
    <xf numFmtId="0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9" fontId="22" fillId="0" borderId="0" xfId="0" quotePrefix="1" applyNumberFormat="1" applyFont="1" applyBorder="1" applyAlignment="1">
      <alignment horizontal="left" vertical="center"/>
    </xf>
    <xf numFmtId="49" fontId="22" fillId="0" borderId="35" xfId="0" quotePrefix="1" applyNumberFormat="1" applyFont="1" applyBorder="1" applyAlignment="1">
      <alignment horizontal="left" vertical="center"/>
    </xf>
    <xf numFmtId="49" fontId="22" fillId="0" borderId="0" xfId="0" quotePrefix="1" applyNumberFormat="1" applyFont="1" applyAlignment="1">
      <alignment horizontal="left" vertical="center"/>
    </xf>
    <xf numFmtId="49" fontId="11" fillId="0" borderId="34" xfId="0" applyNumberFormat="1" applyFont="1" applyBorder="1" applyAlignment="1">
      <alignment horizontal="center" vertical="center" textRotation="255" wrapText="1"/>
    </xf>
    <xf numFmtId="49" fontId="13" fillId="0" borderId="13" xfId="0" applyNumberFormat="1" applyFont="1" applyBorder="1" applyAlignment="1">
      <alignment horizontal="right" vertical="center"/>
    </xf>
    <xf numFmtId="0" fontId="21" fillId="0" borderId="13" xfId="0" applyNumberFormat="1" applyFont="1" applyBorder="1" applyAlignment="1">
      <alignment horizontal="left" vertical="center"/>
    </xf>
    <xf numFmtId="49" fontId="22" fillId="0" borderId="33" xfId="0" quotePrefix="1" applyNumberFormat="1" applyFont="1" applyBorder="1" applyAlignment="1">
      <alignment horizontal="left" vertical="center"/>
    </xf>
    <xf numFmtId="0" fontId="22" fillId="0" borderId="0" xfId="0" quotePrefix="1" applyNumberFormat="1" applyFont="1" applyBorder="1" applyAlignment="1">
      <alignment horizontal="distributed"/>
    </xf>
    <xf numFmtId="0" fontId="22" fillId="0" borderId="0" xfId="0" applyNumberFormat="1" applyFont="1" applyBorder="1" applyAlignment="1">
      <alignment horizontal="left"/>
    </xf>
    <xf numFmtId="0" fontId="22" fillId="0" borderId="39" xfId="0" applyNumberFormat="1" applyFont="1" applyBorder="1" applyAlignment="1">
      <alignment horizontal="left" vertical="center"/>
    </xf>
    <xf numFmtId="49" fontId="13" fillId="0" borderId="39" xfId="0" applyNumberFormat="1" applyFont="1" applyBorder="1" applyAlignment="1">
      <alignment horizontal="right" vertical="center"/>
    </xf>
    <xf numFmtId="0" fontId="21" fillId="0" borderId="38" xfId="0" applyNumberFormat="1" applyFont="1" applyBorder="1" applyAlignment="1">
      <alignment horizontal="left" vertical="center"/>
    </xf>
    <xf numFmtId="49" fontId="22" fillId="0" borderId="37" xfId="0" quotePrefix="1" applyNumberFormat="1" applyFont="1" applyBorder="1" applyAlignment="1">
      <alignment horizontal="left" vertical="center"/>
    </xf>
    <xf numFmtId="49" fontId="13" fillId="0" borderId="43" xfId="0" applyNumberFormat="1" applyFont="1" applyBorder="1" applyAlignment="1">
      <alignment horizontal="centerContinuous"/>
    </xf>
    <xf numFmtId="49" fontId="13" fillId="0" borderId="1" xfId="0" applyNumberFormat="1" applyFont="1" applyBorder="1" applyAlignment="1">
      <alignment horizontal="centerContinuous" wrapText="1"/>
    </xf>
    <xf numFmtId="49" fontId="13" fillId="0" borderId="41" xfId="0" applyNumberFormat="1" applyFont="1" applyBorder="1" applyAlignment="1">
      <alignment horizontal="center" wrapText="1"/>
    </xf>
    <xf numFmtId="49" fontId="13" fillId="0" borderId="44" xfId="0" quotePrefix="1" applyNumberFormat="1" applyFont="1" applyBorder="1" applyAlignment="1">
      <alignment horizontal="center" wrapText="1"/>
    </xf>
    <xf numFmtId="0" fontId="13" fillId="0" borderId="40" xfId="0" applyFont="1" applyBorder="1" applyAlignment="1">
      <alignment horizontal="center" wrapText="1"/>
    </xf>
    <xf numFmtId="49" fontId="13" fillId="0" borderId="36" xfId="0" quotePrefix="1" applyNumberFormat="1" applyFont="1" applyFill="1" applyBorder="1" applyAlignment="1">
      <alignment wrapText="1"/>
    </xf>
    <xf numFmtId="49" fontId="13" fillId="0" borderId="0" xfId="0" quotePrefix="1" applyNumberFormat="1" applyFont="1" applyFill="1" applyBorder="1" applyAlignment="1">
      <alignment wrapText="1"/>
    </xf>
    <xf numFmtId="49" fontId="13" fillId="0" borderId="0" xfId="0" applyNumberFormat="1" applyFont="1" applyBorder="1" applyAlignment="1">
      <alignment horizontal="centerContinuous"/>
    </xf>
    <xf numFmtId="49" fontId="13" fillId="0" borderId="35" xfId="0" applyNumberFormat="1" applyFont="1" applyBorder="1" applyAlignment="1">
      <alignment horizontal="center" wrapText="1"/>
    </xf>
    <xf numFmtId="49" fontId="13" fillId="0" borderId="0" xfId="0" applyNumberFormat="1" applyFont="1" applyBorder="1" applyAlignment="1">
      <alignment horizontal="center" wrapText="1"/>
    </xf>
    <xf numFmtId="0" fontId="13" fillId="0" borderId="0" xfId="0" quotePrefix="1" applyNumberFormat="1" applyFont="1" applyFill="1" applyBorder="1" applyAlignment="1">
      <alignment horizontal="center" wrapText="1"/>
    </xf>
    <xf numFmtId="0" fontId="13" fillId="0" borderId="0" xfId="0" applyNumberFormat="1" applyFont="1" applyFill="1" applyBorder="1" applyAlignment="1">
      <alignment horizontal="center" wrapText="1"/>
    </xf>
    <xf numFmtId="49" fontId="13" fillId="0" borderId="0" xfId="0" applyNumberFormat="1" applyFont="1" applyFill="1" applyBorder="1" applyAlignment="1">
      <alignment wrapText="1"/>
    </xf>
    <xf numFmtId="49" fontId="13" fillId="0" borderId="0" xfId="0" applyNumberFormat="1" applyFont="1" applyBorder="1" applyAlignment="1">
      <alignment wrapText="1"/>
    </xf>
    <xf numFmtId="0" fontId="13" fillId="0" borderId="0" xfId="0" applyNumberFormat="1" applyFont="1" applyBorder="1" applyAlignment="1">
      <alignment wrapText="1"/>
    </xf>
    <xf numFmtId="0" fontId="13" fillId="0" borderId="0" xfId="0" applyNumberFormat="1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49" fontId="13" fillId="0" borderId="0" xfId="0" applyNumberFormat="1" applyFont="1" applyAlignment="1">
      <alignment horizontal="center" wrapText="1"/>
    </xf>
    <xf numFmtId="49" fontId="13" fillId="0" borderId="0" xfId="0" applyNumberFormat="1" applyFont="1" applyAlignment="1">
      <alignment horizontal="center" vertical="center" wrapText="1"/>
    </xf>
    <xf numFmtId="20" fontId="3" fillId="0" borderId="26" xfId="0" applyNumberFormat="1" applyFont="1" applyBorder="1" applyAlignment="1">
      <alignment horizontal="center" vertical="center"/>
    </xf>
    <xf numFmtId="179" fontId="3" fillId="0" borderId="45" xfId="0" applyNumberFormat="1" applyFont="1" applyBorder="1" applyAlignment="1">
      <alignment vertical="center"/>
    </xf>
    <xf numFmtId="179" fontId="3" fillId="0" borderId="25" xfId="0" applyNumberFormat="1" applyFont="1" applyBorder="1" applyAlignment="1">
      <alignment vertical="center"/>
    </xf>
    <xf numFmtId="180" fontId="3" fillId="0" borderId="25" xfId="0" applyNumberFormat="1" applyFont="1" applyBorder="1" applyAlignment="1">
      <alignment vertical="center"/>
    </xf>
    <xf numFmtId="181" fontId="3" fillId="0" borderId="46" xfId="0" applyNumberFormat="1" applyFont="1" applyBorder="1" applyAlignment="1">
      <alignment vertical="center"/>
    </xf>
    <xf numFmtId="49" fontId="3" fillId="0" borderId="24" xfId="0" applyNumberFormat="1" applyFont="1" applyBorder="1" applyAlignment="1">
      <alignment horizontal="center" vertical="center"/>
    </xf>
    <xf numFmtId="182" fontId="13" fillId="0" borderId="36" xfId="0" applyNumberFormat="1" applyFont="1" applyFill="1" applyBorder="1" applyAlignment="1">
      <alignment vertical="center"/>
    </xf>
    <xf numFmtId="182" fontId="13" fillId="0" borderId="0" xfId="0" applyNumberFormat="1" applyFont="1" applyFill="1" applyBorder="1" applyAlignment="1">
      <alignment vertical="center"/>
    </xf>
    <xf numFmtId="20" fontId="13" fillId="0" borderId="0" xfId="0" applyNumberFormat="1" applyFont="1" applyBorder="1" applyAlignment="1">
      <alignment horizontal="center" vertical="center"/>
    </xf>
    <xf numFmtId="179" fontId="13" fillId="0" borderId="35" xfId="0" applyNumberFormat="1" applyFont="1" applyBorder="1" applyAlignment="1">
      <alignment vertical="center"/>
    </xf>
    <xf numFmtId="179" fontId="13" fillId="0" borderId="0" xfId="0" applyNumberFormat="1" applyFont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183" fontId="13" fillId="0" borderId="0" xfId="0" applyNumberFormat="1" applyFont="1" applyAlignment="1">
      <alignment vertical="center"/>
    </xf>
    <xf numFmtId="183" fontId="13" fillId="0" borderId="0" xfId="0" applyNumberFormat="1" applyFont="1" applyAlignment="1">
      <alignment horizontal="right" vertical="center"/>
    </xf>
    <xf numFmtId="0" fontId="13" fillId="0" borderId="0" xfId="0" applyFont="1"/>
    <xf numFmtId="49" fontId="13" fillId="0" borderId="0" xfId="0" applyNumberFormat="1" applyFont="1" applyAlignment="1">
      <alignment horizontal="right"/>
    </xf>
    <xf numFmtId="20" fontId="3" fillId="0" borderId="23" xfId="0" applyNumberFormat="1" applyFont="1" applyBorder="1" applyAlignment="1">
      <alignment horizontal="center" vertical="center"/>
    </xf>
    <xf numFmtId="179" fontId="3" fillId="0" borderId="42" xfId="0" applyNumberFormat="1" applyFont="1" applyBorder="1" applyAlignment="1">
      <alignment vertical="center"/>
    </xf>
    <xf numFmtId="179" fontId="3" fillId="0" borderId="22" xfId="0" applyNumberFormat="1" applyFont="1" applyBorder="1" applyAlignment="1">
      <alignment vertical="center"/>
    </xf>
    <xf numFmtId="180" fontId="3" fillId="0" borderId="22" xfId="0" applyNumberFormat="1" applyFont="1" applyBorder="1" applyAlignment="1">
      <alignment vertical="center"/>
    </xf>
    <xf numFmtId="181" fontId="3" fillId="0" borderId="47" xfId="0" applyNumberFormat="1" applyFont="1" applyBorder="1" applyAlignment="1">
      <alignment vertical="center"/>
    </xf>
    <xf numFmtId="49" fontId="3" fillId="0" borderId="21" xfId="0" applyNumberFormat="1" applyFont="1" applyBorder="1" applyAlignment="1">
      <alignment horizontal="center" vertical="center"/>
    </xf>
    <xf numFmtId="20" fontId="3" fillId="0" borderId="48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vertical="center"/>
    </xf>
    <xf numFmtId="179" fontId="3" fillId="0" borderId="41" xfId="0" applyNumberFormat="1" applyFont="1" applyBorder="1" applyAlignment="1">
      <alignment vertical="center"/>
    </xf>
    <xf numFmtId="180" fontId="3" fillId="0" borderId="41" xfId="0" applyNumberFormat="1" applyFont="1" applyBorder="1" applyAlignment="1">
      <alignment vertical="center"/>
    </xf>
    <xf numFmtId="181" fontId="3" fillId="0" borderId="44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20" fontId="3" fillId="0" borderId="28" xfId="0" applyNumberFormat="1" applyFont="1" applyBorder="1" applyAlignment="1">
      <alignment horizontal="center" vertical="center"/>
    </xf>
    <xf numFmtId="179" fontId="3" fillId="0" borderId="49" xfId="0" applyNumberFormat="1" applyFont="1" applyBorder="1" applyAlignment="1">
      <alignment vertical="center"/>
    </xf>
    <xf numFmtId="179" fontId="3" fillId="0" borderId="50" xfId="0" applyNumberFormat="1" applyFont="1" applyBorder="1" applyAlignment="1">
      <alignment vertical="center"/>
    </xf>
    <xf numFmtId="180" fontId="3" fillId="0" borderId="50" xfId="0" applyNumberFormat="1" applyFont="1" applyBorder="1" applyAlignment="1">
      <alignment vertical="center"/>
    </xf>
    <xf numFmtId="181" fontId="3" fillId="0" borderId="51" xfId="0" applyNumberFormat="1" applyFont="1" applyBorder="1" applyAlignment="1">
      <alignment vertical="center"/>
    </xf>
    <xf numFmtId="49" fontId="3" fillId="0" borderId="52" xfId="0" applyNumberFormat="1" applyFont="1" applyBorder="1" applyAlignment="1">
      <alignment horizontal="center" vertical="center"/>
    </xf>
    <xf numFmtId="20" fontId="3" fillId="0" borderId="53" xfId="0" applyNumberFormat="1" applyFont="1" applyBorder="1" applyAlignment="1">
      <alignment horizontal="center" vertical="center"/>
    </xf>
    <xf numFmtId="179" fontId="3" fillId="0" borderId="54" xfId="0" applyNumberFormat="1" applyFont="1" applyBorder="1" applyAlignment="1">
      <alignment vertical="center"/>
    </xf>
    <xf numFmtId="179" fontId="3" fillId="0" borderId="55" xfId="0" applyNumberFormat="1" applyFont="1" applyBorder="1" applyAlignment="1">
      <alignment vertical="center"/>
    </xf>
    <xf numFmtId="180" fontId="3" fillId="0" borderId="55" xfId="0" applyNumberFormat="1" applyFont="1" applyBorder="1" applyAlignment="1">
      <alignment vertical="center"/>
    </xf>
    <xf numFmtId="181" fontId="3" fillId="0" borderId="56" xfId="0" applyNumberFormat="1" applyFont="1" applyBorder="1" applyAlignment="1">
      <alignment vertical="center"/>
    </xf>
    <xf numFmtId="49" fontId="3" fillId="0" borderId="57" xfId="0" applyNumberFormat="1" applyFont="1" applyBorder="1" applyAlignment="1">
      <alignment horizontal="center" vertical="center"/>
    </xf>
    <xf numFmtId="32" fontId="3" fillId="0" borderId="43" xfId="0" applyNumberFormat="1" applyFont="1" applyBorder="1" applyAlignment="1">
      <alignment horizontal="center" vertical="center"/>
    </xf>
    <xf numFmtId="179" fontId="3" fillId="0" borderId="58" xfId="0" applyNumberFormat="1" applyFont="1" applyBorder="1" applyAlignment="1">
      <alignment vertical="center"/>
    </xf>
    <xf numFmtId="179" fontId="3" fillId="0" borderId="59" xfId="0" applyNumberFormat="1" applyFont="1" applyBorder="1" applyAlignment="1">
      <alignment vertical="center"/>
    </xf>
    <xf numFmtId="180" fontId="3" fillId="0" borderId="59" xfId="0" applyNumberFormat="1" applyFont="1" applyBorder="1" applyAlignment="1">
      <alignment vertical="center"/>
    </xf>
    <xf numFmtId="181" fontId="3" fillId="0" borderId="59" xfId="0" applyNumberFormat="1" applyFont="1" applyBorder="1" applyAlignment="1">
      <alignment horizontal="center" vertical="center"/>
    </xf>
    <xf numFmtId="181" fontId="3" fillId="0" borderId="59" xfId="0" applyNumberFormat="1" applyFont="1" applyBorder="1" applyAlignment="1">
      <alignment vertical="center"/>
    </xf>
    <xf numFmtId="49" fontId="3" fillId="0" borderId="60" xfId="0" applyNumberFormat="1" applyFont="1" applyBorder="1" applyAlignment="1">
      <alignment horizontal="center" vertical="center"/>
    </xf>
    <xf numFmtId="49" fontId="13" fillId="0" borderId="34" xfId="0" applyNumberFormat="1" applyFont="1" applyBorder="1" applyAlignment="1">
      <alignment horizontal="right"/>
    </xf>
    <xf numFmtId="49" fontId="13" fillId="0" borderId="13" xfId="0" applyNumberFormat="1" applyFont="1" applyBorder="1" applyAlignment="1">
      <alignment horizontal="right"/>
    </xf>
    <xf numFmtId="49" fontId="13" fillId="0" borderId="33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/>
    </xf>
    <xf numFmtId="0" fontId="13" fillId="0" borderId="0" xfId="0" applyNumberFormat="1" applyFont="1" applyAlignment="1">
      <alignment horizontal="right"/>
    </xf>
    <xf numFmtId="0" fontId="23" fillId="0" borderId="0" xfId="0" applyFont="1" applyBorder="1" applyAlignment="1" applyProtection="1">
      <alignment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49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right"/>
    </xf>
    <xf numFmtId="0" fontId="4" fillId="0" borderId="0" xfId="0" applyNumberFormat="1" applyFont="1" applyAlignment="1"/>
    <xf numFmtId="0" fontId="3" fillId="0" borderId="0" xfId="0" applyNumberFormat="1" applyFont="1" applyAlignment="1">
      <alignment horizontal="right"/>
    </xf>
    <xf numFmtId="0" fontId="23" fillId="0" borderId="39" xfId="0" quotePrefix="1" applyFont="1" applyBorder="1" applyAlignment="1" applyProtection="1">
      <alignment horizontal="left" vertical="center"/>
    </xf>
    <xf numFmtId="179" fontId="13" fillId="0" borderId="38" xfId="0" applyNumberFormat="1" applyFont="1" applyBorder="1" applyAlignment="1">
      <alignment vertical="center"/>
    </xf>
    <xf numFmtId="179" fontId="13" fillId="0" borderId="38" xfId="0" quotePrefix="1" applyNumberFormat="1" applyFont="1" applyBorder="1" applyAlignment="1">
      <alignment horizontal="left" vertical="center"/>
    </xf>
    <xf numFmtId="20" fontId="13" fillId="0" borderId="38" xfId="0" quotePrefix="1" applyNumberFormat="1" applyFont="1" applyBorder="1" applyAlignment="1">
      <alignment horizontal="left" vertical="center"/>
    </xf>
    <xf numFmtId="20" fontId="13" fillId="0" borderId="38" xfId="0" applyNumberFormat="1" applyFont="1" applyBorder="1" applyAlignment="1">
      <alignment horizontal="left" vertical="center"/>
    </xf>
    <xf numFmtId="0" fontId="13" fillId="0" borderId="38" xfId="0" applyFont="1" applyBorder="1" applyAlignment="1">
      <alignment vertical="center"/>
    </xf>
    <xf numFmtId="49" fontId="13" fillId="0" borderId="38" xfId="0" applyNumberFormat="1" applyFont="1" applyBorder="1" applyAlignment="1">
      <alignment horizontal="right"/>
    </xf>
    <xf numFmtId="20" fontId="13" fillId="0" borderId="37" xfId="0" quotePrefix="1" applyNumberFormat="1" applyFont="1" applyBorder="1" applyAlignment="1">
      <alignment horizontal="left" vertical="center"/>
    </xf>
    <xf numFmtId="20" fontId="13" fillId="0" borderId="0" xfId="0" quotePrefix="1" applyNumberFormat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horizontal="left" vertical="center"/>
    </xf>
    <xf numFmtId="0" fontId="23" fillId="0" borderId="36" xfId="0" quotePrefix="1" applyFont="1" applyBorder="1" applyAlignment="1" applyProtection="1">
      <alignment horizontal="left" vertical="center"/>
    </xf>
    <xf numFmtId="179" fontId="13" fillId="0" borderId="0" xfId="0" quotePrefix="1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quotePrefix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right"/>
    </xf>
    <xf numFmtId="0" fontId="13" fillId="0" borderId="35" xfId="0" applyFont="1" applyBorder="1" applyAlignment="1">
      <alignment vertical="center"/>
    </xf>
    <xf numFmtId="179" fontId="13" fillId="0" borderId="34" xfId="0" quotePrefix="1" applyNumberFormat="1" applyFont="1" applyBorder="1" applyAlignment="1">
      <alignment horizontal="left" vertical="center"/>
    </xf>
    <xf numFmtId="179" fontId="13" fillId="0" borderId="13" xfId="0" applyNumberFormat="1" applyFont="1" applyBorder="1" applyAlignment="1">
      <alignment horizontal="left" vertical="center"/>
    </xf>
    <xf numFmtId="179" fontId="13" fillId="0" borderId="13" xfId="0" quotePrefix="1" applyNumberFormat="1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179" fontId="13" fillId="0" borderId="33" xfId="0" quotePrefix="1" applyNumberFormat="1" applyFont="1" applyBorder="1" applyAlignment="1">
      <alignment horizontal="left" vertical="center"/>
    </xf>
    <xf numFmtId="0" fontId="3" fillId="0" borderId="0" xfId="2" applyNumberFormat="1" applyFont="1" applyAlignment="1">
      <alignment horizontal="right" vertical="center"/>
    </xf>
    <xf numFmtId="0" fontId="3" fillId="0" borderId="0" xfId="2" applyNumberFormat="1" applyFont="1"/>
    <xf numFmtId="176" fontId="3" fillId="0" borderId="18" xfId="2" applyNumberFormat="1" applyFont="1" applyBorder="1" applyAlignment="1">
      <alignment horizontal="right" vertical="center"/>
    </xf>
    <xf numFmtId="0" fontId="3" fillId="0" borderId="19" xfId="2" applyNumberFormat="1" applyFont="1" applyBorder="1" applyAlignment="1">
      <alignment horizontal="right" vertical="center"/>
    </xf>
    <xf numFmtId="0" fontId="3" fillId="0" borderId="20" xfId="2" applyNumberFormat="1" applyFont="1" applyBorder="1" applyAlignment="1">
      <alignment horizontal="right" vertical="center"/>
    </xf>
    <xf numFmtId="0" fontId="3" fillId="0" borderId="0" xfId="2" applyNumberFormat="1" applyFont="1" applyAlignment="1">
      <alignment horizontal="center" wrapText="1"/>
    </xf>
    <xf numFmtId="176" fontId="3" fillId="0" borderId="21" xfId="2" applyNumberFormat="1" applyFont="1" applyBorder="1" applyAlignment="1">
      <alignment horizontal="right" vertical="center"/>
    </xf>
    <xf numFmtId="0" fontId="3" fillId="0" borderId="22" xfId="2" applyNumberFormat="1" applyFont="1" applyBorder="1" applyAlignment="1">
      <alignment horizontal="right" vertical="center"/>
    </xf>
    <xf numFmtId="0" fontId="3" fillId="0" borderId="23" xfId="2" applyNumberFormat="1" applyFont="1" applyBorder="1" applyAlignment="1">
      <alignment horizontal="right" vertical="center"/>
    </xf>
    <xf numFmtId="176" fontId="3" fillId="0" borderId="24" xfId="2" applyNumberFormat="1" applyFont="1" applyBorder="1" applyAlignment="1">
      <alignment horizontal="right" vertical="center"/>
    </xf>
    <xf numFmtId="0" fontId="3" fillId="0" borderId="25" xfId="2" applyNumberFormat="1" applyFont="1" applyBorder="1" applyAlignment="1">
      <alignment horizontal="right" vertical="center"/>
    </xf>
    <xf numFmtId="0" fontId="3" fillId="0" borderId="26" xfId="2" applyNumberFormat="1" applyFont="1" applyBorder="1" applyAlignment="1">
      <alignment horizontal="right" vertical="center"/>
    </xf>
    <xf numFmtId="0" fontId="3" fillId="0" borderId="0" xfId="2" applyNumberFormat="1" applyFont="1" applyBorder="1" applyAlignment="1">
      <alignment horizontal="center" wrapText="1"/>
    </xf>
    <xf numFmtId="0" fontId="3" fillId="0" borderId="18" xfId="2" applyNumberFormat="1" applyFont="1" applyBorder="1" applyAlignment="1">
      <alignment horizontal="center" wrapText="1"/>
    </xf>
    <xf numFmtId="0" fontId="3" fillId="0" borderId="19" xfId="2" quotePrefix="1" applyNumberFormat="1" applyFont="1" applyBorder="1" applyAlignment="1">
      <alignment horizontal="center" wrapText="1"/>
    </xf>
    <xf numFmtId="0" fontId="3" fillId="0" borderId="19" xfId="2" applyNumberFormat="1" applyFont="1" applyBorder="1" applyAlignment="1">
      <alignment horizontal="center" wrapText="1"/>
    </xf>
    <xf numFmtId="0" fontId="3" fillId="0" borderId="27" xfId="2" applyNumberFormat="1" applyFont="1" applyBorder="1" applyAlignment="1">
      <alignment horizontal="center" wrapText="1"/>
    </xf>
    <xf numFmtId="0" fontId="3" fillId="0" borderId="18" xfId="2" quotePrefix="1" applyNumberFormat="1" applyFont="1" applyBorder="1" applyAlignment="1">
      <alignment horizontal="center" wrapText="1"/>
    </xf>
    <xf numFmtId="0" fontId="3" fillId="0" borderId="27" xfId="2" quotePrefix="1" applyNumberFormat="1" applyFont="1" applyBorder="1" applyAlignment="1">
      <alignment horizontal="center" wrapText="1"/>
    </xf>
    <xf numFmtId="0" fontId="3" fillId="0" borderId="28" xfId="2" quotePrefix="1" applyNumberFormat="1" applyFont="1" applyBorder="1" applyAlignment="1">
      <alignment wrapText="1"/>
    </xf>
    <xf numFmtId="0" fontId="3" fillId="0" borderId="0" xfId="2" applyFont="1"/>
    <xf numFmtId="0" fontId="3" fillId="0" borderId="29" xfId="2" applyFont="1" applyBorder="1" applyAlignment="1">
      <alignment horizontal="centerContinuous" vertical="center"/>
    </xf>
    <xf numFmtId="0" fontId="3" fillId="0" borderId="30" xfId="2" applyFont="1" applyBorder="1" applyAlignment="1">
      <alignment horizontal="centerContinuous" vertical="center"/>
    </xf>
    <xf numFmtId="0" fontId="3" fillId="0" borderId="31" xfId="2" applyFont="1" applyBorder="1" applyAlignment="1">
      <alignment horizontal="centerContinuous" vertical="center"/>
    </xf>
    <xf numFmtId="0" fontId="3" fillId="0" borderId="32" xfId="2" applyNumberFormat="1" applyFont="1" applyBorder="1" applyAlignment="1">
      <alignment horizontal="right" vertical="center"/>
    </xf>
    <xf numFmtId="49" fontId="22" fillId="0" borderId="0" xfId="2" quotePrefix="1" applyNumberFormat="1" applyFont="1" applyBorder="1" applyAlignment="1">
      <alignment horizontal="left" vertical="center"/>
    </xf>
    <xf numFmtId="0" fontId="21" fillId="0" borderId="33" xfId="2" applyNumberFormat="1" applyFont="1" applyBorder="1" applyAlignment="1">
      <alignment horizontal="left" vertical="center"/>
    </xf>
    <xf numFmtId="49" fontId="13" fillId="0" borderId="13" xfId="2" applyNumberFormat="1" applyFont="1" applyBorder="1" applyAlignment="1">
      <alignment horizontal="right" vertical="center"/>
    </xf>
    <xf numFmtId="49" fontId="11" fillId="0" borderId="34" xfId="2" applyNumberFormat="1" applyFont="1" applyBorder="1" applyAlignment="1">
      <alignment horizontal="center" vertical="center" textRotation="255" wrapText="1"/>
    </xf>
    <xf numFmtId="0" fontId="21" fillId="0" borderId="35" xfId="2" applyNumberFormat="1" applyFont="1" applyBorder="1" applyAlignment="1">
      <alignment horizontal="left" vertical="center"/>
    </xf>
    <xf numFmtId="49" fontId="13" fillId="0" borderId="0" xfId="2" applyNumberFormat="1" applyFont="1" applyBorder="1" applyAlignment="1">
      <alignment horizontal="right" vertical="center"/>
    </xf>
    <xf numFmtId="49" fontId="11" fillId="0" borderId="36" xfId="2" applyNumberFormat="1" applyFont="1" applyBorder="1" applyAlignment="1">
      <alignment horizontal="center" vertical="center" textRotation="255" wrapText="1"/>
    </xf>
    <xf numFmtId="0" fontId="3" fillId="0" borderId="0" xfId="2" applyNumberFormat="1" applyFont="1" applyAlignment="1">
      <alignment horizontal="left"/>
    </xf>
    <xf numFmtId="0" fontId="20" fillId="0" borderId="0" xfId="2" applyNumberFormat="1" applyFont="1" applyBorder="1" applyAlignment="1">
      <alignment horizontal="left" vertical="center"/>
    </xf>
    <xf numFmtId="0" fontId="16" fillId="0" borderId="0" xfId="2" applyFont="1" applyBorder="1" applyAlignment="1">
      <alignment vertical="center"/>
    </xf>
    <xf numFmtId="0" fontId="16" fillId="0" borderId="35" xfId="2" applyFont="1" applyBorder="1" applyAlignment="1">
      <alignment vertical="center"/>
    </xf>
    <xf numFmtId="49" fontId="13" fillId="0" borderId="0" xfId="2" applyNumberFormat="1" applyFont="1" applyBorder="1" applyAlignment="1">
      <alignment horizontal="left" vertical="center"/>
    </xf>
    <xf numFmtId="0" fontId="19" fillId="0" borderId="0" xfId="2" quotePrefix="1" applyFont="1" applyBorder="1" applyAlignment="1">
      <alignment horizontal="left" vertical="center"/>
    </xf>
    <xf numFmtId="0" fontId="19" fillId="0" borderId="37" xfId="2" quotePrefix="1" applyFont="1" applyBorder="1" applyAlignment="1">
      <alignment horizontal="left" vertical="center"/>
    </xf>
    <xf numFmtId="49" fontId="13" fillId="0" borderId="38" xfId="2" applyNumberFormat="1" applyFont="1" applyBorder="1" applyAlignment="1">
      <alignment horizontal="right" vertical="center"/>
    </xf>
    <xf numFmtId="49" fontId="11" fillId="0" borderId="39" xfId="2" applyNumberFormat="1" applyFont="1" applyBorder="1" applyAlignment="1">
      <alignment horizontal="center" vertical="center" textRotation="255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8" fillId="0" borderId="0" xfId="2" applyNumberFormat="1" applyFont="1" applyAlignment="1">
      <alignment horizontal="center" vertical="center"/>
    </xf>
    <xf numFmtId="0" fontId="11" fillId="0" borderId="39" xfId="2" applyNumberFormat="1" applyFont="1" applyBorder="1" applyAlignment="1">
      <alignment horizontal="left" vertical="center"/>
    </xf>
    <xf numFmtId="0" fontId="11" fillId="0" borderId="38" xfId="2" applyNumberFormat="1" applyFont="1" applyBorder="1" applyAlignment="1">
      <alignment horizontal="left" vertical="center"/>
    </xf>
    <xf numFmtId="0" fontId="11" fillId="0" borderId="37" xfId="2" applyNumberFormat="1" applyFont="1" applyBorder="1" applyAlignment="1">
      <alignment horizontal="left" vertical="center"/>
    </xf>
    <xf numFmtId="0" fontId="11" fillId="0" borderId="34" xfId="2" applyNumberFormat="1" applyFont="1" applyBorder="1" applyAlignment="1">
      <alignment horizontal="left" vertical="center"/>
    </xf>
    <xf numFmtId="0" fontId="11" fillId="0" borderId="13" xfId="2" applyNumberFormat="1" applyFont="1" applyBorder="1" applyAlignment="1">
      <alignment horizontal="left" vertical="center"/>
    </xf>
    <xf numFmtId="0" fontId="11" fillId="0" borderId="33" xfId="2" applyNumberFormat="1" applyFont="1" applyBorder="1" applyAlignment="1">
      <alignment horizontal="left" vertical="center"/>
    </xf>
    <xf numFmtId="0" fontId="11" fillId="0" borderId="32" xfId="2" applyNumberFormat="1" applyFont="1" applyBorder="1" applyAlignment="1">
      <alignment vertical="center" textRotation="255"/>
    </xf>
    <xf numFmtId="0" fontId="11" fillId="0" borderId="61" xfId="2" applyNumberFormat="1" applyFont="1" applyBorder="1" applyAlignment="1">
      <alignment vertical="center" textRotation="255"/>
    </xf>
    <xf numFmtId="0" fontId="11" fillId="0" borderId="43" xfId="2" applyNumberFormat="1" applyFont="1" applyBorder="1" applyAlignment="1">
      <alignment vertical="center" textRotation="255"/>
    </xf>
    <xf numFmtId="0" fontId="11" fillId="0" borderId="31" xfId="2" applyNumberFormat="1" applyFont="1" applyBorder="1" applyAlignment="1">
      <alignment horizontal="left" vertical="center"/>
    </xf>
    <xf numFmtId="0" fontId="11" fillId="0" borderId="30" xfId="2" applyNumberFormat="1" applyFont="1" applyBorder="1" applyAlignment="1">
      <alignment horizontal="left" vertical="center"/>
    </xf>
    <xf numFmtId="0" fontId="11" fillId="0" borderId="29" xfId="2" applyNumberFormat="1" applyFont="1" applyBorder="1" applyAlignment="1">
      <alignment horizontal="left" vertical="center"/>
    </xf>
    <xf numFmtId="0" fontId="11" fillId="0" borderId="31" xfId="2" quotePrefix="1" applyNumberFormat="1" applyFont="1" applyBorder="1" applyAlignment="1">
      <alignment horizontal="left" vertical="center"/>
    </xf>
    <xf numFmtId="0" fontId="11" fillId="0" borderId="30" xfId="2" quotePrefix="1" applyNumberFormat="1" applyFont="1" applyBorder="1" applyAlignment="1">
      <alignment horizontal="left" vertical="center"/>
    </xf>
    <xf numFmtId="0" fontId="11" fillId="0" borderId="29" xfId="2" quotePrefix="1" applyNumberFormat="1" applyFont="1" applyBorder="1" applyAlignment="1">
      <alignment horizontal="left" vertical="center"/>
    </xf>
    <xf numFmtId="0" fontId="11" fillId="0" borderId="39" xfId="2" applyNumberFormat="1" applyFont="1" applyBorder="1" applyAlignment="1">
      <alignment vertical="center" wrapText="1"/>
    </xf>
    <xf numFmtId="0" fontId="11" fillId="0" borderId="38" xfId="2" applyNumberFormat="1" applyFont="1" applyBorder="1" applyAlignment="1">
      <alignment vertical="center"/>
    </xf>
    <xf numFmtId="0" fontId="11" fillId="0" borderId="37" xfId="2" applyNumberFormat="1" applyFont="1" applyBorder="1" applyAlignment="1">
      <alignment vertical="center"/>
    </xf>
    <xf numFmtId="0" fontId="11" fillId="0" borderId="34" xfId="2" applyNumberFormat="1" applyFont="1" applyBorder="1" applyAlignment="1">
      <alignment vertical="center"/>
    </xf>
    <xf numFmtId="0" fontId="11" fillId="0" borderId="13" xfId="2" applyNumberFormat="1" applyFont="1" applyBorder="1" applyAlignment="1">
      <alignment vertical="center"/>
    </xf>
    <xf numFmtId="0" fontId="11" fillId="0" borderId="33" xfId="2" applyNumberFormat="1" applyFont="1" applyBorder="1" applyAlignment="1">
      <alignment vertical="center"/>
    </xf>
    <xf numFmtId="0" fontId="17" fillId="0" borderId="32" xfId="2" applyNumberFormat="1" applyFont="1" applyBorder="1" applyAlignment="1">
      <alignment vertical="center" textRotation="255"/>
    </xf>
    <xf numFmtId="0" fontId="17" fillId="0" borderId="61" xfId="2" applyNumberFormat="1" applyFont="1" applyBorder="1" applyAlignment="1">
      <alignment vertical="center" textRotation="255"/>
    </xf>
    <xf numFmtId="0" fontId="17" fillId="0" borderId="43" xfId="2" applyNumberFormat="1" applyFont="1" applyBorder="1" applyAlignment="1">
      <alignment vertical="center" textRotation="255"/>
    </xf>
    <xf numFmtId="0" fontId="11" fillId="0" borderId="39" xfId="2" applyNumberFormat="1" applyFont="1" applyBorder="1" applyAlignment="1">
      <alignment horizontal="left" vertical="center" wrapText="1"/>
    </xf>
    <xf numFmtId="0" fontId="23" fillId="0" borderId="32" xfId="0" quotePrefix="1" applyFont="1" applyBorder="1" applyAlignment="1" applyProtection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2" fillId="0" borderId="39" xfId="0" applyNumberFormat="1" applyFont="1" applyBorder="1" applyAlignment="1">
      <alignment horizontal="center" vertical="center"/>
    </xf>
    <xf numFmtId="0" fontId="22" fillId="0" borderId="38" xfId="0" applyNumberFormat="1" applyFont="1" applyBorder="1" applyAlignment="1">
      <alignment horizontal="center" vertical="center"/>
    </xf>
    <xf numFmtId="0" fontId="22" fillId="0" borderId="37" xfId="0" applyNumberFormat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11" fillId="0" borderId="39" xfId="0" applyFont="1" applyBorder="1" applyAlignment="1">
      <alignment horizontal="left" vertical="center" indent="2"/>
    </xf>
    <xf numFmtId="0" fontId="11" fillId="0" borderId="38" xfId="0" applyFont="1" applyBorder="1" applyAlignment="1">
      <alignment horizontal="left" vertical="center" indent="2"/>
    </xf>
    <xf numFmtId="0" fontId="11" fillId="0" borderId="37" xfId="0" applyFont="1" applyBorder="1" applyAlignment="1">
      <alignment horizontal="left" vertical="center" indent="2"/>
    </xf>
    <xf numFmtId="0" fontId="11" fillId="0" borderId="34" xfId="0" applyFont="1" applyBorder="1" applyAlignment="1">
      <alignment horizontal="left" vertical="center" indent="2"/>
    </xf>
    <xf numFmtId="0" fontId="11" fillId="0" borderId="13" xfId="0" applyFont="1" applyBorder="1" applyAlignment="1">
      <alignment horizontal="left" vertical="center" indent="2"/>
    </xf>
    <xf numFmtId="0" fontId="11" fillId="0" borderId="33" xfId="0" applyFont="1" applyBorder="1" applyAlignment="1">
      <alignment horizontal="left" vertical="center" indent="2"/>
    </xf>
    <xf numFmtId="0" fontId="11" fillId="0" borderId="31" xfId="0" applyNumberFormat="1" applyFont="1" applyBorder="1" applyAlignment="1">
      <alignment horizontal="left" vertical="center" indent="2"/>
    </xf>
    <xf numFmtId="0" fontId="11" fillId="0" borderId="30" xfId="0" applyNumberFormat="1" applyFont="1" applyBorder="1" applyAlignment="1">
      <alignment horizontal="left" vertical="center" indent="2"/>
    </xf>
    <xf numFmtId="0" fontId="11" fillId="0" borderId="29" xfId="0" applyNumberFormat="1" applyFont="1" applyBorder="1" applyAlignment="1">
      <alignment horizontal="left" vertical="center" indent="2"/>
    </xf>
    <xf numFmtId="0" fontId="11" fillId="0" borderId="31" xfId="0" quotePrefix="1" applyNumberFormat="1" applyFont="1" applyBorder="1" applyAlignment="1">
      <alignment horizontal="left" vertical="center" indent="2"/>
    </xf>
    <xf numFmtId="0" fontId="11" fillId="0" borderId="30" xfId="0" quotePrefix="1" applyNumberFormat="1" applyFont="1" applyBorder="1" applyAlignment="1">
      <alignment horizontal="left" vertical="center" indent="2"/>
    </xf>
    <xf numFmtId="0" fontId="11" fillId="0" borderId="29" xfId="0" quotePrefix="1" applyNumberFormat="1" applyFont="1" applyBorder="1" applyAlignment="1">
      <alignment horizontal="left" vertical="center" indent="2"/>
    </xf>
    <xf numFmtId="49" fontId="11" fillId="0" borderId="39" xfId="0" applyNumberFormat="1" applyFont="1" applyBorder="1" applyAlignment="1">
      <alignment horizontal="center" vertical="center" textRotation="255" wrapText="1"/>
    </xf>
    <xf numFmtId="49" fontId="11" fillId="0" borderId="36" xfId="0" applyNumberFormat="1" applyFont="1" applyBorder="1" applyAlignment="1">
      <alignment horizontal="center" vertical="center" textRotation="255" wrapText="1"/>
    </xf>
    <xf numFmtId="49" fontId="11" fillId="0" borderId="34" xfId="0" applyNumberFormat="1" applyFont="1" applyBorder="1" applyAlignment="1">
      <alignment horizontal="center" vertical="center" textRotation="255" wrapText="1"/>
    </xf>
    <xf numFmtId="0" fontId="11" fillId="0" borderId="31" xfId="2" applyNumberFormat="1" applyFont="1" applyBorder="1" applyAlignment="1">
      <alignment horizontal="left" vertical="center" indent="1"/>
    </xf>
    <xf numFmtId="0" fontId="11" fillId="0" borderId="30" xfId="2" applyNumberFormat="1" applyFont="1" applyBorder="1" applyAlignment="1">
      <alignment horizontal="left" vertical="center" indent="1"/>
    </xf>
    <xf numFmtId="0" fontId="11" fillId="0" borderId="29" xfId="2" applyNumberFormat="1" applyFont="1" applyBorder="1" applyAlignment="1">
      <alignment horizontal="left" vertical="center" indent="1"/>
    </xf>
    <xf numFmtId="0" fontId="11" fillId="0" borderId="31" xfId="2" quotePrefix="1" applyNumberFormat="1" applyFont="1" applyBorder="1" applyAlignment="1">
      <alignment horizontal="left" vertical="center" indent="1"/>
    </xf>
    <xf numFmtId="0" fontId="11" fillId="0" borderId="30" xfId="2" quotePrefix="1" applyNumberFormat="1" applyFont="1" applyBorder="1" applyAlignment="1">
      <alignment horizontal="left" vertical="center" indent="1"/>
    </xf>
    <xf numFmtId="0" fontId="11" fillId="0" borderId="29" xfId="2" quotePrefix="1" applyNumberFormat="1" applyFont="1" applyBorder="1" applyAlignment="1">
      <alignment horizontal="left" vertical="center" indent="1"/>
    </xf>
    <xf numFmtId="0" fontId="11" fillId="0" borderId="39" xfId="2" applyNumberFormat="1" applyFont="1" applyBorder="1" applyAlignment="1">
      <alignment horizontal="left" vertical="center" wrapText="1" indent="1"/>
    </xf>
    <xf numFmtId="0" fontId="11" fillId="0" borderId="38" xfId="2" applyNumberFormat="1" applyFont="1" applyBorder="1" applyAlignment="1">
      <alignment horizontal="left" vertical="center" indent="1"/>
    </xf>
    <xf numFmtId="0" fontId="11" fillId="0" borderId="37" xfId="2" applyNumberFormat="1" applyFont="1" applyBorder="1" applyAlignment="1">
      <alignment horizontal="left" vertical="center" indent="1"/>
    </xf>
    <xf numFmtId="0" fontId="11" fillId="0" borderId="34" xfId="2" applyNumberFormat="1" applyFont="1" applyBorder="1" applyAlignment="1">
      <alignment horizontal="left" vertical="center" indent="1"/>
    </xf>
    <xf numFmtId="0" fontId="11" fillId="0" borderId="13" xfId="2" applyNumberFormat="1" applyFont="1" applyBorder="1" applyAlignment="1">
      <alignment horizontal="left" vertical="center" indent="1"/>
    </xf>
    <xf numFmtId="0" fontId="11" fillId="0" borderId="33" xfId="2" applyNumberFormat="1" applyFont="1" applyBorder="1" applyAlignment="1">
      <alignment horizontal="left" vertical="center" indent="1"/>
    </xf>
    <xf numFmtId="0" fontId="11" fillId="0" borderId="39" xfId="2" applyNumberFormat="1" applyFont="1" applyBorder="1" applyAlignment="1">
      <alignment horizontal="left" vertical="center" indent="1"/>
    </xf>
    <xf numFmtId="49" fontId="11" fillId="0" borderId="39" xfId="2" applyNumberFormat="1" applyFont="1" applyBorder="1" applyAlignment="1">
      <alignment horizontal="center" vertical="center" textRotation="255" wrapText="1"/>
    </xf>
    <xf numFmtId="49" fontId="11" fillId="0" borderId="36" xfId="2" applyNumberFormat="1" applyFont="1" applyBorder="1" applyAlignment="1">
      <alignment horizontal="center" vertical="center" textRotation="255" wrapText="1"/>
    </xf>
    <xf numFmtId="49" fontId="11" fillId="0" borderId="34" xfId="2" applyNumberFormat="1" applyFont="1" applyBorder="1" applyAlignment="1">
      <alignment horizontal="center" vertical="center" textRotation="255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変動図!$R$20</c:f>
          <c:strCache>
            <c:ptCount val="1"/>
            <c:pt idx="0">
              <c:v>A 流入部( 1+ 2)</c:v>
            </c:pt>
          </c:strCache>
        </c:strRef>
      </c:tx>
      <c:layout>
        <c:manualLayout>
          <c:xMode val="edge"/>
          <c:yMode val="edge"/>
          <c:x val="0.44343065693430656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0909090909090912E-2"/>
          <c:w val="0.84215328467153283"/>
          <c:h val="0.815151515151515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変動図!$Q$21:$Q$32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変動図!$R$21:$R$32</c:f>
              <c:numCache>
                <c:formatCode>General</c:formatCode>
                <c:ptCount val="12"/>
                <c:pt idx="0">
                  <c:v>508</c:v>
                </c:pt>
                <c:pt idx="1">
                  <c:v>531</c:v>
                </c:pt>
                <c:pt idx="2">
                  <c:v>375</c:v>
                </c:pt>
                <c:pt idx="3">
                  <c:v>366</c:v>
                </c:pt>
                <c:pt idx="4">
                  <c:v>343</c:v>
                </c:pt>
                <c:pt idx="5">
                  <c:v>350</c:v>
                </c:pt>
                <c:pt idx="6">
                  <c:v>350</c:v>
                </c:pt>
                <c:pt idx="7">
                  <c:v>352</c:v>
                </c:pt>
                <c:pt idx="8">
                  <c:v>378</c:v>
                </c:pt>
                <c:pt idx="9">
                  <c:v>402</c:v>
                </c:pt>
                <c:pt idx="10">
                  <c:v>357</c:v>
                </c:pt>
                <c:pt idx="11">
                  <c:v>321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変動図!$Q$21:$Q$32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変動図!$S$21:$S$32</c:f>
              <c:numCache>
                <c:formatCode>General</c:formatCode>
                <c:ptCount val="12"/>
                <c:pt idx="0">
                  <c:v>28</c:v>
                </c:pt>
                <c:pt idx="1">
                  <c:v>26</c:v>
                </c:pt>
                <c:pt idx="2">
                  <c:v>23</c:v>
                </c:pt>
                <c:pt idx="3">
                  <c:v>21</c:v>
                </c:pt>
                <c:pt idx="4">
                  <c:v>22</c:v>
                </c:pt>
                <c:pt idx="5">
                  <c:v>19</c:v>
                </c:pt>
                <c:pt idx="6">
                  <c:v>19</c:v>
                </c:pt>
                <c:pt idx="7">
                  <c:v>20</c:v>
                </c:pt>
                <c:pt idx="8">
                  <c:v>22</c:v>
                </c:pt>
                <c:pt idx="9">
                  <c:v>22</c:v>
                </c:pt>
                <c:pt idx="10">
                  <c:v>13</c:v>
                </c:pt>
                <c:pt idx="11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72931744"/>
        <c:axId val="17293213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変動図!$Q$21:$Q$32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変動図!$T$21:$T$32</c:f>
              <c:numCache>
                <c:formatCode>0.0</c:formatCode>
                <c:ptCount val="12"/>
                <c:pt idx="0">
                  <c:v>5.2238805970149249</c:v>
                </c:pt>
                <c:pt idx="1">
                  <c:v>4.6678635547576297</c:v>
                </c:pt>
                <c:pt idx="2">
                  <c:v>5.7788944723618094</c:v>
                </c:pt>
                <c:pt idx="3">
                  <c:v>5.4263565891472867</c:v>
                </c:pt>
                <c:pt idx="4">
                  <c:v>6.0273972602739727</c:v>
                </c:pt>
                <c:pt idx="5">
                  <c:v>5.1490514905149052</c:v>
                </c:pt>
                <c:pt idx="6">
                  <c:v>5.1490514905149052</c:v>
                </c:pt>
                <c:pt idx="7">
                  <c:v>5.376344086021505</c:v>
                </c:pt>
                <c:pt idx="8">
                  <c:v>5.5</c:v>
                </c:pt>
                <c:pt idx="9">
                  <c:v>5.1886792452830193</c:v>
                </c:pt>
                <c:pt idx="10">
                  <c:v>3.5135135135135136</c:v>
                </c:pt>
                <c:pt idx="11">
                  <c:v>6.140350877192982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177160"/>
        <c:axId val="238177552"/>
      </c:lineChart>
      <c:catAx>
        <c:axId val="17293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7956204385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29321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72932136"/>
        <c:scaling>
          <c:orientation val="minMax"/>
          <c:max val="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6.3868613138686137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2931744"/>
        <c:crosses val="autoZero"/>
        <c:crossBetween val="between"/>
        <c:majorUnit val="60"/>
      </c:valAx>
      <c:catAx>
        <c:axId val="238177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8177552"/>
        <c:crosses val="autoZero"/>
        <c:auto val="0"/>
        <c:lblAlgn val="ctr"/>
        <c:lblOffset val="100"/>
        <c:noMultiLvlLbl val="0"/>
      </c:catAx>
      <c:valAx>
        <c:axId val="23817755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817716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変動図!$U$20</c:f>
          <c:strCache>
            <c:ptCount val="1"/>
            <c:pt idx="0">
              <c:v>A 流出部( 3+ 6)</c:v>
            </c:pt>
          </c:strCache>
        </c:strRef>
      </c:tx>
      <c:layout>
        <c:manualLayout>
          <c:xMode val="edge"/>
          <c:yMode val="edge"/>
          <c:x val="0.44383561643835617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32876712328766E-2"/>
          <c:y val="9.1463414634146339E-2"/>
          <c:w val="0.84383561643835614"/>
          <c:h val="0.814024390243902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変動図!$Q$21:$Q$32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変動図!$U$21:$U$32</c:f>
              <c:numCache>
                <c:formatCode>General</c:formatCode>
                <c:ptCount val="12"/>
                <c:pt idx="0">
                  <c:v>382</c:v>
                </c:pt>
                <c:pt idx="1">
                  <c:v>402</c:v>
                </c:pt>
                <c:pt idx="2">
                  <c:v>430</c:v>
                </c:pt>
                <c:pt idx="3">
                  <c:v>336</c:v>
                </c:pt>
                <c:pt idx="4">
                  <c:v>287</c:v>
                </c:pt>
                <c:pt idx="5">
                  <c:v>346</c:v>
                </c:pt>
                <c:pt idx="6">
                  <c:v>358</c:v>
                </c:pt>
                <c:pt idx="7">
                  <c:v>375</c:v>
                </c:pt>
                <c:pt idx="8">
                  <c:v>371</c:v>
                </c:pt>
                <c:pt idx="9">
                  <c:v>357</c:v>
                </c:pt>
                <c:pt idx="10">
                  <c:v>480</c:v>
                </c:pt>
                <c:pt idx="11">
                  <c:v>317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変動図!$Q$21:$Q$32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変動図!$V$21:$V$32</c:f>
              <c:numCache>
                <c:formatCode>General</c:formatCode>
                <c:ptCount val="12"/>
                <c:pt idx="0">
                  <c:v>28</c:v>
                </c:pt>
                <c:pt idx="1">
                  <c:v>27</c:v>
                </c:pt>
                <c:pt idx="2">
                  <c:v>33</c:v>
                </c:pt>
                <c:pt idx="3">
                  <c:v>23</c:v>
                </c:pt>
                <c:pt idx="4">
                  <c:v>17</c:v>
                </c:pt>
                <c:pt idx="5">
                  <c:v>22</c:v>
                </c:pt>
                <c:pt idx="6">
                  <c:v>18</c:v>
                </c:pt>
                <c:pt idx="7">
                  <c:v>24</c:v>
                </c:pt>
                <c:pt idx="8">
                  <c:v>26</c:v>
                </c:pt>
                <c:pt idx="9">
                  <c:v>26</c:v>
                </c:pt>
                <c:pt idx="10">
                  <c:v>24</c:v>
                </c:pt>
                <c:pt idx="11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8178336"/>
        <c:axId val="23817872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変動図!$Q$21:$Q$32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変動図!$W$21:$W$32</c:f>
              <c:numCache>
                <c:formatCode>0.0</c:formatCode>
                <c:ptCount val="12"/>
                <c:pt idx="0">
                  <c:v>6.8292682926829276</c:v>
                </c:pt>
                <c:pt idx="1">
                  <c:v>6.2937062937062942</c:v>
                </c:pt>
                <c:pt idx="2">
                  <c:v>7.1274298056155514</c:v>
                </c:pt>
                <c:pt idx="3">
                  <c:v>6.4066852367688023</c:v>
                </c:pt>
                <c:pt idx="4">
                  <c:v>5.5921052631578947</c:v>
                </c:pt>
                <c:pt idx="5">
                  <c:v>5.9782608695652177</c:v>
                </c:pt>
                <c:pt idx="6">
                  <c:v>4.7872340425531918</c:v>
                </c:pt>
                <c:pt idx="7">
                  <c:v>6.0150375939849621</c:v>
                </c:pt>
                <c:pt idx="8">
                  <c:v>6.5491183879093198</c:v>
                </c:pt>
                <c:pt idx="9">
                  <c:v>6.7885117493472595</c:v>
                </c:pt>
                <c:pt idx="10">
                  <c:v>4.7619047619047619</c:v>
                </c:pt>
                <c:pt idx="11">
                  <c:v>5.0898203592814371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179120"/>
        <c:axId val="238179512"/>
      </c:lineChart>
      <c:catAx>
        <c:axId val="23817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525114155251145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81787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38178728"/>
        <c:scaling>
          <c:orientation val="minMax"/>
          <c:max val="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6.3926940639269403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8178336"/>
        <c:crosses val="autoZero"/>
        <c:crossBetween val="between"/>
        <c:majorUnit val="60"/>
      </c:valAx>
      <c:catAx>
        <c:axId val="238179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8179512"/>
        <c:crosses val="autoZero"/>
        <c:auto val="0"/>
        <c:lblAlgn val="ctr"/>
        <c:lblOffset val="100"/>
        <c:noMultiLvlLbl val="0"/>
      </c:catAx>
      <c:valAx>
        <c:axId val="23817951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173515981735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817912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変動図!$X$20</c:f>
          <c:strCache>
            <c:ptCount val="1"/>
            <c:pt idx="0">
              <c:v>A 合計 ( 1+ 2+ 3+ 6)</c:v>
            </c:pt>
          </c:strCache>
        </c:strRef>
      </c:tx>
      <c:layout>
        <c:manualLayout>
          <c:xMode val="edge"/>
          <c:yMode val="edge"/>
          <c:x val="0.3978102189781022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1185410334346503E-2"/>
          <c:w val="0.84215328467153283"/>
          <c:h val="0.814589665653495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変動図!$Q$21:$Q$32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変動図!$X$21:$X$32</c:f>
              <c:numCache>
                <c:formatCode>General</c:formatCode>
                <c:ptCount val="12"/>
                <c:pt idx="0">
                  <c:v>890</c:v>
                </c:pt>
                <c:pt idx="1">
                  <c:v>933</c:v>
                </c:pt>
                <c:pt idx="2">
                  <c:v>805</c:v>
                </c:pt>
                <c:pt idx="3">
                  <c:v>702</c:v>
                </c:pt>
                <c:pt idx="4">
                  <c:v>630</c:v>
                </c:pt>
                <c:pt idx="5">
                  <c:v>696</c:v>
                </c:pt>
                <c:pt idx="6">
                  <c:v>708</c:v>
                </c:pt>
                <c:pt idx="7">
                  <c:v>727</c:v>
                </c:pt>
                <c:pt idx="8">
                  <c:v>749</c:v>
                </c:pt>
                <c:pt idx="9">
                  <c:v>759</c:v>
                </c:pt>
                <c:pt idx="10">
                  <c:v>837</c:v>
                </c:pt>
                <c:pt idx="11">
                  <c:v>638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変動図!$Q$21:$Q$32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変動図!$Y$21:$Y$32</c:f>
              <c:numCache>
                <c:formatCode>General</c:formatCode>
                <c:ptCount val="12"/>
                <c:pt idx="0">
                  <c:v>56</c:v>
                </c:pt>
                <c:pt idx="1">
                  <c:v>53</c:v>
                </c:pt>
                <c:pt idx="2">
                  <c:v>56</c:v>
                </c:pt>
                <c:pt idx="3">
                  <c:v>44</c:v>
                </c:pt>
                <c:pt idx="4">
                  <c:v>39</c:v>
                </c:pt>
                <c:pt idx="5">
                  <c:v>41</c:v>
                </c:pt>
                <c:pt idx="6">
                  <c:v>37</c:v>
                </c:pt>
                <c:pt idx="7">
                  <c:v>44</c:v>
                </c:pt>
                <c:pt idx="8">
                  <c:v>48</c:v>
                </c:pt>
                <c:pt idx="9">
                  <c:v>48</c:v>
                </c:pt>
                <c:pt idx="10">
                  <c:v>37</c:v>
                </c:pt>
                <c:pt idx="11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8180296"/>
        <c:axId val="23818068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変動図!$Q$21:$Q$32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変動図!$Z$21:$Z$32</c:f>
              <c:numCache>
                <c:formatCode>0.0</c:formatCode>
                <c:ptCount val="12"/>
                <c:pt idx="0">
                  <c:v>5.9196617336152215</c:v>
                </c:pt>
                <c:pt idx="1">
                  <c:v>5.3752535496957403</c:v>
                </c:pt>
                <c:pt idx="2">
                  <c:v>6.5040650406504072</c:v>
                </c:pt>
                <c:pt idx="3">
                  <c:v>5.8981233243967823</c:v>
                </c:pt>
                <c:pt idx="4">
                  <c:v>5.8295964125560538</c:v>
                </c:pt>
                <c:pt idx="5">
                  <c:v>5.5630936227951153</c:v>
                </c:pt>
                <c:pt idx="6">
                  <c:v>4.9664429530201346</c:v>
                </c:pt>
                <c:pt idx="7">
                  <c:v>5.7068741893644619</c:v>
                </c:pt>
                <c:pt idx="8">
                  <c:v>6.0225846925972393</c:v>
                </c:pt>
                <c:pt idx="9">
                  <c:v>5.9479553903345721</c:v>
                </c:pt>
                <c:pt idx="10">
                  <c:v>4.2334096109839816</c:v>
                </c:pt>
                <c:pt idx="11">
                  <c:v>5.6213017751479288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181080"/>
        <c:axId val="238181472"/>
      </c:lineChart>
      <c:catAx>
        <c:axId val="238180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37956204385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818068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3818068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6.3868613138686137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8180296"/>
        <c:crosses val="autoZero"/>
        <c:crossBetween val="between"/>
        <c:majorUnit val="100"/>
      </c:valAx>
      <c:catAx>
        <c:axId val="238181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8181472"/>
        <c:crosses val="autoZero"/>
        <c:auto val="0"/>
        <c:lblAlgn val="ctr"/>
        <c:lblOffset val="100"/>
        <c:noMultiLvlLbl val="0"/>
      </c:catAx>
      <c:valAx>
        <c:axId val="23818147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85401459854014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818108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変動図!$R$90</c:f>
          <c:strCache>
            <c:ptCount val="1"/>
            <c:pt idx="0">
              <c:v>B 流入部( 3+ 4)</c:v>
            </c:pt>
          </c:strCache>
        </c:strRef>
      </c:tx>
      <c:layout>
        <c:manualLayout>
          <c:xMode val="edge"/>
          <c:yMode val="edge"/>
          <c:x val="0.44343072500552816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0909090909090912E-2"/>
          <c:w val="0.84215328467153283"/>
          <c:h val="0.815151515151515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変動図!$Q$91:$Q$102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変動図!$R$91:$R$102</c:f>
              <c:numCache>
                <c:formatCode>General</c:formatCode>
                <c:ptCount val="12"/>
                <c:pt idx="0">
                  <c:v>257</c:v>
                </c:pt>
                <c:pt idx="1">
                  <c:v>298</c:v>
                </c:pt>
                <c:pt idx="2">
                  <c:v>323</c:v>
                </c:pt>
                <c:pt idx="3">
                  <c:v>275</c:v>
                </c:pt>
                <c:pt idx="4">
                  <c:v>218</c:v>
                </c:pt>
                <c:pt idx="5">
                  <c:v>247</c:v>
                </c:pt>
                <c:pt idx="6">
                  <c:v>284</c:v>
                </c:pt>
                <c:pt idx="7">
                  <c:v>283</c:v>
                </c:pt>
                <c:pt idx="8">
                  <c:v>239</c:v>
                </c:pt>
                <c:pt idx="9">
                  <c:v>253</c:v>
                </c:pt>
                <c:pt idx="10">
                  <c:v>252</c:v>
                </c:pt>
                <c:pt idx="11">
                  <c:v>169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変動図!$Q$91:$Q$102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変動図!$S$91:$S$102</c:f>
              <c:numCache>
                <c:formatCode>General</c:formatCode>
                <c:ptCount val="12"/>
                <c:pt idx="0">
                  <c:v>13</c:v>
                </c:pt>
                <c:pt idx="1">
                  <c:v>8</c:v>
                </c:pt>
                <c:pt idx="2">
                  <c:v>18</c:v>
                </c:pt>
                <c:pt idx="3">
                  <c:v>20</c:v>
                </c:pt>
                <c:pt idx="4">
                  <c:v>8</c:v>
                </c:pt>
                <c:pt idx="5">
                  <c:v>12</c:v>
                </c:pt>
                <c:pt idx="6">
                  <c:v>8</c:v>
                </c:pt>
                <c:pt idx="7">
                  <c:v>17</c:v>
                </c:pt>
                <c:pt idx="8">
                  <c:v>13</c:v>
                </c:pt>
                <c:pt idx="9">
                  <c:v>11</c:v>
                </c:pt>
                <c:pt idx="10">
                  <c:v>10</c:v>
                </c:pt>
                <c:pt idx="1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8182256"/>
        <c:axId val="23818264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変動図!$Q$91:$Q$102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変動図!$T$91:$T$102</c:f>
              <c:numCache>
                <c:formatCode>0.0</c:formatCode>
                <c:ptCount val="12"/>
                <c:pt idx="0">
                  <c:v>4.8148148148148149</c:v>
                </c:pt>
                <c:pt idx="1">
                  <c:v>2.6143790849673203</c:v>
                </c:pt>
                <c:pt idx="2">
                  <c:v>5.2785923753665687</c:v>
                </c:pt>
                <c:pt idx="3">
                  <c:v>6.7796610169491522</c:v>
                </c:pt>
                <c:pt idx="4">
                  <c:v>3.5398230088495577</c:v>
                </c:pt>
                <c:pt idx="5">
                  <c:v>4.6332046332046328</c:v>
                </c:pt>
                <c:pt idx="6">
                  <c:v>2.7397260273972601</c:v>
                </c:pt>
                <c:pt idx="7">
                  <c:v>5.6666666666666661</c:v>
                </c:pt>
                <c:pt idx="8">
                  <c:v>5.1587301587301582</c:v>
                </c:pt>
                <c:pt idx="9">
                  <c:v>4.1666666666666661</c:v>
                </c:pt>
                <c:pt idx="10">
                  <c:v>3.8167938931297711</c:v>
                </c:pt>
                <c:pt idx="11">
                  <c:v>3.4285714285714288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183040"/>
        <c:axId val="238183432"/>
      </c:lineChart>
      <c:catAx>
        <c:axId val="23818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41675559786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818264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38182648"/>
        <c:scaling>
          <c:orientation val="minMax"/>
          <c:max val="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39414303981233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8182256"/>
        <c:crosses val="autoZero"/>
        <c:crossBetween val="between"/>
        <c:majorUnit val="60"/>
      </c:valAx>
      <c:catAx>
        <c:axId val="23818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8183432"/>
        <c:crosses val="autoZero"/>
        <c:auto val="0"/>
        <c:lblAlgn val="ctr"/>
        <c:lblOffset val="100"/>
        <c:noMultiLvlLbl val="0"/>
      </c:catAx>
      <c:valAx>
        <c:axId val="23818343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4124484434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818304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変動図!$U$90</c:f>
          <c:strCache>
            <c:ptCount val="1"/>
            <c:pt idx="0">
              <c:v>B 流出部( 2+ 5)</c:v>
            </c:pt>
          </c:strCache>
        </c:strRef>
      </c:tx>
      <c:layout>
        <c:manualLayout>
          <c:xMode val="edge"/>
          <c:yMode val="edge"/>
          <c:x val="0.44383562962054124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32876712328766E-2"/>
          <c:y val="9.1463414634146339E-2"/>
          <c:w val="0.84383561643835614"/>
          <c:h val="0.814024390243902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変動図!$Q$91:$Q$102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変動図!$U$91:$U$102</c:f>
              <c:numCache>
                <c:formatCode>General</c:formatCode>
                <c:ptCount val="12"/>
                <c:pt idx="0">
                  <c:v>222</c:v>
                </c:pt>
                <c:pt idx="1">
                  <c:v>240</c:v>
                </c:pt>
                <c:pt idx="2">
                  <c:v>276</c:v>
                </c:pt>
                <c:pt idx="3">
                  <c:v>262</c:v>
                </c:pt>
                <c:pt idx="4">
                  <c:v>261</c:v>
                </c:pt>
                <c:pt idx="5">
                  <c:v>263</c:v>
                </c:pt>
                <c:pt idx="6">
                  <c:v>254</c:v>
                </c:pt>
                <c:pt idx="7">
                  <c:v>262</c:v>
                </c:pt>
                <c:pt idx="8">
                  <c:v>303</c:v>
                </c:pt>
                <c:pt idx="9">
                  <c:v>302</c:v>
                </c:pt>
                <c:pt idx="10">
                  <c:v>286</c:v>
                </c:pt>
                <c:pt idx="11">
                  <c:v>246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変動図!$Q$91:$Q$102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変動図!$V$91:$V$102</c:f>
              <c:numCache>
                <c:formatCode>General</c:formatCode>
                <c:ptCount val="12"/>
                <c:pt idx="0">
                  <c:v>9</c:v>
                </c:pt>
                <c:pt idx="1">
                  <c:v>12</c:v>
                </c:pt>
                <c:pt idx="2">
                  <c:v>14</c:v>
                </c:pt>
                <c:pt idx="3">
                  <c:v>11</c:v>
                </c:pt>
                <c:pt idx="4">
                  <c:v>12</c:v>
                </c:pt>
                <c:pt idx="5">
                  <c:v>10</c:v>
                </c:pt>
                <c:pt idx="6">
                  <c:v>9</c:v>
                </c:pt>
                <c:pt idx="7">
                  <c:v>11</c:v>
                </c:pt>
                <c:pt idx="8">
                  <c:v>10</c:v>
                </c:pt>
                <c:pt idx="9">
                  <c:v>7</c:v>
                </c:pt>
                <c:pt idx="10">
                  <c:v>4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8511184"/>
        <c:axId val="23851157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変動図!$Q$91:$Q$102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変動図!$W$91:$W$102</c:f>
              <c:numCache>
                <c:formatCode>0.0</c:formatCode>
                <c:ptCount val="12"/>
                <c:pt idx="0">
                  <c:v>3.8961038961038961</c:v>
                </c:pt>
                <c:pt idx="1">
                  <c:v>4.7619047619047619</c:v>
                </c:pt>
                <c:pt idx="2">
                  <c:v>4.8275862068965516</c:v>
                </c:pt>
                <c:pt idx="3">
                  <c:v>4.0293040293040292</c:v>
                </c:pt>
                <c:pt idx="4">
                  <c:v>4.395604395604396</c:v>
                </c:pt>
                <c:pt idx="5">
                  <c:v>3.6630036630036633</c:v>
                </c:pt>
                <c:pt idx="6">
                  <c:v>3.4220532319391634</c:v>
                </c:pt>
                <c:pt idx="7">
                  <c:v>4.0293040293040292</c:v>
                </c:pt>
                <c:pt idx="8">
                  <c:v>3.1948881789137378</c:v>
                </c:pt>
                <c:pt idx="9">
                  <c:v>2.2653721682847898</c:v>
                </c:pt>
                <c:pt idx="10">
                  <c:v>1.3793103448275863</c:v>
                </c:pt>
                <c:pt idx="11">
                  <c:v>3.90625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511968"/>
        <c:axId val="238512360"/>
      </c:lineChart>
      <c:catAx>
        <c:axId val="23851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16437037945878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85115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38511576"/>
        <c:scaling>
          <c:orientation val="minMax"/>
          <c:max val="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447474084071291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8511184"/>
        <c:crosses val="autoZero"/>
        <c:crossBetween val="between"/>
        <c:majorUnit val="60"/>
      </c:valAx>
      <c:catAx>
        <c:axId val="238511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8512360"/>
        <c:crosses val="autoZero"/>
        <c:auto val="0"/>
        <c:lblAlgn val="ctr"/>
        <c:lblOffset val="100"/>
        <c:noMultiLvlLbl val="0"/>
      </c:catAx>
      <c:valAx>
        <c:axId val="23851236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3307519648944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851196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変動図!$X$90</c:f>
          <c:strCache>
            <c:ptCount val="1"/>
            <c:pt idx="0">
              <c:v>B 合計 ( 2+ 3+ 4+ 5)</c:v>
            </c:pt>
          </c:strCache>
        </c:strRef>
      </c:tx>
      <c:layout>
        <c:manualLayout>
          <c:xMode val="edge"/>
          <c:yMode val="edge"/>
          <c:x val="0.39781017757395709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1185410334346503E-2"/>
          <c:w val="0.84215328467153283"/>
          <c:h val="0.814589665653495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変動図!$Q$91:$Q$102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変動図!$X$91:$X$102</c:f>
              <c:numCache>
                <c:formatCode>General</c:formatCode>
                <c:ptCount val="12"/>
                <c:pt idx="0">
                  <c:v>479</c:v>
                </c:pt>
                <c:pt idx="1">
                  <c:v>538</c:v>
                </c:pt>
                <c:pt idx="2">
                  <c:v>599</c:v>
                </c:pt>
                <c:pt idx="3">
                  <c:v>537</c:v>
                </c:pt>
                <c:pt idx="4">
                  <c:v>479</c:v>
                </c:pt>
                <c:pt idx="5">
                  <c:v>510</c:v>
                </c:pt>
                <c:pt idx="6">
                  <c:v>538</c:v>
                </c:pt>
                <c:pt idx="7">
                  <c:v>545</c:v>
                </c:pt>
                <c:pt idx="8">
                  <c:v>542</c:v>
                </c:pt>
                <c:pt idx="9">
                  <c:v>555</c:v>
                </c:pt>
                <c:pt idx="10">
                  <c:v>538</c:v>
                </c:pt>
                <c:pt idx="11">
                  <c:v>415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変動図!$Q$91:$Q$102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変動図!$Y$91:$Y$102</c:f>
              <c:numCache>
                <c:formatCode>General</c:formatCode>
                <c:ptCount val="12"/>
                <c:pt idx="0">
                  <c:v>22</c:v>
                </c:pt>
                <c:pt idx="1">
                  <c:v>20</c:v>
                </c:pt>
                <c:pt idx="2">
                  <c:v>32</c:v>
                </c:pt>
                <c:pt idx="3">
                  <c:v>31</c:v>
                </c:pt>
                <c:pt idx="4">
                  <c:v>20</c:v>
                </c:pt>
                <c:pt idx="5">
                  <c:v>22</c:v>
                </c:pt>
                <c:pt idx="6">
                  <c:v>17</c:v>
                </c:pt>
                <c:pt idx="7">
                  <c:v>28</c:v>
                </c:pt>
                <c:pt idx="8">
                  <c:v>23</c:v>
                </c:pt>
                <c:pt idx="9">
                  <c:v>18</c:v>
                </c:pt>
                <c:pt idx="10">
                  <c:v>14</c:v>
                </c:pt>
                <c:pt idx="1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8513144"/>
        <c:axId val="23851353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変動図!$Q$91:$Q$102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変動図!$Z$91:$Z$102</c:f>
              <c:numCache>
                <c:formatCode>0.0</c:formatCode>
                <c:ptCount val="12"/>
                <c:pt idx="0">
                  <c:v>4.39121756487026</c:v>
                </c:pt>
                <c:pt idx="1">
                  <c:v>3.5842293906810032</c:v>
                </c:pt>
                <c:pt idx="2">
                  <c:v>5.0713153724247224</c:v>
                </c:pt>
                <c:pt idx="3">
                  <c:v>5.457746478873239</c:v>
                </c:pt>
                <c:pt idx="4">
                  <c:v>4.0080160320641278</c:v>
                </c:pt>
                <c:pt idx="5">
                  <c:v>4.1353383458646613</c:v>
                </c:pt>
                <c:pt idx="6">
                  <c:v>3.0630630630630629</c:v>
                </c:pt>
                <c:pt idx="7">
                  <c:v>4.8865619546247814</c:v>
                </c:pt>
                <c:pt idx="8">
                  <c:v>4.0707964601769913</c:v>
                </c:pt>
                <c:pt idx="9">
                  <c:v>3.1413612565445024</c:v>
                </c:pt>
                <c:pt idx="10">
                  <c:v>2.5362318840579712</c:v>
                </c:pt>
                <c:pt idx="11">
                  <c:v>3.7122969837587005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513928"/>
        <c:axId val="238514320"/>
      </c:lineChart>
      <c:catAx>
        <c:axId val="238513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41675559786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85135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3851353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39414303981233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8513144"/>
        <c:crosses val="autoZero"/>
        <c:crossBetween val="between"/>
        <c:majorUnit val="100"/>
      </c:valAx>
      <c:catAx>
        <c:axId val="238513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8514320"/>
        <c:crosses val="autoZero"/>
        <c:auto val="0"/>
        <c:lblAlgn val="ctr"/>
        <c:lblOffset val="100"/>
        <c:noMultiLvlLbl val="0"/>
      </c:catAx>
      <c:valAx>
        <c:axId val="23851432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4124484434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851392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変動図!$R$160</c:f>
          <c:strCache>
            <c:ptCount val="1"/>
            <c:pt idx="0">
              <c:v>C 流入部( 5+ 6)</c:v>
            </c:pt>
          </c:strCache>
        </c:strRef>
      </c:tx>
      <c:layout>
        <c:manualLayout>
          <c:xMode val="edge"/>
          <c:yMode val="edge"/>
          <c:x val="0.44343072500552816"/>
          <c:y val="1.5151515151515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0909090909090912E-2"/>
          <c:w val="0.84215328467153283"/>
          <c:h val="0.815151515151515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変動図!$Q$161:$Q$172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変動図!$R$161:$R$172</c:f>
              <c:numCache>
                <c:formatCode>General</c:formatCode>
                <c:ptCount val="12"/>
                <c:pt idx="0">
                  <c:v>302</c:v>
                </c:pt>
                <c:pt idx="1">
                  <c:v>298</c:v>
                </c:pt>
                <c:pt idx="2">
                  <c:v>319</c:v>
                </c:pt>
                <c:pt idx="3">
                  <c:v>264</c:v>
                </c:pt>
                <c:pt idx="4">
                  <c:v>276</c:v>
                </c:pt>
                <c:pt idx="5">
                  <c:v>284</c:v>
                </c:pt>
                <c:pt idx="6">
                  <c:v>250</c:v>
                </c:pt>
                <c:pt idx="7">
                  <c:v>269</c:v>
                </c:pt>
                <c:pt idx="8">
                  <c:v>317</c:v>
                </c:pt>
                <c:pt idx="9">
                  <c:v>322</c:v>
                </c:pt>
                <c:pt idx="10">
                  <c:v>438</c:v>
                </c:pt>
                <c:pt idx="11">
                  <c:v>329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変動図!$Q$161:$Q$172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変動図!$S$161:$S$172</c:f>
              <c:numCache>
                <c:formatCode>General</c:formatCode>
                <c:ptCount val="12"/>
                <c:pt idx="0">
                  <c:v>22</c:v>
                </c:pt>
                <c:pt idx="1">
                  <c:v>22</c:v>
                </c:pt>
                <c:pt idx="2">
                  <c:v>23</c:v>
                </c:pt>
                <c:pt idx="3">
                  <c:v>16</c:v>
                </c:pt>
                <c:pt idx="4">
                  <c:v>19</c:v>
                </c:pt>
                <c:pt idx="5">
                  <c:v>18</c:v>
                </c:pt>
                <c:pt idx="6">
                  <c:v>15</c:v>
                </c:pt>
                <c:pt idx="7">
                  <c:v>15</c:v>
                </c:pt>
                <c:pt idx="8">
                  <c:v>20</c:v>
                </c:pt>
                <c:pt idx="9">
                  <c:v>20</c:v>
                </c:pt>
                <c:pt idx="10">
                  <c:v>16</c:v>
                </c:pt>
                <c:pt idx="1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8510792"/>
        <c:axId val="23851040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変動図!$Q$161:$Q$172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変動図!$T$161:$T$172</c:f>
              <c:numCache>
                <c:formatCode>0.0</c:formatCode>
                <c:ptCount val="12"/>
                <c:pt idx="0">
                  <c:v>6.7901234567901234</c:v>
                </c:pt>
                <c:pt idx="1">
                  <c:v>6.8750000000000009</c:v>
                </c:pt>
                <c:pt idx="2">
                  <c:v>6.7251461988304087</c:v>
                </c:pt>
                <c:pt idx="3">
                  <c:v>5.7142857142857144</c:v>
                </c:pt>
                <c:pt idx="4">
                  <c:v>6.4406779661016946</c:v>
                </c:pt>
                <c:pt idx="5">
                  <c:v>5.9602649006622519</c:v>
                </c:pt>
                <c:pt idx="6">
                  <c:v>5.6603773584905666</c:v>
                </c:pt>
                <c:pt idx="7">
                  <c:v>5.28169014084507</c:v>
                </c:pt>
                <c:pt idx="8">
                  <c:v>5.9347181008902083</c:v>
                </c:pt>
                <c:pt idx="9">
                  <c:v>5.8479532163742682</c:v>
                </c:pt>
                <c:pt idx="10">
                  <c:v>3.5242290748898681</c:v>
                </c:pt>
                <c:pt idx="11">
                  <c:v>3.519061583577713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510008"/>
        <c:axId val="238515104"/>
      </c:lineChart>
      <c:catAx>
        <c:axId val="238510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41675559786"/>
              <c:y val="0.9303030303030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851040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38510400"/>
        <c:scaling>
          <c:orientation val="minMax"/>
          <c:max val="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39414303981233E-2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8510792"/>
        <c:crosses val="autoZero"/>
        <c:crossBetween val="between"/>
        <c:majorUnit val="60"/>
      </c:valAx>
      <c:catAx>
        <c:axId val="238510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8515104"/>
        <c:crosses val="autoZero"/>
        <c:auto val="0"/>
        <c:lblAlgn val="ctr"/>
        <c:lblOffset val="100"/>
        <c:noMultiLvlLbl val="0"/>
      </c:catAx>
      <c:valAx>
        <c:axId val="23851510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4124484434"/>
              <c:y val="1.515151515151515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851000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変動図!$U$160</c:f>
          <c:strCache>
            <c:ptCount val="1"/>
            <c:pt idx="0">
              <c:v>C 流出部( 1+ 4)</c:v>
            </c:pt>
          </c:strCache>
        </c:strRef>
      </c:tx>
      <c:layout>
        <c:manualLayout>
          <c:xMode val="edge"/>
          <c:yMode val="edge"/>
          <c:x val="0.44383562962054124"/>
          <c:y val="1.5243902439024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232876712328766E-2"/>
          <c:y val="9.1463414634146339E-2"/>
          <c:w val="0.84383561643835614"/>
          <c:h val="0.814024390243902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変動図!$Q$161:$Q$172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変動図!$U$161:$U$172</c:f>
              <c:numCache>
                <c:formatCode>General</c:formatCode>
                <c:ptCount val="12"/>
                <c:pt idx="0">
                  <c:v>463</c:v>
                </c:pt>
                <c:pt idx="1">
                  <c:v>485</c:v>
                </c:pt>
                <c:pt idx="2">
                  <c:v>311</c:v>
                </c:pt>
                <c:pt idx="3">
                  <c:v>307</c:v>
                </c:pt>
                <c:pt idx="4">
                  <c:v>289</c:v>
                </c:pt>
                <c:pt idx="5">
                  <c:v>272</c:v>
                </c:pt>
                <c:pt idx="6">
                  <c:v>272</c:v>
                </c:pt>
                <c:pt idx="7">
                  <c:v>267</c:v>
                </c:pt>
                <c:pt idx="8">
                  <c:v>260</c:v>
                </c:pt>
                <c:pt idx="9">
                  <c:v>318</c:v>
                </c:pt>
                <c:pt idx="10">
                  <c:v>281</c:v>
                </c:pt>
                <c:pt idx="11">
                  <c:v>256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変動図!$Q$161:$Q$172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変動図!$V$161:$V$172</c:f>
              <c:numCache>
                <c:formatCode>General</c:formatCode>
                <c:ptCount val="12"/>
                <c:pt idx="0">
                  <c:v>26</c:v>
                </c:pt>
                <c:pt idx="1">
                  <c:v>17</c:v>
                </c:pt>
                <c:pt idx="2">
                  <c:v>17</c:v>
                </c:pt>
                <c:pt idx="3">
                  <c:v>23</c:v>
                </c:pt>
                <c:pt idx="4">
                  <c:v>20</c:v>
                </c:pt>
                <c:pt idx="5">
                  <c:v>17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20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8515888"/>
        <c:axId val="23851628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変動図!$Q$161:$Q$172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変動図!$W$161:$W$172</c:f>
              <c:numCache>
                <c:formatCode>0.0</c:formatCode>
                <c:ptCount val="12"/>
                <c:pt idx="0">
                  <c:v>5.3169734151329244</c:v>
                </c:pt>
                <c:pt idx="1">
                  <c:v>3.3864541832669319</c:v>
                </c:pt>
                <c:pt idx="2">
                  <c:v>5.1829268292682924</c:v>
                </c:pt>
                <c:pt idx="3">
                  <c:v>6.9696969696969706</c:v>
                </c:pt>
                <c:pt idx="4">
                  <c:v>6.4724919093851128</c:v>
                </c:pt>
                <c:pt idx="5">
                  <c:v>5.8823529411764701</c:v>
                </c:pt>
                <c:pt idx="6">
                  <c:v>5.2264808362369335</c:v>
                </c:pt>
                <c:pt idx="7">
                  <c:v>5.9859154929577461</c:v>
                </c:pt>
                <c:pt idx="8">
                  <c:v>6.8100358422939076</c:v>
                </c:pt>
                <c:pt idx="9">
                  <c:v>5.9171597633136095</c:v>
                </c:pt>
                <c:pt idx="10">
                  <c:v>3.7671232876712328</c:v>
                </c:pt>
                <c:pt idx="11">
                  <c:v>4.4776119402985071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516672"/>
        <c:axId val="238517064"/>
      </c:lineChart>
      <c:catAx>
        <c:axId val="23851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16437037945878"/>
              <c:y val="0.9298780487804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85162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38516280"/>
        <c:scaling>
          <c:orientation val="minMax"/>
          <c:max val="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447474084071291E-2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8515888"/>
        <c:crosses val="autoZero"/>
        <c:crossBetween val="between"/>
        <c:majorUnit val="60"/>
      </c:valAx>
      <c:catAx>
        <c:axId val="238516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8517064"/>
        <c:crosses val="autoZero"/>
        <c:auto val="0"/>
        <c:lblAlgn val="ctr"/>
        <c:lblOffset val="100"/>
        <c:noMultiLvlLbl val="0"/>
      </c:catAx>
      <c:valAx>
        <c:axId val="23851706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3307519648944"/>
              <c:y val="1.524390243902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851667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変動図!$X$160</c:f>
          <c:strCache>
            <c:ptCount val="1"/>
            <c:pt idx="0">
              <c:v>C 合計 ( 1+ 4+ 5+ 6)</c:v>
            </c:pt>
          </c:strCache>
        </c:strRef>
      </c:tx>
      <c:layout>
        <c:manualLayout>
          <c:xMode val="edge"/>
          <c:yMode val="edge"/>
          <c:x val="0.39781017757395709"/>
          <c:y val="1.51975683890577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167883211678828E-2"/>
          <c:y val="9.1185410334346503E-2"/>
          <c:w val="0.84215328467153283"/>
          <c:h val="0.814589665653495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変動図!$Q$161:$Q$172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変動図!$X$161:$X$172</c:f>
              <c:numCache>
                <c:formatCode>General</c:formatCode>
                <c:ptCount val="12"/>
                <c:pt idx="0">
                  <c:v>765</c:v>
                </c:pt>
                <c:pt idx="1">
                  <c:v>783</c:v>
                </c:pt>
                <c:pt idx="2">
                  <c:v>630</c:v>
                </c:pt>
                <c:pt idx="3">
                  <c:v>571</c:v>
                </c:pt>
                <c:pt idx="4">
                  <c:v>565</c:v>
                </c:pt>
                <c:pt idx="5">
                  <c:v>556</c:v>
                </c:pt>
                <c:pt idx="6">
                  <c:v>522</c:v>
                </c:pt>
                <c:pt idx="7">
                  <c:v>536</c:v>
                </c:pt>
                <c:pt idx="8">
                  <c:v>577</c:v>
                </c:pt>
                <c:pt idx="9">
                  <c:v>640</c:v>
                </c:pt>
                <c:pt idx="10">
                  <c:v>719</c:v>
                </c:pt>
                <c:pt idx="11">
                  <c:v>585</c:v>
                </c:pt>
              </c:numCache>
            </c:numRef>
          </c:val>
        </c:ser>
        <c:ser>
          <c:idx val="1"/>
          <c:order val="1"/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変動図!$Q$161:$Q$172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変動図!$Y$161:$Y$172</c:f>
              <c:numCache>
                <c:formatCode>General</c:formatCode>
                <c:ptCount val="12"/>
                <c:pt idx="0">
                  <c:v>48</c:v>
                </c:pt>
                <c:pt idx="1">
                  <c:v>39</c:v>
                </c:pt>
                <c:pt idx="2">
                  <c:v>40</c:v>
                </c:pt>
                <c:pt idx="3">
                  <c:v>39</c:v>
                </c:pt>
                <c:pt idx="4">
                  <c:v>39</c:v>
                </c:pt>
                <c:pt idx="5">
                  <c:v>35</c:v>
                </c:pt>
                <c:pt idx="6">
                  <c:v>30</c:v>
                </c:pt>
                <c:pt idx="7">
                  <c:v>32</c:v>
                </c:pt>
                <c:pt idx="8">
                  <c:v>39</c:v>
                </c:pt>
                <c:pt idx="9">
                  <c:v>40</c:v>
                </c:pt>
                <c:pt idx="10">
                  <c:v>27</c:v>
                </c:pt>
                <c:pt idx="11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8184608"/>
        <c:axId val="23818421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変動図!$Q$161:$Q$172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変動図!$Z$161:$Z$172</c:f>
              <c:numCache>
                <c:formatCode>0.0</c:formatCode>
                <c:ptCount val="12"/>
                <c:pt idx="0">
                  <c:v>5.9040590405904059</c:v>
                </c:pt>
                <c:pt idx="1">
                  <c:v>4.7445255474452548</c:v>
                </c:pt>
                <c:pt idx="2">
                  <c:v>5.9701492537313428</c:v>
                </c:pt>
                <c:pt idx="3">
                  <c:v>6.3934426229508192</c:v>
                </c:pt>
                <c:pt idx="4">
                  <c:v>6.4569536423841054</c:v>
                </c:pt>
                <c:pt idx="5">
                  <c:v>5.9221658206429781</c:v>
                </c:pt>
                <c:pt idx="6">
                  <c:v>5.4347826086956523</c:v>
                </c:pt>
                <c:pt idx="7">
                  <c:v>5.6338028169014089</c:v>
                </c:pt>
                <c:pt idx="8">
                  <c:v>6.3311688311688306</c:v>
                </c:pt>
                <c:pt idx="9">
                  <c:v>5.8823529411764701</c:v>
                </c:pt>
                <c:pt idx="10">
                  <c:v>3.6193029490616624</c:v>
                </c:pt>
                <c:pt idx="11">
                  <c:v>3.9408866995073892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882416"/>
        <c:axId val="238882808"/>
      </c:lineChart>
      <c:catAx>
        <c:axId val="238184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（時）</a:t>
                </a:r>
              </a:p>
            </c:rich>
          </c:tx>
          <c:layout>
            <c:manualLayout>
              <c:xMode val="edge"/>
              <c:yMode val="edge"/>
              <c:x val="0.95620441675559786"/>
              <c:y val="0.93009118541033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81842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3818421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(台)</a:t>
                </a:r>
              </a:p>
            </c:rich>
          </c:tx>
          <c:layout>
            <c:manualLayout>
              <c:xMode val="edge"/>
              <c:yMode val="edge"/>
              <c:x val="5.839414303981233E-2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8184608"/>
        <c:crosses val="autoZero"/>
        <c:crossBetween val="between"/>
        <c:majorUnit val="100"/>
      </c:valAx>
      <c:catAx>
        <c:axId val="238882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8882808"/>
        <c:crosses val="autoZero"/>
        <c:auto val="0"/>
        <c:lblAlgn val="ctr"/>
        <c:lblOffset val="100"/>
        <c:noMultiLvlLbl val="0"/>
      </c:catAx>
      <c:valAx>
        <c:axId val="23888280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5967004124484434"/>
              <c:y val="1.519756838905775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888241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90688445847609E-2"/>
          <c:y val="7.1762870514820595E-2"/>
          <c:w val="0.84364955028748201"/>
          <c:h val="0.90639625585023398"/>
        </c:manualLayout>
      </c:layout>
      <c:barChart>
        <c:barDir val="bar"/>
        <c:grouping val="cluster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渋滞長!$A$11:$A$42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渋滞長!$B$11:$B$42</c:f>
              <c:numCache>
                <c:formatCode>0_);[Red]\(0\)</c:formatCode>
                <c:ptCount val="32"/>
                <c:pt idx="0">
                  <c:v>40</c:v>
                </c:pt>
                <c:pt idx="1">
                  <c:v>40</c:v>
                </c:pt>
                <c:pt idx="2">
                  <c:v>80</c:v>
                </c:pt>
                <c:pt idx="3">
                  <c:v>110</c:v>
                </c:pt>
                <c:pt idx="4">
                  <c:v>30</c:v>
                </c:pt>
                <c:pt idx="5">
                  <c:v>30</c:v>
                </c:pt>
                <c:pt idx="6">
                  <c:v>70</c:v>
                </c:pt>
                <c:pt idx="7">
                  <c:v>60</c:v>
                </c:pt>
                <c:pt idx="8">
                  <c:v>180</c:v>
                </c:pt>
                <c:pt idx="9">
                  <c:v>160</c:v>
                </c:pt>
                <c:pt idx="10">
                  <c:v>50</c:v>
                </c:pt>
                <c:pt idx="11">
                  <c:v>30</c:v>
                </c:pt>
                <c:pt idx="12">
                  <c:v>50</c:v>
                </c:pt>
                <c:pt idx="13">
                  <c:v>40</c:v>
                </c:pt>
                <c:pt idx="14">
                  <c:v>40</c:v>
                </c:pt>
                <c:pt idx="15">
                  <c:v>30</c:v>
                </c:pt>
                <c:pt idx="16">
                  <c:v>30</c:v>
                </c:pt>
                <c:pt idx="17">
                  <c:v>40</c:v>
                </c:pt>
                <c:pt idx="18">
                  <c:v>110</c:v>
                </c:pt>
                <c:pt idx="19">
                  <c:v>50</c:v>
                </c:pt>
                <c:pt idx="20">
                  <c:v>50</c:v>
                </c:pt>
                <c:pt idx="21">
                  <c:v>30</c:v>
                </c:pt>
                <c:pt idx="22">
                  <c:v>50</c:v>
                </c:pt>
                <c:pt idx="23">
                  <c:v>40</c:v>
                </c:pt>
                <c:pt idx="24">
                  <c:v>20</c:v>
                </c:pt>
                <c:pt idx="25">
                  <c:v>60</c:v>
                </c:pt>
                <c:pt idx="26">
                  <c:v>40</c:v>
                </c:pt>
                <c:pt idx="27">
                  <c:v>30</c:v>
                </c:pt>
                <c:pt idx="28">
                  <c:v>30</c:v>
                </c:pt>
                <c:pt idx="29">
                  <c:v>40</c:v>
                </c:pt>
                <c:pt idx="30">
                  <c:v>60</c:v>
                </c:pt>
                <c:pt idx="31">
                  <c:v>40</c:v>
                </c:pt>
              </c:numCache>
            </c:numRef>
          </c:val>
        </c:ser>
        <c:ser>
          <c:idx val="1"/>
          <c:order val="1"/>
          <c:tx>
            <c:v>渋滞長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渋滞長!$A$11:$A$42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渋滞長!$C$11:$C$42</c:f>
              <c:numCache>
                <c:formatCode>0_);[Red]\(0\)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8884376"/>
        <c:axId val="238884768"/>
      </c:barChart>
      <c:catAx>
        <c:axId val="2388843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38884768"/>
        <c:crosses val="autoZero"/>
        <c:auto val="0"/>
        <c:lblAlgn val="ctr"/>
        <c:lblOffset val="100"/>
        <c:noMultiLvlLbl val="0"/>
      </c:catAx>
      <c:valAx>
        <c:axId val="238884768"/>
        <c:scaling>
          <c:orientation val="minMax"/>
          <c:max val="2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&quot;m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884376"/>
        <c:crosses val="autoZero"/>
        <c:crossBetween val="between"/>
        <c:majorUnit val="4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433240199813739E-2"/>
          <c:y val="7.8003658633579893E-3"/>
          <c:w val="0.76547354161374992"/>
          <c:h val="2.808112622285850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90688445847609E-2"/>
          <c:y val="7.1762870514820595E-2"/>
          <c:w val="0.84364955028748201"/>
          <c:h val="0.90639625585023398"/>
        </c:manualLayout>
      </c:layout>
      <c:barChart>
        <c:barDir val="bar"/>
        <c:grouping val="cluster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渋滞長!$A$54:$A$85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渋滞長!$B$54:$B$85</c:f>
              <c:numCache>
                <c:formatCode>0_);[Red]\(0\)</c:formatCode>
                <c:ptCount val="32"/>
                <c:pt idx="0">
                  <c:v>30</c:v>
                </c:pt>
                <c:pt idx="1">
                  <c:v>30</c:v>
                </c:pt>
                <c:pt idx="2">
                  <c:v>40</c:v>
                </c:pt>
                <c:pt idx="3">
                  <c:v>70</c:v>
                </c:pt>
                <c:pt idx="4">
                  <c:v>70</c:v>
                </c:pt>
                <c:pt idx="5">
                  <c:v>90</c:v>
                </c:pt>
                <c:pt idx="6">
                  <c:v>60</c:v>
                </c:pt>
                <c:pt idx="7">
                  <c:v>100</c:v>
                </c:pt>
                <c:pt idx="8">
                  <c:v>30</c:v>
                </c:pt>
                <c:pt idx="9">
                  <c:v>70</c:v>
                </c:pt>
                <c:pt idx="10">
                  <c:v>100</c:v>
                </c:pt>
                <c:pt idx="11">
                  <c:v>120</c:v>
                </c:pt>
                <c:pt idx="12">
                  <c:v>80</c:v>
                </c:pt>
                <c:pt idx="13">
                  <c:v>30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40</c:v>
                </c:pt>
                <c:pt idx="18">
                  <c:v>30</c:v>
                </c:pt>
                <c:pt idx="19">
                  <c:v>20</c:v>
                </c:pt>
                <c:pt idx="20">
                  <c:v>30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40</c:v>
                </c:pt>
                <c:pt idx="25">
                  <c:v>20</c:v>
                </c:pt>
                <c:pt idx="26">
                  <c:v>50</c:v>
                </c:pt>
                <c:pt idx="27">
                  <c:v>20</c:v>
                </c:pt>
                <c:pt idx="28">
                  <c:v>10</c:v>
                </c:pt>
                <c:pt idx="29">
                  <c:v>10</c:v>
                </c:pt>
                <c:pt idx="30">
                  <c:v>20</c:v>
                </c:pt>
                <c:pt idx="31">
                  <c:v>20</c:v>
                </c:pt>
              </c:numCache>
            </c:numRef>
          </c:val>
        </c:ser>
        <c:ser>
          <c:idx val="1"/>
          <c:order val="1"/>
          <c:tx>
            <c:v>渋滞長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渋滞長!$A$54:$A$85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渋滞長!$C$54:$C$85</c:f>
              <c:numCache>
                <c:formatCode>0_);[Red]\(0\)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30</c:v>
                </c:pt>
                <c:pt idx="5">
                  <c:v>20</c:v>
                </c:pt>
                <c:pt idx="6">
                  <c:v>20</c:v>
                </c:pt>
                <c:pt idx="7">
                  <c:v>40</c:v>
                </c:pt>
                <c:pt idx="8">
                  <c:v>0</c:v>
                </c:pt>
                <c:pt idx="9">
                  <c:v>20</c:v>
                </c:pt>
                <c:pt idx="10">
                  <c:v>60</c:v>
                </c:pt>
                <c:pt idx="11">
                  <c:v>80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8885552"/>
        <c:axId val="238885944"/>
      </c:barChart>
      <c:catAx>
        <c:axId val="2388855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38885944"/>
        <c:crosses val="autoZero"/>
        <c:auto val="0"/>
        <c:lblAlgn val="ctr"/>
        <c:lblOffset val="100"/>
        <c:noMultiLvlLbl val="0"/>
      </c:catAx>
      <c:valAx>
        <c:axId val="238885944"/>
        <c:scaling>
          <c:orientation val="minMax"/>
          <c:max val="2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&quot;m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885552"/>
        <c:crosses val="autoZero"/>
        <c:crossBetween val="between"/>
        <c:majorUnit val="4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43322475570032E-2"/>
          <c:y val="7.8003120124804995E-3"/>
          <c:w val="0.76547368061077048"/>
          <c:h val="2.808112324492979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90688445847609E-2"/>
          <c:y val="7.1762870514820595E-2"/>
          <c:w val="0.84364955028748201"/>
          <c:h val="0.90639625585023398"/>
        </c:manualLayout>
      </c:layout>
      <c:barChart>
        <c:barDir val="bar"/>
        <c:grouping val="clustered"/>
        <c:varyColors val="0"/>
        <c:ser>
          <c:idx val="0"/>
          <c:order val="0"/>
          <c:tx>
            <c:v>滞留長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渋滞長!$A$97:$A$128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渋滞長!$B$97:$B$128</c:f>
              <c:numCache>
                <c:formatCode>0_);[Red]\(0\)</c:formatCode>
                <c:ptCount val="3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40</c:v>
                </c:pt>
                <c:pt idx="4">
                  <c:v>80</c:v>
                </c:pt>
                <c:pt idx="5">
                  <c:v>40</c:v>
                </c:pt>
                <c:pt idx="6">
                  <c:v>80</c:v>
                </c:pt>
                <c:pt idx="7">
                  <c:v>60</c:v>
                </c:pt>
                <c:pt idx="8">
                  <c:v>20</c:v>
                </c:pt>
                <c:pt idx="9">
                  <c:v>60</c:v>
                </c:pt>
                <c:pt idx="10">
                  <c:v>40</c:v>
                </c:pt>
                <c:pt idx="11">
                  <c:v>60</c:v>
                </c:pt>
                <c:pt idx="12">
                  <c:v>20</c:v>
                </c:pt>
                <c:pt idx="13">
                  <c:v>40</c:v>
                </c:pt>
                <c:pt idx="14">
                  <c:v>20</c:v>
                </c:pt>
                <c:pt idx="15">
                  <c:v>20</c:v>
                </c:pt>
                <c:pt idx="16">
                  <c:v>30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60</c:v>
                </c:pt>
                <c:pt idx="21">
                  <c:v>80</c:v>
                </c:pt>
                <c:pt idx="22">
                  <c:v>60</c:v>
                </c:pt>
                <c:pt idx="23">
                  <c:v>110</c:v>
                </c:pt>
                <c:pt idx="24">
                  <c:v>70</c:v>
                </c:pt>
                <c:pt idx="25">
                  <c:v>110</c:v>
                </c:pt>
                <c:pt idx="26">
                  <c:v>60</c:v>
                </c:pt>
                <c:pt idx="27">
                  <c:v>110</c:v>
                </c:pt>
                <c:pt idx="28">
                  <c:v>70</c:v>
                </c:pt>
                <c:pt idx="29">
                  <c:v>70</c:v>
                </c:pt>
                <c:pt idx="30">
                  <c:v>70</c:v>
                </c:pt>
                <c:pt idx="31">
                  <c:v>30</c:v>
                </c:pt>
              </c:numCache>
            </c:numRef>
          </c:val>
        </c:ser>
        <c:ser>
          <c:idx val="1"/>
          <c:order val="1"/>
          <c:tx>
            <c:v>渋滞長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渋滞長!$A$97:$A$128</c:f>
              <c:strCache>
                <c:ptCount val="32"/>
                <c:pt idx="0">
                  <c:v> 7:00- 7:10</c:v>
                </c:pt>
                <c:pt idx="1">
                  <c:v> 7:10- 7:20</c:v>
                </c:pt>
                <c:pt idx="2">
                  <c:v> 7:20- 7:30</c:v>
                </c:pt>
                <c:pt idx="3">
                  <c:v> 7:30- 7:40</c:v>
                </c:pt>
                <c:pt idx="4">
                  <c:v> 7:40- 7:50</c:v>
                </c:pt>
                <c:pt idx="5">
                  <c:v> 7:50- 8:00</c:v>
                </c:pt>
                <c:pt idx="6">
                  <c:v> 8:00- 8:10</c:v>
                </c:pt>
                <c:pt idx="7">
                  <c:v> 8:10- 8:20</c:v>
                </c:pt>
                <c:pt idx="8">
                  <c:v> 8:20- 8:30</c:v>
                </c:pt>
                <c:pt idx="9">
                  <c:v> 8:30- 8:40</c:v>
                </c:pt>
                <c:pt idx="10">
                  <c:v> 8:40- 8:50</c:v>
                </c:pt>
                <c:pt idx="11">
                  <c:v> 8:50- 9:00</c:v>
                </c:pt>
                <c:pt idx="12">
                  <c:v> 9:00-10:00</c:v>
                </c:pt>
                <c:pt idx="13">
                  <c:v>10:00-11:00</c:v>
                </c:pt>
                <c:pt idx="14">
                  <c:v>11:00-12:00</c:v>
                </c:pt>
                <c:pt idx="15">
                  <c:v>12:00-13:00</c:v>
                </c:pt>
                <c:pt idx="16">
                  <c:v>13:00-14:00</c:v>
                </c:pt>
                <c:pt idx="17">
                  <c:v>14:00-15:00</c:v>
                </c:pt>
                <c:pt idx="18">
                  <c:v>15:00-16:00</c:v>
                </c:pt>
                <c:pt idx="19">
                  <c:v>16:00-17:00</c:v>
                </c:pt>
                <c:pt idx="20">
                  <c:v>17:00-17:10</c:v>
                </c:pt>
                <c:pt idx="21">
                  <c:v>17:10-17:20</c:v>
                </c:pt>
                <c:pt idx="22">
                  <c:v>17:20-17:30</c:v>
                </c:pt>
                <c:pt idx="23">
                  <c:v>17:30-17:40</c:v>
                </c:pt>
                <c:pt idx="24">
                  <c:v>17:40-17:50</c:v>
                </c:pt>
                <c:pt idx="25">
                  <c:v>17:50-18:00</c:v>
                </c:pt>
                <c:pt idx="26">
                  <c:v>18:00-18:10</c:v>
                </c:pt>
                <c:pt idx="27">
                  <c:v>18:10-18:20</c:v>
                </c:pt>
                <c:pt idx="28">
                  <c:v>18:20-18:30</c:v>
                </c:pt>
                <c:pt idx="29">
                  <c:v>18:30-18:40</c:v>
                </c:pt>
                <c:pt idx="30">
                  <c:v>18:40-18:50</c:v>
                </c:pt>
                <c:pt idx="31">
                  <c:v>18:50-19:00</c:v>
                </c:pt>
              </c:strCache>
            </c:strRef>
          </c:cat>
          <c:val>
            <c:numRef>
              <c:f>渋滞長!$C$97:$C$128</c:f>
              <c:numCache>
                <c:formatCode>0_);[Red]\(0\)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20</c:v>
                </c:pt>
                <c:pt idx="24">
                  <c:v>0</c:v>
                </c:pt>
                <c:pt idx="25">
                  <c:v>20</c:v>
                </c:pt>
                <c:pt idx="26">
                  <c:v>0</c:v>
                </c:pt>
                <c:pt idx="27">
                  <c:v>30</c:v>
                </c:pt>
                <c:pt idx="28">
                  <c:v>0</c:v>
                </c:pt>
                <c:pt idx="29">
                  <c:v>0</c:v>
                </c:pt>
                <c:pt idx="30">
                  <c:v>20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8886728"/>
        <c:axId val="238887120"/>
      </c:barChart>
      <c:catAx>
        <c:axId val="2388867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238887120"/>
        <c:crosses val="autoZero"/>
        <c:auto val="0"/>
        <c:lblAlgn val="ctr"/>
        <c:lblOffset val="100"/>
        <c:noMultiLvlLbl val="0"/>
      </c:catAx>
      <c:valAx>
        <c:axId val="238887120"/>
        <c:scaling>
          <c:orientation val="minMax"/>
          <c:max val="2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&quot;m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886728"/>
        <c:crosses val="autoZero"/>
        <c:crossBetween val="between"/>
        <c:majorUnit val="4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43322475570032E-2"/>
          <c:y val="7.8003120124804995E-3"/>
          <c:w val="0.76547368061077048"/>
          <c:h val="2.808112324492979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2.xml"/><Relationship Id="rId7" Type="http://schemas.openxmlformats.org/officeDocument/2006/relationships/chart" Target="../charts/chart5.xml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image" Target="../media/image5.emf"/><Relationship Id="rId10" Type="http://schemas.openxmlformats.org/officeDocument/2006/relationships/chart" Target="../charts/chart8.xml"/><Relationship Id="rId4" Type="http://schemas.openxmlformats.org/officeDocument/2006/relationships/chart" Target="../charts/chart3.xml"/><Relationship Id="rId9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6.emf"/><Relationship Id="rId1" Type="http://schemas.openxmlformats.org/officeDocument/2006/relationships/chart" Target="../charts/chart10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19050</xdr:rowOff>
    </xdr:from>
    <xdr:to>
      <xdr:col>3</xdr:col>
      <xdr:colOff>1057275</xdr:colOff>
      <xdr:row>27</xdr:row>
      <xdr:rowOff>0</xdr:rowOff>
    </xdr:to>
    <xdr:pic>
      <xdr:nvPicPr>
        <xdr:cNvPr id="1025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257300"/>
          <a:ext cx="4314825" cy="392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19050</xdr:rowOff>
    </xdr:from>
    <xdr:to>
      <xdr:col>3</xdr:col>
      <xdr:colOff>1057275</xdr:colOff>
      <xdr:row>52</xdr:row>
      <xdr:rowOff>0</xdr:rowOff>
    </xdr:to>
    <xdr:pic>
      <xdr:nvPicPr>
        <xdr:cNvPr id="1026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5543550"/>
          <a:ext cx="4314825" cy="392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1</xdr:row>
      <xdr:rowOff>228600</xdr:rowOff>
    </xdr:from>
    <xdr:to>
      <xdr:col>14</xdr:col>
      <xdr:colOff>295275</xdr:colOff>
      <xdr:row>5</xdr:row>
      <xdr:rowOff>352425</xdr:rowOff>
    </xdr:to>
    <xdr:pic>
      <xdr:nvPicPr>
        <xdr:cNvPr id="2049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876300"/>
          <a:ext cx="2466975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2</xdr:row>
      <xdr:rowOff>0</xdr:rowOff>
    </xdr:from>
    <xdr:to>
      <xdr:col>14</xdr:col>
      <xdr:colOff>333375</xdr:colOff>
      <xdr:row>6</xdr:row>
      <xdr:rowOff>0</xdr:rowOff>
    </xdr:to>
    <xdr:grpSp>
      <xdr:nvGrpSpPr>
        <xdr:cNvPr id="3073" name="グループ化 1"/>
        <xdr:cNvGrpSpPr>
          <a:grpSpLocks/>
        </xdr:cNvGrpSpPr>
      </xdr:nvGrpSpPr>
      <xdr:grpSpPr bwMode="auto">
        <a:xfrm>
          <a:off x="3705225" y="1019175"/>
          <a:ext cx="2809875" cy="1895475"/>
          <a:chOff x="3305175" y="914400"/>
          <a:chExt cx="2466975" cy="1975739"/>
        </a:xfrm>
      </xdr:grpSpPr>
      <xdr:pic>
        <xdr:nvPicPr>
          <xdr:cNvPr id="3074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05175" y="914400"/>
            <a:ext cx="2466975" cy="19757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3075" name="直線コネクタ 5"/>
          <xdr:cNvCxnSpPr>
            <a:cxnSpLocks noChangeShapeType="1"/>
          </xdr:cNvCxnSpPr>
        </xdr:nvCxnSpPr>
        <xdr:spPr bwMode="auto">
          <a:xfrm>
            <a:off x="4181475" y="1485900"/>
            <a:ext cx="609600" cy="0"/>
          </a:xfrm>
          <a:prstGeom prst="line">
            <a:avLst/>
          </a:prstGeom>
          <a:noFill/>
          <a:ln w="317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076" name="直線コネクタ 10"/>
          <xdr:cNvCxnSpPr>
            <a:cxnSpLocks noChangeShapeType="1"/>
          </xdr:cNvCxnSpPr>
        </xdr:nvCxnSpPr>
        <xdr:spPr bwMode="auto">
          <a:xfrm>
            <a:off x="3771900" y="1885950"/>
            <a:ext cx="0" cy="714375"/>
          </a:xfrm>
          <a:prstGeom prst="line">
            <a:avLst/>
          </a:prstGeom>
          <a:noFill/>
          <a:ln w="317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6" name="テキスト ボックス 5"/>
          <xdr:cNvSpPr txBox="1"/>
        </xdr:nvSpPr>
        <xdr:spPr bwMode="auto">
          <a:xfrm>
            <a:off x="4333778" y="1361175"/>
            <a:ext cx="167253" cy="16878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Ａ</a:t>
            </a:r>
          </a:p>
        </xdr:txBody>
      </xdr:sp>
      <xdr:sp macro="" textlink="">
        <xdr:nvSpPr>
          <xdr:cNvPr id="7" name="テキスト ボックス 6"/>
          <xdr:cNvSpPr txBox="1"/>
        </xdr:nvSpPr>
        <xdr:spPr bwMode="auto">
          <a:xfrm>
            <a:off x="3631317" y="2115729"/>
            <a:ext cx="167253" cy="16878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Ｃ</a:t>
            </a:r>
          </a:p>
        </xdr:txBody>
      </xdr:sp>
      <xdr:cxnSp macro="">
        <xdr:nvCxnSpPr>
          <xdr:cNvPr id="3079" name="直線コネクタ 10"/>
          <xdr:cNvCxnSpPr>
            <a:cxnSpLocks noChangeShapeType="1"/>
          </xdr:cNvCxnSpPr>
        </xdr:nvCxnSpPr>
        <xdr:spPr bwMode="auto">
          <a:xfrm>
            <a:off x="5372100" y="1866900"/>
            <a:ext cx="0" cy="733425"/>
          </a:xfrm>
          <a:prstGeom prst="line">
            <a:avLst/>
          </a:prstGeom>
          <a:noFill/>
          <a:ln w="31750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diamond" w="med" len="med"/>
            <a:tailEnd type="diamond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9" name="テキスト ボックス 8"/>
          <xdr:cNvSpPr txBox="1"/>
        </xdr:nvSpPr>
        <xdr:spPr bwMode="auto">
          <a:xfrm>
            <a:off x="5228579" y="2125657"/>
            <a:ext cx="167253" cy="16878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 anchorCtr="0">
            <a:spAutoFit/>
          </a:bodyPr>
          <a:lstStyle/>
          <a:p>
            <a:r>
              <a:rPr kumimoji="1" lang="ja-JP" altLang="en-US" sz="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Ｂ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9525</xdr:rowOff>
    </xdr:from>
    <xdr:to>
      <xdr:col>14</xdr:col>
      <xdr:colOff>9525</xdr:colOff>
      <xdr:row>34</xdr:row>
      <xdr:rowOff>104775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13</xdr:row>
      <xdr:rowOff>28575</xdr:rowOff>
    </xdr:from>
    <xdr:to>
      <xdr:col>0</xdr:col>
      <xdr:colOff>590550</xdr:colOff>
      <xdr:row>13</xdr:row>
      <xdr:rowOff>180975</xdr:rowOff>
    </xdr:to>
    <xdr:sp macro="" textlink="">
      <xdr:nvSpPr>
        <xdr:cNvPr id="4098" name="Rectangle 28"/>
        <xdr:cNvSpPr>
          <a:spLocks noChangeArrowheads="1"/>
        </xdr:cNvSpPr>
      </xdr:nvSpPr>
      <xdr:spPr bwMode="auto">
        <a:xfrm>
          <a:off x="228600" y="3009900"/>
          <a:ext cx="361950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14</xdr:row>
      <xdr:rowOff>28575</xdr:rowOff>
    </xdr:from>
    <xdr:to>
      <xdr:col>0</xdr:col>
      <xdr:colOff>590550</xdr:colOff>
      <xdr:row>14</xdr:row>
      <xdr:rowOff>180975</xdr:rowOff>
    </xdr:to>
    <xdr:sp macro="" textlink="">
      <xdr:nvSpPr>
        <xdr:cNvPr id="4099" name="Rectangle 30"/>
        <xdr:cNvSpPr>
          <a:spLocks noChangeArrowheads="1"/>
        </xdr:cNvSpPr>
      </xdr:nvSpPr>
      <xdr:spPr bwMode="auto">
        <a:xfrm>
          <a:off x="228600" y="3219450"/>
          <a:ext cx="361950" cy="1524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15</xdr:row>
      <xdr:rowOff>66675</xdr:rowOff>
    </xdr:from>
    <xdr:to>
      <xdr:col>0</xdr:col>
      <xdr:colOff>590550</xdr:colOff>
      <xdr:row>15</xdr:row>
      <xdr:rowOff>133350</xdr:rowOff>
    </xdr:to>
    <xdr:grpSp>
      <xdr:nvGrpSpPr>
        <xdr:cNvPr id="4100" name="sen"/>
        <xdr:cNvGrpSpPr>
          <a:grpSpLocks/>
        </xdr:cNvGrpSpPr>
      </xdr:nvGrpSpPr>
      <xdr:grpSpPr bwMode="auto">
        <a:xfrm>
          <a:off x="228600" y="3467100"/>
          <a:ext cx="361950" cy="66675"/>
          <a:chOff x="-57" y="-15"/>
          <a:chExt cx="38" cy="7"/>
        </a:xfrm>
      </xdr:grpSpPr>
      <xdr:sp macro="" textlink="">
        <xdr:nvSpPr>
          <xdr:cNvPr id="4110" name="Line 29"/>
          <xdr:cNvSpPr>
            <a:spLocks noChangeShapeType="1"/>
          </xdr:cNvSpPr>
        </xdr:nvSpPr>
        <xdr:spPr bwMode="auto">
          <a:xfrm flipV="1">
            <a:off x="-57" y="-11"/>
            <a:ext cx="3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11" name="Oval 33"/>
          <xdr:cNvSpPr>
            <a:spLocks noChangeArrowheads="1"/>
          </xdr:cNvSpPr>
        </xdr:nvSpPr>
        <xdr:spPr bwMode="auto">
          <a:xfrm>
            <a:off x="-42" y="-15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9525</xdr:colOff>
      <xdr:row>41</xdr:row>
      <xdr:rowOff>28575</xdr:rowOff>
    </xdr:from>
    <xdr:to>
      <xdr:col>14</xdr:col>
      <xdr:colOff>9525</xdr:colOff>
      <xdr:row>57</xdr:row>
      <xdr:rowOff>104775</xdr:rowOff>
    </xdr:to>
    <xdr:graphicFrame macro="">
      <xdr:nvGraphicFramePr>
        <xdr:cNvPr id="4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0</xdr:col>
      <xdr:colOff>0</xdr:colOff>
      <xdr:row>64</xdr:row>
      <xdr:rowOff>0</xdr:rowOff>
    </xdr:from>
    <xdr:to>
      <xdr:col>14</xdr:col>
      <xdr:colOff>9525</xdr:colOff>
      <xdr:row>80</xdr:row>
      <xdr:rowOff>85725</xdr:rowOff>
    </xdr:to>
    <xdr:graphicFrame macro="">
      <xdr:nvGraphicFramePr>
        <xdr:cNvPr id="410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9</xdr:col>
      <xdr:colOff>180975</xdr:colOff>
      <xdr:row>2</xdr:row>
      <xdr:rowOff>133350</xdr:rowOff>
    </xdr:from>
    <xdr:to>
      <xdr:col>13</xdr:col>
      <xdr:colOff>552450</xdr:colOff>
      <xdr:row>15</xdr:row>
      <xdr:rowOff>76200</xdr:rowOff>
    </xdr:to>
    <xdr:pic>
      <xdr:nvPicPr>
        <xdr:cNvPr id="4103" name="図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809625"/>
          <a:ext cx="3343275" cy="266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88</xdr:row>
      <xdr:rowOff>9525</xdr:rowOff>
    </xdr:from>
    <xdr:to>
      <xdr:col>13</xdr:col>
      <xdr:colOff>714375</xdr:colOff>
      <xdr:row>104</xdr:row>
      <xdr:rowOff>104775</xdr:rowOff>
    </xdr:to>
    <xdr:graphicFrame macro="">
      <xdr:nvGraphicFramePr>
        <xdr:cNvPr id="41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0</xdr:col>
      <xdr:colOff>9525</xdr:colOff>
      <xdr:row>111</xdr:row>
      <xdr:rowOff>28575</xdr:rowOff>
    </xdr:from>
    <xdr:to>
      <xdr:col>13</xdr:col>
      <xdr:colOff>714375</xdr:colOff>
      <xdr:row>127</xdr:row>
      <xdr:rowOff>104775</xdr:rowOff>
    </xdr:to>
    <xdr:graphicFrame macro="">
      <xdr:nvGraphicFramePr>
        <xdr:cNvPr id="4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0</xdr:col>
      <xdr:colOff>0</xdr:colOff>
      <xdr:row>134</xdr:row>
      <xdr:rowOff>0</xdr:rowOff>
    </xdr:from>
    <xdr:to>
      <xdr:col>13</xdr:col>
      <xdr:colOff>714375</xdr:colOff>
      <xdr:row>150</xdr:row>
      <xdr:rowOff>85725</xdr:rowOff>
    </xdr:to>
    <xdr:graphicFrame macro="">
      <xdr:nvGraphicFramePr>
        <xdr:cNvPr id="410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 editAs="oneCell">
    <xdr:from>
      <xdr:col>0</xdr:col>
      <xdr:colOff>0</xdr:colOff>
      <xdr:row>158</xdr:row>
      <xdr:rowOff>9525</xdr:rowOff>
    </xdr:from>
    <xdr:to>
      <xdr:col>13</xdr:col>
      <xdr:colOff>714375</xdr:colOff>
      <xdr:row>174</xdr:row>
      <xdr:rowOff>104775</xdr:rowOff>
    </xdr:to>
    <xdr:graphicFrame macro="">
      <xdr:nvGraphicFramePr>
        <xdr:cNvPr id="41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 editAs="oneCell">
    <xdr:from>
      <xdr:col>0</xdr:col>
      <xdr:colOff>9525</xdr:colOff>
      <xdr:row>181</xdr:row>
      <xdr:rowOff>28575</xdr:rowOff>
    </xdr:from>
    <xdr:to>
      <xdr:col>13</xdr:col>
      <xdr:colOff>714375</xdr:colOff>
      <xdr:row>197</xdr:row>
      <xdr:rowOff>104775</xdr:rowOff>
    </xdr:to>
    <xdr:graphicFrame macro="">
      <xdr:nvGraphicFramePr>
        <xdr:cNvPr id="41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 editAs="oneCell">
    <xdr:from>
      <xdr:col>0</xdr:col>
      <xdr:colOff>0</xdr:colOff>
      <xdr:row>204</xdr:row>
      <xdr:rowOff>0</xdr:rowOff>
    </xdr:from>
    <xdr:to>
      <xdr:col>13</xdr:col>
      <xdr:colOff>714375</xdr:colOff>
      <xdr:row>220</xdr:row>
      <xdr:rowOff>85725</xdr:rowOff>
    </xdr:to>
    <xdr:graphicFrame macro="">
      <xdr:nvGraphicFramePr>
        <xdr:cNvPr id="410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</xdr:rowOff>
    </xdr:from>
    <xdr:to>
      <xdr:col>14</xdr:col>
      <xdr:colOff>28575</xdr:colOff>
      <xdr:row>43</xdr:row>
      <xdr:rowOff>66262</xdr:rowOff>
    </xdr:to>
    <xdr:graphicFrame macro="">
      <xdr:nvGraphicFramePr>
        <xdr:cNvPr id="51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19050</xdr:colOff>
      <xdr:row>1</xdr:row>
      <xdr:rowOff>161925</xdr:rowOff>
    </xdr:from>
    <xdr:to>
      <xdr:col>14</xdr:col>
      <xdr:colOff>9525</xdr:colOff>
      <xdr:row>6</xdr:row>
      <xdr:rowOff>85725</xdr:rowOff>
    </xdr:to>
    <xdr:pic>
      <xdr:nvPicPr>
        <xdr:cNvPr id="5122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790575"/>
          <a:ext cx="2638425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9525</xdr:colOff>
      <xdr:row>51</xdr:row>
      <xdr:rowOff>38100</xdr:rowOff>
    </xdr:from>
    <xdr:to>
      <xdr:col>14</xdr:col>
      <xdr:colOff>9525</xdr:colOff>
      <xdr:row>86</xdr:row>
      <xdr:rowOff>38100</xdr:rowOff>
    </xdr:to>
    <xdr:graphicFrame macro="">
      <xdr:nvGraphicFramePr>
        <xdr:cNvPr id="512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57150</xdr:colOff>
      <xdr:row>94</xdr:row>
      <xdr:rowOff>152400</xdr:rowOff>
    </xdr:from>
    <xdr:to>
      <xdr:col>14</xdr:col>
      <xdr:colOff>57150</xdr:colOff>
      <xdr:row>129</xdr:row>
      <xdr:rowOff>24848</xdr:rowOff>
    </xdr:to>
    <xdr:graphicFrame macro="">
      <xdr:nvGraphicFramePr>
        <xdr:cNvPr id="512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1</xdr:row>
      <xdr:rowOff>266700</xdr:rowOff>
    </xdr:from>
    <xdr:to>
      <xdr:col>12</xdr:col>
      <xdr:colOff>457200</xdr:colOff>
      <xdr:row>5</xdr:row>
      <xdr:rowOff>352425</xdr:rowOff>
    </xdr:to>
    <xdr:pic>
      <xdr:nvPicPr>
        <xdr:cNvPr id="6145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914400"/>
          <a:ext cx="2314575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showGridLines="0" zoomScaleNormal="100" workbookViewId="0">
      <selection activeCell="Q8" sqref="Q8"/>
    </sheetView>
  </sheetViews>
  <sheetFormatPr defaultRowHeight="13.5"/>
  <cols>
    <col min="1" max="1" width="11.125" style="40" customWidth="1"/>
    <col min="2" max="2" width="30.5" style="40" customWidth="1"/>
    <col min="3" max="3" width="12.25" style="40" customWidth="1"/>
    <col min="4" max="4" width="28.125" style="40" customWidth="1"/>
    <col min="5" max="16384" width="9" style="40"/>
  </cols>
  <sheetData>
    <row r="1" spans="1:4" ht="36" customHeight="1" thickBot="1">
      <c r="A1" s="300" t="s">
        <v>50</v>
      </c>
      <c r="B1" s="301"/>
      <c r="C1" s="301"/>
      <c r="D1" s="302"/>
    </row>
    <row r="2" spans="1:4" ht="24" customHeight="1" thickBot="1">
      <c r="A2" s="21" t="s">
        <v>51</v>
      </c>
      <c r="B2" s="22" t="s">
        <v>58</v>
      </c>
      <c r="C2" s="23" t="s">
        <v>52</v>
      </c>
      <c r="D2" s="24" t="s">
        <v>63</v>
      </c>
    </row>
    <row r="3" spans="1:4" ht="24" customHeight="1" thickBot="1">
      <c r="A3" s="21" t="s">
        <v>53</v>
      </c>
      <c r="B3" s="25" t="s">
        <v>64</v>
      </c>
      <c r="C3" s="23"/>
      <c r="D3" s="26"/>
    </row>
    <row r="4" spans="1:4">
      <c r="A4" s="27" t="s">
        <v>54</v>
      </c>
      <c r="B4" s="28"/>
      <c r="C4" s="28"/>
      <c r="D4" s="29"/>
    </row>
    <row r="5" spans="1:4">
      <c r="A5" s="30"/>
      <c r="B5" s="31"/>
      <c r="C5" s="31"/>
      <c r="D5" s="32"/>
    </row>
    <row r="6" spans="1:4">
      <c r="A6" s="30"/>
      <c r="B6" s="31"/>
      <c r="C6" s="31"/>
      <c r="D6" s="32"/>
    </row>
    <row r="7" spans="1:4">
      <c r="A7" s="30"/>
      <c r="B7" s="31"/>
      <c r="C7" s="31"/>
      <c r="D7" s="32"/>
    </row>
    <row r="8" spans="1:4">
      <c r="A8" s="30"/>
      <c r="B8" s="31"/>
      <c r="C8" s="31"/>
      <c r="D8" s="32"/>
    </row>
    <row r="9" spans="1:4">
      <c r="A9" s="30"/>
      <c r="B9" s="31"/>
      <c r="C9" s="31"/>
      <c r="D9" s="32"/>
    </row>
    <row r="10" spans="1:4">
      <c r="A10" s="30"/>
      <c r="B10" s="31"/>
      <c r="C10" s="31"/>
      <c r="D10" s="32"/>
    </row>
    <row r="11" spans="1:4">
      <c r="A11" s="30"/>
      <c r="B11" s="31"/>
      <c r="C11" s="31"/>
      <c r="D11" s="32"/>
    </row>
    <row r="12" spans="1:4">
      <c r="A12" s="30"/>
      <c r="B12" s="31"/>
      <c r="C12" s="31"/>
      <c r="D12" s="32"/>
    </row>
    <row r="13" spans="1:4">
      <c r="A13" s="30"/>
      <c r="B13" s="31"/>
      <c r="C13" s="31"/>
      <c r="D13" s="32"/>
    </row>
    <row r="14" spans="1:4">
      <c r="A14" s="30"/>
      <c r="B14" s="31"/>
      <c r="C14" s="31"/>
      <c r="D14" s="32"/>
    </row>
    <row r="15" spans="1:4">
      <c r="A15" s="30"/>
      <c r="B15" s="31"/>
      <c r="C15" s="31"/>
      <c r="D15" s="32"/>
    </row>
    <row r="16" spans="1:4">
      <c r="A16" s="30"/>
      <c r="B16" s="31"/>
      <c r="C16" s="31"/>
      <c r="D16" s="32"/>
    </row>
    <row r="17" spans="1:4">
      <c r="A17" s="30"/>
      <c r="B17" s="31"/>
      <c r="C17" s="31"/>
      <c r="D17" s="32"/>
    </row>
    <row r="18" spans="1:4">
      <c r="A18" s="30"/>
      <c r="B18" s="31"/>
      <c r="C18" s="31"/>
      <c r="D18" s="32"/>
    </row>
    <row r="19" spans="1:4">
      <c r="A19" s="30"/>
      <c r="B19" s="31"/>
      <c r="C19" s="31"/>
      <c r="D19" s="32"/>
    </row>
    <row r="20" spans="1:4">
      <c r="A20" s="30"/>
      <c r="B20" s="31"/>
      <c r="C20" s="31"/>
      <c r="D20" s="32"/>
    </row>
    <row r="21" spans="1:4">
      <c r="A21" s="30"/>
      <c r="B21" s="31"/>
      <c r="C21" s="31"/>
      <c r="D21" s="32"/>
    </row>
    <row r="22" spans="1:4">
      <c r="A22" s="30"/>
      <c r="B22" s="31"/>
      <c r="C22" s="31"/>
      <c r="D22" s="32"/>
    </row>
    <row r="23" spans="1:4">
      <c r="A23" s="30"/>
      <c r="B23" s="31"/>
      <c r="C23" s="31"/>
      <c r="D23" s="32"/>
    </row>
    <row r="24" spans="1:4">
      <c r="A24" s="30"/>
      <c r="B24" s="31"/>
      <c r="C24" s="31"/>
      <c r="D24" s="32"/>
    </row>
    <row r="25" spans="1:4">
      <c r="A25" s="30"/>
      <c r="B25" s="31"/>
      <c r="C25" s="31"/>
      <c r="D25" s="32"/>
    </row>
    <row r="26" spans="1:4">
      <c r="A26" s="30"/>
      <c r="B26" s="31"/>
      <c r="C26" s="31"/>
      <c r="D26" s="32"/>
    </row>
    <row r="27" spans="1:4">
      <c r="A27" s="30"/>
      <c r="B27" s="31"/>
      <c r="C27" s="31"/>
      <c r="D27" s="32"/>
    </row>
    <row r="28" spans="1:4">
      <c r="A28" s="33"/>
      <c r="B28" s="34"/>
      <c r="C28" s="34"/>
      <c r="D28" s="35"/>
    </row>
    <row r="29" spans="1:4">
      <c r="A29" s="36" t="s">
        <v>65</v>
      </c>
      <c r="B29" s="31"/>
      <c r="C29" s="31"/>
      <c r="D29" s="32"/>
    </row>
    <row r="30" spans="1:4">
      <c r="A30" s="30"/>
      <c r="B30" s="31"/>
      <c r="C30" s="31"/>
      <c r="D30" s="32"/>
    </row>
    <row r="31" spans="1:4">
      <c r="A31" s="30"/>
      <c r="B31" s="31"/>
      <c r="C31" s="31"/>
      <c r="D31" s="32"/>
    </row>
    <row r="32" spans="1:4">
      <c r="A32" s="30"/>
      <c r="B32" s="31"/>
      <c r="C32" s="31"/>
      <c r="D32" s="32"/>
    </row>
    <row r="33" spans="1:4">
      <c r="A33" s="30"/>
      <c r="B33" s="31"/>
      <c r="C33" s="31"/>
      <c r="D33" s="32"/>
    </row>
    <row r="34" spans="1:4">
      <c r="A34" s="30"/>
      <c r="B34" s="31"/>
      <c r="C34" s="31"/>
      <c r="D34" s="32"/>
    </row>
    <row r="35" spans="1:4">
      <c r="A35" s="30"/>
      <c r="B35" s="31"/>
      <c r="C35" s="31"/>
      <c r="D35" s="32"/>
    </row>
    <row r="36" spans="1:4">
      <c r="A36" s="30"/>
      <c r="B36" s="31"/>
      <c r="C36" s="31"/>
      <c r="D36" s="32"/>
    </row>
    <row r="37" spans="1:4">
      <c r="A37" s="30"/>
      <c r="B37" s="31"/>
      <c r="C37" s="31"/>
      <c r="D37" s="32"/>
    </row>
    <row r="38" spans="1:4">
      <c r="A38" s="30"/>
      <c r="B38" s="31"/>
      <c r="C38" s="31"/>
      <c r="D38" s="32"/>
    </row>
    <row r="39" spans="1:4">
      <c r="A39" s="30"/>
      <c r="B39" s="31"/>
      <c r="C39" s="31"/>
      <c r="D39" s="32"/>
    </row>
    <row r="40" spans="1:4">
      <c r="A40" s="30"/>
      <c r="B40" s="31"/>
      <c r="C40" s="31"/>
      <c r="D40" s="32"/>
    </row>
    <row r="41" spans="1:4">
      <c r="A41" s="30"/>
      <c r="B41" s="31"/>
      <c r="C41" s="31"/>
      <c r="D41" s="32"/>
    </row>
    <row r="42" spans="1:4">
      <c r="A42" s="30"/>
      <c r="B42" s="31"/>
      <c r="C42" s="31"/>
      <c r="D42" s="32"/>
    </row>
    <row r="43" spans="1:4">
      <c r="A43" s="30"/>
      <c r="B43" s="31"/>
      <c r="C43" s="31"/>
      <c r="D43" s="32"/>
    </row>
    <row r="44" spans="1:4">
      <c r="A44" s="30"/>
      <c r="B44" s="31"/>
      <c r="C44" s="31"/>
      <c r="D44" s="32"/>
    </row>
    <row r="45" spans="1:4">
      <c r="A45" s="30"/>
      <c r="B45" s="31"/>
      <c r="C45" s="31"/>
      <c r="D45" s="32"/>
    </row>
    <row r="46" spans="1:4">
      <c r="A46" s="30"/>
      <c r="B46" s="31"/>
      <c r="C46" s="31"/>
      <c r="D46" s="32"/>
    </row>
    <row r="47" spans="1:4">
      <c r="A47" s="30"/>
      <c r="B47" s="31"/>
      <c r="C47" s="31"/>
      <c r="D47" s="32"/>
    </row>
    <row r="48" spans="1:4">
      <c r="A48" s="30"/>
      <c r="B48" s="31"/>
      <c r="C48" s="31"/>
      <c r="D48" s="32"/>
    </row>
    <row r="49" spans="1:4">
      <c r="A49" s="30"/>
      <c r="B49" s="31"/>
      <c r="C49" s="31"/>
      <c r="D49" s="32"/>
    </row>
    <row r="50" spans="1:4">
      <c r="A50" s="30"/>
      <c r="B50" s="31"/>
      <c r="C50" s="31"/>
      <c r="D50" s="32"/>
    </row>
    <row r="51" spans="1:4">
      <c r="A51" s="30"/>
      <c r="B51" s="31"/>
      <c r="C51" s="31"/>
      <c r="D51" s="32"/>
    </row>
    <row r="52" spans="1:4">
      <c r="A52" s="30"/>
      <c r="B52" s="31"/>
      <c r="C52" s="31"/>
      <c r="D52" s="32"/>
    </row>
    <row r="53" spans="1:4" ht="14.25" thickBot="1">
      <c r="A53" s="37"/>
      <c r="B53" s="38"/>
      <c r="C53" s="38"/>
      <c r="D53" s="39"/>
    </row>
  </sheetData>
  <mergeCells count="1">
    <mergeCell ref="A1:D1"/>
  </mergeCells>
  <phoneticPr fontId="1"/>
  <printOptions horizontalCentered="1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00"/>
  <sheetViews>
    <sheetView showGridLines="0" workbookViewId="0">
      <selection activeCell="Q8" sqref="Q8"/>
    </sheetView>
  </sheetViews>
  <sheetFormatPr defaultColWidth="5.125" defaultRowHeight="11.25"/>
  <cols>
    <col min="1" max="1" width="9.625" style="41" customWidth="1"/>
    <col min="2" max="15" width="5.5" style="42" customWidth="1"/>
    <col min="16" max="17" width="4.75" style="42" customWidth="1"/>
    <col min="18" max="52" width="4.75" style="41" customWidth="1"/>
    <col min="53" max="104" width="3.625" style="41" customWidth="1"/>
    <col min="105" max="16384" width="5.125" style="41"/>
  </cols>
  <sheetData>
    <row r="1" spans="1:67" s="88" customFormat="1" ht="51" customHeight="1">
      <c r="A1" s="303" t="s">
        <v>66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90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</row>
    <row r="2" spans="1:67" s="81" customFormat="1" ht="27" customHeight="1">
      <c r="A2" s="304" t="s">
        <v>59</v>
      </c>
      <c r="B2" s="305"/>
      <c r="C2" s="305"/>
      <c r="D2" s="305"/>
      <c r="E2" s="305"/>
      <c r="F2" s="306"/>
      <c r="G2" s="83"/>
      <c r="H2" s="310" t="s">
        <v>67</v>
      </c>
      <c r="I2" s="87"/>
      <c r="J2" s="86"/>
      <c r="K2" s="86"/>
      <c r="L2" s="86"/>
      <c r="M2" s="86"/>
      <c r="N2" s="86"/>
      <c r="O2" s="85"/>
    </row>
    <row r="3" spans="1:67" s="81" customFormat="1" ht="27" customHeight="1">
      <c r="A3" s="307"/>
      <c r="B3" s="308"/>
      <c r="C3" s="308"/>
      <c r="D3" s="308"/>
      <c r="E3" s="308"/>
      <c r="F3" s="309"/>
      <c r="H3" s="311"/>
      <c r="I3" s="84"/>
      <c r="J3" s="83"/>
      <c r="K3" s="83"/>
      <c r="L3" s="83"/>
      <c r="M3" s="83"/>
      <c r="N3" s="83"/>
      <c r="O3" s="82"/>
    </row>
    <row r="4" spans="1:67" s="43" customFormat="1" ht="45.75" customHeight="1">
      <c r="A4" s="313" t="s">
        <v>55</v>
      </c>
      <c r="B4" s="314"/>
      <c r="C4" s="314"/>
      <c r="D4" s="314"/>
      <c r="E4" s="314"/>
      <c r="F4" s="315"/>
      <c r="H4" s="311"/>
      <c r="I4" s="76"/>
      <c r="J4" s="75"/>
      <c r="K4" s="75"/>
      <c r="L4" s="75"/>
      <c r="M4" s="75"/>
      <c r="N4" s="75"/>
      <c r="O4" s="74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77" customFormat="1" ht="45.75" customHeight="1">
      <c r="A5" s="316" t="s">
        <v>56</v>
      </c>
      <c r="B5" s="317"/>
      <c r="C5" s="317"/>
      <c r="D5" s="317"/>
      <c r="E5" s="317"/>
      <c r="F5" s="318"/>
      <c r="H5" s="311"/>
      <c r="I5" s="80"/>
      <c r="J5" s="79"/>
      <c r="K5" s="79"/>
      <c r="L5" s="79"/>
      <c r="M5" s="79"/>
      <c r="N5" s="79"/>
      <c r="O5" s="7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43" customFormat="1" ht="35.1" customHeight="1">
      <c r="A6" s="319" t="s">
        <v>68</v>
      </c>
      <c r="B6" s="320"/>
      <c r="C6" s="320"/>
      <c r="D6" s="320"/>
      <c r="E6" s="320"/>
      <c r="F6" s="321"/>
      <c r="H6" s="311"/>
      <c r="I6" s="76"/>
      <c r="J6" s="75"/>
      <c r="K6" s="75"/>
      <c r="L6" s="75"/>
      <c r="M6" s="75"/>
      <c r="N6" s="75"/>
      <c r="O6" s="74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43" customFormat="1" ht="14.25" customHeight="1">
      <c r="A7" s="322"/>
      <c r="B7" s="323"/>
      <c r="C7" s="323"/>
      <c r="D7" s="323"/>
      <c r="E7" s="323"/>
      <c r="F7" s="324"/>
      <c r="H7" s="312"/>
      <c r="I7" s="73"/>
      <c r="J7" s="72"/>
      <c r="K7" s="72"/>
      <c r="L7" s="72"/>
      <c r="M7" s="72"/>
      <c r="N7" s="72"/>
      <c r="O7" s="71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43" customFormat="1" ht="12" customHeight="1">
      <c r="Q8" s="119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44" customFormat="1" ht="12" customHeight="1">
      <c r="A9" s="70" t="s">
        <v>0</v>
      </c>
      <c r="B9" s="69">
        <v>1</v>
      </c>
      <c r="C9" s="68"/>
      <c r="D9" s="68"/>
      <c r="E9" s="68"/>
      <c r="F9" s="68"/>
      <c r="G9" s="68"/>
      <c r="H9" s="67"/>
      <c r="I9" s="69">
        <v>2</v>
      </c>
      <c r="J9" s="68"/>
      <c r="K9" s="68"/>
      <c r="L9" s="68"/>
      <c r="M9" s="68"/>
      <c r="N9" s="68"/>
      <c r="O9" s="67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46" customFormat="1" ht="39.6" customHeight="1">
      <c r="A10" s="65" t="s">
        <v>1</v>
      </c>
      <c r="B10" s="63" t="s">
        <v>2</v>
      </c>
      <c r="C10" s="62" t="s">
        <v>3</v>
      </c>
      <c r="D10" s="61" t="s">
        <v>4</v>
      </c>
      <c r="E10" s="62" t="s">
        <v>5</v>
      </c>
      <c r="F10" s="61" t="s">
        <v>6</v>
      </c>
      <c r="G10" s="61" t="s">
        <v>7</v>
      </c>
      <c r="H10" s="64" t="s">
        <v>8</v>
      </c>
      <c r="I10" s="63" t="s">
        <v>2</v>
      </c>
      <c r="J10" s="61" t="s">
        <v>3</v>
      </c>
      <c r="K10" s="61" t="s">
        <v>4</v>
      </c>
      <c r="L10" s="62" t="s">
        <v>5</v>
      </c>
      <c r="M10" s="61" t="s">
        <v>6</v>
      </c>
      <c r="N10" s="61" t="s">
        <v>7</v>
      </c>
      <c r="O10" s="60" t="s">
        <v>8</v>
      </c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</row>
    <row r="11" spans="1:67" s="43" customFormat="1" ht="13.5" customHeight="1">
      <c r="A11" s="58" t="s">
        <v>9</v>
      </c>
      <c r="B11" s="57">
        <v>49</v>
      </c>
      <c r="C11" s="57">
        <v>2</v>
      </c>
      <c r="D11" s="57">
        <v>5</v>
      </c>
      <c r="E11" s="57">
        <v>1</v>
      </c>
      <c r="F11" s="57">
        <f>SUM(B11:E11)</f>
        <v>57</v>
      </c>
      <c r="G11" s="56">
        <f>IF(SUM(C11,E11)=0,0,SUM(C11,E11)/F11*100)</f>
        <v>5.2631578947368416</v>
      </c>
      <c r="H11" s="55">
        <f>IF(F11=0,0,F11/F$47*100)</f>
        <v>2.1599090564607808</v>
      </c>
      <c r="I11" s="57">
        <v>12</v>
      </c>
      <c r="J11" s="57">
        <v>0</v>
      </c>
      <c r="K11" s="57">
        <v>2</v>
      </c>
      <c r="L11" s="57">
        <v>0</v>
      </c>
      <c r="M11" s="57">
        <f>SUM(I11:L11)</f>
        <v>14</v>
      </c>
      <c r="N11" s="56">
        <f>IF(SUM(J11,L11)=0,0,SUM(J11,L11)/M11*100)</f>
        <v>0</v>
      </c>
      <c r="O11" s="55">
        <f t="shared" ref="O11:O47" si="0">IF(M11=0,0,M11/M$47*100)</f>
        <v>0.70210631895687059</v>
      </c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43" customFormat="1" ht="13.5" customHeight="1">
      <c r="A12" s="54" t="s">
        <v>10</v>
      </c>
      <c r="B12" s="53">
        <v>42</v>
      </c>
      <c r="C12" s="53">
        <v>2</v>
      </c>
      <c r="D12" s="53">
        <v>9</v>
      </c>
      <c r="E12" s="53">
        <v>2</v>
      </c>
      <c r="F12" s="53">
        <f t="shared" ref="F12:F47" si="1">SUM(B12:E12)</f>
        <v>55</v>
      </c>
      <c r="G12" s="52">
        <f t="shared" ref="G12:G47" si="2">IF(SUM(C12,E12)=0,0,SUM(C12,E12)/F12*100)</f>
        <v>7.2727272727272725</v>
      </c>
      <c r="H12" s="51">
        <f>IF(F12=0,0,F12/F$47*100)</f>
        <v>2.0841227737779464</v>
      </c>
      <c r="I12" s="53">
        <v>10</v>
      </c>
      <c r="J12" s="53">
        <v>2</v>
      </c>
      <c r="K12" s="53">
        <v>2</v>
      </c>
      <c r="L12" s="53">
        <v>0</v>
      </c>
      <c r="M12" s="53">
        <f t="shared" ref="M12:M47" si="3">SUM(I12:L12)</f>
        <v>14</v>
      </c>
      <c r="N12" s="52">
        <f t="shared" ref="N12:N21" si="4">IF(SUM(J12,L12)=0,0,SUM(J12,L12)/M12*100)</f>
        <v>14.285714285714285</v>
      </c>
      <c r="O12" s="51">
        <f t="shared" si="0"/>
        <v>0.70210631895687059</v>
      </c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44" customFormat="1" ht="13.5" customHeight="1">
      <c r="A13" s="54" t="s">
        <v>11</v>
      </c>
      <c r="B13" s="53">
        <v>55</v>
      </c>
      <c r="C13" s="53">
        <v>3</v>
      </c>
      <c r="D13" s="53">
        <v>6</v>
      </c>
      <c r="E13" s="53">
        <v>1</v>
      </c>
      <c r="F13" s="53">
        <f t="shared" si="1"/>
        <v>65</v>
      </c>
      <c r="G13" s="52">
        <f t="shared" si="2"/>
        <v>6.1538461538461542</v>
      </c>
      <c r="H13" s="51">
        <f>IF(F13=0,0,F13/F$47*100)</f>
        <v>2.4630541871921183</v>
      </c>
      <c r="I13" s="53">
        <v>9</v>
      </c>
      <c r="J13" s="53">
        <v>0</v>
      </c>
      <c r="K13" s="53">
        <v>2</v>
      </c>
      <c r="L13" s="53">
        <v>0</v>
      </c>
      <c r="M13" s="53">
        <f t="shared" si="3"/>
        <v>11</v>
      </c>
      <c r="N13" s="52">
        <f t="shared" si="4"/>
        <v>0</v>
      </c>
      <c r="O13" s="51">
        <f t="shared" si="0"/>
        <v>0.55165496489468402</v>
      </c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46" customFormat="1" ht="13.5" customHeight="1">
      <c r="A14" s="54" t="s">
        <v>12</v>
      </c>
      <c r="B14" s="53">
        <v>55</v>
      </c>
      <c r="C14" s="53">
        <v>2</v>
      </c>
      <c r="D14" s="53">
        <v>9</v>
      </c>
      <c r="E14" s="53">
        <v>1</v>
      </c>
      <c r="F14" s="53">
        <f t="shared" si="1"/>
        <v>67</v>
      </c>
      <c r="G14" s="52">
        <f t="shared" si="2"/>
        <v>4.4776119402985071</v>
      </c>
      <c r="H14" s="51">
        <f t="shared" ref="H14:H47" si="5">IF(F14=0,0,F14/F$47*100)</f>
        <v>2.5388404698749527</v>
      </c>
      <c r="I14" s="53">
        <v>25</v>
      </c>
      <c r="J14" s="53">
        <v>1</v>
      </c>
      <c r="K14" s="53">
        <v>2</v>
      </c>
      <c r="L14" s="53">
        <v>0</v>
      </c>
      <c r="M14" s="53">
        <f t="shared" si="3"/>
        <v>28</v>
      </c>
      <c r="N14" s="52">
        <f t="shared" si="4"/>
        <v>3.5714285714285712</v>
      </c>
      <c r="O14" s="51">
        <f t="shared" si="0"/>
        <v>1.4042126379137412</v>
      </c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44" customFormat="1" ht="13.5" customHeight="1">
      <c r="A15" s="54" t="s">
        <v>13</v>
      </c>
      <c r="B15" s="53">
        <v>64</v>
      </c>
      <c r="C15" s="53">
        <v>2</v>
      </c>
      <c r="D15" s="53">
        <v>7</v>
      </c>
      <c r="E15" s="53">
        <v>1</v>
      </c>
      <c r="F15" s="53">
        <f t="shared" si="1"/>
        <v>74</v>
      </c>
      <c r="G15" s="52">
        <f t="shared" si="2"/>
        <v>4.0540540540540544</v>
      </c>
      <c r="H15" s="51">
        <f t="shared" si="5"/>
        <v>2.804092459264873</v>
      </c>
      <c r="I15" s="53">
        <v>23</v>
      </c>
      <c r="J15" s="53">
        <v>0</v>
      </c>
      <c r="K15" s="53">
        <v>1</v>
      </c>
      <c r="L15" s="53">
        <v>0</v>
      </c>
      <c r="M15" s="53">
        <f t="shared" si="3"/>
        <v>24</v>
      </c>
      <c r="N15" s="52">
        <f t="shared" si="4"/>
        <v>0</v>
      </c>
      <c r="O15" s="51">
        <f t="shared" si="0"/>
        <v>1.2036108324974923</v>
      </c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44" customFormat="1" ht="13.5" customHeight="1">
      <c r="A16" s="54" t="s">
        <v>14</v>
      </c>
      <c r="B16" s="53">
        <v>64</v>
      </c>
      <c r="C16" s="53">
        <v>4</v>
      </c>
      <c r="D16" s="53">
        <v>9</v>
      </c>
      <c r="E16" s="53">
        <v>2</v>
      </c>
      <c r="F16" s="53">
        <f t="shared" si="1"/>
        <v>79</v>
      </c>
      <c r="G16" s="52">
        <f t="shared" si="2"/>
        <v>7.59493670886076</v>
      </c>
      <c r="H16" s="51">
        <f t="shared" si="5"/>
        <v>2.993558165971959</v>
      </c>
      <c r="I16" s="53">
        <v>14</v>
      </c>
      <c r="J16" s="53">
        <v>1</v>
      </c>
      <c r="K16" s="53">
        <v>4</v>
      </c>
      <c r="L16" s="53">
        <v>1</v>
      </c>
      <c r="M16" s="53">
        <f t="shared" si="3"/>
        <v>20</v>
      </c>
      <c r="N16" s="52">
        <f t="shared" si="4"/>
        <v>10</v>
      </c>
      <c r="O16" s="51">
        <f t="shared" si="0"/>
        <v>1.0030090270812437</v>
      </c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1:67" s="44" customFormat="1" ht="13.5" customHeight="1">
      <c r="A17" s="50" t="s">
        <v>15</v>
      </c>
      <c r="B17" s="49">
        <f>SUM(B11:B16)</f>
        <v>329</v>
      </c>
      <c r="C17" s="49">
        <f>SUM(C11:C16)</f>
        <v>15</v>
      </c>
      <c r="D17" s="49">
        <f>SUM(D11:D16)</f>
        <v>45</v>
      </c>
      <c r="E17" s="49">
        <f>SUM(E11:E16)</f>
        <v>8</v>
      </c>
      <c r="F17" s="49">
        <f t="shared" si="1"/>
        <v>397</v>
      </c>
      <c r="G17" s="48">
        <f t="shared" si="2"/>
        <v>5.7934508816120909</v>
      </c>
      <c r="H17" s="47">
        <f t="shared" si="5"/>
        <v>15.04357711254263</v>
      </c>
      <c r="I17" s="49">
        <f>SUM(I11:I16)</f>
        <v>93</v>
      </c>
      <c r="J17" s="49">
        <f>SUM(J11:J16)</f>
        <v>4</v>
      </c>
      <c r="K17" s="49">
        <f>SUM(K11:K16)</f>
        <v>13</v>
      </c>
      <c r="L17" s="49">
        <f>SUM(L11:L16)</f>
        <v>1</v>
      </c>
      <c r="M17" s="49">
        <f t="shared" si="3"/>
        <v>111</v>
      </c>
      <c r="N17" s="48">
        <f t="shared" si="4"/>
        <v>4.5045045045045047</v>
      </c>
      <c r="O17" s="47">
        <f t="shared" si="0"/>
        <v>5.5667001003009027</v>
      </c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1:67" s="46" customFormat="1" ht="13.5" customHeight="1">
      <c r="A18" s="58" t="s">
        <v>16</v>
      </c>
      <c r="B18" s="57">
        <v>74</v>
      </c>
      <c r="C18" s="57">
        <v>2</v>
      </c>
      <c r="D18" s="57">
        <v>15</v>
      </c>
      <c r="E18" s="57">
        <v>0</v>
      </c>
      <c r="F18" s="57">
        <f t="shared" si="1"/>
        <v>91</v>
      </c>
      <c r="G18" s="56">
        <f t="shared" si="2"/>
        <v>2.197802197802198</v>
      </c>
      <c r="H18" s="55">
        <f t="shared" si="5"/>
        <v>3.4482758620689653</v>
      </c>
      <c r="I18" s="57">
        <v>18</v>
      </c>
      <c r="J18" s="57">
        <v>0</v>
      </c>
      <c r="K18" s="57">
        <v>0</v>
      </c>
      <c r="L18" s="57">
        <v>0</v>
      </c>
      <c r="M18" s="57">
        <f t="shared" si="3"/>
        <v>18</v>
      </c>
      <c r="N18" s="56">
        <f t="shared" si="4"/>
        <v>0</v>
      </c>
      <c r="O18" s="55">
        <f t="shared" si="0"/>
        <v>0.90270812437311942</v>
      </c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</row>
    <row r="19" spans="1:67" s="46" customFormat="1" ht="13.5" customHeight="1">
      <c r="A19" s="54" t="s">
        <v>17</v>
      </c>
      <c r="B19" s="53">
        <v>66</v>
      </c>
      <c r="C19" s="53">
        <v>2</v>
      </c>
      <c r="D19" s="53">
        <v>3</v>
      </c>
      <c r="E19" s="53">
        <v>2</v>
      </c>
      <c r="F19" s="53">
        <f t="shared" si="1"/>
        <v>73</v>
      </c>
      <c r="G19" s="52">
        <f t="shared" si="2"/>
        <v>5.4794520547945202</v>
      </c>
      <c r="H19" s="51">
        <f t="shared" si="5"/>
        <v>2.7661993179234559</v>
      </c>
      <c r="I19" s="53">
        <v>26</v>
      </c>
      <c r="J19" s="53">
        <v>2</v>
      </c>
      <c r="K19" s="53">
        <v>1</v>
      </c>
      <c r="L19" s="53">
        <v>1</v>
      </c>
      <c r="M19" s="53">
        <f t="shared" si="3"/>
        <v>30</v>
      </c>
      <c r="N19" s="52">
        <f t="shared" si="4"/>
        <v>10</v>
      </c>
      <c r="O19" s="51">
        <f t="shared" si="0"/>
        <v>1.5045135406218655</v>
      </c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</row>
    <row r="20" spans="1:67" s="46" customFormat="1" ht="13.5" customHeight="1">
      <c r="A20" s="54" t="s">
        <v>18</v>
      </c>
      <c r="B20" s="53">
        <v>68</v>
      </c>
      <c r="C20" s="53">
        <v>2</v>
      </c>
      <c r="D20" s="53">
        <v>10</v>
      </c>
      <c r="E20" s="53">
        <v>0</v>
      </c>
      <c r="F20" s="53">
        <f t="shared" si="1"/>
        <v>80</v>
      </c>
      <c r="G20" s="52">
        <f t="shared" si="2"/>
        <v>2.5</v>
      </c>
      <c r="H20" s="51">
        <f t="shared" si="5"/>
        <v>3.0314513073133762</v>
      </c>
      <c r="I20" s="53">
        <v>21</v>
      </c>
      <c r="J20" s="53">
        <v>0</v>
      </c>
      <c r="K20" s="53">
        <v>2</v>
      </c>
      <c r="L20" s="53">
        <v>1</v>
      </c>
      <c r="M20" s="53">
        <f t="shared" si="3"/>
        <v>24</v>
      </c>
      <c r="N20" s="52">
        <f t="shared" si="4"/>
        <v>4.1666666666666661</v>
      </c>
      <c r="O20" s="51">
        <f t="shared" si="0"/>
        <v>1.2036108324974923</v>
      </c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1:67" s="44" customFormat="1" ht="13.5" customHeight="1">
      <c r="A21" s="54" t="s">
        <v>19</v>
      </c>
      <c r="B21" s="53">
        <v>59</v>
      </c>
      <c r="C21" s="53">
        <v>1</v>
      </c>
      <c r="D21" s="53">
        <v>7</v>
      </c>
      <c r="E21" s="53">
        <v>0</v>
      </c>
      <c r="F21" s="53">
        <f t="shared" si="1"/>
        <v>67</v>
      </c>
      <c r="G21" s="52">
        <f t="shared" si="2"/>
        <v>1.4925373134328357</v>
      </c>
      <c r="H21" s="51">
        <f>IF(F21=0,0,F21/F$47*100)</f>
        <v>2.5388404698749527</v>
      </c>
      <c r="I21" s="53">
        <v>21</v>
      </c>
      <c r="J21" s="53">
        <v>2</v>
      </c>
      <c r="K21" s="53">
        <v>1</v>
      </c>
      <c r="L21" s="53">
        <v>2</v>
      </c>
      <c r="M21" s="53">
        <f t="shared" si="3"/>
        <v>26</v>
      </c>
      <c r="N21" s="52">
        <f t="shared" si="4"/>
        <v>15.384615384615385</v>
      </c>
      <c r="O21" s="51">
        <f t="shared" si="0"/>
        <v>1.3039117352056169</v>
      </c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1:67" s="46" customFormat="1" ht="13.5" customHeight="1">
      <c r="A22" s="54" t="s">
        <v>20</v>
      </c>
      <c r="B22" s="53">
        <v>43</v>
      </c>
      <c r="C22" s="53">
        <v>3</v>
      </c>
      <c r="D22" s="53">
        <v>3</v>
      </c>
      <c r="E22" s="53">
        <v>1</v>
      </c>
      <c r="F22" s="53">
        <f t="shared" si="1"/>
        <v>50</v>
      </c>
      <c r="G22" s="52">
        <f>IF(SUM(C22,E22)=0,0,SUM(C22,E22)/F22*100)</f>
        <v>8</v>
      </c>
      <c r="H22" s="51">
        <f t="shared" si="5"/>
        <v>1.8946570670708602</v>
      </c>
      <c r="I22" s="53">
        <v>14</v>
      </c>
      <c r="J22" s="53">
        <v>1</v>
      </c>
      <c r="K22" s="53">
        <v>1</v>
      </c>
      <c r="L22" s="53">
        <v>0</v>
      </c>
      <c r="M22" s="53">
        <f t="shared" si="3"/>
        <v>16</v>
      </c>
      <c r="N22" s="52">
        <f>IF(SUM(J22,L22)=0,0,SUM(J22,L22)/M22*100)</f>
        <v>6.25</v>
      </c>
      <c r="O22" s="51">
        <f t="shared" si="0"/>
        <v>0.80240722166499501</v>
      </c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1:67" s="44" customFormat="1" ht="13.5" customHeight="1">
      <c r="A23" s="54" t="s">
        <v>21</v>
      </c>
      <c r="B23" s="53">
        <v>30</v>
      </c>
      <c r="C23" s="53">
        <v>2</v>
      </c>
      <c r="D23" s="53">
        <v>3</v>
      </c>
      <c r="E23" s="53">
        <v>0</v>
      </c>
      <c r="F23" s="53">
        <f t="shared" si="1"/>
        <v>35</v>
      </c>
      <c r="G23" s="52">
        <f t="shared" si="2"/>
        <v>5.7142857142857144</v>
      </c>
      <c r="H23" s="51">
        <f t="shared" si="5"/>
        <v>1.3262599469496021</v>
      </c>
      <c r="I23" s="53">
        <v>17</v>
      </c>
      <c r="J23" s="53">
        <v>2</v>
      </c>
      <c r="K23" s="53">
        <v>2</v>
      </c>
      <c r="L23" s="53">
        <v>0</v>
      </c>
      <c r="M23" s="53">
        <f t="shared" si="3"/>
        <v>21</v>
      </c>
      <c r="N23" s="52">
        <f>IF(SUM(J23,L23)=0,0,SUM(J23,L23)/M23*100)</f>
        <v>9.5238095238095237</v>
      </c>
      <c r="O23" s="51">
        <f t="shared" si="0"/>
        <v>1.053159478435306</v>
      </c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1:67" s="46" customFormat="1" ht="13.5" customHeight="1">
      <c r="A24" s="50" t="s">
        <v>15</v>
      </c>
      <c r="B24" s="49">
        <f>SUM(B18:B23)</f>
        <v>340</v>
      </c>
      <c r="C24" s="49">
        <f>SUM(C18:C23)</f>
        <v>12</v>
      </c>
      <c r="D24" s="49">
        <f>SUM(D18:D23)</f>
        <v>41</v>
      </c>
      <c r="E24" s="49">
        <f>SUM(E18:E23)</f>
        <v>3</v>
      </c>
      <c r="F24" s="49">
        <f t="shared" si="1"/>
        <v>396</v>
      </c>
      <c r="G24" s="48">
        <f>IF(SUM(C24,E24)=0,0,SUM(C24,E24)/F24*100)</f>
        <v>3.7878787878787881</v>
      </c>
      <c r="H24" s="47">
        <f t="shared" si="5"/>
        <v>15.005683971201211</v>
      </c>
      <c r="I24" s="49">
        <f>SUM(I18:I23)</f>
        <v>117</v>
      </c>
      <c r="J24" s="49">
        <f>SUM(J18:J23)</f>
        <v>7</v>
      </c>
      <c r="K24" s="49">
        <f>SUM(K18:K23)</f>
        <v>7</v>
      </c>
      <c r="L24" s="49">
        <f>SUM(L18:L23)</f>
        <v>4</v>
      </c>
      <c r="M24" s="49">
        <f t="shared" si="3"/>
        <v>135</v>
      </c>
      <c r="N24" s="48">
        <f>IF(SUM(J24,L24)=0,0,SUM(J24,L24)/M24*100)</f>
        <v>8.1481481481481488</v>
      </c>
      <c r="O24" s="47">
        <f>IF(M24=0,0,M24/M$47*100)</f>
        <v>6.7703109327983952</v>
      </c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</row>
    <row r="25" spans="1:67" s="44" customFormat="1" ht="13.5" customHeight="1">
      <c r="A25" s="54" t="s">
        <v>22</v>
      </c>
      <c r="B25" s="53">
        <v>169</v>
      </c>
      <c r="C25" s="53">
        <v>10</v>
      </c>
      <c r="D25" s="53">
        <v>26</v>
      </c>
      <c r="E25" s="53">
        <v>2</v>
      </c>
      <c r="F25" s="53">
        <f t="shared" si="1"/>
        <v>207</v>
      </c>
      <c r="G25" s="52">
        <f t="shared" si="2"/>
        <v>5.7971014492753623</v>
      </c>
      <c r="H25" s="51">
        <f t="shared" si="5"/>
        <v>7.8438802576733604</v>
      </c>
      <c r="I25" s="53">
        <v>140</v>
      </c>
      <c r="J25" s="53">
        <v>8</v>
      </c>
      <c r="K25" s="53">
        <v>17</v>
      </c>
      <c r="L25" s="53">
        <v>3</v>
      </c>
      <c r="M25" s="53">
        <f t="shared" si="3"/>
        <v>168</v>
      </c>
      <c r="N25" s="52">
        <f t="shared" ref="N25:N47" si="6">IF(SUM(J25,L25)=0,0,SUM(J25,L25)/M25*100)</f>
        <v>6.5476190476190483</v>
      </c>
      <c r="O25" s="51">
        <f t="shared" si="0"/>
        <v>8.425275827482448</v>
      </c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1:67" s="46" customFormat="1" ht="13.5" customHeight="1">
      <c r="A26" s="54" t="s">
        <v>23</v>
      </c>
      <c r="B26" s="53">
        <v>157</v>
      </c>
      <c r="C26" s="53">
        <v>10</v>
      </c>
      <c r="D26" s="53">
        <v>26</v>
      </c>
      <c r="E26" s="53">
        <v>4</v>
      </c>
      <c r="F26" s="53">
        <f t="shared" si="1"/>
        <v>197</v>
      </c>
      <c r="G26" s="52">
        <f t="shared" si="2"/>
        <v>7.1065989847715745</v>
      </c>
      <c r="H26" s="51">
        <f t="shared" si="5"/>
        <v>7.4649488442591894</v>
      </c>
      <c r="I26" s="53">
        <v>145</v>
      </c>
      <c r="J26" s="53">
        <v>6</v>
      </c>
      <c r="K26" s="53">
        <v>17</v>
      </c>
      <c r="L26" s="53">
        <v>1</v>
      </c>
      <c r="M26" s="53">
        <f>SUM(I26:L26)</f>
        <v>169</v>
      </c>
      <c r="N26" s="52">
        <f t="shared" si="6"/>
        <v>4.1420118343195274</v>
      </c>
      <c r="O26" s="51">
        <f t="shared" si="0"/>
        <v>8.47542627883651</v>
      </c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</row>
    <row r="27" spans="1:67" s="44" customFormat="1" ht="13.5" customHeight="1">
      <c r="A27" s="54" t="s">
        <v>24</v>
      </c>
      <c r="B27" s="53">
        <v>151</v>
      </c>
      <c r="C27" s="53">
        <v>11</v>
      </c>
      <c r="D27" s="53">
        <v>24</v>
      </c>
      <c r="E27" s="53">
        <v>6</v>
      </c>
      <c r="F27" s="53">
        <f t="shared" si="1"/>
        <v>192</v>
      </c>
      <c r="G27" s="52">
        <f t="shared" si="2"/>
        <v>8.8541666666666679</v>
      </c>
      <c r="H27" s="51">
        <f t="shared" si="5"/>
        <v>7.2754831375521034</v>
      </c>
      <c r="I27" s="53">
        <v>137</v>
      </c>
      <c r="J27" s="53">
        <v>4</v>
      </c>
      <c r="K27" s="53">
        <v>9</v>
      </c>
      <c r="L27" s="53">
        <v>1</v>
      </c>
      <c r="M27" s="53">
        <f t="shared" si="3"/>
        <v>151</v>
      </c>
      <c r="N27" s="52">
        <f t="shared" si="6"/>
        <v>3.3112582781456954</v>
      </c>
      <c r="O27" s="51">
        <f t="shared" si="0"/>
        <v>7.5727181544633897</v>
      </c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1:67" s="46" customFormat="1" ht="13.5" customHeight="1">
      <c r="A28" s="54" t="s">
        <v>25</v>
      </c>
      <c r="B28" s="53">
        <v>145</v>
      </c>
      <c r="C28" s="53">
        <v>9</v>
      </c>
      <c r="D28" s="53">
        <v>25</v>
      </c>
      <c r="E28" s="53">
        <v>4</v>
      </c>
      <c r="F28" s="53">
        <f t="shared" si="1"/>
        <v>183</v>
      </c>
      <c r="G28" s="52">
        <f t="shared" si="2"/>
        <v>7.1038251366120218</v>
      </c>
      <c r="H28" s="51">
        <f t="shared" si="5"/>
        <v>6.9344448654793487</v>
      </c>
      <c r="I28" s="53">
        <v>148</v>
      </c>
      <c r="J28" s="53">
        <v>5</v>
      </c>
      <c r="K28" s="53">
        <v>13</v>
      </c>
      <c r="L28" s="53">
        <v>1</v>
      </c>
      <c r="M28" s="53">
        <f t="shared" si="3"/>
        <v>167</v>
      </c>
      <c r="N28" s="52">
        <f t="shared" si="6"/>
        <v>3.5928143712574849</v>
      </c>
      <c r="O28" s="51">
        <f t="shared" si="0"/>
        <v>8.3751253761283859</v>
      </c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</row>
    <row r="29" spans="1:67" s="46" customFormat="1" ht="13.5" customHeight="1">
      <c r="A29" s="54" t="s">
        <v>26</v>
      </c>
      <c r="B29" s="53">
        <v>139</v>
      </c>
      <c r="C29" s="53">
        <v>11</v>
      </c>
      <c r="D29" s="53">
        <v>30</v>
      </c>
      <c r="E29" s="53">
        <v>3</v>
      </c>
      <c r="F29" s="53">
        <f t="shared" si="1"/>
        <v>183</v>
      </c>
      <c r="G29" s="52">
        <f t="shared" si="2"/>
        <v>7.6502732240437163</v>
      </c>
      <c r="H29" s="51">
        <f t="shared" si="5"/>
        <v>6.9344448654793487</v>
      </c>
      <c r="I29" s="53">
        <v>147</v>
      </c>
      <c r="J29" s="53">
        <v>5</v>
      </c>
      <c r="K29" s="53">
        <v>15</v>
      </c>
      <c r="L29" s="53">
        <v>0</v>
      </c>
      <c r="M29" s="53">
        <f t="shared" si="3"/>
        <v>167</v>
      </c>
      <c r="N29" s="52">
        <f t="shared" si="6"/>
        <v>2.9940119760479043</v>
      </c>
      <c r="O29" s="51">
        <f t="shared" si="0"/>
        <v>8.3751253761283859</v>
      </c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</row>
    <row r="30" spans="1:67" s="46" customFormat="1" ht="13.5" customHeight="1">
      <c r="A30" s="54" t="s">
        <v>27</v>
      </c>
      <c r="B30" s="53">
        <v>132</v>
      </c>
      <c r="C30" s="53">
        <v>11</v>
      </c>
      <c r="D30" s="53">
        <v>21</v>
      </c>
      <c r="E30" s="53">
        <v>1</v>
      </c>
      <c r="F30" s="53">
        <f t="shared" si="1"/>
        <v>165</v>
      </c>
      <c r="G30" s="52">
        <f t="shared" si="2"/>
        <v>7.2727272727272725</v>
      </c>
      <c r="H30" s="51">
        <f t="shared" si="5"/>
        <v>6.2523683213338384</v>
      </c>
      <c r="I30" s="53">
        <v>167</v>
      </c>
      <c r="J30" s="53">
        <v>7</v>
      </c>
      <c r="K30" s="53">
        <v>12</v>
      </c>
      <c r="L30" s="53">
        <v>1</v>
      </c>
      <c r="M30" s="53">
        <f t="shared" si="3"/>
        <v>187</v>
      </c>
      <c r="N30" s="52">
        <f t="shared" si="6"/>
        <v>4.2780748663101598</v>
      </c>
      <c r="O30" s="51">
        <f t="shared" si="0"/>
        <v>9.3781344032096285</v>
      </c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1:67" s="44" customFormat="1" ht="13.5" customHeight="1">
      <c r="A31" s="54" t="s">
        <v>28</v>
      </c>
      <c r="B31" s="53">
        <v>136</v>
      </c>
      <c r="C31" s="53">
        <v>12</v>
      </c>
      <c r="D31" s="53">
        <v>20</v>
      </c>
      <c r="E31" s="53">
        <v>2</v>
      </c>
      <c r="F31" s="53">
        <f t="shared" si="1"/>
        <v>170</v>
      </c>
      <c r="G31" s="52">
        <f t="shared" si="2"/>
        <v>8.235294117647058</v>
      </c>
      <c r="H31" s="51">
        <f t="shared" si="5"/>
        <v>6.4418340280409243</v>
      </c>
      <c r="I31" s="53">
        <v>183</v>
      </c>
      <c r="J31" s="53">
        <v>6</v>
      </c>
      <c r="K31" s="53">
        <v>17</v>
      </c>
      <c r="L31" s="53">
        <v>2</v>
      </c>
      <c r="M31" s="53">
        <f t="shared" si="3"/>
        <v>208</v>
      </c>
      <c r="N31" s="52">
        <f t="shared" si="6"/>
        <v>3.8461538461538463</v>
      </c>
      <c r="O31" s="51">
        <f t="shared" si="0"/>
        <v>10.431293881644935</v>
      </c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1:67" s="44" customFormat="1" ht="13.5" customHeight="1">
      <c r="A32" s="54" t="s">
        <v>57</v>
      </c>
      <c r="B32" s="53">
        <v>167</v>
      </c>
      <c r="C32" s="53">
        <v>11</v>
      </c>
      <c r="D32" s="53">
        <v>17</v>
      </c>
      <c r="E32" s="53">
        <v>7</v>
      </c>
      <c r="F32" s="53">
        <f t="shared" si="1"/>
        <v>202</v>
      </c>
      <c r="G32" s="52">
        <f t="shared" si="2"/>
        <v>8.9108910891089099</v>
      </c>
      <c r="H32" s="51">
        <f t="shared" si="5"/>
        <v>7.6544145509662753</v>
      </c>
      <c r="I32" s="53">
        <v>180</v>
      </c>
      <c r="J32" s="53">
        <v>3</v>
      </c>
      <c r="K32" s="53">
        <v>16</v>
      </c>
      <c r="L32" s="53">
        <v>1</v>
      </c>
      <c r="M32" s="53">
        <f t="shared" si="3"/>
        <v>200</v>
      </c>
      <c r="N32" s="52">
        <f t="shared" si="6"/>
        <v>2</v>
      </c>
      <c r="O32" s="51">
        <f t="shared" si="0"/>
        <v>10.030090270812437</v>
      </c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44" customFormat="1" ht="13.5" customHeight="1">
      <c r="A33" s="58" t="s">
        <v>29</v>
      </c>
      <c r="B33" s="57">
        <v>25</v>
      </c>
      <c r="C33" s="57">
        <v>1</v>
      </c>
      <c r="D33" s="57">
        <v>4</v>
      </c>
      <c r="E33" s="57">
        <v>0</v>
      </c>
      <c r="F33" s="57">
        <f t="shared" si="1"/>
        <v>30</v>
      </c>
      <c r="G33" s="56">
        <f t="shared" si="2"/>
        <v>3.3333333333333335</v>
      </c>
      <c r="H33" s="55">
        <f t="shared" si="5"/>
        <v>1.1367942402425162</v>
      </c>
      <c r="I33" s="57">
        <v>30</v>
      </c>
      <c r="J33" s="57">
        <v>0</v>
      </c>
      <c r="K33" s="57">
        <v>2</v>
      </c>
      <c r="L33" s="57">
        <v>0</v>
      </c>
      <c r="M33" s="57">
        <f t="shared" si="3"/>
        <v>32</v>
      </c>
      <c r="N33" s="56">
        <f t="shared" si="6"/>
        <v>0</v>
      </c>
      <c r="O33" s="55">
        <f t="shared" si="0"/>
        <v>1.60481444332999</v>
      </c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46" customFormat="1" ht="13.5" customHeight="1">
      <c r="A34" s="54" t="s">
        <v>30</v>
      </c>
      <c r="B34" s="53">
        <v>34</v>
      </c>
      <c r="C34" s="53">
        <v>3</v>
      </c>
      <c r="D34" s="53">
        <v>2</v>
      </c>
      <c r="E34" s="53">
        <v>0</v>
      </c>
      <c r="F34" s="53">
        <f t="shared" si="1"/>
        <v>39</v>
      </c>
      <c r="G34" s="52">
        <f t="shared" si="2"/>
        <v>7.6923076923076925</v>
      </c>
      <c r="H34" s="51">
        <f t="shared" si="5"/>
        <v>1.4778325123152709</v>
      </c>
      <c r="I34" s="53">
        <v>27</v>
      </c>
      <c r="J34" s="53">
        <v>1</v>
      </c>
      <c r="K34" s="53">
        <v>3</v>
      </c>
      <c r="L34" s="53">
        <v>0</v>
      </c>
      <c r="M34" s="53">
        <f t="shared" si="3"/>
        <v>31</v>
      </c>
      <c r="N34" s="52">
        <f t="shared" si="6"/>
        <v>3.225806451612903</v>
      </c>
      <c r="O34" s="51">
        <f t="shared" si="0"/>
        <v>1.5546639919759278</v>
      </c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</row>
    <row r="35" spans="1:67" s="46" customFormat="1" ht="13.5" customHeight="1">
      <c r="A35" s="54" t="s">
        <v>31</v>
      </c>
      <c r="B35" s="53">
        <v>25</v>
      </c>
      <c r="C35" s="53">
        <v>1</v>
      </c>
      <c r="D35" s="53">
        <v>4</v>
      </c>
      <c r="E35" s="53">
        <v>0</v>
      </c>
      <c r="F35" s="53">
        <f t="shared" si="1"/>
        <v>30</v>
      </c>
      <c r="G35" s="52">
        <f t="shared" si="2"/>
        <v>3.3333333333333335</v>
      </c>
      <c r="H35" s="51">
        <f t="shared" si="5"/>
        <v>1.1367942402425162</v>
      </c>
      <c r="I35" s="53">
        <v>29</v>
      </c>
      <c r="J35" s="53">
        <v>0</v>
      </c>
      <c r="K35" s="53">
        <v>2</v>
      </c>
      <c r="L35" s="53">
        <v>0</v>
      </c>
      <c r="M35" s="53">
        <f t="shared" si="3"/>
        <v>31</v>
      </c>
      <c r="N35" s="52">
        <f t="shared" si="6"/>
        <v>0</v>
      </c>
      <c r="O35" s="51">
        <f t="shared" si="0"/>
        <v>1.5546639919759278</v>
      </c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</row>
    <row r="36" spans="1:67" s="46" customFormat="1" ht="13.5" customHeight="1">
      <c r="A36" s="54" t="s">
        <v>32</v>
      </c>
      <c r="B36" s="53">
        <v>24</v>
      </c>
      <c r="C36" s="53">
        <v>2</v>
      </c>
      <c r="D36" s="53">
        <v>2</v>
      </c>
      <c r="E36" s="53">
        <v>0</v>
      </c>
      <c r="F36" s="53">
        <f t="shared" si="1"/>
        <v>28</v>
      </c>
      <c r="G36" s="52">
        <f t="shared" si="2"/>
        <v>7.1428571428571423</v>
      </c>
      <c r="H36" s="51">
        <f t="shared" si="5"/>
        <v>1.0610079575596816</v>
      </c>
      <c r="I36" s="53">
        <v>26</v>
      </c>
      <c r="J36" s="53">
        <v>0</v>
      </c>
      <c r="K36" s="53">
        <v>1</v>
      </c>
      <c r="L36" s="53">
        <v>1</v>
      </c>
      <c r="M36" s="53">
        <f t="shared" si="3"/>
        <v>28</v>
      </c>
      <c r="N36" s="52">
        <f t="shared" si="6"/>
        <v>3.5714285714285712</v>
      </c>
      <c r="O36" s="51">
        <f t="shared" si="0"/>
        <v>1.4042126379137412</v>
      </c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44" customFormat="1" ht="13.5" customHeight="1">
      <c r="A37" s="54" t="s">
        <v>33</v>
      </c>
      <c r="B37" s="53">
        <v>18</v>
      </c>
      <c r="C37" s="53">
        <v>2</v>
      </c>
      <c r="D37" s="53">
        <v>7</v>
      </c>
      <c r="E37" s="53">
        <v>0</v>
      </c>
      <c r="F37" s="53">
        <f t="shared" si="1"/>
        <v>27</v>
      </c>
      <c r="G37" s="52">
        <f t="shared" si="2"/>
        <v>7.4074074074074066</v>
      </c>
      <c r="H37" s="51">
        <f t="shared" si="5"/>
        <v>1.0231148162182644</v>
      </c>
      <c r="I37" s="53">
        <v>28</v>
      </c>
      <c r="J37" s="53">
        <v>1</v>
      </c>
      <c r="K37" s="53">
        <v>1</v>
      </c>
      <c r="L37" s="53">
        <v>0</v>
      </c>
      <c r="M37" s="53">
        <f t="shared" si="3"/>
        <v>30</v>
      </c>
      <c r="N37" s="52">
        <f t="shared" si="6"/>
        <v>3.3333333333333335</v>
      </c>
      <c r="O37" s="51">
        <f t="shared" si="0"/>
        <v>1.5045135406218655</v>
      </c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46" customFormat="1" ht="13.5" customHeight="1">
      <c r="A38" s="54" t="s">
        <v>34</v>
      </c>
      <c r="B38" s="53">
        <v>20</v>
      </c>
      <c r="C38" s="53">
        <v>1</v>
      </c>
      <c r="D38" s="53">
        <v>2</v>
      </c>
      <c r="E38" s="53">
        <v>0</v>
      </c>
      <c r="F38" s="53">
        <f t="shared" si="1"/>
        <v>23</v>
      </c>
      <c r="G38" s="52">
        <f t="shared" si="2"/>
        <v>4.3478260869565215</v>
      </c>
      <c r="H38" s="51">
        <f t="shared" si="5"/>
        <v>0.87154225085259562</v>
      </c>
      <c r="I38" s="53">
        <v>25</v>
      </c>
      <c r="J38" s="53">
        <v>0</v>
      </c>
      <c r="K38" s="53">
        <v>3</v>
      </c>
      <c r="L38" s="53">
        <v>0</v>
      </c>
      <c r="M38" s="53">
        <f t="shared" si="3"/>
        <v>28</v>
      </c>
      <c r="N38" s="52">
        <f t="shared" si="6"/>
        <v>0</v>
      </c>
      <c r="O38" s="51">
        <f t="shared" si="0"/>
        <v>1.4042126379137412</v>
      </c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44" customFormat="1" ht="13.5" customHeight="1">
      <c r="A39" s="50" t="s">
        <v>15</v>
      </c>
      <c r="B39" s="49">
        <f>SUM(B33:B38)</f>
        <v>146</v>
      </c>
      <c r="C39" s="49">
        <f>SUM(C33:C38)</f>
        <v>10</v>
      </c>
      <c r="D39" s="49">
        <f>SUM(D33:D38)</f>
        <v>21</v>
      </c>
      <c r="E39" s="49">
        <f>SUM(E33:E38)</f>
        <v>0</v>
      </c>
      <c r="F39" s="49">
        <f t="shared" si="1"/>
        <v>177</v>
      </c>
      <c r="G39" s="48">
        <f t="shared" si="2"/>
        <v>5.6497175141242941</v>
      </c>
      <c r="H39" s="47">
        <f t="shared" si="5"/>
        <v>6.7070860174308455</v>
      </c>
      <c r="I39" s="49">
        <f>SUM(I33:I38)</f>
        <v>165</v>
      </c>
      <c r="J39" s="49">
        <f>SUM(J33:J38)</f>
        <v>2</v>
      </c>
      <c r="K39" s="49">
        <f>SUM(K33:K38)</f>
        <v>12</v>
      </c>
      <c r="L39" s="49">
        <f>SUM(L33:L38)</f>
        <v>1</v>
      </c>
      <c r="M39" s="49">
        <f t="shared" si="3"/>
        <v>180</v>
      </c>
      <c r="N39" s="48">
        <f t="shared" si="6"/>
        <v>1.6666666666666667</v>
      </c>
      <c r="O39" s="47">
        <f t="shared" si="0"/>
        <v>9.0270812437311942</v>
      </c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44" customFormat="1" ht="13.5" customHeight="1">
      <c r="A40" s="58" t="s">
        <v>35</v>
      </c>
      <c r="B40" s="57">
        <v>21</v>
      </c>
      <c r="C40" s="57">
        <v>2</v>
      </c>
      <c r="D40" s="57">
        <v>5</v>
      </c>
      <c r="E40" s="57">
        <v>0</v>
      </c>
      <c r="F40" s="57">
        <f t="shared" si="1"/>
        <v>28</v>
      </c>
      <c r="G40" s="56">
        <f t="shared" si="2"/>
        <v>7.1428571428571423</v>
      </c>
      <c r="H40" s="55">
        <f t="shared" si="5"/>
        <v>1.0610079575596816</v>
      </c>
      <c r="I40" s="57">
        <v>16</v>
      </c>
      <c r="J40" s="57">
        <v>1</v>
      </c>
      <c r="K40" s="57">
        <v>4</v>
      </c>
      <c r="L40" s="57">
        <v>1</v>
      </c>
      <c r="M40" s="57">
        <f t="shared" si="3"/>
        <v>22</v>
      </c>
      <c r="N40" s="56">
        <f t="shared" si="6"/>
        <v>9.0909090909090917</v>
      </c>
      <c r="O40" s="55">
        <f t="shared" si="0"/>
        <v>1.103309929789368</v>
      </c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46" customFormat="1" ht="13.5" customHeight="1">
      <c r="A41" s="54" t="s">
        <v>36</v>
      </c>
      <c r="B41" s="53">
        <v>23</v>
      </c>
      <c r="C41" s="53">
        <v>2</v>
      </c>
      <c r="D41" s="53">
        <v>3</v>
      </c>
      <c r="E41" s="53">
        <v>0</v>
      </c>
      <c r="F41" s="53">
        <f t="shared" si="1"/>
        <v>28</v>
      </c>
      <c r="G41" s="52">
        <f t="shared" si="2"/>
        <v>7.1428571428571423</v>
      </c>
      <c r="H41" s="51">
        <f t="shared" si="5"/>
        <v>1.0610079575596816</v>
      </c>
      <c r="I41" s="53">
        <v>32</v>
      </c>
      <c r="J41" s="53">
        <v>0</v>
      </c>
      <c r="K41" s="53">
        <v>3</v>
      </c>
      <c r="L41" s="53">
        <v>0</v>
      </c>
      <c r="M41" s="53">
        <f t="shared" si="3"/>
        <v>35</v>
      </c>
      <c r="N41" s="52">
        <f t="shared" si="6"/>
        <v>0</v>
      </c>
      <c r="O41" s="51">
        <f t="shared" si="0"/>
        <v>1.7552657973921766</v>
      </c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</row>
    <row r="42" spans="1:67" s="46" customFormat="1" ht="13.5" customHeight="1">
      <c r="A42" s="54" t="s">
        <v>37</v>
      </c>
      <c r="B42" s="53">
        <v>26</v>
      </c>
      <c r="C42" s="53">
        <v>3</v>
      </c>
      <c r="D42" s="53">
        <v>6</v>
      </c>
      <c r="E42" s="53">
        <v>0</v>
      </c>
      <c r="F42" s="53">
        <f t="shared" si="1"/>
        <v>35</v>
      </c>
      <c r="G42" s="52">
        <f t="shared" si="2"/>
        <v>8.5714285714285712</v>
      </c>
      <c r="H42" s="51">
        <f t="shared" si="5"/>
        <v>1.3262599469496021</v>
      </c>
      <c r="I42" s="53">
        <v>16</v>
      </c>
      <c r="J42" s="53">
        <v>1</v>
      </c>
      <c r="K42" s="53">
        <v>1</v>
      </c>
      <c r="L42" s="53">
        <v>0</v>
      </c>
      <c r="M42" s="53">
        <f t="shared" si="3"/>
        <v>18</v>
      </c>
      <c r="N42" s="52">
        <f t="shared" si="6"/>
        <v>5.5555555555555554</v>
      </c>
      <c r="O42" s="51">
        <f>IF(M42=0,0,M42/M$47*100)</f>
        <v>0.90270812437311942</v>
      </c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</row>
    <row r="43" spans="1:67" s="43" customFormat="1" ht="13.5" customHeight="1">
      <c r="A43" s="54" t="s">
        <v>38</v>
      </c>
      <c r="B43" s="53">
        <v>20</v>
      </c>
      <c r="C43" s="53">
        <v>1</v>
      </c>
      <c r="D43" s="53">
        <v>2</v>
      </c>
      <c r="E43" s="53">
        <v>1</v>
      </c>
      <c r="F43" s="53">
        <f t="shared" si="1"/>
        <v>24</v>
      </c>
      <c r="G43" s="52">
        <f t="shared" si="2"/>
        <v>8.3333333333333321</v>
      </c>
      <c r="H43" s="51">
        <f t="shared" si="5"/>
        <v>0.90943539219401293</v>
      </c>
      <c r="I43" s="53">
        <v>24</v>
      </c>
      <c r="J43" s="53">
        <v>1</v>
      </c>
      <c r="K43" s="53">
        <v>0</v>
      </c>
      <c r="L43" s="53">
        <v>1</v>
      </c>
      <c r="M43" s="53">
        <f t="shared" si="3"/>
        <v>26</v>
      </c>
      <c r="N43" s="52">
        <f t="shared" si="6"/>
        <v>7.6923076923076925</v>
      </c>
      <c r="O43" s="51">
        <f>IF(M43=0,0,M43/M$47*100)</f>
        <v>1.3039117352056169</v>
      </c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43" customFormat="1" ht="13.5" customHeight="1">
      <c r="A44" s="54" t="s">
        <v>39</v>
      </c>
      <c r="B44" s="53">
        <v>25</v>
      </c>
      <c r="C44" s="53">
        <v>1</v>
      </c>
      <c r="D44" s="53">
        <v>2</v>
      </c>
      <c r="E44" s="53">
        <v>0</v>
      </c>
      <c r="F44" s="53">
        <f t="shared" si="1"/>
        <v>28</v>
      </c>
      <c r="G44" s="52">
        <f t="shared" si="2"/>
        <v>3.5714285714285712</v>
      </c>
      <c r="H44" s="51">
        <f t="shared" si="5"/>
        <v>1.0610079575596816</v>
      </c>
      <c r="I44" s="53">
        <v>26</v>
      </c>
      <c r="J44" s="53">
        <v>2</v>
      </c>
      <c r="K44" s="53">
        <v>2</v>
      </c>
      <c r="L44" s="53">
        <v>0</v>
      </c>
      <c r="M44" s="53">
        <f t="shared" si="3"/>
        <v>30</v>
      </c>
      <c r="N44" s="52">
        <f t="shared" si="6"/>
        <v>6.666666666666667</v>
      </c>
      <c r="O44" s="51">
        <f t="shared" si="0"/>
        <v>1.5045135406218655</v>
      </c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44" customFormat="1" ht="13.5" customHeight="1">
      <c r="A45" s="54" t="s">
        <v>40</v>
      </c>
      <c r="B45" s="53">
        <v>21</v>
      </c>
      <c r="C45" s="53">
        <v>2</v>
      </c>
      <c r="D45" s="53">
        <v>4</v>
      </c>
      <c r="E45" s="53">
        <v>0</v>
      </c>
      <c r="F45" s="53">
        <f t="shared" si="1"/>
        <v>27</v>
      </c>
      <c r="G45" s="52">
        <f t="shared" si="2"/>
        <v>7.4074074074074066</v>
      </c>
      <c r="H45" s="51">
        <f t="shared" si="5"/>
        <v>1.0231148162182644</v>
      </c>
      <c r="I45" s="53">
        <v>17</v>
      </c>
      <c r="J45" s="53">
        <v>2</v>
      </c>
      <c r="K45" s="53">
        <v>1</v>
      </c>
      <c r="L45" s="53">
        <v>0</v>
      </c>
      <c r="M45" s="53">
        <f t="shared" si="3"/>
        <v>20</v>
      </c>
      <c r="N45" s="52">
        <f t="shared" si="6"/>
        <v>10</v>
      </c>
      <c r="O45" s="51">
        <f t="shared" si="0"/>
        <v>1.0030090270812437</v>
      </c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46" customFormat="1" ht="13.5" customHeight="1">
      <c r="A46" s="50" t="s">
        <v>15</v>
      </c>
      <c r="B46" s="49">
        <f>SUM(B40:B45)</f>
        <v>136</v>
      </c>
      <c r="C46" s="49">
        <f>SUM(C40:C45)</f>
        <v>11</v>
      </c>
      <c r="D46" s="49">
        <f>SUM(D40:D45)</f>
        <v>22</v>
      </c>
      <c r="E46" s="49">
        <f>SUM(E40:E45)</f>
        <v>1</v>
      </c>
      <c r="F46" s="49">
        <f t="shared" si="1"/>
        <v>170</v>
      </c>
      <c r="G46" s="48">
        <f t="shared" si="2"/>
        <v>7.0588235294117645</v>
      </c>
      <c r="H46" s="47">
        <f t="shared" si="5"/>
        <v>6.4418340280409243</v>
      </c>
      <c r="I46" s="49">
        <f>SUM(I40:I45)</f>
        <v>131</v>
      </c>
      <c r="J46" s="49">
        <f>SUM(J40:J45)</f>
        <v>7</v>
      </c>
      <c r="K46" s="49">
        <f>SUM(K40:K45)</f>
        <v>11</v>
      </c>
      <c r="L46" s="49">
        <f>SUM(L40:L45)</f>
        <v>2</v>
      </c>
      <c r="M46" s="49">
        <f>SUM(I46:L46)</f>
        <v>151</v>
      </c>
      <c r="N46" s="48">
        <f t="shared" si="6"/>
        <v>5.9602649006622519</v>
      </c>
      <c r="O46" s="47">
        <f t="shared" si="0"/>
        <v>7.5727181544633897</v>
      </c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</row>
    <row r="47" spans="1:67" s="43" customFormat="1" ht="13.5" customHeight="1">
      <c r="A47" s="50" t="s">
        <v>41</v>
      </c>
      <c r="B47" s="49">
        <f>SUM(B17,B24:B32,B39,B46)</f>
        <v>2147</v>
      </c>
      <c r="C47" s="49">
        <f>SUM(C17,C24:C32,C39,C46)</f>
        <v>133</v>
      </c>
      <c r="D47" s="49">
        <f>SUM(D17,D24:D32,D39,D46)</f>
        <v>318</v>
      </c>
      <c r="E47" s="49">
        <f>SUM(E17,E24:E32,E39,E46)</f>
        <v>41</v>
      </c>
      <c r="F47" s="49">
        <f t="shared" si="1"/>
        <v>2639</v>
      </c>
      <c r="G47" s="48">
        <f t="shared" si="2"/>
        <v>6.593406593406594</v>
      </c>
      <c r="H47" s="47">
        <f t="shared" si="5"/>
        <v>100</v>
      </c>
      <c r="I47" s="49">
        <f>SUM(I17,I24:I32,I39,I46)</f>
        <v>1753</v>
      </c>
      <c r="J47" s="49">
        <f>SUM(J17,J24:J32,J39,J46)</f>
        <v>64</v>
      </c>
      <c r="K47" s="49">
        <f>SUM(K17,K24:K32,K39,K46)</f>
        <v>159</v>
      </c>
      <c r="L47" s="49">
        <f>SUM(L17,L24:L32,L39,L46)</f>
        <v>18</v>
      </c>
      <c r="M47" s="49">
        <f t="shared" si="3"/>
        <v>1994</v>
      </c>
      <c r="N47" s="48">
        <f t="shared" si="6"/>
        <v>4.112337011033099</v>
      </c>
      <c r="O47" s="47">
        <f t="shared" si="0"/>
        <v>100</v>
      </c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43" customFormat="1" ht="13.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44" customFormat="1" ht="13.5" customHeight="1"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44" customFormat="1" ht="12" customHeight="1">
      <c r="A50" s="70" t="s">
        <v>0</v>
      </c>
      <c r="B50" s="69"/>
      <c r="C50" s="68"/>
      <c r="D50" s="68"/>
      <c r="E50" s="68"/>
      <c r="F50" s="68"/>
      <c r="G50" s="68"/>
      <c r="H50" s="67"/>
      <c r="I50" s="69" t="s">
        <v>69</v>
      </c>
      <c r="J50" s="68"/>
      <c r="K50" s="68"/>
      <c r="L50" s="68"/>
      <c r="M50" s="68"/>
      <c r="N50" s="68"/>
      <c r="O50" s="67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46" customFormat="1" ht="39.6" customHeight="1">
      <c r="A51" s="65" t="s">
        <v>1</v>
      </c>
      <c r="B51" s="63" t="s">
        <v>2</v>
      </c>
      <c r="C51" s="62" t="s">
        <v>3</v>
      </c>
      <c r="D51" s="61" t="s">
        <v>4</v>
      </c>
      <c r="E51" s="62" t="s">
        <v>5</v>
      </c>
      <c r="F51" s="61" t="s">
        <v>6</v>
      </c>
      <c r="G51" s="61" t="s">
        <v>7</v>
      </c>
      <c r="H51" s="64" t="s">
        <v>8</v>
      </c>
      <c r="I51" s="63" t="s">
        <v>2</v>
      </c>
      <c r="J51" s="61" t="s">
        <v>3</v>
      </c>
      <c r="K51" s="61" t="s">
        <v>4</v>
      </c>
      <c r="L51" s="62" t="s">
        <v>5</v>
      </c>
      <c r="M51" s="61" t="s">
        <v>6</v>
      </c>
      <c r="N51" s="61" t="s">
        <v>7</v>
      </c>
      <c r="O51" s="60" t="s">
        <v>8</v>
      </c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</row>
    <row r="52" spans="1:67" s="43" customFormat="1" ht="13.5" customHeight="1">
      <c r="A52" s="58" t="s">
        <v>9</v>
      </c>
      <c r="B52" s="57"/>
      <c r="C52" s="57"/>
      <c r="D52" s="57"/>
      <c r="E52" s="57"/>
      <c r="F52" s="57"/>
      <c r="G52" s="56"/>
      <c r="H52" s="55"/>
      <c r="I52" s="57">
        <f>SUM(方向別!B11,方向別!I11)</f>
        <v>61</v>
      </c>
      <c r="J52" s="57">
        <f>SUM(方向別!C11,方向別!J11)</f>
        <v>2</v>
      </c>
      <c r="K52" s="57">
        <f>SUM(方向別!D11,方向別!K11)</f>
        <v>7</v>
      </c>
      <c r="L52" s="57">
        <f>SUM(方向別!E11,方向別!L11)</f>
        <v>1</v>
      </c>
      <c r="M52" s="57">
        <f t="shared" ref="M52:M88" si="7">SUM(I52:L52)</f>
        <v>71</v>
      </c>
      <c r="N52" s="56">
        <f t="shared" ref="N52:N88" si="8">IF(SUM(J52,L52)=0,0,SUM(J52,L52)/M52*100)</f>
        <v>4.225352112676056</v>
      </c>
      <c r="O52" s="55">
        <f t="shared" ref="O52:O88" si="9">IF(M52=0,0,M52/M$88*100)</f>
        <v>1.5324843513921864</v>
      </c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43" customFormat="1" ht="13.5" customHeight="1">
      <c r="A53" s="54" t="s">
        <v>10</v>
      </c>
      <c r="B53" s="53"/>
      <c r="C53" s="53"/>
      <c r="D53" s="53"/>
      <c r="E53" s="53"/>
      <c r="F53" s="53"/>
      <c r="G53" s="52"/>
      <c r="H53" s="51"/>
      <c r="I53" s="53">
        <f>SUM(方向別!B12,方向別!I12)</f>
        <v>52</v>
      </c>
      <c r="J53" s="53">
        <f>SUM(方向別!C12,方向別!J12)</f>
        <v>4</v>
      </c>
      <c r="K53" s="53">
        <f>SUM(方向別!D12,方向別!K12)</f>
        <v>11</v>
      </c>
      <c r="L53" s="53">
        <f>SUM(方向別!E12,方向別!L12)</f>
        <v>2</v>
      </c>
      <c r="M53" s="53">
        <f t="shared" si="7"/>
        <v>69</v>
      </c>
      <c r="N53" s="52">
        <f t="shared" si="8"/>
        <v>8.695652173913043</v>
      </c>
      <c r="O53" s="51">
        <f t="shared" si="9"/>
        <v>1.4893157781135333</v>
      </c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44" customFormat="1" ht="13.5" customHeight="1">
      <c r="A54" s="54" t="s">
        <v>11</v>
      </c>
      <c r="B54" s="53"/>
      <c r="C54" s="53"/>
      <c r="D54" s="53"/>
      <c r="E54" s="53"/>
      <c r="F54" s="53"/>
      <c r="G54" s="52"/>
      <c r="H54" s="51"/>
      <c r="I54" s="53">
        <f>SUM(方向別!B13,方向別!I13)</f>
        <v>64</v>
      </c>
      <c r="J54" s="53">
        <f>SUM(方向別!C13,方向別!J13)</f>
        <v>3</v>
      </c>
      <c r="K54" s="53">
        <f>SUM(方向別!D13,方向別!K13)</f>
        <v>8</v>
      </c>
      <c r="L54" s="53">
        <f>SUM(方向別!E13,方向別!L13)</f>
        <v>1</v>
      </c>
      <c r="M54" s="53">
        <f t="shared" si="7"/>
        <v>76</v>
      </c>
      <c r="N54" s="52">
        <f t="shared" si="8"/>
        <v>5.2631578947368416</v>
      </c>
      <c r="O54" s="51">
        <f t="shared" si="9"/>
        <v>1.6404057845888191</v>
      </c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46" customFormat="1" ht="13.5" customHeight="1">
      <c r="A55" s="54" t="s">
        <v>12</v>
      </c>
      <c r="B55" s="53"/>
      <c r="C55" s="53"/>
      <c r="D55" s="53"/>
      <c r="E55" s="53"/>
      <c r="F55" s="53"/>
      <c r="G55" s="52"/>
      <c r="H55" s="51"/>
      <c r="I55" s="53">
        <f>SUM(方向別!B14,方向別!I14)</f>
        <v>80</v>
      </c>
      <c r="J55" s="53">
        <f>SUM(方向別!C14,方向別!J14)</f>
        <v>3</v>
      </c>
      <c r="K55" s="53">
        <f>SUM(方向別!D14,方向別!K14)</f>
        <v>11</v>
      </c>
      <c r="L55" s="53">
        <f>SUM(方向別!E14,方向別!L14)</f>
        <v>1</v>
      </c>
      <c r="M55" s="53">
        <f t="shared" si="7"/>
        <v>95</v>
      </c>
      <c r="N55" s="52">
        <f t="shared" si="8"/>
        <v>4.2105263157894735</v>
      </c>
      <c r="O55" s="51">
        <f t="shared" si="9"/>
        <v>2.0505072307360241</v>
      </c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44" customFormat="1" ht="13.5" customHeight="1">
      <c r="A56" s="54" t="s">
        <v>13</v>
      </c>
      <c r="B56" s="53"/>
      <c r="C56" s="53"/>
      <c r="D56" s="53"/>
      <c r="E56" s="53"/>
      <c r="F56" s="53"/>
      <c r="G56" s="52"/>
      <c r="H56" s="51"/>
      <c r="I56" s="53">
        <f>SUM(方向別!B15,方向別!I15)</f>
        <v>87</v>
      </c>
      <c r="J56" s="53">
        <f>SUM(方向別!C15,方向別!J15)</f>
        <v>2</v>
      </c>
      <c r="K56" s="53">
        <f>SUM(方向別!D15,方向別!K15)</f>
        <v>8</v>
      </c>
      <c r="L56" s="53">
        <f>SUM(方向別!E15,方向別!L15)</f>
        <v>1</v>
      </c>
      <c r="M56" s="53">
        <f t="shared" si="7"/>
        <v>98</v>
      </c>
      <c r="N56" s="52">
        <f t="shared" si="8"/>
        <v>3.0612244897959182</v>
      </c>
      <c r="O56" s="51">
        <f t="shared" si="9"/>
        <v>2.115260090654004</v>
      </c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44" customFormat="1" ht="13.5" customHeight="1">
      <c r="A57" s="54" t="s">
        <v>14</v>
      </c>
      <c r="B57" s="53"/>
      <c r="C57" s="53"/>
      <c r="D57" s="53"/>
      <c r="E57" s="53"/>
      <c r="F57" s="53"/>
      <c r="G57" s="52"/>
      <c r="H57" s="51"/>
      <c r="I57" s="53">
        <f>SUM(方向別!B16,方向別!I16)</f>
        <v>78</v>
      </c>
      <c r="J57" s="53">
        <f>SUM(方向別!C16,方向別!J16)</f>
        <v>5</v>
      </c>
      <c r="K57" s="53">
        <f>SUM(方向別!D16,方向別!K16)</f>
        <v>13</v>
      </c>
      <c r="L57" s="53">
        <f>SUM(方向別!E16,方向別!L16)</f>
        <v>3</v>
      </c>
      <c r="M57" s="53">
        <f t="shared" si="7"/>
        <v>99</v>
      </c>
      <c r="N57" s="52">
        <f t="shared" si="8"/>
        <v>8.0808080808080813</v>
      </c>
      <c r="O57" s="51">
        <f t="shared" si="9"/>
        <v>2.1368443772933303</v>
      </c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44" customFormat="1" ht="13.5" customHeight="1">
      <c r="A58" s="50" t="s">
        <v>15</v>
      </c>
      <c r="B58" s="49"/>
      <c r="C58" s="49"/>
      <c r="D58" s="49"/>
      <c r="E58" s="49"/>
      <c r="F58" s="49"/>
      <c r="G58" s="48"/>
      <c r="H58" s="47"/>
      <c r="I58" s="49">
        <f>SUM(I52:I57)</f>
        <v>422</v>
      </c>
      <c r="J58" s="49">
        <f>SUM(J52:J57)</f>
        <v>19</v>
      </c>
      <c r="K58" s="49">
        <f>SUM(K52:K57)</f>
        <v>58</v>
      </c>
      <c r="L58" s="49">
        <f>SUM(L52:L57)</f>
        <v>9</v>
      </c>
      <c r="M58" s="49">
        <f t="shared" si="7"/>
        <v>508</v>
      </c>
      <c r="N58" s="48">
        <f t="shared" si="8"/>
        <v>5.5118110236220472</v>
      </c>
      <c r="O58" s="47">
        <f t="shared" si="9"/>
        <v>10.964817612777898</v>
      </c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</row>
    <row r="59" spans="1:67" s="46" customFormat="1" ht="13.5" customHeight="1">
      <c r="A59" s="58" t="s">
        <v>16</v>
      </c>
      <c r="B59" s="57"/>
      <c r="C59" s="57"/>
      <c r="D59" s="57"/>
      <c r="E59" s="57"/>
      <c r="F59" s="57"/>
      <c r="G59" s="56"/>
      <c r="H59" s="55"/>
      <c r="I59" s="57">
        <f>SUM(方向別!B18,方向別!I18)</f>
        <v>92</v>
      </c>
      <c r="J59" s="57">
        <f>SUM(方向別!C18,方向別!J18)</f>
        <v>2</v>
      </c>
      <c r="K59" s="57">
        <f>SUM(方向別!D18,方向別!K18)</f>
        <v>15</v>
      </c>
      <c r="L59" s="57">
        <f>SUM(方向別!E18,方向別!L18)</f>
        <v>0</v>
      </c>
      <c r="M59" s="57">
        <f t="shared" si="7"/>
        <v>109</v>
      </c>
      <c r="N59" s="56">
        <f t="shared" si="8"/>
        <v>1.834862385321101</v>
      </c>
      <c r="O59" s="55">
        <f t="shared" si="9"/>
        <v>2.3526872436865962</v>
      </c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</row>
    <row r="60" spans="1:67" s="46" customFormat="1" ht="13.5" customHeight="1">
      <c r="A60" s="54" t="s">
        <v>17</v>
      </c>
      <c r="B60" s="53"/>
      <c r="C60" s="53"/>
      <c r="D60" s="53"/>
      <c r="E60" s="53"/>
      <c r="F60" s="53"/>
      <c r="G60" s="52"/>
      <c r="H60" s="51"/>
      <c r="I60" s="53">
        <f>SUM(方向別!B19,方向別!I19)</f>
        <v>92</v>
      </c>
      <c r="J60" s="53">
        <f>SUM(方向別!C19,方向別!J19)</f>
        <v>4</v>
      </c>
      <c r="K60" s="53">
        <f>SUM(方向別!D19,方向別!K19)</f>
        <v>4</v>
      </c>
      <c r="L60" s="53">
        <f>SUM(方向別!E19,方向別!L19)</f>
        <v>3</v>
      </c>
      <c r="M60" s="53">
        <f t="shared" si="7"/>
        <v>103</v>
      </c>
      <c r="N60" s="52">
        <f t="shared" si="8"/>
        <v>6.7961165048543686</v>
      </c>
      <c r="O60" s="51">
        <f t="shared" si="9"/>
        <v>2.2231815238506365</v>
      </c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</row>
    <row r="61" spans="1:67" s="46" customFormat="1" ht="13.5" customHeight="1">
      <c r="A61" s="54" t="s">
        <v>18</v>
      </c>
      <c r="B61" s="53"/>
      <c r="C61" s="53"/>
      <c r="D61" s="53"/>
      <c r="E61" s="53"/>
      <c r="F61" s="53"/>
      <c r="G61" s="52"/>
      <c r="H61" s="51"/>
      <c r="I61" s="53">
        <f>SUM(方向別!B20,方向別!I20)</f>
        <v>89</v>
      </c>
      <c r="J61" s="53">
        <f>SUM(方向別!C20,方向別!J20)</f>
        <v>2</v>
      </c>
      <c r="K61" s="53">
        <f>SUM(方向別!D20,方向別!K20)</f>
        <v>12</v>
      </c>
      <c r="L61" s="53">
        <f>SUM(方向別!E20,方向別!L20)</f>
        <v>1</v>
      </c>
      <c r="M61" s="53">
        <f t="shared" si="7"/>
        <v>104</v>
      </c>
      <c r="N61" s="52">
        <f t="shared" si="8"/>
        <v>2.8846153846153846</v>
      </c>
      <c r="O61" s="51">
        <f t="shared" si="9"/>
        <v>2.2447658104899633</v>
      </c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44" customFormat="1" ht="13.5" customHeight="1">
      <c r="A62" s="54" t="s">
        <v>19</v>
      </c>
      <c r="B62" s="53"/>
      <c r="C62" s="53"/>
      <c r="D62" s="53"/>
      <c r="E62" s="53"/>
      <c r="F62" s="53"/>
      <c r="G62" s="52"/>
      <c r="H62" s="51"/>
      <c r="I62" s="53">
        <f>SUM(方向別!B21,方向別!I21)</f>
        <v>80</v>
      </c>
      <c r="J62" s="53">
        <f>SUM(方向別!C21,方向別!J21)</f>
        <v>3</v>
      </c>
      <c r="K62" s="53">
        <f>SUM(方向別!D21,方向別!K21)</f>
        <v>8</v>
      </c>
      <c r="L62" s="53">
        <f>SUM(方向別!E21,方向別!L21)</f>
        <v>2</v>
      </c>
      <c r="M62" s="53">
        <f t="shared" si="7"/>
        <v>93</v>
      </c>
      <c r="N62" s="52">
        <f t="shared" si="8"/>
        <v>5.376344086021505</v>
      </c>
      <c r="O62" s="51">
        <f t="shared" si="9"/>
        <v>2.0073386574573711</v>
      </c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46" customFormat="1" ht="13.5" customHeight="1">
      <c r="A63" s="54" t="s">
        <v>20</v>
      </c>
      <c r="B63" s="53"/>
      <c r="C63" s="53"/>
      <c r="D63" s="53"/>
      <c r="E63" s="53"/>
      <c r="F63" s="53"/>
      <c r="G63" s="52"/>
      <c r="H63" s="51"/>
      <c r="I63" s="53">
        <f>SUM(方向別!B22,方向別!I22)</f>
        <v>57</v>
      </c>
      <c r="J63" s="53">
        <f>SUM(方向別!C22,方向別!J22)</f>
        <v>4</v>
      </c>
      <c r="K63" s="53">
        <f>SUM(方向別!D22,方向別!K22)</f>
        <v>4</v>
      </c>
      <c r="L63" s="53">
        <f>SUM(方向別!E22,方向別!L22)</f>
        <v>1</v>
      </c>
      <c r="M63" s="53">
        <f t="shared" si="7"/>
        <v>66</v>
      </c>
      <c r="N63" s="52">
        <f t="shared" si="8"/>
        <v>7.5757575757575761</v>
      </c>
      <c r="O63" s="51">
        <f t="shared" si="9"/>
        <v>1.4245629181955537</v>
      </c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44" customFormat="1" ht="13.5" customHeight="1">
      <c r="A64" s="54" t="s">
        <v>21</v>
      </c>
      <c r="B64" s="53"/>
      <c r="C64" s="53"/>
      <c r="D64" s="53"/>
      <c r="E64" s="53"/>
      <c r="F64" s="53"/>
      <c r="G64" s="52"/>
      <c r="H64" s="51"/>
      <c r="I64" s="53">
        <f>SUM(方向別!B23,方向別!I23)</f>
        <v>47</v>
      </c>
      <c r="J64" s="53">
        <f>SUM(方向別!C23,方向別!J23)</f>
        <v>4</v>
      </c>
      <c r="K64" s="53">
        <f>SUM(方向別!D23,方向別!K23)</f>
        <v>5</v>
      </c>
      <c r="L64" s="53">
        <f>SUM(方向別!E23,方向別!L23)</f>
        <v>0</v>
      </c>
      <c r="M64" s="53">
        <f t="shared" si="7"/>
        <v>56</v>
      </c>
      <c r="N64" s="52">
        <f t="shared" si="8"/>
        <v>7.1428571428571423</v>
      </c>
      <c r="O64" s="51">
        <f t="shared" si="9"/>
        <v>1.2087200518022878</v>
      </c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46" customFormat="1" ht="13.5" customHeight="1">
      <c r="A65" s="50" t="s">
        <v>15</v>
      </c>
      <c r="B65" s="49"/>
      <c r="C65" s="49"/>
      <c r="D65" s="49"/>
      <c r="E65" s="49"/>
      <c r="F65" s="49"/>
      <c r="G65" s="48"/>
      <c r="H65" s="47"/>
      <c r="I65" s="49">
        <f>SUM(I59:I64)</f>
        <v>457</v>
      </c>
      <c r="J65" s="49">
        <f>SUM(J59:J64)</f>
        <v>19</v>
      </c>
      <c r="K65" s="49">
        <f>SUM(K59:K64)</f>
        <v>48</v>
      </c>
      <c r="L65" s="49">
        <f>SUM(L59:L64)</f>
        <v>7</v>
      </c>
      <c r="M65" s="49">
        <f t="shared" si="7"/>
        <v>531</v>
      </c>
      <c r="N65" s="48">
        <f t="shared" si="8"/>
        <v>4.8964218455743875</v>
      </c>
      <c r="O65" s="47">
        <f t="shared" si="9"/>
        <v>11.461256205482409</v>
      </c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</row>
    <row r="66" spans="1:67" s="44" customFormat="1" ht="13.5" customHeight="1">
      <c r="A66" s="54" t="s">
        <v>22</v>
      </c>
      <c r="B66" s="53"/>
      <c r="C66" s="53"/>
      <c r="D66" s="53"/>
      <c r="E66" s="53"/>
      <c r="F66" s="53"/>
      <c r="G66" s="52"/>
      <c r="H66" s="51"/>
      <c r="I66" s="53">
        <f>SUM(方向別!B25,方向別!I25)</f>
        <v>309</v>
      </c>
      <c r="J66" s="53">
        <f>SUM(方向別!C25,方向別!J25)</f>
        <v>18</v>
      </c>
      <c r="K66" s="53">
        <f>SUM(方向別!D25,方向別!K25)</f>
        <v>43</v>
      </c>
      <c r="L66" s="53">
        <f>SUM(方向別!E25,方向別!L25)</f>
        <v>5</v>
      </c>
      <c r="M66" s="53">
        <f t="shared" si="7"/>
        <v>375</v>
      </c>
      <c r="N66" s="52">
        <f t="shared" si="8"/>
        <v>6.1333333333333329</v>
      </c>
      <c r="O66" s="51">
        <f t="shared" si="9"/>
        <v>8.0941074897474632</v>
      </c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46" customFormat="1" ht="13.5" customHeight="1">
      <c r="A67" s="54" t="s">
        <v>23</v>
      </c>
      <c r="B67" s="53"/>
      <c r="C67" s="53"/>
      <c r="D67" s="53"/>
      <c r="E67" s="53"/>
      <c r="F67" s="53"/>
      <c r="G67" s="52"/>
      <c r="H67" s="51"/>
      <c r="I67" s="53">
        <f>SUM(方向別!B26,方向別!I26)</f>
        <v>302</v>
      </c>
      <c r="J67" s="53">
        <f>SUM(方向別!C26,方向別!J26)</f>
        <v>16</v>
      </c>
      <c r="K67" s="53">
        <f>SUM(方向別!D26,方向別!K26)</f>
        <v>43</v>
      </c>
      <c r="L67" s="53">
        <f>SUM(方向別!E26,方向別!L26)</f>
        <v>5</v>
      </c>
      <c r="M67" s="53">
        <f t="shared" si="7"/>
        <v>366</v>
      </c>
      <c r="N67" s="52">
        <f t="shared" si="8"/>
        <v>5.7377049180327866</v>
      </c>
      <c r="O67" s="51">
        <f t="shared" si="9"/>
        <v>7.8998489099935245</v>
      </c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</row>
    <row r="68" spans="1:67" s="44" customFormat="1" ht="13.5" customHeight="1">
      <c r="A68" s="54" t="s">
        <v>24</v>
      </c>
      <c r="B68" s="53"/>
      <c r="C68" s="53"/>
      <c r="D68" s="53"/>
      <c r="E68" s="53"/>
      <c r="F68" s="53"/>
      <c r="G68" s="52"/>
      <c r="H68" s="51"/>
      <c r="I68" s="53">
        <f>SUM(方向別!B27,方向別!I27)</f>
        <v>288</v>
      </c>
      <c r="J68" s="53">
        <f>SUM(方向別!C27,方向別!J27)</f>
        <v>15</v>
      </c>
      <c r="K68" s="53">
        <f>SUM(方向別!D27,方向別!K27)</f>
        <v>33</v>
      </c>
      <c r="L68" s="53">
        <f>SUM(方向別!E27,方向別!L27)</f>
        <v>7</v>
      </c>
      <c r="M68" s="53">
        <f t="shared" si="7"/>
        <v>343</v>
      </c>
      <c r="N68" s="52">
        <f t="shared" si="8"/>
        <v>6.4139941690962097</v>
      </c>
      <c r="O68" s="51">
        <f t="shared" si="9"/>
        <v>7.4034103172890138</v>
      </c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46" customFormat="1" ht="13.5" customHeight="1">
      <c r="A69" s="54" t="s">
        <v>25</v>
      </c>
      <c r="B69" s="53"/>
      <c r="C69" s="53"/>
      <c r="D69" s="53"/>
      <c r="E69" s="53"/>
      <c r="F69" s="53"/>
      <c r="G69" s="52"/>
      <c r="H69" s="51"/>
      <c r="I69" s="53">
        <f>SUM(方向別!B28,方向別!I28)</f>
        <v>293</v>
      </c>
      <c r="J69" s="53">
        <f>SUM(方向別!C28,方向別!J28)</f>
        <v>14</v>
      </c>
      <c r="K69" s="53">
        <f>SUM(方向別!D28,方向別!K28)</f>
        <v>38</v>
      </c>
      <c r="L69" s="53">
        <f>SUM(方向別!E28,方向別!L28)</f>
        <v>5</v>
      </c>
      <c r="M69" s="53">
        <f t="shared" si="7"/>
        <v>350</v>
      </c>
      <c r="N69" s="52">
        <f t="shared" si="8"/>
        <v>5.4285714285714288</v>
      </c>
      <c r="O69" s="51">
        <f t="shared" si="9"/>
        <v>7.5545003237642998</v>
      </c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</row>
    <row r="70" spans="1:67" s="46" customFormat="1" ht="13.5" customHeight="1">
      <c r="A70" s="54" t="s">
        <v>26</v>
      </c>
      <c r="B70" s="53"/>
      <c r="C70" s="53"/>
      <c r="D70" s="53"/>
      <c r="E70" s="53"/>
      <c r="F70" s="53"/>
      <c r="G70" s="52"/>
      <c r="H70" s="51"/>
      <c r="I70" s="53">
        <f>SUM(方向別!B29,方向別!I29)</f>
        <v>286</v>
      </c>
      <c r="J70" s="53">
        <f>SUM(方向別!C29,方向別!J29)</f>
        <v>16</v>
      </c>
      <c r="K70" s="53">
        <f>SUM(方向別!D29,方向別!K29)</f>
        <v>45</v>
      </c>
      <c r="L70" s="53">
        <f>SUM(方向別!E29,方向別!L29)</f>
        <v>3</v>
      </c>
      <c r="M70" s="53">
        <f t="shared" si="7"/>
        <v>350</v>
      </c>
      <c r="N70" s="52">
        <f t="shared" si="8"/>
        <v>5.4285714285714288</v>
      </c>
      <c r="O70" s="51">
        <f t="shared" si="9"/>
        <v>7.5545003237642998</v>
      </c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</row>
    <row r="71" spans="1:67" s="46" customFormat="1" ht="13.5" customHeight="1">
      <c r="A71" s="54" t="s">
        <v>27</v>
      </c>
      <c r="B71" s="53"/>
      <c r="C71" s="53"/>
      <c r="D71" s="53"/>
      <c r="E71" s="53"/>
      <c r="F71" s="53"/>
      <c r="G71" s="52"/>
      <c r="H71" s="51"/>
      <c r="I71" s="53">
        <f>SUM(方向別!B30,方向別!I30)</f>
        <v>299</v>
      </c>
      <c r="J71" s="53">
        <f>SUM(方向別!C30,方向別!J30)</f>
        <v>18</v>
      </c>
      <c r="K71" s="53">
        <f>SUM(方向別!D30,方向別!K30)</f>
        <v>33</v>
      </c>
      <c r="L71" s="53">
        <f>SUM(方向別!E30,方向別!L30)</f>
        <v>2</v>
      </c>
      <c r="M71" s="53">
        <f t="shared" si="7"/>
        <v>352</v>
      </c>
      <c r="N71" s="52">
        <f t="shared" si="8"/>
        <v>5.6818181818181817</v>
      </c>
      <c r="O71" s="51">
        <f t="shared" si="9"/>
        <v>7.5976688970429525</v>
      </c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44" customFormat="1" ht="13.5" customHeight="1">
      <c r="A72" s="54" t="s">
        <v>28</v>
      </c>
      <c r="B72" s="53"/>
      <c r="C72" s="53"/>
      <c r="D72" s="53"/>
      <c r="E72" s="53"/>
      <c r="F72" s="53"/>
      <c r="G72" s="52"/>
      <c r="H72" s="51"/>
      <c r="I72" s="53">
        <f>SUM(方向別!B31,方向別!I31)</f>
        <v>319</v>
      </c>
      <c r="J72" s="53">
        <f>SUM(方向別!C31,方向別!J31)</f>
        <v>18</v>
      </c>
      <c r="K72" s="53">
        <f>SUM(方向別!D31,方向別!K31)</f>
        <v>37</v>
      </c>
      <c r="L72" s="53">
        <f>SUM(方向別!E31,方向別!L31)</f>
        <v>4</v>
      </c>
      <c r="M72" s="53">
        <f t="shared" si="7"/>
        <v>378</v>
      </c>
      <c r="N72" s="52">
        <f t="shared" si="8"/>
        <v>5.8201058201058196</v>
      </c>
      <c r="O72" s="51">
        <f t="shared" si="9"/>
        <v>8.1588603496654439</v>
      </c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44" customFormat="1" ht="13.5" customHeight="1">
      <c r="A73" s="54" t="s">
        <v>57</v>
      </c>
      <c r="B73" s="53"/>
      <c r="C73" s="53"/>
      <c r="D73" s="53"/>
      <c r="E73" s="53"/>
      <c r="F73" s="53"/>
      <c r="G73" s="52"/>
      <c r="H73" s="51"/>
      <c r="I73" s="53">
        <f>SUM(方向別!B32,方向別!I32)</f>
        <v>347</v>
      </c>
      <c r="J73" s="53">
        <f>SUM(方向別!C32,方向別!J32)</f>
        <v>14</v>
      </c>
      <c r="K73" s="53">
        <f>SUM(方向別!D32,方向別!K32)</f>
        <v>33</v>
      </c>
      <c r="L73" s="53">
        <f>SUM(方向別!E32,方向別!L32)</f>
        <v>8</v>
      </c>
      <c r="M73" s="53">
        <f t="shared" si="7"/>
        <v>402</v>
      </c>
      <c r="N73" s="52">
        <f t="shared" si="8"/>
        <v>5.4726368159203984</v>
      </c>
      <c r="O73" s="51">
        <f t="shared" si="9"/>
        <v>8.676883229009281</v>
      </c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44" customFormat="1" ht="13.5" customHeight="1">
      <c r="A74" s="58" t="s">
        <v>29</v>
      </c>
      <c r="B74" s="57"/>
      <c r="C74" s="57"/>
      <c r="D74" s="57"/>
      <c r="E74" s="57"/>
      <c r="F74" s="57"/>
      <c r="G74" s="56"/>
      <c r="H74" s="55"/>
      <c r="I74" s="57">
        <f>SUM(方向別!B33,方向別!I33)</f>
        <v>55</v>
      </c>
      <c r="J74" s="57">
        <f>SUM(方向別!C33,方向別!J33)</f>
        <v>1</v>
      </c>
      <c r="K74" s="57">
        <f>SUM(方向別!D33,方向別!K33)</f>
        <v>6</v>
      </c>
      <c r="L74" s="57">
        <f>SUM(方向別!E33,方向別!L33)</f>
        <v>0</v>
      </c>
      <c r="M74" s="57">
        <f t="shared" si="7"/>
        <v>62</v>
      </c>
      <c r="N74" s="56">
        <f t="shared" si="8"/>
        <v>1.6129032258064515</v>
      </c>
      <c r="O74" s="55">
        <f t="shared" si="9"/>
        <v>1.3382257716382473</v>
      </c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46" customFormat="1" ht="13.5" customHeight="1">
      <c r="A75" s="54" t="s">
        <v>30</v>
      </c>
      <c r="B75" s="53"/>
      <c r="C75" s="53"/>
      <c r="D75" s="53"/>
      <c r="E75" s="53"/>
      <c r="F75" s="53"/>
      <c r="G75" s="52"/>
      <c r="H75" s="51"/>
      <c r="I75" s="53">
        <f>SUM(方向別!B34,方向別!I34)</f>
        <v>61</v>
      </c>
      <c r="J75" s="53">
        <f>SUM(方向別!C34,方向別!J34)</f>
        <v>4</v>
      </c>
      <c r="K75" s="53">
        <f>SUM(方向別!D34,方向別!K34)</f>
        <v>5</v>
      </c>
      <c r="L75" s="53">
        <f>SUM(方向別!E34,方向別!L34)</f>
        <v>0</v>
      </c>
      <c r="M75" s="53">
        <f t="shared" si="7"/>
        <v>70</v>
      </c>
      <c r="N75" s="52">
        <f t="shared" si="8"/>
        <v>5.7142857142857144</v>
      </c>
      <c r="O75" s="51">
        <f t="shared" si="9"/>
        <v>1.5109000647528599</v>
      </c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</row>
    <row r="76" spans="1:67" s="46" customFormat="1" ht="13.5" customHeight="1">
      <c r="A76" s="54" t="s">
        <v>31</v>
      </c>
      <c r="B76" s="53"/>
      <c r="C76" s="53"/>
      <c r="D76" s="53"/>
      <c r="E76" s="53"/>
      <c r="F76" s="53"/>
      <c r="G76" s="52"/>
      <c r="H76" s="51"/>
      <c r="I76" s="53">
        <f>SUM(方向別!B35,方向別!I35)</f>
        <v>54</v>
      </c>
      <c r="J76" s="53">
        <f>SUM(方向別!C35,方向別!J35)</f>
        <v>1</v>
      </c>
      <c r="K76" s="53">
        <f>SUM(方向別!D35,方向別!K35)</f>
        <v>6</v>
      </c>
      <c r="L76" s="53">
        <f>SUM(方向別!E35,方向別!L35)</f>
        <v>0</v>
      </c>
      <c r="M76" s="53">
        <f t="shared" si="7"/>
        <v>61</v>
      </c>
      <c r="N76" s="52">
        <f t="shared" si="8"/>
        <v>1.639344262295082</v>
      </c>
      <c r="O76" s="51">
        <f t="shared" si="9"/>
        <v>1.3166414849989208</v>
      </c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</row>
    <row r="77" spans="1:67" s="46" customFormat="1" ht="13.5" customHeight="1">
      <c r="A77" s="54" t="s">
        <v>32</v>
      </c>
      <c r="B77" s="53"/>
      <c r="C77" s="53"/>
      <c r="D77" s="53"/>
      <c r="E77" s="53"/>
      <c r="F77" s="53"/>
      <c r="G77" s="52"/>
      <c r="H77" s="51"/>
      <c r="I77" s="53">
        <f>SUM(方向別!B36,方向別!I36)</f>
        <v>50</v>
      </c>
      <c r="J77" s="53">
        <f>SUM(方向別!C36,方向別!J36)</f>
        <v>2</v>
      </c>
      <c r="K77" s="53">
        <f>SUM(方向別!D36,方向別!K36)</f>
        <v>3</v>
      </c>
      <c r="L77" s="53">
        <f>SUM(方向別!E36,方向別!L36)</f>
        <v>1</v>
      </c>
      <c r="M77" s="53">
        <f t="shared" si="7"/>
        <v>56</v>
      </c>
      <c r="N77" s="52">
        <f t="shared" si="8"/>
        <v>5.3571428571428568</v>
      </c>
      <c r="O77" s="51">
        <f t="shared" si="9"/>
        <v>1.2087200518022878</v>
      </c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44" customFormat="1" ht="13.5" customHeight="1">
      <c r="A78" s="54" t="s">
        <v>33</v>
      </c>
      <c r="B78" s="53"/>
      <c r="C78" s="53"/>
      <c r="D78" s="53"/>
      <c r="E78" s="53"/>
      <c r="F78" s="53"/>
      <c r="G78" s="52"/>
      <c r="H78" s="51"/>
      <c r="I78" s="53">
        <f>SUM(方向別!B37,方向別!I37)</f>
        <v>46</v>
      </c>
      <c r="J78" s="53">
        <f>SUM(方向別!C37,方向別!J37)</f>
        <v>3</v>
      </c>
      <c r="K78" s="53">
        <f>SUM(方向別!D37,方向別!K37)</f>
        <v>8</v>
      </c>
      <c r="L78" s="53">
        <f>SUM(方向別!E37,方向別!L37)</f>
        <v>0</v>
      </c>
      <c r="M78" s="53">
        <f t="shared" si="7"/>
        <v>57</v>
      </c>
      <c r="N78" s="52">
        <f t="shared" si="8"/>
        <v>5.2631578947368416</v>
      </c>
      <c r="O78" s="51">
        <f t="shared" si="9"/>
        <v>1.2303043384416144</v>
      </c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46" customFormat="1" ht="13.5" customHeight="1">
      <c r="A79" s="54" t="s">
        <v>34</v>
      </c>
      <c r="B79" s="53"/>
      <c r="C79" s="53"/>
      <c r="D79" s="53"/>
      <c r="E79" s="53"/>
      <c r="F79" s="53"/>
      <c r="G79" s="52"/>
      <c r="H79" s="51"/>
      <c r="I79" s="53">
        <f>SUM(方向別!B38,方向別!I38)</f>
        <v>45</v>
      </c>
      <c r="J79" s="53">
        <f>SUM(方向別!C38,方向別!J38)</f>
        <v>1</v>
      </c>
      <c r="K79" s="53">
        <f>SUM(方向別!D38,方向別!K38)</f>
        <v>5</v>
      </c>
      <c r="L79" s="53">
        <f>SUM(方向別!E38,方向別!L38)</f>
        <v>0</v>
      </c>
      <c r="M79" s="53">
        <f t="shared" si="7"/>
        <v>51</v>
      </c>
      <c r="N79" s="52">
        <f t="shared" si="8"/>
        <v>1.9607843137254901</v>
      </c>
      <c r="O79" s="51">
        <f t="shared" si="9"/>
        <v>1.1007986186056551</v>
      </c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44" customFormat="1" ht="13.5" customHeight="1">
      <c r="A80" s="50" t="s">
        <v>15</v>
      </c>
      <c r="B80" s="49"/>
      <c r="C80" s="49"/>
      <c r="D80" s="49"/>
      <c r="E80" s="49"/>
      <c r="F80" s="49"/>
      <c r="G80" s="48"/>
      <c r="H80" s="47"/>
      <c r="I80" s="49">
        <f>SUM(I74:I79)</f>
        <v>311</v>
      </c>
      <c r="J80" s="49">
        <f>SUM(J74:J79)</f>
        <v>12</v>
      </c>
      <c r="K80" s="49">
        <f>SUM(K74:K79)</f>
        <v>33</v>
      </c>
      <c r="L80" s="49">
        <f>SUM(L74:L79)</f>
        <v>1</v>
      </c>
      <c r="M80" s="49">
        <f t="shared" si="7"/>
        <v>357</v>
      </c>
      <c r="N80" s="48">
        <f t="shared" si="8"/>
        <v>3.6414565826330536</v>
      </c>
      <c r="O80" s="47">
        <f t="shared" si="9"/>
        <v>7.705590330239585</v>
      </c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44" customFormat="1" ht="13.5" customHeight="1">
      <c r="A81" s="58" t="s">
        <v>35</v>
      </c>
      <c r="B81" s="57"/>
      <c r="C81" s="57"/>
      <c r="D81" s="57"/>
      <c r="E81" s="57"/>
      <c r="F81" s="57"/>
      <c r="G81" s="56"/>
      <c r="H81" s="55"/>
      <c r="I81" s="57">
        <f>SUM(方向別!B40,方向別!I40)</f>
        <v>37</v>
      </c>
      <c r="J81" s="57">
        <f>SUM(方向別!C40,方向別!J40)</f>
        <v>3</v>
      </c>
      <c r="K81" s="57">
        <f>SUM(方向別!D40,方向別!K40)</f>
        <v>9</v>
      </c>
      <c r="L81" s="57">
        <f>SUM(方向別!E40,方向別!L40)</f>
        <v>1</v>
      </c>
      <c r="M81" s="57">
        <f t="shared" si="7"/>
        <v>50</v>
      </c>
      <c r="N81" s="56">
        <f t="shared" si="8"/>
        <v>8</v>
      </c>
      <c r="O81" s="55">
        <f t="shared" si="9"/>
        <v>1.0792143319663285</v>
      </c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46" customFormat="1" ht="13.5" customHeight="1">
      <c r="A82" s="54" t="s">
        <v>36</v>
      </c>
      <c r="B82" s="53"/>
      <c r="C82" s="53"/>
      <c r="D82" s="53"/>
      <c r="E82" s="53"/>
      <c r="F82" s="53"/>
      <c r="G82" s="52"/>
      <c r="H82" s="51"/>
      <c r="I82" s="53">
        <f>SUM(方向別!B41,方向別!I41)</f>
        <v>55</v>
      </c>
      <c r="J82" s="53">
        <f>SUM(方向別!C41,方向別!J41)</f>
        <v>2</v>
      </c>
      <c r="K82" s="53">
        <f>SUM(方向別!D41,方向別!K41)</f>
        <v>6</v>
      </c>
      <c r="L82" s="53">
        <f>SUM(方向別!E41,方向別!L41)</f>
        <v>0</v>
      </c>
      <c r="M82" s="53">
        <f t="shared" si="7"/>
        <v>63</v>
      </c>
      <c r="N82" s="52">
        <f t="shared" si="8"/>
        <v>3.1746031746031744</v>
      </c>
      <c r="O82" s="51">
        <f t="shared" si="9"/>
        <v>1.3598100582775738</v>
      </c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</row>
    <row r="83" spans="1:67" s="46" customFormat="1" ht="13.5" customHeight="1">
      <c r="A83" s="54" t="s">
        <v>37</v>
      </c>
      <c r="B83" s="53"/>
      <c r="C83" s="53"/>
      <c r="D83" s="53"/>
      <c r="E83" s="53"/>
      <c r="F83" s="53"/>
      <c r="G83" s="52"/>
      <c r="H83" s="51"/>
      <c r="I83" s="53">
        <f>SUM(方向別!B42,方向別!I42)</f>
        <v>42</v>
      </c>
      <c r="J83" s="53">
        <f>SUM(方向別!C42,方向別!J42)</f>
        <v>4</v>
      </c>
      <c r="K83" s="53">
        <f>SUM(方向別!D42,方向別!K42)</f>
        <v>7</v>
      </c>
      <c r="L83" s="53">
        <f>SUM(方向別!E42,方向別!L42)</f>
        <v>0</v>
      </c>
      <c r="M83" s="53">
        <f t="shared" si="7"/>
        <v>53</v>
      </c>
      <c r="N83" s="52">
        <f t="shared" si="8"/>
        <v>7.5471698113207548</v>
      </c>
      <c r="O83" s="51">
        <f t="shared" si="9"/>
        <v>1.1439671918843082</v>
      </c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</row>
    <row r="84" spans="1:67" s="43" customFormat="1" ht="13.5" customHeight="1">
      <c r="A84" s="54" t="s">
        <v>38</v>
      </c>
      <c r="B84" s="53"/>
      <c r="C84" s="53"/>
      <c r="D84" s="53"/>
      <c r="E84" s="53"/>
      <c r="F84" s="53"/>
      <c r="G84" s="52"/>
      <c r="H84" s="51"/>
      <c r="I84" s="53">
        <f>SUM(方向別!B43,方向別!I43)</f>
        <v>44</v>
      </c>
      <c r="J84" s="53">
        <f>SUM(方向別!C43,方向別!J43)</f>
        <v>2</v>
      </c>
      <c r="K84" s="53">
        <f>SUM(方向別!D43,方向別!K43)</f>
        <v>2</v>
      </c>
      <c r="L84" s="53">
        <f>SUM(方向別!E43,方向別!L43)</f>
        <v>2</v>
      </c>
      <c r="M84" s="53">
        <f t="shared" si="7"/>
        <v>50</v>
      </c>
      <c r="N84" s="52">
        <f t="shared" si="8"/>
        <v>8</v>
      </c>
      <c r="O84" s="51">
        <f t="shared" si="9"/>
        <v>1.0792143319663285</v>
      </c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43" customFormat="1" ht="13.5" customHeight="1">
      <c r="A85" s="54" t="s">
        <v>39</v>
      </c>
      <c r="B85" s="53"/>
      <c r="C85" s="53"/>
      <c r="D85" s="53"/>
      <c r="E85" s="53"/>
      <c r="F85" s="53"/>
      <c r="G85" s="52"/>
      <c r="H85" s="51"/>
      <c r="I85" s="53">
        <f>SUM(方向別!B44,方向別!I44)</f>
        <v>51</v>
      </c>
      <c r="J85" s="53">
        <f>SUM(方向別!C44,方向別!J44)</f>
        <v>3</v>
      </c>
      <c r="K85" s="53">
        <f>SUM(方向別!D44,方向別!K44)</f>
        <v>4</v>
      </c>
      <c r="L85" s="53">
        <f>SUM(方向別!E44,方向別!L44)</f>
        <v>0</v>
      </c>
      <c r="M85" s="53">
        <f t="shared" si="7"/>
        <v>58</v>
      </c>
      <c r="N85" s="52">
        <f t="shared" si="8"/>
        <v>5.1724137931034484</v>
      </c>
      <c r="O85" s="51">
        <f t="shared" si="9"/>
        <v>1.2518886250809411</v>
      </c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44" customFormat="1" ht="13.5" customHeight="1">
      <c r="A86" s="54" t="s">
        <v>40</v>
      </c>
      <c r="B86" s="53"/>
      <c r="C86" s="53"/>
      <c r="D86" s="53"/>
      <c r="E86" s="53"/>
      <c r="F86" s="53"/>
      <c r="G86" s="52"/>
      <c r="H86" s="51"/>
      <c r="I86" s="53">
        <f>SUM(方向別!B45,方向別!I45)</f>
        <v>38</v>
      </c>
      <c r="J86" s="53">
        <f>SUM(方向別!C45,方向別!J45)</f>
        <v>4</v>
      </c>
      <c r="K86" s="53">
        <f>SUM(方向別!D45,方向別!K45)</f>
        <v>5</v>
      </c>
      <c r="L86" s="53">
        <f>SUM(方向別!E45,方向別!L45)</f>
        <v>0</v>
      </c>
      <c r="M86" s="53">
        <f t="shared" si="7"/>
        <v>47</v>
      </c>
      <c r="N86" s="52">
        <f t="shared" si="8"/>
        <v>8.5106382978723403</v>
      </c>
      <c r="O86" s="51">
        <f t="shared" si="9"/>
        <v>1.0144614720483489</v>
      </c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46" customFormat="1" ht="13.5" customHeight="1">
      <c r="A87" s="50" t="s">
        <v>15</v>
      </c>
      <c r="B87" s="49"/>
      <c r="C87" s="49"/>
      <c r="D87" s="49"/>
      <c r="E87" s="49"/>
      <c r="F87" s="49"/>
      <c r="G87" s="48"/>
      <c r="H87" s="47"/>
      <c r="I87" s="49">
        <f>SUM(I81:I86)</f>
        <v>267</v>
      </c>
      <c r="J87" s="49">
        <f>SUM(J81:J86)</f>
        <v>18</v>
      </c>
      <c r="K87" s="49">
        <f>SUM(K81:K86)</f>
        <v>33</v>
      </c>
      <c r="L87" s="49">
        <f>SUM(L81:L86)</f>
        <v>3</v>
      </c>
      <c r="M87" s="49">
        <f t="shared" si="7"/>
        <v>321</v>
      </c>
      <c r="N87" s="48">
        <f t="shared" si="8"/>
        <v>6.5420560747663545</v>
      </c>
      <c r="O87" s="47">
        <f t="shared" si="9"/>
        <v>6.9285560112238285</v>
      </c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</row>
    <row r="88" spans="1:67" s="43" customFormat="1" ht="13.5" customHeight="1">
      <c r="A88" s="50" t="s">
        <v>41</v>
      </c>
      <c r="B88" s="49"/>
      <c r="C88" s="49"/>
      <c r="D88" s="49"/>
      <c r="E88" s="49"/>
      <c r="F88" s="49"/>
      <c r="G88" s="48"/>
      <c r="H88" s="47"/>
      <c r="I88" s="49">
        <f>SUM(I58,I65:I73,I80,I87)</f>
        <v>3900</v>
      </c>
      <c r="J88" s="49">
        <f>SUM(J58,J65:J73,J80,J87)</f>
        <v>197</v>
      </c>
      <c r="K88" s="49">
        <f>SUM(K58,K65:K73,K80,K87)</f>
        <v>477</v>
      </c>
      <c r="L88" s="49">
        <f>SUM(L58,L65:L73,L80,L87)</f>
        <v>59</v>
      </c>
      <c r="M88" s="49">
        <f t="shared" si="7"/>
        <v>4633</v>
      </c>
      <c r="N88" s="48">
        <f t="shared" si="8"/>
        <v>5.5255773796676015</v>
      </c>
      <c r="O88" s="47">
        <f t="shared" si="9"/>
        <v>100</v>
      </c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43" customFormat="1" ht="12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43" customFormat="1" ht="12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44" customFormat="1" ht="12" customHeight="1">
      <c r="A91" s="70" t="s">
        <v>0</v>
      </c>
      <c r="B91" s="69">
        <v>3</v>
      </c>
      <c r="C91" s="68"/>
      <c r="D91" s="68"/>
      <c r="E91" s="68"/>
      <c r="F91" s="68"/>
      <c r="G91" s="68"/>
      <c r="H91" s="67"/>
      <c r="I91" s="69">
        <v>4</v>
      </c>
      <c r="J91" s="68"/>
      <c r="K91" s="68"/>
      <c r="L91" s="68"/>
      <c r="M91" s="68"/>
      <c r="N91" s="68"/>
      <c r="O91" s="67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46" customFormat="1" ht="39.6" customHeight="1">
      <c r="A92" s="65" t="s">
        <v>1</v>
      </c>
      <c r="B92" s="63" t="s">
        <v>2</v>
      </c>
      <c r="C92" s="62" t="s">
        <v>3</v>
      </c>
      <c r="D92" s="61" t="s">
        <v>4</v>
      </c>
      <c r="E92" s="62" t="s">
        <v>5</v>
      </c>
      <c r="F92" s="61" t="s">
        <v>6</v>
      </c>
      <c r="G92" s="61" t="s">
        <v>7</v>
      </c>
      <c r="H92" s="64" t="s">
        <v>8</v>
      </c>
      <c r="I92" s="63" t="s">
        <v>2</v>
      </c>
      <c r="J92" s="61" t="s">
        <v>3</v>
      </c>
      <c r="K92" s="61" t="s">
        <v>4</v>
      </c>
      <c r="L92" s="62" t="s">
        <v>5</v>
      </c>
      <c r="M92" s="61" t="s">
        <v>6</v>
      </c>
      <c r="N92" s="61" t="s">
        <v>7</v>
      </c>
      <c r="O92" s="60" t="s">
        <v>8</v>
      </c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</row>
    <row r="93" spans="1:67" s="43" customFormat="1" ht="13.5" customHeight="1">
      <c r="A93" s="58" t="s">
        <v>9</v>
      </c>
      <c r="B93" s="57">
        <v>17</v>
      </c>
      <c r="C93" s="57">
        <v>2</v>
      </c>
      <c r="D93" s="57">
        <v>1</v>
      </c>
      <c r="E93" s="57">
        <v>0</v>
      </c>
      <c r="F93" s="57">
        <f t="shared" ref="F93:F129" si="10">SUM(B93:E93)</f>
        <v>20</v>
      </c>
      <c r="G93" s="56">
        <f t="shared" ref="G93:G129" si="11">IF(SUM(C93,E93)=0,0,SUM(C93,E93)/F93*100)</f>
        <v>10</v>
      </c>
      <c r="H93" s="55">
        <f t="shared" ref="H93:H129" si="12">IF(F93=0,0,F93/F$129*100)</f>
        <v>1.0224948875255624</v>
      </c>
      <c r="I93" s="57">
        <v>12</v>
      </c>
      <c r="J93" s="57">
        <v>0</v>
      </c>
      <c r="K93" s="57">
        <v>0</v>
      </c>
      <c r="L93" s="57">
        <v>1</v>
      </c>
      <c r="M93" s="57">
        <f t="shared" ref="M93:M129" si="13">SUM(I93:L93)</f>
        <v>13</v>
      </c>
      <c r="N93" s="56">
        <f t="shared" ref="N93:N129" si="14">IF(SUM(J93,L93)=0,0,SUM(J93,L93)/M93*100)</f>
        <v>7.6923076923076925</v>
      </c>
      <c r="O93" s="55">
        <f t="shared" ref="O93:O129" si="15">IF(M93=0,0,M93/M$129*100)</f>
        <v>1.138353765323993</v>
      </c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43" customFormat="1" ht="13.5" customHeight="1">
      <c r="A94" s="54" t="s">
        <v>10</v>
      </c>
      <c r="B94" s="53">
        <v>24</v>
      </c>
      <c r="C94" s="53">
        <v>1</v>
      </c>
      <c r="D94" s="53">
        <v>1</v>
      </c>
      <c r="E94" s="53">
        <v>0</v>
      </c>
      <c r="F94" s="53">
        <f t="shared" si="10"/>
        <v>26</v>
      </c>
      <c r="G94" s="52">
        <f t="shared" si="11"/>
        <v>3.8461538461538463</v>
      </c>
      <c r="H94" s="51">
        <f t="shared" si="12"/>
        <v>1.3292433537832311</v>
      </c>
      <c r="I94" s="53">
        <v>9</v>
      </c>
      <c r="J94" s="53">
        <v>0</v>
      </c>
      <c r="K94" s="53">
        <v>0</v>
      </c>
      <c r="L94" s="53">
        <v>0</v>
      </c>
      <c r="M94" s="53">
        <f t="shared" si="13"/>
        <v>9</v>
      </c>
      <c r="N94" s="52">
        <f t="shared" si="14"/>
        <v>0</v>
      </c>
      <c r="O94" s="51">
        <f t="shared" si="15"/>
        <v>0.78809106830122588</v>
      </c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44" customFormat="1" ht="13.5" customHeight="1">
      <c r="A95" s="54" t="s">
        <v>11</v>
      </c>
      <c r="B95" s="53">
        <v>34</v>
      </c>
      <c r="C95" s="53">
        <v>4</v>
      </c>
      <c r="D95" s="53">
        <v>2</v>
      </c>
      <c r="E95" s="53">
        <v>0</v>
      </c>
      <c r="F95" s="53">
        <f t="shared" si="10"/>
        <v>40</v>
      </c>
      <c r="G95" s="52">
        <f t="shared" si="11"/>
        <v>10</v>
      </c>
      <c r="H95" s="51">
        <f t="shared" si="12"/>
        <v>2.0449897750511248</v>
      </c>
      <c r="I95" s="53">
        <v>13</v>
      </c>
      <c r="J95" s="53">
        <v>0</v>
      </c>
      <c r="K95" s="53">
        <v>0</v>
      </c>
      <c r="L95" s="53">
        <v>1</v>
      </c>
      <c r="M95" s="53">
        <f t="shared" si="13"/>
        <v>14</v>
      </c>
      <c r="N95" s="52">
        <f t="shared" si="14"/>
        <v>7.1428571428571423</v>
      </c>
      <c r="O95" s="51">
        <f t="shared" si="15"/>
        <v>1.2259194395796849</v>
      </c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46" customFormat="1" ht="13.5" customHeight="1">
      <c r="A96" s="54" t="s">
        <v>12</v>
      </c>
      <c r="B96" s="53">
        <v>36</v>
      </c>
      <c r="C96" s="53">
        <v>0</v>
      </c>
      <c r="D96" s="53">
        <v>1</v>
      </c>
      <c r="E96" s="53">
        <v>0</v>
      </c>
      <c r="F96" s="53">
        <f t="shared" si="10"/>
        <v>37</v>
      </c>
      <c r="G96" s="52">
        <f t="shared" si="11"/>
        <v>0</v>
      </c>
      <c r="H96" s="51">
        <f t="shared" si="12"/>
        <v>1.8916155419222904</v>
      </c>
      <c r="I96" s="53">
        <v>9</v>
      </c>
      <c r="J96" s="53">
        <v>0</v>
      </c>
      <c r="K96" s="53">
        <v>1</v>
      </c>
      <c r="L96" s="53">
        <v>0</v>
      </c>
      <c r="M96" s="53">
        <f t="shared" si="13"/>
        <v>10</v>
      </c>
      <c r="N96" s="52">
        <f t="shared" si="14"/>
        <v>0</v>
      </c>
      <c r="O96" s="51">
        <f t="shared" si="15"/>
        <v>0.87565674255691772</v>
      </c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1:67" s="44" customFormat="1" ht="13.5" customHeight="1">
      <c r="A97" s="54" t="s">
        <v>13</v>
      </c>
      <c r="B97" s="53">
        <v>27</v>
      </c>
      <c r="C97" s="53">
        <v>1</v>
      </c>
      <c r="D97" s="53">
        <v>2</v>
      </c>
      <c r="E97" s="53">
        <v>0</v>
      </c>
      <c r="F97" s="53">
        <f t="shared" si="10"/>
        <v>30</v>
      </c>
      <c r="G97" s="52">
        <f t="shared" si="11"/>
        <v>3.3333333333333335</v>
      </c>
      <c r="H97" s="51">
        <f t="shared" si="12"/>
        <v>1.5337423312883436</v>
      </c>
      <c r="I97" s="53">
        <v>9</v>
      </c>
      <c r="J97" s="53">
        <v>0</v>
      </c>
      <c r="K97" s="53">
        <v>1</v>
      </c>
      <c r="L97" s="53">
        <v>1</v>
      </c>
      <c r="M97" s="53">
        <f t="shared" si="13"/>
        <v>11</v>
      </c>
      <c r="N97" s="52">
        <f t="shared" si="14"/>
        <v>9.0909090909090917</v>
      </c>
      <c r="O97" s="51">
        <f t="shared" si="15"/>
        <v>0.96322241681260945</v>
      </c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1:67" s="44" customFormat="1" ht="13.5" customHeight="1">
      <c r="A98" s="54" t="s">
        <v>14</v>
      </c>
      <c r="B98" s="53">
        <v>32</v>
      </c>
      <c r="C98" s="53">
        <v>0</v>
      </c>
      <c r="D98" s="53">
        <v>4</v>
      </c>
      <c r="E98" s="53">
        <v>2</v>
      </c>
      <c r="F98" s="53">
        <f t="shared" si="10"/>
        <v>38</v>
      </c>
      <c r="G98" s="52">
        <f t="shared" si="11"/>
        <v>5.2631578947368416</v>
      </c>
      <c r="H98" s="51">
        <f t="shared" si="12"/>
        <v>1.9427402862985685</v>
      </c>
      <c r="I98" s="53">
        <v>7</v>
      </c>
      <c r="J98" s="53">
        <v>0</v>
      </c>
      <c r="K98" s="53">
        <v>2</v>
      </c>
      <c r="L98" s="53">
        <v>0</v>
      </c>
      <c r="M98" s="53">
        <f t="shared" si="13"/>
        <v>9</v>
      </c>
      <c r="N98" s="52">
        <f t="shared" si="14"/>
        <v>0</v>
      </c>
      <c r="O98" s="51">
        <f t="shared" si="15"/>
        <v>0.78809106830122588</v>
      </c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1:67" s="44" customFormat="1" ht="13.5" customHeight="1">
      <c r="A99" s="50" t="s">
        <v>15</v>
      </c>
      <c r="B99" s="49">
        <f>SUM(B93:B98)</f>
        <v>170</v>
      </c>
      <c r="C99" s="49">
        <f>SUM(C93:C98)</f>
        <v>8</v>
      </c>
      <c r="D99" s="49">
        <f>SUM(D93:D98)</f>
        <v>11</v>
      </c>
      <c r="E99" s="49">
        <f>SUM(E93:E98)</f>
        <v>2</v>
      </c>
      <c r="F99" s="49">
        <f t="shared" si="10"/>
        <v>191</v>
      </c>
      <c r="G99" s="48">
        <f t="shared" si="11"/>
        <v>5.2356020942408374</v>
      </c>
      <c r="H99" s="47">
        <f t="shared" si="12"/>
        <v>9.7648261758691213</v>
      </c>
      <c r="I99" s="49">
        <f>SUM(I93:I98)</f>
        <v>59</v>
      </c>
      <c r="J99" s="49">
        <f>SUM(J93:J98)</f>
        <v>0</v>
      </c>
      <c r="K99" s="49">
        <f>SUM(K93:K98)</f>
        <v>4</v>
      </c>
      <c r="L99" s="49">
        <f>SUM(L93:L98)</f>
        <v>3</v>
      </c>
      <c r="M99" s="49">
        <f t="shared" si="13"/>
        <v>66</v>
      </c>
      <c r="N99" s="48">
        <f t="shared" si="14"/>
        <v>4.5454545454545459</v>
      </c>
      <c r="O99" s="47">
        <f t="shared" si="15"/>
        <v>5.7793345008756569</v>
      </c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1:67" s="46" customFormat="1" ht="13.5" customHeight="1">
      <c r="A100" s="58" t="s">
        <v>16</v>
      </c>
      <c r="B100" s="57">
        <v>29</v>
      </c>
      <c r="C100" s="57">
        <v>1</v>
      </c>
      <c r="D100" s="57">
        <v>2</v>
      </c>
      <c r="E100" s="57">
        <v>0</v>
      </c>
      <c r="F100" s="57">
        <f t="shared" si="10"/>
        <v>32</v>
      </c>
      <c r="G100" s="56">
        <f t="shared" si="11"/>
        <v>3.125</v>
      </c>
      <c r="H100" s="55">
        <f t="shared" si="12"/>
        <v>1.6359918200409</v>
      </c>
      <c r="I100" s="57">
        <v>8</v>
      </c>
      <c r="J100" s="57">
        <v>0</v>
      </c>
      <c r="K100" s="57">
        <v>2</v>
      </c>
      <c r="L100" s="57">
        <v>0</v>
      </c>
      <c r="M100" s="57">
        <f t="shared" si="13"/>
        <v>10</v>
      </c>
      <c r="N100" s="56">
        <f t="shared" si="14"/>
        <v>0</v>
      </c>
      <c r="O100" s="55">
        <f t="shared" si="15"/>
        <v>0.87565674255691772</v>
      </c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</row>
    <row r="101" spans="1:67" s="46" customFormat="1" ht="13.5" customHeight="1">
      <c r="A101" s="54" t="s">
        <v>17</v>
      </c>
      <c r="B101" s="53">
        <v>35</v>
      </c>
      <c r="C101" s="53">
        <v>1</v>
      </c>
      <c r="D101" s="53">
        <v>0</v>
      </c>
      <c r="E101" s="53">
        <v>0</v>
      </c>
      <c r="F101" s="53">
        <f t="shared" si="10"/>
        <v>36</v>
      </c>
      <c r="G101" s="52">
        <f t="shared" si="11"/>
        <v>2.7777777777777777</v>
      </c>
      <c r="H101" s="51">
        <f t="shared" si="12"/>
        <v>1.8404907975460123</v>
      </c>
      <c r="I101" s="53">
        <v>14</v>
      </c>
      <c r="J101" s="53">
        <v>0</v>
      </c>
      <c r="K101" s="53">
        <v>2</v>
      </c>
      <c r="L101" s="53">
        <v>1</v>
      </c>
      <c r="M101" s="53">
        <f t="shared" si="13"/>
        <v>17</v>
      </c>
      <c r="N101" s="52">
        <f t="shared" si="14"/>
        <v>5.8823529411764701</v>
      </c>
      <c r="O101" s="51">
        <f t="shared" si="15"/>
        <v>1.4886164623467601</v>
      </c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</row>
    <row r="102" spans="1:67" s="46" customFormat="1" ht="13.5" customHeight="1">
      <c r="A102" s="54" t="s">
        <v>18</v>
      </c>
      <c r="B102" s="53">
        <v>35</v>
      </c>
      <c r="C102" s="53">
        <v>1</v>
      </c>
      <c r="D102" s="53">
        <v>2</v>
      </c>
      <c r="E102" s="53">
        <v>0</v>
      </c>
      <c r="F102" s="53">
        <f t="shared" si="10"/>
        <v>38</v>
      </c>
      <c r="G102" s="52">
        <f t="shared" si="11"/>
        <v>2.6315789473684208</v>
      </c>
      <c r="H102" s="51">
        <f t="shared" si="12"/>
        <v>1.9427402862985685</v>
      </c>
      <c r="I102" s="53">
        <v>12</v>
      </c>
      <c r="J102" s="53">
        <v>0</v>
      </c>
      <c r="K102" s="53">
        <v>2</v>
      </c>
      <c r="L102" s="53">
        <v>0</v>
      </c>
      <c r="M102" s="53">
        <f t="shared" si="13"/>
        <v>14</v>
      </c>
      <c r="N102" s="52">
        <f t="shared" si="14"/>
        <v>0</v>
      </c>
      <c r="O102" s="51">
        <f t="shared" si="15"/>
        <v>1.2259194395796849</v>
      </c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1:67" s="44" customFormat="1" ht="13.5" customHeight="1">
      <c r="A103" s="54" t="s">
        <v>19</v>
      </c>
      <c r="B103" s="53">
        <v>30</v>
      </c>
      <c r="C103" s="53">
        <v>1</v>
      </c>
      <c r="D103" s="53">
        <v>1</v>
      </c>
      <c r="E103" s="53">
        <v>0</v>
      </c>
      <c r="F103" s="53">
        <f t="shared" si="10"/>
        <v>32</v>
      </c>
      <c r="G103" s="52">
        <f t="shared" si="11"/>
        <v>3.125</v>
      </c>
      <c r="H103" s="51">
        <f t="shared" si="12"/>
        <v>1.6359918200409</v>
      </c>
      <c r="I103" s="53">
        <v>22</v>
      </c>
      <c r="J103" s="53">
        <v>0</v>
      </c>
      <c r="K103" s="53">
        <v>2</v>
      </c>
      <c r="L103" s="53">
        <v>0</v>
      </c>
      <c r="M103" s="53">
        <f t="shared" si="13"/>
        <v>24</v>
      </c>
      <c r="N103" s="52">
        <f t="shared" si="14"/>
        <v>0</v>
      </c>
      <c r="O103" s="51">
        <f t="shared" si="15"/>
        <v>2.1015761821366024</v>
      </c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1:67" s="46" customFormat="1" ht="13.5" customHeight="1">
      <c r="A104" s="54" t="s">
        <v>20</v>
      </c>
      <c r="B104" s="53">
        <v>36</v>
      </c>
      <c r="C104" s="53">
        <v>1</v>
      </c>
      <c r="D104" s="53">
        <v>1</v>
      </c>
      <c r="E104" s="53">
        <v>0</v>
      </c>
      <c r="F104" s="53">
        <f t="shared" si="10"/>
        <v>38</v>
      </c>
      <c r="G104" s="52">
        <f t="shared" si="11"/>
        <v>2.6315789473684208</v>
      </c>
      <c r="H104" s="51">
        <f t="shared" si="12"/>
        <v>1.9427402862985685</v>
      </c>
      <c r="I104" s="53">
        <v>12</v>
      </c>
      <c r="J104" s="53">
        <v>1</v>
      </c>
      <c r="K104" s="53">
        <v>1</v>
      </c>
      <c r="L104" s="53">
        <v>0</v>
      </c>
      <c r="M104" s="53">
        <f t="shared" si="13"/>
        <v>14</v>
      </c>
      <c r="N104" s="52">
        <f t="shared" si="14"/>
        <v>7.1428571428571423</v>
      </c>
      <c r="O104" s="51">
        <f t="shared" si="15"/>
        <v>1.2259194395796849</v>
      </c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1:67" s="44" customFormat="1" ht="13.5" customHeight="1">
      <c r="A105" s="54" t="s">
        <v>21</v>
      </c>
      <c r="B105" s="53">
        <v>30</v>
      </c>
      <c r="C105" s="53">
        <v>1</v>
      </c>
      <c r="D105" s="53">
        <v>2</v>
      </c>
      <c r="E105" s="53">
        <v>0</v>
      </c>
      <c r="F105" s="53">
        <f t="shared" si="10"/>
        <v>33</v>
      </c>
      <c r="G105" s="52">
        <f t="shared" si="11"/>
        <v>3.0303030303030303</v>
      </c>
      <c r="H105" s="51">
        <f t="shared" si="12"/>
        <v>1.6871165644171779</v>
      </c>
      <c r="I105" s="53">
        <v>9</v>
      </c>
      <c r="J105" s="53">
        <v>0</v>
      </c>
      <c r="K105" s="53">
        <v>1</v>
      </c>
      <c r="L105" s="53">
        <v>0</v>
      </c>
      <c r="M105" s="53">
        <f t="shared" si="13"/>
        <v>10</v>
      </c>
      <c r="N105" s="52">
        <f t="shared" si="14"/>
        <v>0</v>
      </c>
      <c r="O105" s="51">
        <f t="shared" si="15"/>
        <v>0.87565674255691772</v>
      </c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1:67" s="46" customFormat="1" ht="13.5" customHeight="1">
      <c r="A106" s="50" t="s">
        <v>15</v>
      </c>
      <c r="B106" s="49">
        <f>SUM(B100:B105)</f>
        <v>195</v>
      </c>
      <c r="C106" s="49">
        <f>SUM(C100:C105)</f>
        <v>6</v>
      </c>
      <c r="D106" s="49">
        <f>SUM(D100:D105)</f>
        <v>8</v>
      </c>
      <c r="E106" s="49">
        <f>SUM(E100:E105)</f>
        <v>0</v>
      </c>
      <c r="F106" s="49">
        <f t="shared" si="10"/>
        <v>209</v>
      </c>
      <c r="G106" s="48">
        <f t="shared" si="11"/>
        <v>2.8708133971291865</v>
      </c>
      <c r="H106" s="47">
        <f t="shared" si="12"/>
        <v>10.685071574642127</v>
      </c>
      <c r="I106" s="49">
        <f>SUM(I100:I105)</f>
        <v>77</v>
      </c>
      <c r="J106" s="49">
        <f>SUM(J100:J105)</f>
        <v>1</v>
      </c>
      <c r="K106" s="49">
        <f>SUM(K100:K105)</f>
        <v>10</v>
      </c>
      <c r="L106" s="49">
        <f>SUM(L100:L105)</f>
        <v>1</v>
      </c>
      <c r="M106" s="49">
        <f t="shared" si="13"/>
        <v>89</v>
      </c>
      <c r="N106" s="48">
        <f t="shared" si="14"/>
        <v>2.2471910112359552</v>
      </c>
      <c r="O106" s="47">
        <f t="shared" si="15"/>
        <v>7.7933450087565674</v>
      </c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</row>
    <row r="107" spans="1:67" s="44" customFormat="1" ht="13.5" customHeight="1">
      <c r="A107" s="54" t="s">
        <v>22</v>
      </c>
      <c r="B107" s="53">
        <v>187</v>
      </c>
      <c r="C107" s="53">
        <v>9</v>
      </c>
      <c r="D107" s="53">
        <v>19</v>
      </c>
      <c r="E107" s="53">
        <v>4</v>
      </c>
      <c r="F107" s="53">
        <f t="shared" si="10"/>
        <v>219</v>
      </c>
      <c r="G107" s="52">
        <f t="shared" si="11"/>
        <v>5.93607305936073</v>
      </c>
      <c r="H107" s="51">
        <f t="shared" si="12"/>
        <v>11.196319018404909</v>
      </c>
      <c r="I107" s="53">
        <v>91</v>
      </c>
      <c r="J107" s="53">
        <v>1</v>
      </c>
      <c r="K107" s="53">
        <v>8</v>
      </c>
      <c r="L107" s="53">
        <v>4</v>
      </c>
      <c r="M107" s="53">
        <f t="shared" si="13"/>
        <v>104</v>
      </c>
      <c r="N107" s="52">
        <f t="shared" si="14"/>
        <v>4.8076923076923084</v>
      </c>
      <c r="O107" s="51">
        <f t="shared" si="15"/>
        <v>9.1068301225919441</v>
      </c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1:67" s="46" customFormat="1" ht="13.5" customHeight="1">
      <c r="A108" s="54" t="s">
        <v>23</v>
      </c>
      <c r="B108" s="53">
        <v>142</v>
      </c>
      <c r="C108" s="53">
        <v>7</v>
      </c>
      <c r="D108" s="53">
        <v>12</v>
      </c>
      <c r="E108" s="53">
        <v>4</v>
      </c>
      <c r="F108" s="53">
        <f t="shared" si="10"/>
        <v>165</v>
      </c>
      <c r="G108" s="52">
        <f t="shared" si="11"/>
        <v>6.666666666666667</v>
      </c>
      <c r="H108" s="51">
        <f t="shared" si="12"/>
        <v>8.4355828220858893</v>
      </c>
      <c r="I108" s="53">
        <v>81</v>
      </c>
      <c r="J108" s="53">
        <v>1</v>
      </c>
      <c r="K108" s="53">
        <v>20</v>
      </c>
      <c r="L108" s="53">
        <v>8</v>
      </c>
      <c r="M108" s="53">
        <f t="shared" si="13"/>
        <v>110</v>
      </c>
      <c r="N108" s="52">
        <f t="shared" si="14"/>
        <v>8.1818181818181817</v>
      </c>
      <c r="O108" s="51">
        <f t="shared" si="15"/>
        <v>9.6322241681260934</v>
      </c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</row>
    <row r="109" spans="1:67" s="44" customFormat="1" ht="13.5" customHeight="1">
      <c r="A109" s="54" t="s">
        <v>24</v>
      </c>
      <c r="B109" s="53">
        <v>105</v>
      </c>
      <c r="C109" s="53">
        <v>4</v>
      </c>
      <c r="D109" s="53">
        <v>11</v>
      </c>
      <c r="E109" s="53">
        <v>1</v>
      </c>
      <c r="F109" s="53">
        <f t="shared" si="10"/>
        <v>121</v>
      </c>
      <c r="G109" s="52">
        <f t="shared" si="11"/>
        <v>4.1322314049586781</v>
      </c>
      <c r="H109" s="51">
        <f t="shared" si="12"/>
        <v>6.1860940695296529</v>
      </c>
      <c r="I109" s="53">
        <v>77</v>
      </c>
      <c r="J109" s="53">
        <v>1</v>
      </c>
      <c r="K109" s="53">
        <v>17</v>
      </c>
      <c r="L109" s="53">
        <v>2</v>
      </c>
      <c r="M109" s="53">
        <f t="shared" si="13"/>
        <v>97</v>
      </c>
      <c r="N109" s="52">
        <f t="shared" si="14"/>
        <v>3.0927835051546393</v>
      </c>
      <c r="O109" s="51">
        <f t="shared" si="15"/>
        <v>8.4938704028021021</v>
      </c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1:67" s="46" customFormat="1" ht="13.5" customHeight="1">
      <c r="A110" s="54" t="s">
        <v>25</v>
      </c>
      <c r="B110" s="53">
        <v>139</v>
      </c>
      <c r="C110" s="53">
        <v>5</v>
      </c>
      <c r="D110" s="53">
        <v>11</v>
      </c>
      <c r="E110" s="53">
        <v>3</v>
      </c>
      <c r="F110" s="53">
        <f t="shared" si="10"/>
        <v>158</v>
      </c>
      <c r="G110" s="52">
        <f t="shared" si="11"/>
        <v>5.0632911392405067</v>
      </c>
      <c r="H110" s="51">
        <f t="shared" si="12"/>
        <v>8.077709611451942</v>
      </c>
      <c r="I110" s="53">
        <v>74</v>
      </c>
      <c r="J110" s="53">
        <v>4</v>
      </c>
      <c r="K110" s="53">
        <v>11</v>
      </c>
      <c r="L110" s="53">
        <v>0</v>
      </c>
      <c r="M110" s="53">
        <f t="shared" si="13"/>
        <v>89</v>
      </c>
      <c r="N110" s="52">
        <f t="shared" si="14"/>
        <v>4.4943820224719104</v>
      </c>
      <c r="O110" s="51">
        <f t="shared" si="15"/>
        <v>7.7933450087565674</v>
      </c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</row>
    <row r="111" spans="1:67" s="46" customFormat="1" ht="13.5" customHeight="1">
      <c r="A111" s="54" t="s">
        <v>26</v>
      </c>
      <c r="B111" s="53">
        <v>174</v>
      </c>
      <c r="C111" s="53">
        <v>5</v>
      </c>
      <c r="D111" s="53">
        <v>14</v>
      </c>
      <c r="E111" s="53">
        <v>2</v>
      </c>
      <c r="F111" s="53">
        <f t="shared" si="10"/>
        <v>195</v>
      </c>
      <c r="G111" s="52">
        <f t="shared" si="11"/>
        <v>3.5897435897435894</v>
      </c>
      <c r="H111" s="51">
        <f t="shared" si="12"/>
        <v>9.969325153374232</v>
      </c>
      <c r="I111" s="53">
        <v>76</v>
      </c>
      <c r="J111" s="53">
        <v>1</v>
      </c>
      <c r="K111" s="53">
        <v>12</v>
      </c>
      <c r="L111" s="53">
        <v>0</v>
      </c>
      <c r="M111" s="53">
        <f t="shared" si="13"/>
        <v>89</v>
      </c>
      <c r="N111" s="52">
        <f t="shared" si="14"/>
        <v>1.1235955056179776</v>
      </c>
      <c r="O111" s="51">
        <f t="shared" si="15"/>
        <v>7.7933450087565674</v>
      </c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</row>
    <row r="112" spans="1:67" s="46" customFormat="1" ht="13.5" customHeight="1">
      <c r="A112" s="54" t="s">
        <v>27</v>
      </c>
      <c r="B112" s="53">
        <v>156</v>
      </c>
      <c r="C112" s="53">
        <v>9</v>
      </c>
      <c r="D112" s="53">
        <v>13</v>
      </c>
      <c r="E112" s="53">
        <v>3</v>
      </c>
      <c r="F112" s="53">
        <f t="shared" si="10"/>
        <v>181</v>
      </c>
      <c r="G112" s="52">
        <f t="shared" si="11"/>
        <v>6.6298342541436464</v>
      </c>
      <c r="H112" s="51">
        <f t="shared" si="12"/>
        <v>9.2535787321063392</v>
      </c>
      <c r="I112" s="53">
        <v>80</v>
      </c>
      <c r="J112" s="53">
        <v>1</v>
      </c>
      <c r="K112" s="53">
        <v>17</v>
      </c>
      <c r="L112" s="53">
        <v>4</v>
      </c>
      <c r="M112" s="53">
        <f t="shared" si="13"/>
        <v>102</v>
      </c>
      <c r="N112" s="52">
        <f t="shared" si="14"/>
        <v>4.9019607843137258</v>
      </c>
      <c r="O112" s="51">
        <f t="shared" si="15"/>
        <v>8.9316987740805605</v>
      </c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1:67" s="44" customFormat="1" ht="13.5" customHeight="1">
      <c r="A113" s="54" t="s">
        <v>28</v>
      </c>
      <c r="B113" s="53">
        <v>133</v>
      </c>
      <c r="C113" s="53">
        <v>4</v>
      </c>
      <c r="D113" s="53">
        <v>8</v>
      </c>
      <c r="E113" s="53">
        <v>4</v>
      </c>
      <c r="F113" s="53">
        <f t="shared" si="10"/>
        <v>149</v>
      </c>
      <c r="G113" s="52">
        <f t="shared" si="11"/>
        <v>5.3691275167785237</v>
      </c>
      <c r="H113" s="51">
        <f t="shared" si="12"/>
        <v>7.6175869120654394</v>
      </c>
      <c r="I113" s="53">
        <v>74</v>
      </c>
      <c r="J113" s="53">
        <v>1</v>
      </c>
      <c r="K113" s="53">
        <v>11</v>
      </c>
      <c r="L113" s="53">
        <v>4</v>
      </c>
      <c r="M113" s="53">
        <f t="shared" si="13"/>
        <v>90</v>
      </c>
      <c r="N113" s="52">
        <f t="shared" si="14"/>
        <v>5.5555555555555554</v>
      </c>
      <c r="O113" s="51">
        <f t="shared" si="15"/>
        <v>7.8809106830122584</v>
      </c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1:67" s="44" customFormat="1" ht="13.5" customHeight="1">
      <c r="A114" s="54" t="s">
        <v>57</v>
      </c>
      <c r="B114" s="53">
        <v>120</v>
      </c>
      <c r="C114" s="53">
        <v>6</v>
      </c>
      <c r="D114" s="53">
        <v>8</v>
      </c>
      <c r="E114" s="53">
        <v>3</v>
      </c>
      <c r="F114" s="53">
        <f t="shared" si="10"/>
        <v>137</v>
      </c>
      <c r="G114" s="52">
        <f t="shared" si="11"/>
        <v>6.5693430656934311</v>
      </c>
      <c r="H114" s="51">
        <f t="shared" si="12"/>
        <v>7.0040899795501019</v>
      </c>
      <c r="I114" s="53">
        <v>101</v>
      </c>
      <c r="J114" s="53">
        <v>2</v>
      </c>
      <c r="K114" s="53">
        <v>13</v>
      </c>
      <c r="L114" s="53">
        <v>0</v>
      </c>
      <c r="M114" s="53">
        <f t="shared" si="13"/>
        <v>116</v>
      </c>
      <c r="N114" s="52">
        <f t="shared" si="14"/>
        <v>1.7241379310344827</v>
      </c>
      <c r="O114" s="51">
        <f t="shared" si="15"/>
        <v>10.157618213660244</v>
      </c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1:67" s="44" customFormat="1" ht="13.5" customHeight="1">
      <c r="A115" s="58" t="s">
        <v>29</v>
      </c>
      <c r="B115" s="57">
        <v>19</v>
      </c>
      <c r="C115" s="57">
        <v>2</v>
      </c>
      <c r="D115" s="57">
        <v>1</v>
      </c>
      <c r="E115" s="57">
        <v>0</v>
      </c>
      <c r="F115" s="57">
        <f t="shared" si="10"/>
        <v>22</v>
      </c>
      <c r="G115" s="56">
        <f t="shared" si="11"/>
        <v>9.0909090909090917</v>
      </c>
      <c r="H115" s="55">
        <f t="shared" si="12"/>
        <v>1.1247443762781186</v>
      </c>
      <c r="I115" s="57">
        <v>19</v>
      </c>
      <c r="J115" s="57">
        <v>0</v>
      </c>
      <c r="K115" s="57">
        <v>1</v>
      </c>
      <c r="L115" s="57">
        <v>0</v>
      </c>
      <c r="M115" s="57">
        <f t="shared" si="13"/>
        <v>20</v>
      </c>
      <c r="N115" s="56">
        <f t="shared" si="14"/>
        <v>0</v>
      </c>
      <c r="O115" s="55">
        <f t="shared" si="15"/>
        <v>1.7513134851138354</v>
      </c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1:67" s="46" customFormat="1" ht="13.5" customHeight="1">
      <c r="A116" s="54" t="s">
        <v>30</v>
      </c>
      <c r="B116" s="53">
        <v>26</v>
      </c>
      <c r="C116" s="53">
        <v>2</v>
      </c>
      <c r="D116" s="53">
        <v>0</v>
      </c>
      <c r="E116" s="53">
        <v>0</v>
      </c>
      <c r="F116" s="53">
        <f t="shared" si="10"/>
        <v>28</v>
      </c>
      <c r="G116" s="52">
        <f t="shared" si="11"/>
        <v>7.1428571428571423</v>
      </c>
      <c r="H116" s="51">
        <f t="shared" si="12"/>
        <v>1.4314928425357873</v>
      </c>
      <c r="I116" s="53">
        <v>12</v>
      </c>
      <c r="J116" s="53">
        <v>0</v>
      </c>
      <c r="K116" s="53">
        <v>2</v>
      </c>
      <c r="L116" s="53">
        <v>0</v>
      </c>
      <c r="M116" s="53">
        <f t="shared" si="13"/>
        <v>14</v>
      </c>
      <c r="N116" s="52">
        <f t="shared" si="14"/>
        <v>0</v>
      </c>
      <c r="O116" s="51">
        <f t="shared" si="15"/>
        <v>1.2259194395796849</v>
      </c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</row>
    <row r="117" spans="1:67" s="46" customFormat="1" ht="13.5" customHeight="1">
      <c r="A117" s="54" t="s">
        <v>31</v>
      </c>
      <c r="B117" s="53">
        <v>19</v>
      </c>
      <c r="C117" s="53">
        <v>1</v>
      </c>
      <c r="D117" s="53">
        <v>3</v>
      </c>
      <c r="E117" s="53">
        <v>1</v>
      </c>
      <c r="F117" s="53">
        <f t="shared" si="10"/>
        <v>24</v>
      </c>
      <c r="G117" s="52">
        <f t="shared" si="11"/>
        <v>8.3333333333333321</v>
      </c>
      <c r="H117" s="51">
        <f t="shared" si="12"/>
        <v>1.2269938650306749</v>
      </c>
      <c r="I117" s="53">
        <v>13</v>
      </c>
      <c r="J117" s="53">
        <v>0</v>
      </c>
      <c r="K117" s="53">
        <v>2</v>
      </c>
      <c r="L117" s="53">
        <v>0</v>
      </c>
      <c r="M117" s="53">
        <f t="shared" si="13"/>
        <v>15</v>
      </c>
      <c r="N117" s="52">
        <f t="shared" si="14"/>
        <v>0</v>
      </c>
      <c r="O117" s="51">
        <f t="shared" si="15"/>
        <v>1.3134851138353765</v>
      </c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</row>
    <row r="118" spans="1:67" s="46" customFormat="1" ht="13.5" customHeight="1">
      <c r="A118" s="54" t="s">
        <v>32</v>
      </c>
      <c r="B118" s="53">
        <v>21</v>
      </c>
      <c r="C118" s="53">
        <v>0</v>
      </c>
      <c r="D118" s="53">
        <v>1</v>
      </c>
      <c r="E118" s="53">
        <v>1</v>
      </c>
      <c r="F118" s="53">
        <f t="shared" si="10"/>
        <v>23</v>
      </c>
      <c r="G118" s="52">
        <f t="shared" si="11"/>
        <v>4.3478260869565215</v>
      </c>
      <c r="H118" s="51">
        <f t="shared" si="12"/>
        <v>1.1758691206543967</v>
      </c>
      <c r="I118" s="53">
        <v>14</v>
      </c>
      <c r="J118" s="53">
        <v>1</v>
      </c>
      <c r="K118" s="53">
        <v>2</v>
      </c>
      <c r="L118" s="53">
        <v>0</v>
      </c>
      <c r="M118" s="53">
        <f t="shared" si="13"/>
        <v>17</v>
      </c>
      <c r="N118" s="52">
        <f t="shared" si="14"/>
        <v>5.8823529411764701</v>
      </c>
      <c r="O118" s="51">
        <f t="shared" si="15"/>
        <v>1.4886164623467601</v>
      </c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1:67" s="44" customFormat="1" ht="13.5" customHeight="1">
      <c r="A119" s="54" t="s">
        <v>33</v>
      </c>
      <c r="B119" s="53">
        <v>15</v>
      </c>
      <c r="C119" s="53">
        <v>2</v>
      </c>
      <c r="D119" s="53">
        <v>2</v>
      </c>
      <c r="E119" s="53">
        <v>0</v>
      </c>
      <c r="F119" s="53">
        <f t="shared" si="10"/>
        <v>19</v>
      </c>
      <c r="G119" s="52">
        <f t="shared" si="11"/>
        <v>10.526315789473683</v>
      </c>
      <c r="H119" s="51">
        <f t="shared" si="12"/>
        <v>0.97137014314928427</v>
      </c>
      <c r="I119" s="53">
        <v>19</v>
      </c>
      <c r="J119" s="53">
        <v>0</v>
      </c>
      <c r="K119" s="53">
        <v>3</v>
      </c>
      <c r="L119" s="53">
        <v>0</v>
      </c>
      <c r="M119" s="53">
        <f t="shared" si="13"/>
        <v>22</v>
      </c>
      <c r="N119" s="52">
        <f t="shared" si="14"/>
        <v>0</v>
      </c>
      <c r="O119" s="51">
        <f t="shared" si="15"/>
        <v>1.9264448336252189</v>
      </c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1:67" s="46" customFormat="1" ht="13.5" customHeight="1">
      <c r="A120" s="54" t="s">
        <v>34</v>
      </c>
      <c r="B120" s="53">
        <v>31</v>
      </c>
      <c r="C120" s="53">
        <v>0</v>
      </c>
      <c r="D120" s="53">
        <v>1</v>
      </c>
      <c r="E120" s="53">
        <v>0</v>
      </c>
      <c r="F120" s="53">
        <f t="shared" si="10"/>
        <v>32</v>
      </c>
      <c r="G120" s="52">
        <f t="shared" si="11"/>
        <v>0</v>
      </c>
      <c r="H120" s="51">
        <f t="shared" si="12"/>
        <v>1.6359918200409</v>
      </c>
      <c r="I120" s="53">
        <v>14</v>
      </c>
      <c r="J120" s="53">
        <v>0</v>
      </c>
      <c r="K120" s="53">
        <v>2</v>
      </c>
      <c r="L120" s="53">
        <v>0</v>
      </c>
      <c r="M120" s="53">
        <f t="shared" si="13"/>
        <v>16</v>
      </c>
      <c r="N120" s="52">
        <f t="shared" si="14"/>
        <v>0</v>
      </c>
      <c r="O120" s="51">
        <f t="shared" si="15"/>
        <v>1.4010507880910683</v>
      </c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1:67" s="44" customFormat="1" ht="13.5" customHeight="1">
      <c r="A121" s="50" t="s">
        <v>15</v>
      </c>
      <c r="B121" s="49">
        <f>SUM(B115:B120)</f>
        <v>131</v>
      </c>
      <c r="C121" s="49">
        <f>SUM(C115:C120)</f>
        <v>7</v>
      </c>
      <c r="D121" s="49">
        <f>SUM(D115:D120)</f>
        <v>8</v>
      </c>
      <c r="E121" s="49">
        <f>SUM(E115:E120)</f>
        <v>2</v>
      </c>
      <c r="F121" s="49">
        <f t="shared" si="10"/>
        <v>148</v>
      </c>
      <c r="G121" s="48">
        <f t="shared" si="11"/>
        <v>6.0810810810810816</v>
      </c>
      <c r="H121" s="47">
        <f t="shared" si="12"/>
        <v>7.5664621676891617</v>
      </c>
      <c r="I121" s="49">
        <f>SUM(I115:I120)</f>
        <v>91</v>
      </c>
      <c r="J121" s="49">
        <f>SUM(J115:J120)</f>
        <v>1</v>
      </c>
      <c r="K121" s="49">
        <f>SUM(K115:K120)</f>
        <v>12</v>
      </c>
      <c r="L121" s="49">
        <f>SUM(L115:L120)</f>
        <v>0</v>
      </c>
      <c r="M121" s="49">
        <f t="shared" si="13"/>
        <v>104</v>
      </c>
      <c r="N121" s="48">
        <f t="shared" si="14"/>
        <v>0.96153846153846156</v>
      </c>
      <c r="O121" s="47">
        <f t="shared" si="15"/>
        <v>9.1068301225919441</v>
      </c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1:67" s="44" customFormat="1" ht="13.5" customHeight="1">
      <c r="A122" s="58" t="s">
        <v>35</v>
      </c>
      <c r="B122" s="57">
        <v>8</v>
      </c>
      <c r="C122" s="57">
        <v>1</v>
      </c>
      <c r="D122" s="57">
        <v>2</v>
      </c>
      <c r="E122" s="57">
        <v>0</v>
      </c>
      <c r="F122" s="57">
        <f t="shared" si="10"/>
        <v>11</v>
      </c>
      <c r="G122" s="56">
        <f t="shared" si="11"/>
        <v>9.0909090909090917</v>
      </c>
      <c r="H122" s="55">
        <f t="shared" si="12"/>
        <v>0.56237218813905931</v>
      </c>
      <c r="I122" s="57">
        <v>15</v>
      </c>
      <c r="J122" s="57">
        <v>0</v>
      </c>
      <c r="K122" s="57">
        <v>3</v>
      </c>
      <c r="L122" s="57">
        <v>0</v>
      </c>
      <c r="M122" s="57">
        <f t="shared" si="13"/>
        <v>18</v>
      </c>
      <c r="N122" s="56">
        <f t="shared" si="14"/>
        <v>0</v>
      </c>
      <c r="O122" s="55">
        <f t="shared" si="15"/>
        <v>1.5761821366024518</v>
      </c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1:67" s="46" customFormat="1" ht="13.5" customHeight="1">
      <c r="A123" s="54" t="s">
        <v>36</v>
      </c>
      <c r="B123" s="53">
        <v>13</v>
      </c>
      <c r="C123" s="53">
        <v>1</v>
      </c>
      <c r="D123" s="53">
        <v>3</v>
      </c>
      <c r="E123" s="53">
        <v>0</v>
      </c>
      <c r="F123" s="53">
        <f t="shared" si="10"/>
        <v>17</v>
      </c>
      <c r="G123" s="52">
        <f t="shared" si="11"/>
        <v>5.8823529411764701</v>
      </c>
      <c r="H123" s="51">
        <f t="shared" si="12"/>
        <v>0.86912065439672803</v>
      </c>
      <c r="I123" s="53">
        <v>16</v>
      </c>
      <c r="J123" s="53">
        <v>0</v>
      </c>
      <c r="K123" s="53">
        <v>2</v>
      </c>
      <c r="L123" s="53">
        <v>0</v>
      </c>
      <c r="M123" s="53">
        <f t="shared" si="13"/>
        <v>18</v>
      </c>
      <c r="N123" s="52">
        <f t="shared" si="14"/>
        <v>0</v>
      </c>
      <c r="O123" s="51">
        <f t="shared" si="15"/>
        <v>1.5761821366024518</v>
      </c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</row>
    <row r="124" spans="1:67" s="46" customFormat="1" ht="13.5" customHeight="1">
      <c r="A124" s="54" t="s">
        <v>37</v>
      </c>
      <c r="B124" s="53">
        <v>16</v>
      </c>
      <c r="C124" s="53">
        <v>0</v>
      </c>
      <c r="D124" s="53">
        <v>2</v>
      </c>
      <c r="E124" s="53">
        <v>0</v>
      </c>
      <c r="F124" s="53">
        <f t="shared" si="10"/>
        <v>18</v>
      </c>
      <c r="G124" s="52">
        <f t="shared" si="11"/>
        <v>0</v>
      </c>
      <c r="H124" s="51">
        <f t="shared" si="12"/>
        <v>0.92024539877300615</v>
      </c>
      <c r="I124" s="53">
        <v>8</v>
      </c>
      <c r="J124" s="53">
        <v>0</v>
      </c>
      <c r="K124" s="53">
        <v>2</v>
      </c>
      <c r="L124" s="53">
        <v>0</v>
      </c>
      <c r="M124" s="53">
        <f t="shared" si="13"/>
        <v>10</v>
      </c>
      <c r="N124" s="52">
        <f t="shared" si="14"/>
        <v>0</v>
      </c>
      <c r="O124" s="51">
        <f t="shared" si="15"/>
        <v>0.87565674255691772</v>
      </c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</row>
    <row r="125" spans="1:67" s="43" customFormat="1" ht="13.5" customHeight="1">
      <c r="A125" s="54" t="s">
        <v>38</v>
      </c>
      <c r="B125" s="53">
        <v>9</v>
      </c>
      <c r="C125" s="53">
        <v>2</v>
      </c>
      <c r="D125" s="53">
        <v>0</v>
      </c>
      <c r="E125" s="53">
        <v>0</v>
      </c>
      <c r="F125" s="53">
        <f t="shared" si="10"/>
        <v>11</v>
      </c>
      <c r="G125" s="52">
        <f t="shared" si="11"/>
        <v>18.181818181818183</v>
      </c>
      <c r="H125" s="51">
        <f t="shared" si="12"/>
        <v>0.56237218813905931</v>
      </c>
      <c r="I125" s="53">
        <v>16</v>
      </c>
      <c r="J125" s="53">
        <v>0</v>
      </c>
      <c r="K125" s="53">
        <v>1</v>
      </c>
      <c r="L125" s="53">
        <v>0</v>
      </c>
      <c r="M125" s="53">
        <f t="shared" si="13"/>
        <v>17</v>
      </c>
      <c r="N125" s="52">
        <f t="shared" si="14"/>
        <v>0</v>
      </c>
      <c r="O125" s="51">
        <f t="shared" si="15"/>
        <v>1.4886164623467601</v>
      </c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1:67" s="43" customFormat="1" ht="13.5" customHeight="1">
      <c r="A126" s="54" t="s">
        <v>39</v>
      </c>
      <c r="B126" s="53">
        <v>11</v>
      </c>
      <c r="C126" s="53">
        <v>0</v>
      </c>
      <c r="D126" s="53">
        <v>1</v>
      </c>
      <c r="E126" s="53">
        <v>0</v>
      </c>
      <c r="F126" s="53">
        <f t="shared" si="10"/>
        <v>12</v>
      </c>
      <c r="G126" s="52">
        <f t="shared" si="11"/>
        <v>0</v>
      </c>
      <c r="H126" s="51">
        <f t="shared" si="12"/>
        <v>0.61349693251533743</v>
      </c>
      <c r="I126" s="53">
        <v>13</v>
      </c>
      <c r="J126" s="53">
        <v>0</v>
      </c>
      <c r="K126" s="53">
        <v>2</v>
      </c>
      <c r="L126" s="53">
        <v>0</v>
      </c>
      <c r="M126" s="53">
        <f t="shared" si="13"/>
        <v>15</v>
      </c>
      <c r="N126" s="52">
        <f t="shared" si="14"/>
        <v>0</v>
      </c>
      <c r="O126" s="51">
        <f t="shared" si="15"/>
        <v>1.3134851138353765</v>
      </c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1:67" s="44" customFormat="1" ht="13.5" customHeight="1">
      <c r="A127" s="54" t="s">
        <v>40</v>
      </c>
      <c r="B127" s="53">
        <v>11</v>
      </c>
      <c r="C127" s="53">
        <v>2</v>
      </c>
      <c r="D127" s="53">
        <v>1</v>
      </c>
      <c r="E127" s="53">
        <v>0</v>
      </c>
      <c r="F127" s="53">
        <f t="shared" si="10"/>
        <v>14</v>
      </c>
      <c r="G127" s="52">
        <f t="shared" si="11"/>
        <v>14.285714285714285</v>
      </c>
      <c r="H127" s="51">
        <f t="shared" si="12"/>
        <v>0.71574642126789367</v>
      </c>
      <c r="I127" s="53">
        <v>8</v>
      </c>
      <c r="J127" s="53">
        <v>0</v>
      </c>
      <c r="K127" s="53">
        <v>0</v>
      </c>
      <c r="L127" s="53">
        <v>0</v>
      </c>
      <c r="M127" s="53">
        <f t="shared" si="13"/>
        <v>8</v>
      </c>
      <c r="N127" s="52">
        <f t="shared" si="14"/>
        <v>0</v>
      </c>
      <c r="O127" s="51">
        <f t="shared" si="15"/>
        <v>0.70052539404553416</v>
      </c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1:67" s="46" customFormat="1" ht="13.5" customHeight="1">
      <c r="A128" s="50" t="s">
        <v>15</v>
      </c>
      <c r="B128" s="49">
        <f>SUM(B122:B127)</f>
        <v>68</v>
      </c>
      <c r="C128" s="49">
        <f>SUM(C122:C127)</f>
        <v>6</v>
      </c>
      <c r="D128" s="49">
        <f>SUM(D122:D127)</f>
        <v>9</v>
      </c>
      <c r="E128" s="49">
        <f>SUM(E122:E127)</f>
        <v>0</v>
      </c>
      <c r="F128" s="49">
        <f t="shared" si="10"/>
        <v>83</v>
      </c>
      <c r="G128" s="48">
        <f t="shared" si="11"/>
        <v>7.2289156626506017</v>
      </c>
      <c r="H128" s="47">
        <f t="shared" si="12"/>
        <v>4.2433537832310835</v>
      </c>
      <c r="I128" s="49">
        <f>SUM(I122:I127)</f>
        <v>76</v>
      </c>
      <c r="J128" s="49">
        <f>SUM(J122:J127)</f>
        <v>0</v>
      </c>
      <c r="K128" s="49">
        <f>SUM(K122:K127)</f>
        <v>10</v>
      </c>
      <c r="L128" s="49">
        <f>SUM(L122:L127)</f>
        <v>0</v>
      </c>
      <c r="M128" s="49">
        <f t="shared" si="13"/>
        <v>86</v>
      </c>
      <c r="N128" s="48">
        <f t="shared" si="14"/>
        <v>0</v>
      </c>
      <c r="O128" s="47">
        <f t="shared" si="15"/>
        <v>7.530647985989491</v>
      </c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</row>
    <row r="129" spans="1:67" s="43" customFormat="1" ht="13.5" customHeight="1">
      <c r="A129" s="50" t="s">
        <v>41</v>
      </c>
      <c r="B129" s="49">
        <f>SUM(B99,B106:B114,B121,B128)</f>
        <v>1720</v>
      </c>
      <c r="C129" s="49">
        <f>SUM(C99,C106:C114,C121,C128)</f>
        <v>76</v>
      </c>
      <c r="D129" s="49">
        <f>SUM(D99,D106:D114,D121,D128)</f>
        <v>132</v>
      </c>
      <c r="E129" s="49">
        <f>SUM(E99,E106:E114,E121,E128)</f>
        <v>28</v>
      </c>
      <c r="F129" s="49">
        <f t="shared" si="10"/>
        <v>1956</v>
      </c>
      <c r="G129" s="48">
        <f t="shared" si="11"/>
        <v>5.3169734151329244</v>
      </c>
      <c r="H129" s="47">
        <f t="shared" si="12"/>
        <v>100</v>
      </c>
      <c r="I129" s="49">
        <f>SUM(I99,I106:I114,I121,I128)</f>
        <v>957</v>
      </c>
      <c r="J129" s="49">
        <f>SUM(J99,J106:J114,J121,J128)</f>
        <v>14</v>
      </c>
      <c r="K129" s="49">
        <f>SUM(K99,K106:K114,K121,K128)</f>
        <v>145</v>
      </c>
      <c r="L129" s="49">
        <f>SUM(L99,L106:L114,L121,L128)</f>
        <v>26</v>
      </c>
      <c r="M129" s="49">
        <f t="shared" si="13"/>
        <v>1142</v>
      </c>
      <c r="N129" s="48">
        <f t="shared" si="14"/>
        <v>3.5026269702276709</v>
      </c>
      <c r="O129" s="47">
        <f t="shared" si="15"/>
        <v>100</v>
      </c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1:67" s="43" customFormat="1" ht="12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1:67" s="43" customFormat="1" ht="12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1:67" s="44" customFormat="1" ht="12" customHeight="1">
      <c r="A132" s="70" t="s">
        <v>0</v>
      </c>
      <c r="B132" s="69"/>
      <c r="C132" s="68"/>
      <c r="D132" s="68"/>
      <c r="E132" s="68"/>
      <c r="F132" s="68"/>
      <c r="G132" s="68"/>
      <c r="H132" s="67"/>
      <c r="I132" s="69" t="s">
        <v>70</v>
      </c>
      <c r="J132" s="68"/>
      <c r="K132" s="68"/>
      <c r="L132" s="68"/>
      <c r="M132" s="68"/>
      <c r="N132" s="68"/>
      <c r="O132" s="67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1:67" s="46" customFormat="1" ht="39.6" customHeight="1">
      <c r="A133" s="65" t="s">
        <v>1</v>
      </c>
      <c r="B133" s="63" t="s">
        <v>2</v>
      </c>
      <c r="C133" s="62" t="s">
        <v>3</v>
      </c>
      <c r="D133" s="61" t="s">
        <v>4</v>
      </c>
      <c r="E133" s="62" t="s">
        <v>5</v>
      </c>
      <c r="F133" s="61" t="s">
        <v>6</v>
      </c>
      <c r="G133" s="61" t="s">
        <v>7</v>
      </c>
      <c r="H133" s="64" t="s">
        <v>8</v>
      </c>
      <c r="I133" s="63" t="s">
        <v>2</v>
      </c>
      <c r="J133" s="61" t="s">
        <v>3</v>
      </c>
      <c r="K133" s="61" t="s">
        <v>4</v>
      </c>
      <c r="L133" s="62" t="s">
        <v>5</v>
      </c>
      <c r="M133" s="61" t="s">
        <v>6</v>
      </c>
      <c r="N133" s="61" t="s">
        <v>7</v>
      </c>
      <c r="O133" s="60" t="s">
        <v>8</v>
      </c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</row>
    <row r="134" spans="1:67" s="43" customFormat="1" ht="13.5" customHeight="1">
      <c r="A134" s="58" t="s">
        <v>9</v>
      </c>
      <c r="B134" s="57"/>
      <c r="C134" s="57"/>
      <c r="D134" s="57"/>
      <c r="E134" s="57"/>
      <c r="F134" s="57"/>
      <c r="G134" s="56"/>
      <c r="H134" s="55"/>
      <c r="I134" s="57">
        <f>SUM(方向別!B93,方向別!I93)</f>
        <v>29</v>
      </c>
      <c r="J134" s="57">
        <f>SUM(方向別!C93,方向別!J93)</f>
        <v>2</v>
      </c>
      <c r="K134" s="57">
        <f>SUM(方向別!D93,方向別!K93)</f>
        <v>1</v>
      </c>
      <c r="L134" s="57">
        <f>SUM(方向別!E93,方向別!L93)</f>
        <v>1</v>
      </c>
      <c r="M134" s="57">
        <f t="shared" ref="M134:M170" si="16">SUM(I134:L134)</f>
        <v>33</v>
      </c>
      <c r="N134" s="56">
        <f t="shared" ref="N134:N170" si="17">IF(SUM(J134,L134)=0,0,SUM(J134,L134)/M134*100)</f>
        <v>9.0909090909090917</v>
      </c>
      <c r="O134" s="55">
        <f t="shared" ref="O134:O170" si="18">IF(M134=0,0,M134/M$170*100)</f>
        <v>1.065203357004519</v>
      </c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1:67" s="43" customFormat="1" ht="13.5" customHeight="1">
      <c r="A135" s="54" t="s">
        <v>10</v>
      </c>
      <c r="B135" s="53"/>
      <c r="C135" s="53"/>
      <c r="D135" s="53"/>
      <c r="E135" s="53"/>
      <c r="F135" s="53"/>
      <c r="G135" s="52"/>
      <c r="H135" s="51"/>
      <c r="I135" s="53">
        <f>SUM(方向別!B94,方向別!I94)</f>
        <v>33</v>
      </c>
      <c r="J135" s="53">
        <f>SUM(方向別!C94,方向別!J94)</f>
        <v>1</v>
      </c>
      <c r="K135" s="53">
        <f>SUM(方向別!D94,方向別!K94)</f>
        <v>1</v>
      </c>
      <c r="L135" s="53">
        <f>SUM(方向別!E94,方向別!L94)</f>
        <v>0</v>
      </c>
      <c r="M135" s="53">
        <f t="shared" si="16"/>
        <v>35</v>
      </c>
      <c r="N135" s="52">
        <f t="shared" si="17"/>
        <v>2.8571428571428572</v>
      </c>
      <c r="O135" s="51">
        <f t="shared" si="18"/>
        <v>1.129761136216914</v>
      </c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1:67" s="44" customFormat="1" ht="13.5" customHeight="1">
      <c r="A136" s="54" t="s">
        <v>11</v>
      </c>
      <c r="B136" s="53"/>
      <c r="C136" s="53"/>
      <c r="D136" s="53"/>
      <c r="E136" s="53"/>
      <c r="F136" s="53"/>
      <c r="G136" s="52"/>
      <c r="H136" s="51"/>
      <c r="I136" s="53">
        <f>SUM(方向別!B95,方向別!I95)</f>
        <v>47</v>
      </c>
      <c r="J136" s="53">
        <f>SUM(方向別!C95,方向別!J95)</f>
        <v>4</v>
      </c>
      <c r="K136" s="53">
        <f>SUM(方向別!D95,方向別!K95)</f>
        <v>2</v>
      </c>
      <c r="L136" s="53">
        <f>SUM(方向別!E95,方向別!L95)</f>
        <v>1</v>
      </c>
      <c r="M136" s="53">
        <f t="shared" si="16"/>
        <v>54</v>
      </c>
      <c r="N136" s="52">
        <f t="shared" si="17"/>
        <v>9.2592592592592595</v>
      </c>
      <c r="O136" s="51">
        <f t="shared" si="18"/>
        <v>1.7430600387346677</v>
      </c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1:67" s="46" customFormat="1" ht="13.5" customHeight="1">
      <c r="A137" s="54" t="s">
        <v>12</v>
      </c>
      <c r="B137" s="53"/>
      <c r="C137" s="53"/>
      <c r="D137" s="53"/>
      <c r="E137" s="53"/>
      <c r="F137" s="53"/>
      <c r="G137" s="52"/>
      <c r="H137" s="51"/>
      <c r="I137" s="53">
        <f>SUM(方向別!B96,方向別!I96)</f>
        <v>45</v>
      </c>
      <c r="J137" s="53">
        <f>SUM(方向別!C96,方向別!J96)</f>
        <v>0</v>
      </c>
      <c r="K137" s="53">
        <f>SUM(方向別!D96,方向別!K96)</f>
        <v>2</v>
      </c>
      <c r="L137" s="53">
        <f>SUM(方向別!E96,方向別!L96)</f>
        <v>0</v>
      </c>
      <c r="M137" s="53">
        <f t="shared" si="16"/>
        <v>47</v>
      </c>
      <c r="N137" s="52">
        <f t="shared" si="17"/>
        <v>0</v>
      </c>
      <c r="O137" s="51">
        <f t="shared" si="18"/>
        <v>1.5171078114912848</v>
      </c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1:67" s="44" customFormat="1" ht="13.5" customHeight="1">
      <c r="A138" s="54" t="s">
        <v>13</v>
      </c>
      <c r="B138" s="53"/>
      <c r="C138" s="53"/>
      <c r="D138" s="53"/>
      <c r="E138" s="53"/>
      <c r="F138" s="53"/>
      <c r="G138" s="52"/>
      <c r="H138" s="51"/>
      <c r="I138" s="53">
        <f>SUM(方向別!B97,方向別!I97)</f>
        <v>36</v>
      </c>
      <c r="J138" s="53">
        <f>SUM(方向別!C97,方向別!J97)</f>
        <v>1</v>
      </c>
      <c r="K138" s="53">
        <f>SUM(方向別!D97,方向別!K97)</f>
        <v>3</v>
      </c>
      <c r="L138" s="53">
        <f>SUM(方向別!E97,方向別!L97)</f>
        <v>1</v>
      </c>
      <c r="M138" s="53">
        <f t="shared" si="16"/>
        <v>41</v>
      </c>
      <c r="N138" s="52">
        <f t="shared" si="17"/>
        <v>4.8780487804878048</v>
      </c>
      <c r="O138" s="51">
        <f t="shared" si="18"/>
        <v>1.3234344738540995</v>
      </c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1:67" s="44" customFormat="1" ht="13.5" customHeight="1">
      <c r="A139" s="54" t="s">
        <v>14</v>
      </c>
      <c r="B139" s="53"/>
      <c r="C139" s="53"/>
      <c r="D139" s="53"/>
      <c r="E139" s="53"/>
      <c r="F139" s="53"/>
      <c r="G139" s="52"/>
      <c r="H139" s="51"/>
      <c r="I139" s="53">
        <f>SUM(方向別!B98,方向別!I98)</f>
        <v>39</v>
      </c>
      <c r="J139" s="53">
        <f>SUM(方向別!C98,方向別!J98)</f>
        <v>0</v>
      </c>
      <c r="K139" s="53">
        <f>SUM(方向別!D98,方向別!K98)</f>
        <v>6</v>
      </c>
      <c r="L139" s="53">
        <f>SUM(方向別!E98,方向別!L98)</f>
        <v>2</v>
      </c>
      <c r="M139" s="53">
        <f t="shared" si="16"/>
        <v>47</v>
      </c>
      <c r="N139" s="52">
        <f t="shared" si="17"/>
        <v>4.2553191489361701</v>
      </c>
      <c r="O139" s="51">
        <f t="shared" si="18"/>
        <v>1.5171078114912848</v>
      </c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1:67" s="44" customFormat="1" ht="13.5" customHeight="1">
      <c r="A140" s="50" t="s">
        <v>15</v>
      </c>
      <c r="B140" s="49"/>
      <c r="C140" s="49"/>
      <c r="D140" s="49"/>
      <c r="E140" s="49"/>
      <c r="F140" s="49"/>
      <c r="G140" s="48"/>
      <c r="H140" s="47"/>
      <c r="I140" s="49">
        <f>SUM(I134:I139)</f>
        <v>229</v>
      </c>
      <c r="J140" s="49">
        <f>SUM(J134:J139)</f>
        <v>8</v>
      </c>
      <c r="K140" s="49">
        <f>SUM(K134:K139)</f>
        <v>15</v>
      </c>
      <c r="L140" s="49">
        <f>SUM(L134:L139)</f>
        <v>5</v>
      </c>
      <c r="M140" s="49">
        <f t="shared" si="16"/>
        <v>257</v>
      </c>
      <c r="N140" s="48">
        <f t="shared" si="17"/>
        <v>5.0583657587548636</v>
      </c>
      <c r="O140" s="47">
        <f t="shared" si="18"/>
        <v>8.295674628792769</v>
      </c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1:67" s="46" customFormat="1" ht="13.5" customHeight="1">
      <c r="A141" s="58" t="s">
        <v>16</v>
      </c>
      <c r="B141" s="57"/>
      <c r="C141" s="57"/>
      <c r="D141" s="57"/>
      <c r="E141" s="57"/>
      <c r="F141" s="57"/>
      <c r="G141" s="56"/>
      <c r="H141" s="55"/>
      <c r="I141" s="57">
        <f>SUM(方向別!B100,方向別!I100)</f>
        <v>37</v>
      </c>
      <c r="J141" s="57">
        <f>SUM(方向別!C100,方向別!J100)</f>
        <v>1</v>
      </c>
      <c r="K141" s="57">
        <f>SUM(方向別!D100,方向別!K100)</f>
        <v>4</v>
      </c>
      <c r="L141" s="57">
        <f>SUM(方向別!E100,方向別!L100)</f>
        <v>0</v>
      </c>
      <c r="M141" s="57">
        <f t="shared" si="16"/>
        <v>42</v>
      </c>
      <c r="N141" s="56">
        <f t="shared" si="17"/>
        <v>2.3809523809523809</v>
      </c>
      <c r="O141" s="55">
        <f t="shared" si="18"/>
        <v>1.3557133634602969</v>
      </c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</row>
    <row r="142" spans="1:67" s="46" customFormat="1" ht="13.5" customHeight="1">
      <c r="A142" s="54" t="s">
        <v>17</v>
      </c>
      <c r="B142" s="53"/>
      <c r="C142" s="53"/>
      <c r="D142" s="53"/>
      <c r="E142" s="53"/>
      <c r="F142" s="53"/>
      <c r="G142" s="52"/>
      <c r="H142" s="51"/>
      <c r="I142" s="53">
        <f>SUM(方向別!B101,方向別!I101)</f>
        <v>49</v>
      </c>
      <c r="J142" s="53">
        <f>SUM(方向別!C101,方向別!J101)</f>
        <v>1</v>
      </c>
      <c r="K142" s="53">
        <f>SUM(方向別!D101,方向別!K101)</f>
        <v>2</v>
      </c>
      <c r="L142" s="53">
        <f>SUM(方向別!E101,方向別!L101)</f>
        <v>1</v>
      </c>
      <c r="M142" s="53">
        <f t="shared" si="16"/>
        <v>53</v>
      </c>
      <c r="N142" s="52">
        <f t="shared" si="17"/>
        <v>3.7735849056603774</v>
      </c>
      <c r="O142" s="51">
        <f t="shared" si="18"/>
        <v>1.7107811491284701</v>
      </c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</row>
    <row r="143" spans="1:67" s="46" customFormat="1" ht="13.5" customHeight="1">
      <c r="A143" s="54" t="s">
        <v>18</v>
      </c>
      <c r="B143" s="53"/>
      <c r="C143" s="53"/>
      <c r="D143" s="53"/>
      <c r="E143" s="53"/>
      <c r="F143" s="53"/>
      <c r="G143" s="52"/>
      <c r="H143" s="51"/>
      <c r="I143" s="53">
        <f>SUM(方向別!B102,方向別!I102)</f>
        <v>47</v>
      </c>
      <c r="J143" s="53">
        <f>SUM(方向別!C102,方向別!J102)</f>
        <v>1</v>
      </c>
      <c r="K143" s="53">
        <f>SUM(方向別!D102,方向別!K102)</f>
        <v>4</v>
      </c>
      <c r="L143" s="53">
        <f>SUM(方向別!E102,方向別!L102)</f>
        <v>0</v>
      </c>
      <c r="M143" s="53">
        <f t="shared" si="16"/>
        <v>52</v>
      </c>
      <c r="N143" s="52">
        <f t="shared" si="17"/>
        <v>1.9230769230769231</v>
      </c>
      <c r="O143" s="51">
        <f t="shared" si="18"/>
        <v>1.6785022595222725</v>
      </c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1:67" s="44" customFormat="1" ht="13.5" customHeight="1">
      <c r="A144" s="54" t="s">
        <v>19</v>
      </c>
      <c r="B144" s="53"/>
      <c r="C144" s="53"/>
      <c r="D144" s="53"/>
      <c r="E144" s="53"/>
      <c r="F144" s="53"/>
      <c r="G144" s="52"/>
      <c r="H144" s="51"/>
      <c r="I144" s="53">
        <f>SUM(方向別!B103,方向別!I103)</f>
        <v>52</v>
      </c>
      <c r="J144" s="53">
        <f>SUM(方向別!C103,方向別!J103)</f>
        <v>1</v>
      </c>
      <c r="K144" s="53">
        <f>SUM(方向別!D103,方向別!K103)</f>
        <v>3</v>
      </c>
      <c r="L144" s="53">
        <f>SUM(方向別!E103,方向別!L103)</f>
        <v>0</v>
      </c>
      <c r="M144" s="53">
        <f t="shared" si="16"/>
        <v>56</v>
      </c>
      <c r="N144" s="52">
        <f t="shared" si="17"/>
        <v>1.7857142857142856</v>
      </c>
      <c r="O144" s="51">
        <f t="shared" si="18"/>
        <v>1.8076178179470628</v>
      </c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1:67" s="46" customFormat="1" ht="13.5" customHeight="1">
      <c r="A145" s="54" t="s">
        <v>20</v>
      </c>
      <c r="B145" s="53"/>
      <c r="C145" s="53"/>
      <c r="D145" s="53"/>
      <c r="E145" s="53"/>
      <c r="F145" s="53"/>
      <c r="G145" s="52"/>
      <c r="H145" s="51"/>
      <c r="I145" s="53">
        <f>SUM(方向別!B104,方向別!I104)</f>
        <v>48</v>
      </c>
      <c r="J145" s="53">
        <f>SUM(方向別!C104,方向別!J104)</f>
        <v>2</v>
      </c>
      <c r="K145" s="53">
        <f>SUM(方向別!D104,方向別!K104)</f>
        <v>2</v>
      </c>
      <c r="L145" s="53">
        <f>SUM(方向別!E104,方向別!L104)</f>
        <v>0</v>
      </c>
      <c r="M145" s="53">
        <f t="shared" si="16"/>
        <v>52</v>
      </c>
      <c r="N145" s="52">
        <f t="shared" si="17"/>
        <v>3.8461538461538463</v>
      </c>
      <c r="O145" s="51">
        <f t="shared" si="18"/>
        <v>1.6785022595222725</v>
      </c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1:67" s="44" customFormat="1" ht="13.5" customHeight="1">
      <c r="A146" s="54" t="s">
        <v>21</v>
      </c>
      <c r="B146" s="53"/>
      <c r="C146" s="53"/>
      <c r="D146" s="53"/>
      <c r="E146" s="53"/>
      <c r="F146" s="53"/>
      <c r="G146" s="52"/>
      <c r="H146" s="51"/>
      <c r="I146" s="53">
        <f>SUM(方向別!B105,方向別!I105)</f>
        <v>39</v>
      </c>
      <c r="J146" s="53">
        <f>SUM(方向別!C105,方向別!J105)</f>
        <v>1</v>
      </c>
      <c r="K146" s="53">
        <f>SUM(方向別!D105,方向別!K105)</f>
        <v>3</v>
      </c>
      <c r="L146" s="53">
        <f>SUM(方向別!E105,方向別!L105)</f>
        <v>0</v>
      </c>
      <c r="M146" s="53">
        <f t="shared" si="16"/>
        <v>43</v>
      </c>
      <c r="N146" s="52">
        <f t="shared" si="17"/>
        <v>2.3255813953488373</v>
      </c>
      <c r="O146" s="51">
        <f t="shared" si="18"/>
        <v>1.3879922530664945</v>
      </c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1:67" s="46" customFormat="1" ht="13.5" customHeight="1">
      <c r="A147" s="50" t="s">
        <v>15</v>
      </c>
      <c r="B147" s="49"/>
      <c r="C147" s="49"/>
      <c r="D147" s="49"/>
      <c r="E147" s="49"/>
      <c r="F147" s="49"/>
      <c r="G147" s="48"/>
      <c r="H147" s="47"/>
      <c r="I147" s="49">
        <f>SUM(I141:I146)</f>
        <v>272</v>
      </c>
      <c r="J147" s="49">
        <f>SUM(J141:J146)</f>
        <v>7</v>
      </c>
      <c r="K147" s="49">
        <f>SUM(K141:K146)</f>
        <v>18</v>
      </c>
      <c r="L147" s="49">
        <f>SUM(L141:L146)</f>
        <v>1</v>
      </c>
      <c r="M147" s="49">
        <f t="shared" si="16"/>
        <v>298</v>
      </c>
      <c r="N147" s="48">
        <f t="shared" si="17"/>
        <v>2.6845637583892619</v>
      </c>
      <c r="O147" s="47">
        <f t="shared" si="18"/>
        <v>9.6191091026468687</v>
      </c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</row>
    <row r="148" spans="1:67" s="44" customFormat="1" ht="13.5" customHeight="1">
      <c r="A148" s="54" t="s">
        <v>22</v>
      </c>
      <c r="B148" s="53"/>
      <c r="C148" s="53"/>
      <c r="D148" s="53"/>
      <c r="E148" s="53"/>
      <c r="F148" s="53"/>
      <c r="G148" s="52"/>
      <c r="H148" s="51"/>
      <c r="I148" s="53">
        <f>SUM(方向別!B107,方向別!I107)</f>
        <v>278</v>
      </c>
      <c r="J148" s="53">
        <f>SUM(方向別!C107,方向別!J107)</f>
        <v>10</v>
      </c>
      <c r="K148" s="53">
        <f>SUM(方向別!D107,方向別!K107)</f>
        <v>27</v>
      </c>
      <c r="L148" s="53">
        <f>SUM(方向別!E107,方向別!L107)</f>
        <v>8</v>
      </c>
      <c r="M148" s="53">
        <f t="shared" si="16"/>
        <v>323</v>
      </c>
      <c r="N148" s="52">
        <f t="shared" si="17"/>
        <v>5.5727554179566559</v>
      </c>
      <c r="O148" s="51">
        <f t="shared" si="18"/>
        <v>10.426081342801808</v>
      </c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1:67" s="46" customFormat="1" ht="13.5" customHeight="1">
      <c r="A149" s="54" t="s">
        <v>23</v>
      </c>
      <c r="B149" s="53"/>
      <c r="C149" s="53"/>
      <c r="D149" s="53"/>
      <c r="E149" s="53"/>
      <c r="F149" s="53"/>
      <c r="G149" s="52"/>
      <c r="H149" s="51"/>
      <c r="I149" s="53">
        <f>SUM(方向別!B108,方向別!I108)</f>
        <v>223</v>
      </c>
      <c r="J149" s="53">
        <f>SUM(方向別!C108,方向別!J108)</f>
        <v>8</v>
      </c>
      <c r="K149" s="53">
        <f>SUM(方向別!D108,方向別!K108)</f>
        <v>32</v>
      </c>
      <c r="L149" s="53">
        <f>SUM(方向別!E108,方向別!L108)</f>
        <v>12</v>
      </c>
      <c r="M149" s="53">
        <f t="shared" si="16"/>
        <v>275</v>
      </c>
      <c r="N149" s="52">
        <f t="shared" si="17"/>
        <v>7.2727272727272725</v>
      </c>
      <c r="O149" s="51">
        <f t="shared" si="18"/>
        <v>8.8766946417043258</v>
      </c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</row>
    <row r="150" spans="1:67" s="44" customFormat="1" ht="13.5" customHeight="1">
      <c r="A150" s="54" t="s">
        <v>24</v>
      </c>
      <c r="B150" s="53"/>
      <c r="C150" s="53"/>
      <c r="D150" s="53"/>
      <c r="E150" s="53"/>
      <c r="F150" s="53"/>
      <c r="G150" s="52"/>
      <c r="H150" s="51"/>
      <c r="I150" s="53">
        <f>SUM(方向別!B109,方向別!I109)</f>
        <v>182</v>
      </c>
      <c r="J150" s="53">
        <f>SUM(方向別!C109,方向別!J109)</f>
        <v>5</v>
      </c>
      <c r="K150" s="53">
        <f>SUM(方向別!D109,方向別!K109)</f>
        <v>28</v>
      </c>
      <c r="L150" s="53">
        <f>SUM(方向別!E109,方向別!L109)</f>
        <v>3</v>
      </c>
      <c r="M150" s="53">
        <f t="shared" si="16"/>
        <v>218</v>
      </c>
      <c r="N150" s="52">
        <f t="shared" si="17"/>
        <v>3.669724770642202</v>
      </c>
      <c r="O150" s="51">
        <f t="shared" si="18"/>
        <v>7.0367979341510649</v>
      </c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1:67" s="46" customFormat="1" ht="13.5" customHeight="1">
      <c r="A151" s="54" t="s">
        <v>25</v>
      </c>
      <c r="B151" s="53"/>
      <c r="C151" s="53"/>
      <c r="D151" s="53"/>
      <c r="E151" s="53"/>
      <c r="F151" s="53"/>
      <c r="G151" s="52"/>
      <c r="H151" s="51"/>
      <c r="I151" s="53">
        <f>SUM(方向別!B110,方向別!I110)</f>
        <v>213</v>
      </c>
      <c r="J151" s="53">
        <f>SUM(方向別!C110,方向別!J110)</f>
        <v>9</v>
      </c>
      <c r="K151" s="53">
        <f>SUM(方向別!D110,方向別!K110)</f>
        <v>22</v>
      </c>
      <c r="L151" s="53">
        <f>SUM(方向別!E110,方向別!L110)</f>
        <v>3</v>
      </c>
      <c r="M151" s="53">
        <f t="shared" si="16"/>
        <v>247</v>
      </c>
      <c r="N151" s="52">
        <f t="shared" si="17"/>
        <v>4.8582995951417001</v>
      </c>
      <c r="O151" s="51">
        <f t="shared" si="18"/>
        <v>7.9728857327307949</v>
      </c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</row>
    <row r="152" spans="1:67" s="46" customFormat="1" ht="13.5" customHeight="1">
      <c r="A152" s="54" t="s">
        <v>26</v>
      </c>
      <c r="B152" s="53"/>
      <c r="C152" s="53"/>
      <c r="D152" s="53"/>
      <c r="E152" s="53"/>
      <c r="F152" s="53"/>
      <c r="G152" s="52"/>
      <c r="H152" s="51"/>
      <c r="I152" s="53">
        <f>SUM(方向別!B111,方向別!I111)</f>
        <v>250</v>
      </c>
      <c r="J152" s="53">
        <f>SUM(方向別!C111,方向別!J111)</f>
        <v>6</v>
      </c>
      <c r="K152" s="53">
        <f>SUM(方向別!D111,方向別!K111)</f>
        <v>26</v>
      </c>
      <c r="L152" s="53">
        <f>SUM(方向別!E111,方向別!L111)</f>
        <v>2</v>
      </c>
      <c r="M152" s="53">
        <f t="shared" si="16"/>
        <v>284</v>
      </c>
      <c r="N152" s="52">
        <f t="shared" si="17"/>
        <v>2.8169014084507045</v>
      </c>
      <c r="O152" s="51">
        <f t="shared" si="18"/>
        <v>9.1672046481601033</v>
      </c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</row>
    <row r="153" spans="1:67" s="46" customFormat="1" ht="13.5" customHeight="1">
      <c r="A153" s="54" t="s">
        <v>27</v>
      </c>
      <c r="B153" s="53"/>
      <c r="C153" s="53"/>
      <c r="D153" s="53"/>
      <c r="E153" s="53"/>
      <c r="F153" s="53"/>
      <c r="G153" s="52"/>
      <c r="H153" s="51"/>
      <c r="I153" s="53">
        <f>SUM(方向別!B112,方向別!I112)</f>
        <v>236</v>
      </c>
      <c r="J153" s="53">
        <f>SUM(方向別!C112,方向別!J112)</f>
        <v>10</v>
      </c>
      <c r="K153" s="53">
        <f>SUM(方向別!D112,方向別!K112)</f>
        <v>30</v>
      </c>
      <c r="L153" s="53">
        <f>SUM(方向別!E112,方向別!L112)</f>
        <v>7</v>
      </c>
      <c r="M153" s="53">
        <f t="shared" si="16"/>
        <v>283</v>
      </c>
      <c r="N153" s="52">
        <f t="shared" si="17"/>
        <v>6.0070671378091873</v>
      </c>
      <c r="O153" s="51">
        <f t="shared" si="18"/>
        <v>9.134925758553905</v>
      </c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1:67" s="44" customFormat="1" ht="13.5" customHeight="1">
      <c r="A154" s="54" t="s">
        <v>28</v>
      </c>
      <c r="B154" s="53"/>
      <c r="C154" s="53"/>
      <c r="D154" s="53"/>
      <c r="E154" s="53"/>
      <c r="F154" s="53"/>
      <c r="G154" s="52"/>
      <c r="H154" s="51"/>
      <c r="I154" s="53">
        <f>SUM(方向別!B113,方向別!I113)</f>
        <v>207</v>
      </c>
      <c r="J154" s="53">
        <f>SUM(方向別!C113,方向別!J113)</f>
        <v>5</v>
      </c>
      <c r="K154" s="53">
        <f>SUM(方向別!D113,方向別!K113)</f>
        <v>19</v>
      </c>
      <c r="L154" s="53">
        <f>SUM(方向別!E113,方向別!L113)</f>
        <v>8</v>
      </c>
      <c r="M154" s="53">
        <f t="shared" si="16"/>
        <v>239</v>
      </c>
      <c r="N154" s="52">
        <f t="shared" si="17"/>
        <v>5.439330543933055</v>
      </c>
      <c r="O154" s="51">
        <f t="shared" si="18"/>
        <v>7.7146546158812139</v>
      </c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1:67" s="44" customFormat="1" ht="13.5" customHeight="1">
      <c r="A155" s="54" t="s">
        <v>57</v>
      </c>
      <c r="B155" s="53"/>
      <c r="C155" s="53"/>
      <c r="D155" s="53"/>
      <c r="E155" s="53"/>
      <c r="F155" s="53"/>
      <c r="G155" s="52"/>
      <c r="H155" s="51"/>
      <c r="I155" s="53">
        <f>SUM(方向別!B114,方向別!I114)</f>
        <v>221</v>
      </c>
      <c r="J155" s="53">
        <f>SUM(方向別!C114,方向別!J114)</f>
        <v>8</v>
      </c>
      <c r="K155" s="53">
        <f>SUM(方向別!D114,方向別!K114)</f>
        <v>21</v>
      </c>
      <c r="L155" s="53">
        <f>SUM(方向別!E114,方向別!L114)</f>
        <v>3</v>
      </c>
      <c r="M155" s="53">
        <f t="shared" si="16"/>
        <v>253</v>
      </c>
      <c r="N155" s="52">
        <f t="shared" si="17"/>
        <v>4.3478260869565215</v>
      </c>
      <c r="O155" s="51">
        <f t="shared" si="18"/>
        <v>8.1665590703679793</v>
      </c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1:67" s="44" customFormat="1" ht="13.5" customHeight="1">
      <c r="A156" s="58" t="s">
        <v>29</v>
      </c>
      <c r="B156" s="57"/>
      <c r="C156" s="57"/>
      <c r="D156" s="57"/>
      <c r="E156" s="57"/>
      <c r="F156" s="57"/>
      <c r="G156" s="56"/>
      <c r="H156" s="55"/>
      <c r="I156" s="57">
        <f>SUM(方向別!B115,方向別!I115)</f>
        <v>38</v>
      </c>
      <c r="J156" s="57">
        <f>SUM(方向別!C115,方向別!J115)</f>
        <v>2</v>
      </c>
      <c r="K156" s="57">
        <f>SUM(方向別!D115,方向別!K115)</f>
        <v>2</v>
      </c>
      <c r="L156" s="57">
        <f>SUM(方向別!E115,方向別!L115)</f>
        <v>0</v>
      </c>
      <c r="M156" s="57">
        <f t="shared" si="16"/>
        <v>42</v>
      </c>
      <c r="N156" s="56">
        <f t="shared" si="17"/>
        <v>4.7619047619047619</v>
      </c>
      <c r="O156" s="55">
        <f t="shared" si="18"/>
        <v>1.3557133634602969</v>
      </c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1:67" s="46" customFormat="1" ht="13.5" customHeight="1">
      <c r="A157" s="54" t="s">
        <v>30</v>
      </c>
      <c r="B157" s="53"/>
      <c r="C157" s="53"/>
      <c r="D157" s="53"/>
      <c r="E157" s="53"/>
      <c r="F157" s="53"/>
      <c r="G157" s="52"/>
      <c r="H157" s="51"/>
      <c r="I157" s="53">
        <f>SUM(方向別!B116,方向別!I116)</f>
        <v>38</v>
      </c>
      <c r="J157" s="53">
        <f>SUM(方向別!C116,方向別!J116)</f>
        <v>2</v>
      </c>
      <c r="K157" s="53">
        <f>SUM(方向別!D116,方向別!K116)</f>
        <v>2</v>
      </c>
      <c r="L157" s="53">
        <f>SUM(方向別!E116,方向別!L116)</f>
        <v>0</v>
      </c>
      <c r="M157" s="53">
        <f t="shared" si="16"/>
        <v>42</v>
      </c>
      <c r="N157" s="52">
        <f t="shared" si="17"/>
        <v>4.7619047619047619</v>
      </c>
      <c r="O157" s="51">
        <f t="shared" si="18"/>
        <v>1.3557133634602969</v>
      </c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</row>
    <row r="158" spans="1:67" s="46" customFormat="1" ht="13.5" customHeight="1">
      <c r="A158" s="54" t="s">
        <v>31</v>
      </c>
      <c r="B158" s="53"/>
      <c r="C158" s="53"/>
      <c r="D158" s="53"/>
      <c r="E158" s="53"/>
      <c r="F158" s="53"/>
      <c r="G158" s="52"/>
      <c r="H158" s="51"/>
      <c r="I158" s="53">
        <f>SUM(方向別!B117,方向別!I117)</f>
        <v>32</v>
      </c>
      <c r="J158" s="53">
        <f>SUM(方向別!C117,方向別!J117)</f>
        <v>1</v>
      </c>
      <c r="K158" s="53">
        <f>SUM(方向別!D117,方向別!K117)</f>
        <v>5</v>
      </c>
      <c r="L158" s="53">
        <f>SUM(方向別!E117,方向別!L117)</f>
        <v>1</v>
      </c>
      <c r="M158" s="53">
        <f t="shared" si="16"/>
        <v>39</v>
      </c>
      <c r="N158" s="52">
        <f t="shared" si="17"/>
        <v>5.1282051282051277</v>
      </c>
      <c r="O158" s="51">
        <f t="shared" si="18"/>
        <v>1.2588766946417043</v>
      </c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</row>
    <row r="159" spans="1:67" s="46" customFormat="1" ht="13.5" customHeight="1">
      <c r="A159" s="54" t="s">
        <v>32</v>
      </c>
      <c r="B159" s="53"/>
      <c r="C159" s="53"/>
      <c r="D159" s="53"/>
      <c r="E159" s="53"/>
      <c r="F159" s="53"/>
      <c r="G159" s="52"/>
      <c r="H159" s="51"/>
      <c r="I159" s="53">
        <f>SUM(方向別!B118,方向別!I118)</f>
        <v>35</v>
      </c>
      <c r="J159" s="53">
        <f>SUM(方向別!C118,方向別!J118)</f>
        <v>1</v>
      </c>
      <c r="K159" s="53">
        <f>SUM(方向別!D118,方向別!K118)</f>
        <v>3</v>
      </c>
      <c r="L159" s="53">
        <f>SUM(方向別!E118,方向別!L118)</f>
        <v>1</v>
      </c>
      <c r="M159" s="53">
        <f t="shared" si="16"/>
        <v>40</v>
      </c>
      <c r="N159" s="52">
        <f t="shared" si="17"/>
        <v>5</v>
      </c>
      <c r="O159" s="51">
        <f t="shared" si="18"/>
        <v>1.2911555842479019</v>
      </c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1:67" s="44" customFormat="1" ht="13.5" customHeight="1">
      <c r="A160" s="54" t="s">
        <v>33</v>
      </c>
      <c r="B160" s="53"/>
      <c r="C160" s="53"/>
      <c r="D160" s="53"/>
      <c r="E160" s="53"/>
      <c r="F160" s="53"/>
      <c r="G160" s="52"/>
      <c r="H160" s="51"/>
      <c r="I160" s="53">
        <f>SUM(方向別!B119,方向別!I119)</f>
        <v>34</v>
      </c>
      <c r="J160" s="53">
        <f>SUM(方向別!C119,方向別!J119)</f>
        <v>2</v>
      </c>
      <c r="K160" s="53">
        <f>SUM(方向別!D119,方向別!K119)</f>
        <v>5</v>
      </c>
      <c r="L160" s="53">
        <f>SUM(方向別!E119,方向別!L119)</f>
        <v>0</v>
      </c>
      <c r="M160" s="53">
        <f t="shared" si="16"/>
        <v>41</v>
      </c>
      <c r="N160" s="52">
        <f t="shared" si="17"/>
        <v>4.8780487804878048</v>
      </c>
      <c r="O160" s="51">
        <f t="shared" si="18"/>
        <v>1.3234344738540995</v>
      </c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1:67" s="46" customFormat="1" ht="13.5" customHeight="1">
      <c r="A161" s="54" t="s">
        <v>34</v>
      </c>
      <c r="B161" s="53"/>
      <c r="C161" s="53"/>
      <c r="D161" s="53"/>
      <c r="E161" s="53"/>
      <c r="F161" s="53"/>
      <c r="G161" s="52"/>
      <c r="H161" s="51"/>
      <c r="I161" s="53">
        <f>SUM(方向別!B120,方向別!I120)</f>
        <v>45</v>
      </c>
      <c r="J161" s="53">
        <f>SUM(方向別!C120,方向別!J120)</f>
        <v>0</v>
      </c>
      <c r="K161" s="53">
        <f>SUM(方向別!D120,方向別!K120)</f>
        <v>3</v>
      </c>
      <c r="L161" s="53">
        <f>SUM(方向別!E120,方向別!L120)</f>
        <v>0</v>
      </c>
      <c r="M161" s="53">
        <f t="shared" si="16"/>
        <v>48</v>
      </c>
      <c r="N161" s="52">
        <f t="shared" si="17"/>
        <v>0</v>
      </c>
      <c r="O161" s="51">
        <f t="shared" si="18"/>
        <v>1.5493867010974822</v>
      </c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1:67" s="44" customFormat="1" ht="13.5" customHeight="1">
      <c r="A162" s="50" t="s">
        <v>15</v>
      </c>
      <c r="B162" s="49"/>
      <c r="C162" s="49"/>
      <c r="D162" s="49"/>
      <c r="E162" s="49"/>
      <c r="F162" s="49"/>
      <c r="G162" s="48"/>
      <c r="H162" s="47"/>
      <c r="I162" s="49">
        <f>SUM(I156:I161)</f>
        <v>222</v>
      </c>
      <c r="J162" s="49">
        <f>SUM(J156:J161)</f>
        <v>8</v>
      </c>
      <c r="K162" s="49">
        <f>SUM(K156:K161)</f>
        <v>20</v>
      </c>
      <c r="L162" s="49">
        <f>SUM(L156:L161)</f>
        <v>2</v>
      </c>
      <c r="M162" s="49">
        <f t="shared" si="16"/>
        <v>252</v>
      </c>
      <c r="N162" s="48">
        <f t="shared" si="17"/>
        <v>3.9682539682539679</v>
      </c>
      <c r="O162" s="47">
        <f t="shared" si="18"/>
        <v>8.1342801807617811</v>
      </c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1:67" s="44" customFormat="1" ht="13.5" customHeight="1">
      <c r="A163" s="58" t="s">
        <v>35</v>
      </c>
      <c r="B163" s="57"/>
      <c r="C163" s="57"/>
      <c r="D163" s="57"/>
      <c r="E163" s="57"/>
      <c r="F163" s="57"/>
      <c r="G163" s="56"/>
      <c r="H163" s="55"/>
      <c r="I163" s="57">
        <f>SUM(方向別!B122,方向別!I122)</f>
        <v>23</v>
      </c>
      <c r="J163" s="57">
        <f>SUM(方向別!C122,方向別!J122)</f>
        <v>1</v>
      </c>
      <c r="K163" s="57">
        <f>SUM(方向別!D122,方向別!K122)</f>
        <v>5</v>
      </c>
      <c r="L163" s="57">
        <f>SUM(方向別!E122,方向別!L122)</f>
        <v>0</v>
      </c>
      <c r="M163" s="57">
        <f t="shared" si="16"/>
        <v>29</v>
      </c>
      <c r="N163" s="56">
        <f t="shared" si="17"/>
        <v>3.4482758620689653</v>
      </c>
      <c r="O163" s="55">
        <f t="shared" si="18"/>
        <v>0.9360877985797289</v>
      </c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1:67" s="46" customFormat="1" ht="13.5" customHeight="1">
      <c r="A164" s="54" t="s">
        <v>36</v>
      </c>
      <c r="B164" s="53"/>
      <c r="C164" s="53"/>
      <c r="D164" s="53"/>
      <c r="E164" s="53"/>
      <c r="F164" s="53"/>
      <c r="G164" s="52"/>
      <c r="H164" s="51"/>
      <c r="I164" s="53">
        <f>SUM(方向別!B123,方向別!I123)</f>
        <v>29</v>
      </c>
      <c r="J164" s="53">
        <f>SUM(方向別!C123,方向別!J123)</f>
        <v>1</v>
      </c>
      <c r="K164" s="53">
        <f>SUM(方向別!D123,方向別!K123)</f>
        <v>5</v>
      </c>
      <c r="L164" s="53">
        <f>SUM(方向別!E123,方向別!L123)</f>
        <v>0</v>
      </c>
      <c r="M164" s="53">
        <f t="shared" si="16"/>
        <v>35</v>
      </c>
      <c r="N164" s="52">
        <f t="shared" si="17"/>
        <v>2.8571428571428572</v>
      </c>
      <c r="O164" s="51">
        <f t="shared" si="18"/>
        <v>1.129761136216914</v>
      </c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</row>
    <row r="165" spans="1:67" s="46" customFormat="1" ht="13.5" customHeight="1">
      <c r="A165" s="54" t="s">
        <v>37</v>
      </c>
      <c r="B165" s="53"/>
      <c r="C165" s="53"/>
      <c r="D165" s="53"/>
      <c r="E165" s="53"/>
      <c r="F165" s="53"/>
      <c r="G165" s="52"/>
      <c r="H165" s="51"/>
      <c r="I165" s="53">
        <f>SUM(方向別!B124,方向別!I124)</f>
        <v>24</v>
      </c>
      <c r="J165" s="53">
        <f>SUM(方向別!C124,方向別!J124)</f>
        <v>0</v>
      </c>
      <c r="K165" s="53">
        <f>SUM(方向別!D124,方向別!K124)</f>
        <v>4</v>
      </c>
      <c r="L165" s="53">
        <f>SUM(方向別!E124,方向別!L124)</f>
        <v>0</v>
      </c>
      <c r="M165" s="53">
        <f t="shared" si="16"/>
        <v>28</v>
      </c>
      <c r="N165" s="52">
        <f t="shared" si="17"/>
        <v>0</v>
      </c>
      <c r="O165" s="51">
        <f t="shared" si="18"/>
        <v>0.90380890897353139</v>
      </c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</row>
    <row r="166" spans="1:67" s="43" customFormat="1" ht="13.5" customHeight="1">
      <c r="A166" s="54" t="s">
        <v>38</v>
      </c>
      <c r="B166" s="53"/>
      <c r="C166" s="53"/>
      <c r="D166" s="53"/>
      <c r="E166" s="53"/>
      <c r="F166" s="53"/>
      <c r="G166" s="52"/>
      <c r="H166" s="51"/>
      <c r="I166" s="53">
        <f>SUM(方向別!B125,方向別!I125)</f>
        <v>25</v>
      </c>
      <c r="J166" s="53">
        <f>SUM(方向別!C125,方向別!J125)</f>
        <v>2</v>
      </c>
      <c r="K166" s="53">
        <f>SUM(方向別!D125,方向別!K125)</f>
        <v>1</v>
      </c>
      <c r="L166" s="53">
        <f>SUM(方向別!E125,方向別!L125)</f>
        <v>0</v>
      </c>
      <c r="M166" s="53">
        <f t="shared" si="16"/>
        <v>28</v>
      </c>
      <c r="N166" s="52">
        <f t="shared" si="17"/>
        <v>7.1428571428571423</v>
      </c>
      <c r="O166" s="51">
        <f t="shared" si="18"/>
        <v>0.90380890897353139</v>
      </c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1:67" s="43" customFormat="1" ht="13.5" customHeight="1">
      <c r="A167" s="54" t="s">
        <v>39</v>
      </c>
      <c r="B167" s="53"/>
      <c r="C167" s="53"/>
      <c r="D167" s="53"/>
      <c r="E167" s="53"/>
      <c r="F167" s="53"/>
      <c r="G167" s="52"/>
      <c r="H167" s="51"/>
      <c r="I167" s="53">
        <f>SUM(方向別!B126,方向別!I126)</f>
        <v>24</v>
      </c>
      <c r="J167" s="53">
        <f>SUM(方向別!C126,方向別!J126)</f>
        <v>0</v>
      </c>
      <c r="K167" s="53">
        <f>SUM(方向別!D126,方向別!K126)</f>
        <v>3</v>
      </c>
      <c r="L167" s="53">
        <f>SUM(方向別!E126,方向別!L126)</f>
        <v>0</v>
      </c>
      <c r="M167" s="53">
        <f t="shared" si="16"/>
        <v>27</v>
      </c>
      <c r="N167" s="52">
        <f t="shared" si="17"/>
        <v>0</v>
      </c>
      <c r="O167" s="51">
        <f t="shared" si="18"/>
        <v>0.87153001936733387</v>
      </c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1:67" s="44" customFormat="1" ht="13.5" customHeight="1">
      <c r="A168" s="54" t="s">
        <v>40</v>
      </c>
      <c r="B168" s="53"/>
      <c r="C168" s="53"/>
      <c r="D168" s="53"/>
      <c r="E168" s="53"/>
      <c r="F168" s="53"/>
      <c r="G168" s="52"/>
      <c r="H168" s="51"/>
      <c r="I168" s="53">
        <f>SUM(方向別!B127,方向別!I127)</f>
        <v>19</v>
      </c>
      <c r="J168" s="53">
        <f>SUM(方向別!C127,方向別!J127)</f>
        <v>2</v>
      </c>
      <c r="K168" s="53">
        <f>SUM(方向別!D127,方向別!K127)</f>
        <v>1</v>
      </c>
      <c r="L168" s="53">
        <f>SUM(方向別!E127,方向別!L127)</f>
        <v>0</v>
      </c>
      <c r="M168" s="53">
        <f t="shared" si="16"/>
        <v>22</v>
      </c>
      <c r="N168" s="52">
        <f t="shared" si="17"/>
        <v>9.0909090909090917</v>
      </c>
      <c r="O168" s="51">
        <f t="shared" si="18"/>
        <v>0.71013557133634608</v>
      </c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1:67" s="46" customFormat="1" ht="13.5" customHeight="1">
      <c r="A169" s="50" t="s">
        <v>15</v>
      </c>
      <c r="B169" s="49"/>
      <c r="C169" s="49"/>
      <c r="D169" s="49"/>
      <c r="E169" s="49"/>
      <c r="F169" s="49"/>
      <c r="G169" s="48"/>
      <c r="H169" s="47"/>
      <c r="I169" s="49">
        <f>SUM(I163:I168)</f>
        <v>144</v>
      </c>
      <c r="J169" s="49">
        <f>SUM(J163:J168)</f>
        <v>6</v>
      </c>
      <c r="K169" s="49">
        <f>SUM(K163:K168)</f>
        <v>19</v>
      </c>
      <c r="L169" s="49">
        <f>SUM(L163:L168)</f>
        <v>0</v>
      </c>
      <c r="M169" s="49">
        <f t="shared" si="16"/>
        <v>169</v>
      </c>
      <c r="N169" s="48">
        <f t="shared" si="17"/>
        <v>3.5502958579881656</v>
      </c>
      <c r="O169" s="47">
        <f t="shared" si="18"/>
        <v>5.4551323434473851</v>
      </c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</row>
    <row r="170" spans="1:67" s="43" customFormat="1" ht="13.5" customHeight="1">
      <c r="A170" s="50" t="s">
        <v>41</v>
      </c>
      <c r="B170" s="49"/>
      <c r="C170" s="49"/>
      <c r="D170" s="49"/>
      <c r="E170" s="49"/>
      <c r="F170" s="49"/>
      <c r="G170" s="48"/>
      <c r="H170" s="47"/>
      <c r="I170" s="49">
        <f>SUM(I140,I147:I155,I162,I169)</f>
        <v>2677</v>
      </c>
      <c r="J170" s="49">
        <f>SUM(J140,J147:J155,J162,J169)</f>
        <v>90</v>
      </c>
      <c r="K170" s="49">
        <f>SUM(K140,K147:K155,K162,K169)</f>
        <v>277</v>
      </c>
      <c r="L170" s="49">
        <f>SUM(L140,L147:L155,L162,L169)</f>
        <v>54</v>
      </c>
      <c r="M170" s="49">
        <f t="shared" si="16"/>
        <v>3098</v>
      </c>
      <c r="N170" s="48">
        <f t="shared" si="17"/>
        <v>4.6481601032924464</v>
      </c>
      <c r="O170" s="47">
        <f t="shared" si="18"/>
        <v>100</v>
      </c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1:67" s="43" customFormat="1" ht="12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</row>
    <row r="172" spans="1:67" s="43" customFormat="1" ht="12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</row>
    <row r="173" spans="1:67" s="44" customFormat="1" ht="12" customHeight="1">
      <c r="A173" s="70" t="s">
        <v>0</v>
      </c>
      <c r="B173" s="69">
        <v>5</v>
      </c>
      <c r="C173" s="68"/>
      <c r="D173" s="68"/>
      <c r="E173" s="68"/>
      <c r="F173" s="68"/>
      <c r="G173" s="68"/>
      <c r="H173" s="67"/>
      <c r="I173" s="69">
        <v>6</v>
      </c>
      <c r="J173" s="68"/>
      <c r="K173" s="68"/>
      <c r="L173" s="68"/>
      <c r="M173" s="68"/>
      <c r="N173" s="68"/>
      <c r="O173" s="67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</row>
    <row r="174" spans="1:67" s="46" customFormat="1" ht="39.6" customHeight="1">
      <c r="A174" s="65" t="s">
        <v>1</v>
      </c>
      <c r="B174" s="63" t="s">
        <v>2</v>
      </c>
      <c r="C174" s="62" t="s">
        <v>3</v>
      </c>
      <c r="D174" s="61" t="s">
        <v>4</v>
      </c>
      <c r="E174" s="62" t="s">
        <v>5</v>
      </c>
      <c r="F174" s="61" t="s">
        <v>6</v>
      </c>
      <c r="G174" s="61" t="s">
        <v>7</v>
      </c>
      <c r="H174" s="64" t="s">
        <v>8</v>
      </c>
      <c r="I174" s="63" t="s">
        <v>2</v>
      </c>
      <c r="J174" s="61" t="s">
        <v>3</v>
      </c>
      <c r="K174" s="61" t="s">
        <v>4</v>
      </c>
      <c r="L174" s="62" t="s">
        <v>5</v>
      </c>
      <c r="M174" s="61" t="s">
        <v>6</v>
      </c>
      <c r="N174" s="61" t="s">
        <v>7</v>
      </c>
      <c r="O174" s="60" t="s">
        <v>8</v>
      </c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</row>
    <row r="175" spans="1:67" s="43" customFormat="1" ht="13.5" customHeight="1">
      <c r="A175" s="58" t="s">
        <v>9</v>
      </c>
      <c r="B175" s="57">
        <v>14</v>
      </c>
      <c r="C175" s="57">
        <v>0</v>
      </c>
      <c r="D175" s="57">
        <v>0</v>
      </c>
      <c r="E175" s="57">
        <v>1</v>
      </c>
      <c r="F175" s="57">
        <f t="shared" ref="F175:F211" si="19">SUM(B175:E175)</f>
        <v>15</v>
      </c>
      <c r="G175" s="56">
        <f t="shared" ref="G175:G211" si="20">IF(SUM(C175,E175)=0,0,SUM(C175,E175)/F175*100)</f>
        <v>6.666666666666667</v>
      </c>
      <c r="H175" s="55">
        <f t="shared" ref="H175:H211" si="21">IF(F175=0,0,F175/F$211*100)</f>
        <v>1.2679628064243449</v>
      </c>
      <c r="I175" s="57">
        <v>13</v>
      </c>
      <c r="J175" s="57">
        <v>0</v>
      </c>
      <c r="K175" s="57">
        <v>0</v>
      </c>
      <c r="L175" s="57">
        <v>0</v>
      </c>
      <c r="M175" s="57">
        <f t="shared" ref="M175:M211" si="22">SUM(I175:L175)</f>
        <v>13</v>
      </c>
      <c r="N175" s="56">
        <f t="shared" ref="N175:N211" si="23">IF(SUM(J175,L175)=0,0,SUM(J175,L175)/M175*100)</f>
        <v>0</v>
      </c>
      <c r="O175" s="55">
        <f t="shared" ref="O175:O211" si="24">IF(M175=0,0,M175/M$211*100)</f>
        <v>0.52313883299798791</v>
      </c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</row>
    <row r="176" spans="1:67" s="43" customFormat="1" ht="13.5" customHeight="1">
      <c r="A176" s="54" t="s">
        <v>10</v>
      </c>
      <c r="B176" s="53">
        <v>10</v>
      </c>
      <c r="C176" s="53">
        <v>0</v>
      </c>
      <c r="D176" s="53">
        <v>2</v>
      </c>
      <c r="E176" s="53">
        <v>1</v>
      </c>
      <c r="F176" s="53">
        <f t="shared" si="19"/>
        <v>13</v>
      </c>
      <c r="G176" s="52">
        <f t="shared" si="20"/>
        <v>7.6923076923076925</v>
      </c>
      <c r="H176" s="51">
        <f t="shared" si="21"/>
        <v>1.098901098901099</v>
      </c>
      <c r="I176" s="53">
        <v>22</v>
      </c>
      <c r="J176" s="53">
        <v>2</v>
      </c>
      <c r="K176" s="53">
        <v>2</v>
      </c>
      <c r="L176" s="53">
        <v>0</v>
      </c>
      <c r="M176" s="53">
        <f t="shared" si="22"/>
        <v>26</v>
      </c>
      <c r="N176" s="52">
        <f t="shared" si="23"/>
        <v>7.6923076923076925</v>
      </c>
      <c r="O176" s="51">
        <f t="shared" si="24"/>
        <v>1.0462776659959758</v>
      </c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</row>
    <row r="177" spans="1:67" s="44" customFormat="1" ht="13.5" customHeight="1">
      <c r="A177" s="54" t="s">
        <v>11</v>
      </c>
      <c r="B177" s="53">
        <v>14</v>
      </c>
      <c r="C177" s="53">
        <v>0</v>
      </c>
      <c r="D177" s="53">
        <v>0</v>
      </c>
      <c r="E177" s="53">
        <v>0</v>
      </c>
      <c r="F177" s="53">
        <f t="shared" si="19"/>
        <v>14</v>
      </c>
      <c r="G177" s="52">
        <f t="shared" si="20"/>
        <v>0</v>
      </c>
      <c r="H177" s="51">
        <f t="shared" si="21"/>
        <v>1.1834319526627219</v>
      </c>
      <c r="I177" s="53">
        <v>23</v>
      </c>
      <c r="J177" s="53">
        <v>1</v>
      </c>
      <c r="K177" s="53">
        <v>4</v>
      </c>
      <c r="L177" s="53">
        <v>0</v>
      </c>
      <c r="M177" s="53">
        <f t="shared" si="22"/>
        <v>28</v>
      </c>
      <c r="N177" s="52">
        <f t="shared" si="23"/>
        <v>3.5714285714285712</v>
      </c>
      <c r="O177" s="51">
        <f t="shared" si="24"/>
        <v>1.1267605633802817</v>
      </c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</row>
    <row r="178" spans="1:67" s="46" customFormat="1" ht="13.5" customHeight="1">
      <c r="A178" s="54" t="s">
        <v>12</v>
      </c>
      <c r="B178" s="53">
        <v>20</v>
      </c>
      <c r="C178" s="53">
        <v>0</v>
      </c>
      <c r="D178" s="53">
        <v>4</v>
      </c>
      <c r="E178" s="53">
        <v>1</v>
      </c>
      <c r="F178" s="53">
        <f t="shared" si="19"/>
        <v>25</v>
      </c>
      <c r="G178" s="52">
        <f t="shared" si="20"/>
        <v>4</v>
      </c>
      <c r="H178" s="51">
        <f t="shared" si="21"/>
        <v>2.1132713440405748</v>
      </c>
      <c r="I178" s="53">
        <v>23</v>
      </c>
      <c r="J178" s="53">
        <v>2</v>
      </c>
      <c r="K178" s="53">
        <v>2</v>
      </c>
      <c r="L178" s="53">
        <v>6</v>
      </c>
      <c r="M178" s="53">
        <f t="shared" si="22"/>
        <v>33</v>
      </c>
      <c r="N178" s="52">
        <f t="shared" si="23"/>
        <v>24.242424242424242</v>
      </c>
      <c r="O178" s="51">
        <f t="shared" si="24"/>
        <v>1.3279678068410463</v>
      </c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</row>
    <row r="179" spans="1:67" s="44" customFormat="1" ht="13.5" customHeight="1">
      <c r="A179" s="54" t="s">
        <v>13</v>
      </c>
      <c r="B179" s="53">
        <v>21</v>
      </c>
      <c r="C179" s="53">
        <v>0</v>
      </c>
      <c r="D179" s="53">
        <v>1</v>
      </c>
      <c r="E179" s="53">
        <v>0</v>
      </c>
      <c r="F179" s="53">
        <f t="shared" si="19"/>
        <v>22</v>
      </c>
      <c r="G179" s="52">
        <f t="shared" si="20"/>
        <v>0</v>
      </c>
      <c r="H179" s="51">
        <f t="shared" si="21"/>
        <v>1.8596787827557058</v>
      </c>
      <c r="I179" s="53">
        <v>44</v>
      </c>
      <c r="J179" s="53">
        <v>2</v>
      </c>
      <c r="K179" s="53">
        <v>1</v>
      </c>
      <c r="L179" s="53">
        <v>2</v>
      </c>
      <c r="M179" s="53">
        <f t="shared" si="22"/>
        <v>49</v>
      </c>
      <c r="N179" s="52">
        <f t="shared" si="23"/>
        <v>8.1632653061224492</v>
      </c>
      <c r="O179" s="51">
        <f t="shared" si="24"/>
        <v>1.971830985915493</v>
      </c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</row>
    <row r="180" spans="1:67" s="44" customFormat="1" ht="13.5" customHeight="1">
      <c r="A180" s="54" t="s">
        <v>14</v>
      </c>
      <c r="B180" s="53">
        <v>20</v>
      </c>
      <c r="C180" s="53">
        <v>0</v>
      </c>
      <c r="D180" s="53">
        <v>1</v>
      </c>
      <c r="E180" s="53">
        <v>1</v>
      </c>
      <c r="F180" s="53">
        <f t="shared" si="19"/>
        <v>22</v>
      </c>
      <c r="G180" s="52">
        <f t="shared" si="20"/>
        <v>4.5454545454545459</v>
      </c>
      <c r="H180" s="51">
        <f t="shared" si="21"/>
        <v>1.8596787827557058</v>
      </c>
      <c r="I180" s="53">
        <v>36</v>
      </c>
      <c r="J180" s="53">
        <v>1</v>
      </c>
      <c r="K180" s="53">
        <v>3</v>
      </c>
      <c r="L180" s="53">
        <v>2</v>
      </c>
      <c r="M180" s="53">
        <f t="shared" si="22"/>
        <v>42</v>
      </c>
      <c r="N180" s="52">
        <f t="shared" si="23"/>
        <v>7.1428571428571423</v>
      </c>
      <c r="O180" s="51">
        <f t="shared" si="24"/>
        <v>1.6901408450704223</v>
      </c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</row>
    <row r="181" spans="1:67" s="44" customFormat="1" ht="13.5" customHeight="1">
      <c r="A181" s="50" t="s">
        <v>15</v>
      </c>
      <c r="B181" s="49">
        <f>SUM(B175:B180)</f>
        <v>99</v>
      </c>
      <c r="C181" s="49">
        <f>SUM(C175:C180)</f>
        <v>0</v>
      </c>
      <c r="D181" s="49">
        <f>SUM(D175:D180)</f>
        <v>8</v>
      </c>
      <c r="E181" s="49">
        <f>SUM(E175:E180)</f>
        <v>4</v>
      </c>
      <c r="F181" s="49">
        <f t="shared" si="19"/>
        <v>111</v>
      </c>
      <c r="G181" s="48">
        <f t="shared" si="20"/>
        <v>3.6036036036036037</v>
      </c>
      <c r="H181" s="47">
        <f t="shared" si="21"/>
        <v>9.3829247675401515</v>
      </c>
      <c r="I181" s="49">
        <f>SUM(I175:I180)</f>
        <v>161</v>
      </c>
      <c r="J181" s="49">
        <f>SUM(J175:J180)</f>
        <v>8</v>
      </c>
      <c r="K181" s="49">
        <f>SUM(K175:K180)</f>
        <v>12</v>
      </c>
      <c r="L181" s="49">
        <f>SUM(L175:L180)</f>
        <v>10</v>
      </c>
      <c r="M181" s="49">
        <f t="shared" si="22"/>
        <v>191</v>
      </c>
      <c r="N181" s="48">
        <f t="shared" si="23"/>
        <v>9.4240837696335085</v>
      </c>
      <c r="O181" s="47">
        <f t="shared" si="24"/>
        <v>7.6861167002012083</v>
      </c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</row>
    <row r="182" spans="1:67" s="46" customFormat="1" ht="13.5" customHeight="1">
      <c r="A182" s="58" t="s">
        <v>16</v>
      </c>
      <c r="B182" s="57">
        <v>16</v>
      </c>
      <c r="C182" s="57">
        <v>0</v>
      </c>
      <c r="D182" s="57">
        <v>2</v>
      </c>
      <c r="E182" s="57">
        <v>0</v>
      </c>
      <c r="F182" s="57">
        <f t="shared" si="19"/>
        <v>18</v>
      </c>
      <c r="G182" s="56">
        <f t="shared" si="20"/>
        <v>0</v>
      </c>
      <c r="H182" s="55">
        <f t="shared" si="21"/>
        <v>1.521555367709214</v>
      </c>
      <c r="I182" s="57">
        <v>32</v>
      </c>
      <c r="J182" s="57">
        <v>3</v>
      </c>
      <c r="K182" s="57">
        <v>3</v>
      </c>
      <c r="L182" s="57">
        <v>0</v>
      </c>
      <c r="M182" s="57">
        <f t="shared" si="22"/>
        <v>38</v>
      </c>
      <c r="N182" s="56">
        <f t="shared" si="23"/>
        <v>7.8947368421052628</v>
      </c>
      <c r="O182" s="55">
        <f t="shared" si="24"/>
        <v>1.5291750503018109</v>
      </c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</row>
    <row r="183" spans="1:67" s="46" customFormat="1" ht="13.5" customHeight="1">
      <c r="A183" s="54" t="s">
        <v>17</v>
      </c>
      <c r="B183" s="53">
        <v>14</v>
      </c>
      <c r="C183" s="53">
        <v>1</v>
      </c>
      <c r="D183" s="53">
        <v>0</v>
      </c>
      <c r="E183" s="53">
        <v>0</v>
      </c>
      <c r="F183" s="53">
        <f t="shared" si="19"/>
        <v>15</v>
      </c>
      <c r="G183" s="52">
        <f t="shared" si="20"/>
        <v>6.666666666666667</v>
      </c>
      <c r="H183" s="51">
        <f t="shared" si="21"/>
        <v>1.2679628064243449</v>
      </c>
      <c r="I183" s="53">
        <v>24</v>
      </c>
      <c r="J183" s="53">
        <v>3</v>
      </c>
      <c r="K183" s="53">
        <v>4</v>
      </c>
      <c r="L183" s="53">
        <v>2</v>
      </c>
      <c r="M183" s="53">
        <f t="shared" si="22"/>
        <v>33</v>
      </c>
      <c r="N183" s="52">
        <f t="shared" si="23"/>
        <v>15.151515151515152</v>
      </c>
      <c r="O183" s="51">
        <f t="shared" si="24"/>
        <v>1.3279678068410463</v>
      </c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</row>
    <row r="184" spans="1:67" s="46" customFormat="1" ht="13.5" customHeight="1">
      <c r="A184" s="54" t="s">
        <v>18</v>
      </c>
      <c r="B184" s="53">
        <v>13</v>
      </c>
      <c r="C184" s="53">
        <v>0</v>
      </c>
      <c r="D184" s="53">
        <v>1</v>
      </c>
      <c r="E184" s="53">
        <v>0</v>
      </c>
      <c r="F184" s="53">
        <f t="shared" si="19"/>
        <v>14</v>
      </c>
      <c r="G184" s="52">
        <f t="shared" si="20"/>
        <v>0</v>
      </c>
      <c r="H184" s="51">
        <f t="shared" si="21"/>
        <v>1.1834319526627219</v>
      </c>
      <c r="I184" s="53">
        <v>24</v>
      </c>
      <c r="J184" s="53">
        <v>3</v>
      </c>
      <c r="K184" s="53">
        <v>2</v>
      </c>
      <c r="L184" s="53">
        <v>0</v>
      </c>
      <c r="M184" s="53">
        <f t="shared" si="22"/>
        <v>29</v>
      </c>
      <c r="N184" s="52">
        <f t="shared" si="23"/>
        <v>10.344827586206897</v>
      </c>
      <c r="O184" s="51">
        <f t="shared" si="24"/>
        <v>1.1670020120724347</v>
      </c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</row>
    <row r="185" spans="1:67" s="44" customFormat="1" ht="13.5" customHeight="1">
      <c r="A185" s="54" t="s">
        <v>19</v>
      </c>
      <c r="B185" s="53">
        <v>17</v>
      </c>
      <c r="C185" s="53">
        <v>0</v>
      </c>
      <c r="D185" s="53">
        <v>1</v>
      </c>
      <c r="E185" s="53">
        <v>0</v>
      </c>
      <c r="F185" s="53">
        <f t="shared" si="19"/>
        <v>18</v>
      </c>
      <c r="G185" s="52">
        <f t="shared" si="20"/>
        <v>0</v>
      </c>
      <c r="H185" s="51">
        <f t="shared" si="21"/>
        <v>1.521555367709214</v>
      </c>
      <c r="I185" s="53">
        <v>32</v>
      </c>
      <c r="J185" s="53">
        <v>1</v>
      </c>
      <c r="K185" s="53">
        <v>2</v>
      </c>
      <c r="L185" s="53">
        <v>0</v>
      </c>
      <c r="M185" s="53">
        <f t="shared" si="22"/>
        <v>35</v>
      </c>
      <c r="N185" s="52">
        <f t="shared" si="23"/>
        <v>2.8571428571428572</v>
      </c>
      <c r="O185" s="51">
        <f t="shared" si="24"/>
        <v>1.4084507042253522</v>
      </c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</row>
    <row r="186" spans="1:67" s="46" customFormat="1" ht="13.5" customHeight="1">
      <c r="A186" s="54" t="s">
        <v>20</v>
      </c>
      <c r="B186" s="53">
        <v>16</v>
      </c>
      <c r="C186" s="53">
        <v>0</v>
      </c>
      <c r="D186" s="53">
        <v>4</v>
      </c>
      <c r="E186" s="53">
        <v>0</v>
      </c>
      <c r="F186" s="53">
        <f t="shared" si="19"/>
        <v>20</v>
      </c>
      <c r="G186" s="52">
        <f t="shared" si="20"/>
        <v>0</v>
      </c>
      <c r="H186" s="51">
        <f t="shared" si="21"/>
        <v>1.6906170752324601</v>
      </c>
      <c r="I186" s="53">
        <v>17</v>
      </c>
      <c r="J186" s="53">
        <v>4</v>
      </c>
      <c r="K186" s="53">
        <v>4</v>
      </c>
      <c r="L186" s="53">
        <v>0</v>
      </c>
      <c r="M186" s="53">
        <f t="shared" si="22"/>
        <v>25</v>
      </c>
      <c r="N186" s="52">
        <f t="shared" si="23"/>
        <v>16</v>
      </c>
      <c r="O186" s="51">
        <f t="shared" si="24"/>
        <v>1.0060362173038229</v>
      </c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</row>
    <row r="187" spans="1:67" s="44" customFormat="1" ht="13.5" customHeight="1">
      <c r="A187" s="54" t="s">
        <v>21</v>
      </c>
      <c r="B187" s="53">
        <v>19</v>
      </c>
      <c r="C187" s="53">
        <v>0</v>
      </c>
      <c r="D187" s="53">
        <v>1</v>
      </c>
      <c r="E187" s="53">
        <v>0</v>
      </c>
      <c r="F187" s="53">
        <f t="shared" si="19"/>
        <v>20</v>
      </c>
      <c r="G187" s="52">
        <f t="shared" si="20"/>
        <v>0</v>
      </c>
      <c r="H187" s="51">
        <f t="shared" si="21"/>
        <v>1.6906170752324601</v>
      </c>
      <c r="I187" s="53">
        <v>24</v>
      </c>
      <c r="J187" s="53">
        <v>3</v>
      </c>
      <c r="K187" s="53">
        <v>4</v>
      </c>
      <c r="L187" s="53">
        <v>2</v>
      </c>
      <c r="M187" s="53">
        <f t="shared" si="22"/>
        <v>33</v>
      </c>
      <c r="N187" s="52">
        <f t="shared" si="23"/>
        <v>15.151515151515152</v>
      </c>
      <c r="O187" s="51">
        <f t="shared" si="24"/>
        <v>1.3279678068410463</v>
      </c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</row>
    <row r="188" spans="1:67" s="46" customFormat="1" ht="13.5" customHeight="1">
      <c r="A188" s="50" t="s">
        <v>15</v>
      </c>
      <c r="B188" s="49">
        <f>SUM(B182:B187)</f>
        <v>95</v>
      </c>
      <c r="C188" s="49">
        <f>SUM(C182:C187)</f>
        <v>1</v>
      </c>
      <c r="D188" s="49">
        <f>SUM(D182:D187)</f>
        <v>9</v>
      </c>
      <c r="E188" s="49">
        <f>SUM(E182:E187)</f>
        <v>0</v>
      </c>
      <c r="F188" s="49">
        <f t="shared" si="19"/>
        <v>105</v>
      </c>
      <c r="G188" s="48">
        <f t="shared" si="20"/>
        <v>0.95238095238095244</v>
      </c>
      <c r="H188" s="47">
        <f t="shared" si="21"/>
        <v>8.8757396449704142</v>
      </c>
      <c r="I188" s="49">
        <f>SUM(I182:I187)</f>
        <v>153</v>
      </c>
      <c r="J188" s="49">
        <f>SUM(J182:J187)</f>
        <v>17</v>
      </c>
      <c r="K188" s="49">
        <f>SUM(K182:K187)</f>
        <v>19</v>
      </c>
      <c r="L188" s="49">
        <f>SUM(L182:L187)</f>
        <v>4</v>
      </c>
      <c r="M188" s="49">
        <f t="shared" si="22"/>
        <v>193</v>
      </c>
      <c r="N188" s="48">
        <f t="shared" si="23"/>
        <v>10.880829015544041</v>
      </c>
      <c r="O188" s="47">
        <f t="shared" si="24"/>
        <v>7.7665995975855138</v>
      </c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</row>
    <row r="189" spans="1:67" s="44" customFormat="1" ht="13.5" customHeight="1">
      <c r="A189" s="54" t="s">
        <v>22</v>
      </c>
      <c r="B189" s="53">
        <v>90</v>
      </c>
      <c r="C189" s="53">
        <v>0</v>
      </c>
      <c r="D189" s="53">
        <v>15</v>
      </c>
      <c r="E189" s="53">
        <v>3</v>
      </c>
      <c r="F189" s="53">
        <f t="shared" si="19"/>
        <v>108</v>
      </c>
      <c r="G189" s="52">
        <f t="shared" si="20"/>
        <v>2.7777777777777777</v>
      </c>
      <c r="H189" s="51">
        <f t="shared" si="21"/>
        <v>9.1293322062552829</v>
      </c>
      <c r="I189" s="53">
        <v>158</v>
      </c>
      <c r="J189" s="53">
        <v>13</v>
      </c>
      <c r="K189" s="53">
        <v>33</v>
      </c>
      <c r="L189" s="53">
        <v>7</v>
      </c>
      <c r="M189" s="53">
        <f t="shared" si="22"/>
        <v>211</v>
      </c>
      <c r="N189" s="52">
        <f t="shared" si="23"/>
        <v>9.4786729857819907</v>
      </c>
      <c r="O189" s="51">
        <f t="shared" si="24"/>
        <v>8.4909456740442657</v>
      </c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</row>
    <row r="190" spans="1:67" s="46" customFormat="1" ht="13.5" customHeight="1">
      <c r="A190" s="54" t="s">
        <v>23</v>
      </c>
      <c r="B190" s="53">
        <v>78</v>
      </c>
      <c r="C190" s="53">
        <v>0</v>
      </c>
      <c r="D190" s="53">
        <v>11</v>
      </c>
      <c r="E190" s="53">
        <v>4</v>
      </c>
      <c r="F190" s="53">
        <f t="shared" si="19"/>
        <v>93</v>
      </c>
      <c r="G190" s="52">
        <f t="shared" si="20"/>
        <v>4.3010752688172049</v>
      </c>
      <c r="H190" s="51">
        <f t="shared" si="21"/>
        <v>7.861369399830938</v>
      </c>
      <c r="I190" s="53">
        <v>131</v>
      </c>
      <c r="J190" s="53">
        <v>9</v>
      </c>
      <c r="K190" s="53">
        <v>28</v>
      </c>
      <c r="L190" s="53">
        <v>3</v>
      </c>
      <c r="M190" s="53">
        <f t="shared" si="22"/>
        <v>171</v>
      </c>
      <c r="N190" s="52">
        <f t="shared" si="23"/>
        <v>7.0175438596491224</v>
      </c>
      <c r="O190" s="51">
        <f t="shared" si="24"/>
        <v>6.8812877263581482</v>
      </c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</row>
    <row r="191" spans="1:67" s="44" customFormat="1" ht="13.5" customHeight="1">
      <c r="A191" s="54" t="s">
        <v>24</v>
      </c>
      <c r="B191" s="53">
        <v>84</v>
      </c>
      <c r="C191" s="53">
        <v>1</v>
      </c>
      <c r="D191" s="53">
        <v>19</v>
      </c>
      <c r="E191" s="53">
        <v>6</v>
      </c>
      <c r="F191" s="53">
        <f t="shared" si="19"/>
        <v>110</v>
      </c>
      <c r="G191" s="52">
        <f t="shared" si="20"/>
        <v>6.3636363636363633</v>
      </c>
      <c r="H191" s="51">
        <f t="shared" si="21"/>
        <v>9.2983939137785292</v>
      </c>
      <c r="I191" s="53">
        <v>125</v>
      </c>
      <c r="J191" s="53">
        <v>11</v>
      </c>
      <c r="K191" s="53">
        <v>29</v>
      </c>
      <c r="L191" s="53">
        <v>1</v>
      </c>
      <c r="M191" s="53">
        <f t="shared" si="22"/>
        <v>166</v>
      </c>
      <c r="N191" s="52">
        <f t="shared" si="23"/>
        <v>7.2289156626506017</v>
      </c>
      <c r="O191" s="51">
        <f t="shared" si="24"/>
        <v>6.6800804828973837</v>
      </c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</row>
    <row r="192" spans="1:67" s="46" customFormat="1" ht="13.5" customHeight="1">
      <c r="A192" s="54" t="s">
        <v>25</v>
      </c>
      <c r="B192" s="53">
        <v>86</v>
      </c>
      <c r="C192" s="53">
        <v>0</v>
      </c>
      <c r="D192" s="53">
        <v>6</v>
      </c>
      <c r="E192" s="53">
        <v>4</v>
      </c>
      <c r="F192" s="53">
        <f t="shared" si="19"/>
        <v>96</v>
      </c>
      <c r="G192" s="52">
        <f t="shared" si="20"/>
        <v>4.1666666666666661</v>
      </c>
      <c r="H192" s="51">
        <f t="shared" si="21"/>
        <v>8.1149619611158066</v>
      </c>
      <c r="I192" s="53">
        <v>159</v>
      </c>
      <c r="J192" s="53">
        <v>11</v>
      </c>
      <c r="K192" s="53">
        <v>15</v>
      </c>
      <c r="L192" s="53">
        <v>3</v>
      </c>
      <c r="M192" s="53">
        <f t="shared" si="22"/>
        <v>188</v>
      </c>
      <c r="N192" s="52">
        <f t="shared" si="23"/>
        <v>7.4468085106382977</v>
      </c>
      <c r="O192" s="51">
        <f t="shared" si="24"/>
        <v>7.5653923541247492</v>
      </c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</row>
    <row r="193" spans="1:67" s="46" customFormat="1" ht="13.5" customHeight="1">
      <c r="A193" s="54" t="s">
        <v>26</v>
      </c>
      <c r="B193" s="53">
        <v>78</v>
      </c>
      <c r="C193" s="53">
        <v>0</v>
      </c>
      <c r="D193" s="53">
        <v>5</v>
      </c>
      <c r="E193" s="53">
        <v>4</v>
      </c>
      <c r="F193" s="53">
        <f t="shared" si="19"/>
        <v>87</v>
      </c>
      <c r="G193" s="52">
        <f t="shared" si="20"/>
        <v>4.5977011494252871</v>
      </c>
      <c r="H193" s="51">
        <f t="shared" si="21"/>
        <v>7.3541842772611998</v>
      </c>
      <c r="I193" s="53">
        <v>129</v>
      </c>
      <c r="J193" s="53">
        <v>11</v>
      </c>
      <c r="K193" s="53">
        <v>23</v>
      </c>
      <c r="L193" s="53">
        <v>0</v>
      </c>
      <c r="M193" s="53">
        <f t="shared" si="22"/>
        <v>163</v>
      </c>
      <c r="N193" s="52">
        <f t="shared" si="23"/>
        <v>6.7484662576687118</v>
      </c>
      <c r="O193" s="51">
        <f t="shared" si="24"/>
        <v>6.5593561368209246</v>
      </c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</row>
    <row r="194" spans="1:67" s="46" customFormat="1" ht="13.5" customHeight="1">
      <c r="A194" s="54" t="s">
        <v>27</v>
      </c>
      <c r="B194" s="53">
        <v>62</v>
      </c>
      <c r="C194" s="53">
        <v>0</v>
      </c>
      <c r="D194" s="53">
        <v>10</v>
      </c>
      <c r="E194" s="53">
        <v>3</v>
      </c>
      <c r="F194" s="53">
        <f t="shared" si="19"/>
        <v>75</v>
      </c>
      <c r="G194" s="52">
        <f t="shared" si="20"/>
        <v>4</v>
      </c>
      <c r="H194" s="51">
        <f t="shared" si="21"/>
        <v>6.3398140321217236</v>
      </c>
      <c r="I194" s="53">
        <v>147</v>
      </c>
      <c r="J194" s="53">
        <v>11</v>
      </c>
      <c r="K194" s="53">
        <v>35</v>
      </c>
      <c r="L194" s="53">
        <v>1</v>
      </c>
      <c r="M194" s="53">
        <f t="shared" si="22"/>
        <v>194</v>
      </c>
      <c r="N194" s="52">
        <f t="shared" si="23"/>
        <v>6.1855670103092786</v>
      </c>
      <c r="O194" s="51">
        <f t="shared" si="24"/>
        <v>7.8068410462776656</v>
      </c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</row>
    <row r="195" spans="1:67" s="44" customFormat="1" ht="13.5" customHeight="1">
      <c r="A195" s="54" t="s">
        <v>28</v>
      </c>
      <c r="B195" s="53">
        <v>81</v>
      </c>
      <c r="C195" s="53">
        <v>0</v>
      </c>
      <c r="D195" s="53">
        <v>12</v>
      </c>
      <c r="E195" s="53">
        <v>2</v>
      </c>
      <c r="F195" s="53">
        <f t="shared" si="19"/>
        <v>95</v>
      </c>
      <c r="G195" s="52">
        <f t="shared" si="20"/>
        <v>2.1052631578947367</v>
      </c>
      <c r="H195" s="51">
        <f t="shared" si="21"/>
        <v>8.0304311073541843</v>
      </c>
      <c r="I195" s="53">
        <v>161</v>
      </c>
      <c r="J195" s="53">
        <v>14</v>
      </c>
      <c r="K195" s="53">
        <v>43</v>
      </c>
      <c r="L195" s="53">
        <v>4</v>
      </c>
      <c r="M195" s="53">
        <f t="shared" si="22"/>
        <v>222</v>
      </c>
      <c r="N195" s="52">
        <f t="shared" si="23"/>
        <v>8.1081081081081088</v>
      </c>
      <c r="O195" s="51">
        <f t="shared" si="24"/>
        <v>8.9336016096579467</v>
      </c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</row>
    <row r="196" spans="1:67" s="44" customFormat="1" ht="13.5" customHeight="1">
      <c r="A196" s="54" t="s">
        <v>57</v>
      </c>
      <c r="B196" s="53">
        <v>85</v>
      </c>
      <c r="C196" s="53">
        <v>0</v>
      </c>
      <c r="D196" s="53">
        <v>14</v>
      </c>
      <c r="E196" s="53">
        <v>3</v>
      </c>
      <c r="F196" s="53">
        <f t="shared" si="19"/>
        <v>102</v>
      </c>
      <c r="G196" s="52">
        <f t="shared" si="20"/>
        <v>2.9411764705882351</v>
      </c>
      <c r="H196" s="51">
        <f t="shared" si="21"/>
        <v>8.6221470836855456</v>
      </c>
      <c r="I196" s="53">
        <v>167</v>
      </c>
      <c r="J196" s="53">
        <v>8</v>
      </c>
      <c r="K196" s="53">
        <v>36</v>
      </c>
      <c r="L196" s="53">
        <v>9</v>
      </c>
      <c r="M196" s="53">
        <f t="shared" si="22"/>
        <v>220</v>
      </c>
      <c r="N196" s="52">
        <f t="shared" si="23"/>
        <v>7.7272727272727266</v>
      </c>
      <c r="O196" s="51">
        <f t="shared" si="24"/>
        <v>8.8531187122736412</v>
      </c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</row>
    <row r="197" spans="1:67" s="44" customFormat="1" ht="13.5" customHeight="1">
      <c r="A197" s="58" t="s">
        <v>29</v>
      </c>
      <c r="B197" s="57">
        <v>17</v>
      </c>
      <c r="C197" s="57">
        <v>0</v>
      </c>
      <c r="D197" s="57">
        <v>1</v>
      </c>
      <c r="E197" s="57">
        <v>1</v>
      </c>
      <c r="F197" s="57">
        <f t="shared" si="19"/>
        <v>19</v>
      </c>
      <c r="G197" s="56">
        <f t="shared" si="20"/>
        <v>5.2631578947368416</v>
      </c>
      <c r="H197" s="55">
        <f t="shared" si="21"/>
        <v>1.6060862214708367</v>
      </c>
      <c r="I197" s="57">
        <v>47</v>
      </c>
      <c r="J197" s="57">
        <v>2</v>
      </c>
      <c r="K197" s="57">
        <v>9</v>
      </c>
      <c r="L197" s="57">
        <v>1</v>
      </c>
      <c r="M197" s="57">
        <f t="shared" si="22"/>
        <v>59</v>
      </c>
      <c r="N197" s="56">
        <f t="shared" si="23"/>
        <v>5.0847457627118651</v>
      </c>
      <c r="O197" s="55">
        <f t="shared" si="24"/>
        <v>2.3742454728370221</v>
      </c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</row>
    <row r="198" spans="1:67" s="46" customFormat="1" ht="13.5" customHeight="1">
      <c r="A198" s="54" t="s">
        <v>30</v>
      </c>
      <c r="B198" s="53">
        <v>16</v>
      </c>
      <c r="C198" s="53">
        <v>0</v>
      </c>
      <c r="D198" s="53">
        <v>1</v>
      </c>
      <c r="E198" s="53">
        <v>0</v>
      </c>
      <c r="F198" s="53">
        <f t="shared" si="19"/>
        <v>17</v>
      </c>
      <c r="G198" s="52">
        <f t="shared" si="20"/>
        <v>0</v>
      </c>
      <c r="H198" s="51">
        <f t="shared" si="21"/>
        <v>1.4370245139475908</v>
      </c>
      <c r="I198" s="53">
        <v>45</v>
      </c>
      <c r="J198" s="53">
        <v>2</v>
      </c>
      <c r="K198" s="53">
        <v>8</v>
      </c>
      <c r="L198" s="53">
        <v>0</v>
      </c>
      <c r="M198" s="53">
        <f t="shared" si="22"/>
        <v>55</v>
      </c>
      <c r="N198" s="52">
        <f t="shared" si="23"/>
        <v>3.6363636363636362</v>
      </c>
      <c r="O198" s="51">
        <f t="shared" si="24"/>
        <v>2.2132796780684103</v>
      </c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</row>
    <row r="199" spans="1:67" s="46" customFormat="1" ht="13.5" customHeight="1">
      <c r="A199" s="54" t="s">
        <v>31</v>
      </c>
      <c r="B199" s="53">
        <v>13</v>
      </c>
      <c r="C199" s="53">
        <v>0</v>
      </c>
      <c r="D199" s="53">
        <v>3</v>
      </c>
      <c r="E199" s="53">
        <v>0</v>
      </c>
      <c r="F199" s="53">
        <f t="shared" si="19"/>
        <v>16</v>
      </c>
      <c r="G199" s="52">
        <f t="shared" si="20"/>
        <v>0</v>
      </c>
      <c r="H199" s="51">
        <f t="shared" si="21"/>
        <v>1.3524936601859678</v>
      </c>
      <c r="I199" s="53">
        <v>46</v>
      </c>
      <c r="J199" s="53">
        <v>1</v>
      </c>
      <c r="K199" s="53">
        <v>7</v>
      </c>
      <c r="L199" s="53">
        <v>2</v>
      </c>
      <c r="M199" s="53">
        <f t="shared" si="22"/>
        <v>56</v>
      </c>
      <c r="N199" s="52">
        <f t="shared" si="23"/>
        <v>5.3571428571428568</v>
      </c>
      <c r="O199" s="51">
        <f t="shared" si="24"/>
        <v>2.2535211267605635</v>
      </c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</row>
    <row r="200" spans="1:67" s="46" customFormat="1" ht="13.5" customHeight="1">
      <c r="A200" s="54" t="s">
        <v>32</v>
      </c>
      <c r="B200" s="53">
        <v>16</v>
      </c>
      <c r="C200" s="53">
        <v>0</v>
      </c>
      <c r="D200" s="53">
        <v>2</v>
      </c>
      <c r="E200" s="53">
        <v>0</v>
      </c>
      <c r="F200" s="53">
        <f t="shared" si="19"/>
        <v>18</v>
      </c>
      <c r="G200" s="52">
        <f t="shared" si="20"/>
        <v>0</v>
      </c>
      <c r="H200" s="51">
        <f t="shared" si="21"/>
        <v>1.521555367709214</v>
      </c>
      <c r="I200" s="53">
        <v>48</v>
      </c>
      <c r="J200" s="53">
        <v>2</v>
      </c>
      <c r="K200" s="53">
        <v>6</v>
      </c>
      <c r="L200" s="53">
        <v>1</v>
      </c>
      <c r="M200" s="53">
        <f t="shared" si="22"/>
        <v>57</v>
      </c>
      <c r="N200" s="52">
        <f t="shared" si="23"/>
        <v>5.2631578947368416</v>
      </c>
      <c r="O200" s="51">
        <f t="shared" si="24"/>
        <v>2.2937625754527162</v>
      </c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</row>
    <row r="201" spans="1:67" s="44" customFormat="1" ht="13.5" customHeight="1">
      <c r="A201" s="54" t="s">
        <v>33</v>
      </c>
      <c r="B201" s="53">
        <v>15</v>
      </c>
      <c r="C201" s="53">
        <v>0</v>
      </c>
      <c r="D201" s="53">
        <v>2</v>
      </c>
      <c r="E201" s="53">
        <v>0</v>
      </c>
      <c r="F201" s="53">
        <f t="shared" si="19"/>
        <v>17</v>
      </c>
      <c r="G201" s="52">
        <f t="shared" si="20"/>
        <v>0</v>
      </c>
      <c r="H201" s="51">
        <f t="shared" si="21"/>
        <v>1.4370245139475908</v>
      </c>
      <c r="I201" s="53">
        <v>45</v>
      </c>
      <c r="J201" s="53">
        <v>2</v>
      </c>
      <c r="K201" s="53">
        <v>8</v>
      </c>
      <c r="L201" s="53">
        <v>1</v>
      </c>
      <c r="M201" s="53">
        <f t="shared" si="22"/>
        <v>56</v>
      </c>
      <c r="N201" s="52">
        <f t="shared" si="23"/>
        <v>5.3571428571428568</v>
      </c>
      <c r="O201" s="51">
        <f t="shared" si="24"/>
        <v>2.2535211267605635</v>
      </c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</row>
    <row r="202" spans="1:67" s="46" customFormat="1" ht="13.5" customHeight="1">
      <c r="A202" s="54" t="s">
        <v>34</v>
      </c>
      <c r="B202" s="53">
        <v>16</v>
      </c>
      <c r="C202" s="53">
        <v>0</v>
      </c>
      <c r="D202" s="53">
        <v>3</v>
      </c>
      <c r="E202" s="53">
        <v>0</v>
      </c>
      <c r="F202" s="53">
        <f t="shared" si="19"/>
        <v>19</v>
      </c>
      <c r="G202" s="52">
        <f t="shared" si="20"/>
        <v>0</v>
      </c>
      <c r="H202" s="51">
        <f t="shared" si="21"/>
        <v>1.6060862214708367</v>
      </c>
      <c r="I202" s="53">
        <v>44</v>
      </c>
      <c r="J202" s="53">
        <v>1</v>
      </c>
      <c r="K202" s="53">
        <v>4</v>
      </c>
      <c r="L202" s="53">
        <v>0</v>
      </c>
      <c r="M202" s="53">
        <f t="shared" si="22"/>
        <v>49</v>
      </c>
      <c r="N202" s="52">
        <f t="shared" si="23"/>
        <v>2.0408163265306123</v>
      </c>
      <c r="O202" s="51">
        <f t="shared" si="24"/>
        <v>1.971830985915493</v>
      </c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</row>
    <row r="203" spans="1:67" s="44" customFormat="1" ht="13.5" customHeight="1">
      <c r="A203" s="50" t="s">
        <v>15</v>
      </c>
      <c r="B203" s="49">
        <f>SUM(B197:B202)</f>
        <v>93</v>
      </c>
      <c r="C203" s="49">
        <f>SUM(C197:C202)</f>
        <v>0</v>
      </c>
      <c r="D203" s="49">
        <f>SUM(D197:D202)</f>
        <v>12</v>
      </c>
      <c r="E203" s="49">
        <f>SUM(E197:E202)</f>
        <v>1</v>
      </c>
      <c r="F203" s="49">
        <f t="shared" si="19"/>
        <v>106</v>
      </c>
      <c r="G203" s="48">
        <f t="shared" si="20"/>
        <v>0.94339622641509435</v>
      </c>
      <c r="H203" s="47">
        <f t="shared" si="21"/>
        <v>8.9602704987320365</v>
      </c>
      <c r="I203" s="49">
        <f>SUM(I197:I202)</f>
        <v>275</v>
      </c>
      <c r="J203" s="49">
        <f>SUM(J197:J202)</f>
        <v>10</v>
      </c>
      <c r="K203" s="49">
        <f>SUM(K197:K202)</f>
        <v>42</v>
      </c>
      <c r="L203" s="49">
        <f>SUM(L197:L202)</f>
        <v>5</v>
      </c>
      <c r="M203" s="49">
        <f t="shared" si="22"/>
        <v>332</v>
      </c>
      <c r="N203" s="48">
        <f t="shared" si="23"/>
        <v>4.5180722891566267</v>
      </c>
      <c r="O203" s="47">
        <f t="shared" si="24"/>
        <v>13.360160965794767</v>
      </c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</row>
    <row r="204" spans="1:67" s="44" customFormat="1" ht="13.5" customHeight="1">
      <c r="A204" s="58" t="s">
        <v>35</v>
      </c>
      <c r="B204" s="57">
        <v>16</v>
      </c>
      <c r="C204" s="57">
        <v>0</v>
      </c>
      <c r="D204" s="57">
        <v>1</v>
      </c>
      <c r="E204" s="57">
        <v>0</v>
      </c>
      <c r="F204" s="57">
        <f t="shared" si="19"/>
        <v>17</v>
      </c>
      <c r="G204" s="56">
        <f t="shared" si="20"/>
        <v>0</v>
      </c>
      <c r="H204" s="55">
        <f t="shared" si="21"/>
        <v>1.4370245139475908</v>
      </c>
      <c r="I204" s="57">
        <v>35</v>
      </c>
      <c r="J204" s="57">
        <v>1</v>
      </c>
      <c r="K204" s="57">
        <v>6</v>
      </c>
      <c r="L204" s="57">
        <v>0</v>
      </c>
      <c r="M204" s="57">
        <f t="shared" si="22"/>
        <v>42</v>
      </c>
      <c r="N204" s="56">
        <f t="shared" si="23"/>
        <v>2.3809523809523809</v>
      </c>
      <c r="O204" s="55">
        <f t="shared" si="24"/>
        <v>1.6901408450704223</v>
      </c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</row>
    <row r="205" spans="1:67" s="46" customFormat="1" ht="13.5" customHeight="1">
      <c r="A205" s="54" t="s">
        <v>36</v>
      </c>
      <c r="B205" s="53">
        <v>18</v>
      </c>
      <c r="C205" s="53">
        <v>0</v>
      </c>
      <c r="D205" s="53">
        <v>3</v>
      </c>
      <c r="E205" s="53">
        <v>0</v>
      </c>
      <c r="F205" s="53">
        <f t="shared" si="19"/>
        <v>21</v>
      </c>
      <c r="G205" s="52">
        <f t="shared" si="20"/>
        <v>0</v>
      </c>
      <c r="H205" s="51">
        <f t="shared" si="21"/>
        <v>1.7751479289940828</v>
      </c>
      <c r="I205" s="53">
        <v>47</v>
      </c>
      <c r="J205" s="53">
        <v>3</v>
      </c>
      <c r="K205" s="53">
        <v>10</v>
      </c>
      <c r="L205" s="53">
        <v>0</v>
      </c>
      <c r="M205" s="53">
        <f t="shared" si="22"/>
        <v>60</v>
      </c>
      <c r="N205" s="52">
        <f t="shared" si="23"/>
        <v>5</v>
      </c>
      <c r="O205" s="51">
        <f t="shared" si="24"/>
        <v>2.4144869215291749</v>
      </c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</row>
    <row r="206" spans="1:67" s="46" customFormat="1" ht="13.5" customHeight="1">
      <c r="A206" s="54" t="s">
        <v>37</v>
      </c>
      <c r="B206" s="53">
        <v>6</v>
      </c>
      <c r="C206" s="53">
        <v>0</v>
      </c>
      <c r="D206" s="53">
        <v>5</v>
      </c>
      <c r="E206" s="53">
        <v>0</v>
      </c>
      <c r="F206" s="53">
        <f t="shared" si="19"/>
        <v>11</v>
      </c>
      <c r="G206" s="52">
        <f t="shared" si="20"/>
        <v>0</v>
      </c>
      <c r="H206" s="51">
        <f t="shared" si="21"/>
        <v>0.92983939137785288</v>
      </c>
      <c r="I206" s="53">
        <v>31</v>
      </c>
      <c r="J206" s="53">
        <v>1</v>
      </c>
      <c r="K206" s="53">
        <v>2</v>
      </c>
      <c r="L206" s="53">
        <v>0</v>
      </c>
      <c r="M206" s="53">
        <f t="shared" si="22"/>
        <v>34</v>
      </c>
      <c r="N206" s="52">
        <f t="shared" si="23"/>
        <v>2.9411764705882351</v>
      </c>
      <c r="O206" s="51">
        <f t="shared" si="24"/>
        <v>1.3682092555331993</v>
      </c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</row>
    <row r="207" spans="1:67" s="43" customFormat="1" ht="13.5" customHeight="1">
      <c r="A207" s="54" t="s">
        <v>38</v>
      </c>
      <c r="B207" s="53">
        <v>14</v>
      </c>
      <c r="C207" s="53">
        <v>0</v>
      </c>
      <c r="D207" s="53">
        <v>3</v>
      </c>
      <c r="E207" s="53">
        <v>0</v>
      </c>
      <c r="F207" s="53">
        <f t="shared" si="19"/>
        <v>17</v>
      </c>
      <c r="G207" s="52">
        <f t="shared" si="20"/>
        <v>0</v>
      </c>
      <c r="H207" s="51">
        <f t="shared" si="21"/>
        <v>1.4370245139475908</v>
      </c>
      <c r="I207" s="53">
        <v>35</v>
      </c>
      <c r="J207" s="53">
        <v>3</v>
      </c>
      <c r="K207" s="53">
        <v>4</v>
      </c>
      <c r="L207" s="53">
        <v>0</v>
      </c>
      <c r="M207" s="53">
        <f t="shared" si="22"/>
        <v>42</v>
      </c>
      <c r="N207" s="52">
        <f t="shared" si="23"/>
        <v>7.1428571428571423</v>
      </c>
      <c r="O207" s="51">
        <f t="shared" si="24"/>
        <v>1.6901408450704223</v>
      </c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</row>
    <row r="208" spans="1:67" s="43" customFormat="1" ht="13.5" customHeight="1">
      <c r="A208" s="54" t="s">
        <v>39</v>
      </c>
      <c r="B208" s="53">
        <v>18</v>
      </c>
      <c r="C208" s="53">
        <v>0</v>
      </c>
      <c r="D208" s="53">
        <v>0</v>
      </c>
      <c r="E208" s="53">
        <v>1</v>
      </c>
      <c r="F208" s="53">
        <f t="shared" si="19"/>
        <v>19</v>
      </c>
      <c r="G208" s="52">
        <f t="shared" si="20"/>
        <v>5.2631578947368416</v>
      </c>
      <c r="H208" s="51">
        <f t="shared" si="21"/>
        <v>1.6060862214708367</v>
      </c>
      <c r="I208" s="53">
        <v>25</v>
      </c>
      <c r="J208" s="53">
        <v>2</v>
      </c>
      <c r="K208" s="53">
        <v>2</v>
      </c>
      <c r="L208" s="53">
        <v>0</v>
      </c>
      <c r="M208" s="53">
        <f t="shared" si="22"/>
        <v>29</v>
      </c>
      <c r="N208" s="52">
        <f t="shared" si="23"/>
        <v>6.8965517241379306</v>
      </c>
      <c r="O208" s="51">
        <f t="shared" si="24"/>
        <v>1.1670020120724347</v>
      </c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</row>
    <row r="209" spans="1:67" s="44" customFormat="1" ht="13.5" customHeight="1">
      <c r="A209" s="54" t="s">
        <v>40</v>
      </c>
      <c r="B209" s="53">
        <v>8</v>
      </c>
      <c r="C209" s="53">
        <v>0</v>
      </c>
      <c r="D209" s="53">
        <v>2</v>
      </c>
      <c r="E209" s="53">
        <v>0</v>
      </c>
      <c r="F209" s="53">
        <f t="shared" si="19"/>
        <v>10</v>
      </c>
      <c r="G209" s="52">
        <f t="shared" si="20"/>
        <v>0</v>
      </c>
      <c r="H209" s="51">
        <f t="shared" si="21"/>
        <v>0.84530853761623004</v>
      </c>
      <c r="I209" s="53">
        <v>23</v>
      </c>
      <c r="J209" s="53">
        <v>1</v>
      </c>
      <c r="K209" s="53">
        <v>3</v>
      </c>
      <c r="L209" s="53">
        <v>0</v>
      </c>
      <c r="M209" s="53">
        <f t="shared" si="22"/>
        <v>27</v>
      </c>
      <c r="N209" s="52">
        <f t="shared" si="23"/>
        <v>3.7037037037037033</v>
      </c>
      <c r="O209" s="51">
        <f t="shared" si="24"/>
        <v>1.0865191146881288</v>
      </c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</row>
    <row r="210" spans="1:67" s="46" customFormat="1" ht="13.5" customHeight="1">
      <c r="A210" s="50" t="s">
        <v>15</v>
      </c>
      <c r="B210" s="49">
        <f>SUM(B204:B209)</f>
        <v>80</v>
      </c>
      <c r="C210" s="49">
        <f>SUM(C204:C209)</f>
        <v>0</v>
      </c>
      <c r="D210" s="49">
        <f>SUM(D204:D209)</f>
        <v>14</v>
      </c>
      <c r="E210" s="49">
        <f>SUM(E204:E209)</f>
        <v>1</v>
      </c>
      <c r="F210" s="49">
        <f t="shared" si="19"/>
        <v>95</v>
      </c>
      <c r="G210" s="48">
        <f t="shared" si="20"/>
        <v>1.0526315789473684</v>
      </c>
      <c r="H210" s="47">
        <f t="shared" si="21"/>
        <v>8.0304311073541843</v>
      </c>
      <c r="I210" s="49">
        <f>SUM(I204:I209)</f>
        <v>196</v>
      </c>
      <c r="J210" s="49">
        <f>SUM(J204:J209)</f>
        <v>11</v>
      </c>
      <c r="K210" s="49">
        <f>SUM(K204:K209)</f>
        <v>27</v>
      </c>
      <c r="L210" s="49">
        <f>SUM(L204:L209)</f>
        <v>0</v>
      </c>
      <c r="M210" s="49">
        <f t="shared" si="22"/>
        <v>234</v>
      </c>
      <c r="N210" s="48">
        <f t="shared" si="23"/>
        <v>4.700854700854701</v>
      </c>
      <c r="O210" s="47">
        <f t="shared" si="24"/>
        <v>9.4164989939637831</v>
      </c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</row>
    <row r="211" spans="1:67" s="43" customFormat="1" ht="13.5" customHeight="1">
      <c r="A211" s="50" t="s">
        <v>41</v>
      </c>
      <c r="B211" s="49">
        <f>SUM(B181,B188:B196,B203,B210)</f>
        <v>1011</v>
      </c>
      <c r="C211" s="49">
        <f>SUM(C181,C188:C196,C203,C210)</f>
        <v>2</v>
      </c>
      <c r="D211" s="49">
        <f>SUM(D181,D188:D196,D203,D210)</f>
        <v>135</v>
      </c>
      <c r="E211" s="49">
        <f>SUM(E181,E188:E196,E203,E210)</f>
        <v>35</v>
      </c>
      <c r="F211" s="49">
        <f t="shared" si="19"/>
        <v>1183</v>
      </c>
      <c r="G211" s="48">
        <f t="shared" si="20"/>
        <v>3.1276415891800511</v>
      </c>
      <c r="H211" s="47">
        <f t="shared" si="21"/>
        <v>100</v>
      </c>
      <c r="I211" s="49">
        <f>SUM(I181,I188:I196,I203,I210)</f>
        <v>1962</v>
      </c>
      <c r="J211" s="49">
        <f>SUM(J181,J188:J196,J203,J210)</f>
        <v>134</v>
      </c>
      <c r="K211" s="49">
        <f>SUM(K181,K188:K196,K203,K210)</f>
        <v>342</v>
      </c>
      <c r="L211" s="49">
        <f>SUM(L181,L188:L196,L203,L210)</f>
        <v>47</v>
      </c>
      <c r="M211" s="49">
        <f t="shared" si="22"/>
        <v>2485</v>
      </c>
      <c r="N211" s="48">
        <f t="shared" si="23"/>
        <v>7.2837022132796774</v>
      </c>
      <c r="O211" s="47">
        <f t="shared" si="24"/>
        <v>100</v>
      </c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</row>
    <row r="212" spans="1:67" s="43" customFormat="1" ht="12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</row>
    <row r="213" spans="1:67" s="43" customFormat="1" ht="12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</row>
    <row r="214" spans="1:67" s="44" customFormat="1" ht="12" customHeight="1">
      <c r="A214" s="70" t="s">
        <v>0</v>
      </c>
      <c r="B214" s="69"/>
      <c r="C214" s="68"/>
      <c r="D214" s="68"/>
      <c r="E214" s="68"/>
      <c r="F214" s="68"/>
      <c r="G214" s="68"/>
      <c r="H214" s="67"/>
      <c r="I214" s="69" t="s">
        <v>71</v>
      </c>
      <c r="J214" s="68"/>
      <c r="K214" s="68"/>
      <c r="L214" s="68"/>
      <c r="M214" s="68"/>
      <c r="N214" s="68"/>
      <c r="O214" s="67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</row>
    <row r="215" spans="1:67" s="46" customFormat="1" ht="39.6" customHeight="1">
      <c r="A215" s="65" t="s">
        <v>1</v>
      </c>
      <c r="B215" s="63" t="s">
        <v>2</v>
      </c>
      <c r="C215" s="62" t="s">
        <v>3</v>
      </c>
      <c r="D215" s="61" t="s">
        <v>4</v>
      </c>
      <c r="E215" s="62" t="s">
        <v>5</v>
      </c>
      <c r="F215" s="61" t="s">
        <v>6</v>
      </c>
      <c r="G215" s="61" t="s">
        <v>7</v>
      </c>
      <c r="H215" s="64" t="s">
        <v>8</v>
      </c>
      <c r="I215" s="63" t="s">
        <v>2</v>
      </c>
      <c r="J215" s="61" t="s">
        <v>3</v>
      </c>
      <c r="K215" s="61" t="s">
        <v>4</v>
      </c>
      <c r="L215" s="62" t="s">
        <v>5</v>
      </c>
      <c r="M215" s="61" t="s">
        <v>6</v>
      </c>
      <c r="N215" s="61" t="s">
        <v>7</v>
      </c>
      <c r="O215" s="60" t="s">
        <v>8</v>
      </c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</row>
    <row r="216" spans="1:67" s="43" customFormat="1" ht="13.5" customHeight="1">
      <c r="A216" s="58" t="s">
        <v>9</v>
      </c>
      <c r="B216" s="57"/>
      <c r="C216" s="57"/>
      <c r="D216" s="57"/>
      <c r="E216" s="57"/>
      <c r="F216" s="57"/>
      <c r="G216" s="56"/>
      <c r="H216" s="55"/>
      <c r="I216" s="57">
        <f>SUM(方向別!B175,方向別!I175)</f>
        <v>27</v>
      </c>
      <c r="J216" s="57">
        <f>SUM(方向別!C175,方向別!J175)</f>
        <v>0</v>
      </c>
      <c r="K216" s="57">
        <f>SUM(方向別!D175,方向別!K175)</f>
        <v>0</v>
      </c>
      <c r="L216" s="57">
        <f>SUM(方向別!E175,方向別!L175)</f>
        <v>1</v>
      </c>
      <c r="M216" s="57">
        <f t="shared" ref="M216:M252" si="25">SUM(I216:L216)</f>
        <v>28</v>
      </c>
      <c r="N216" s="56">
        <f t="shared" ref="N216:N252" si="26">IF(SUM(J216,L216)=0,0,SUM(J216,L216)/M216*100)</f>
        <v>3.5714285714285712</v>
      </c>
      <c r="O216" s="55">
        <f t="shared" ref="O216:O252" si="27">IF(M216=0,0,M216/M$252*100)</f>
        <v>0.76335877862595414</v>
      </c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</row>
    <row r="217" spans="1:67" s="43" customFormat="1" ht="13.5" customHeight="1">
      <c r="A217" s="54" t="s">
        <v>10</v>
      </c>
      <c r="B217" s="53"/>
      <c r="C217" s="53"/>
      <c r="D217" s="53"/>
      <c r="E217" s="53"/>
      <c r="F217" s="53"/>
      <c r="G217" s="52"/>
      <c r="H217" s="51"/>
      <c r="I217" s="53">
        <f>SUM(方向別!B176,方向別!I176)</f>
        <v>32</v>
      </c>
      <c r="J217" s="53">
        <f>SUM(方向別!C176,方向別!J176)</f>
        <v>2</v>
      </c>
      <c r="K217" s="53">
        <f>SUM(方向別!D176,方向別!K176)</f>
        <v>4</v>
      </c>
      <c r="L217" s="53">
        <f>SUM(方向別!E176,方向別!L176)</f>
        <v>1</v>
      </c>
      <c r="M217" s="53">
        <f t="shared" si="25"/>
        <v>39</v>
      </c>
      <c r="N217" s="52">
        <f t="shared" si="26"/>
        <v>7.6923076923076925</v>
      </c>
      <c r="O217" s="51">
        <f t="shared" si="27"/>
        <v>1.0632497273718649</v>
      </c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</row>
    <row r="218" spans="1:67" s="44" customFormat="1" ht="13.5" customHeight="1">
      <c r="A218" s="54" t="s">
        <v>11</v>
      </c>
      <c r="B218" s="53"/>
      <c r="C218" s="53"/>
      <c r="D218" s="53"/>
      <c r="E218" s="53"/>
      <c r="F218" s="53"/>
      <c r="G218" s="52"/>
      <c r="H218" s="51"/>
      <c r="I218" s="53">
        <f>SUM(方向別!B177,方向別!I177)</f>
        <v>37</v>
      </c>
      <c r="J218" s="53">
        <f>SUM(方向別!C177,方向別!J177)</f>
        <v>1</v>
      </c>
      <c r="K218" s="53">
        <f>SUM(方向別!D177,方向別!K177)</f>
        <v>4</v>
      </c>
      <c r="L218" s="53">
        <f>SUM(方向別!E177,方向別!L177)</f>
        <v>0</v>
      </c>
      <c r="M218" s="53">
        <f t="shared" si="25"/>
        <v>42</v>
      </c>
      <c r="N218" s="52">
        <f t="shared" si="26"/>
        <v>2.3809523809523809</v>
      </c>
      <c r="O218" s="51">
        <f t="shared" si="27"/>
        <v>1.1450381679389312</v>
      </c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</row>
    <row r="219" spans="1:67" s="46" customFormat="1" ht="13.5" customHeight="1">
      <c r="A219" s="54" t="s">
        <v>12</v>
      </c>
      <c r="B219" s="53"/>
      <c r="C219" s="53"/>
      <c r="D219" s="53"/>
      <c r="E219" s="53"/>
      <c r="F219" s="53"/>
      <c r="G219" s="52"/>
      <c r="H219" s="51"/>
      <c r="I219" s="53">
        <f>SUM(方向別!B178,方向別!I178)</f>
        <v>43</v>
      </c>
      <c r="J219" s="53">
        <f>SUM(方向別!C178,方向別!J178)</f>
        <v>2</v>
      </c>
      <c r="K219" s="53">
        <f>SUM(方向別!D178,方向別!K178)</f>
        <v>6</v>
      </c>
      <c r="L219" s="53">
        <f>SUM(方向別!E178,方向別!L178)</f>
        <v>7</v>
      </c>
      <c r="M219" s="53">
        <f t="shared" si="25"/>
        <v>58</v>
      </c>
      <c r="N219" s="52">
        <f t="shared" si="26"/>
        <v>15.517241379310345</v>
      </c>
      <c r="O219" s="51">
        <f t="shared" si="27"/>
        <v>1.5812431842966195</v>
      </c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</row>
    <row r="220" spans="1:67" s="44" customFormat="1" ht="13.5" customHeight="1">
      <c r="A220" s="54" t="s">
        <v>13</v>
      </c>
      <c r="B220" s="53"/>
      <c r="C220" s="53"/>
      <c r="D220" s="53"/>
      <c r="E220" s="53"/>
      <c r="F220" s="53"/>
      <c r="G220" s="52"/>
      <c r="H220" s="51"/>
      <c r="I220" s="53">
        <f>SUM(方向別!B179,方向別!I179)</f>
        <v>65</v>
      </c>
      <c r="J220" s="53">
        <f>SUM(方向別!C179,方向別!J179)</f>
        <v>2</v>
      </c>
      <c r="K220" s="53">
        <f>SUM(方向別!D179,方向別!K179)</f>
        <v>2</v>
      </c>
      <c r="L220" s="53">
        <f>SUM(方向別!E179,方向別!L179)</f>
        <v>2</v>
      </c>
      <c r="M220" s="53">
        <f t="shared" si="25"/>
        <v>71</v>
      </c>
      <c r="N220" s="52">
        <f t="shared" si="26"/>
        <v>5.6338028169014089</v>
      </c>
      <c r="O220" s="51">
        <f t="shared" si="27"/>
        <v>1.9356597600872409</v>
      </c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</row>
    <row r="221" spans="1:67" s="44" customFormat="1" ht="13.5" customHeight="1">
      <c r="A221" s="54" t="s">
        <v>14</v>
      </c>
      <c r="B221" s="53"/>
      <c r="C221" s="53"/>
      <c r="D221" s="53"/>
      <c r="E221" s="53"/>
      <c r="F221" s="53"/>
      <c r="G221" s="52"/>
      <c r="H221" s="51"/>
      <c r="I221" s="53">
        <f>SUM(方向別!B180,方向別!I180)</f>
        <v>56</v>
      </c>
      <c r="J221" s="53">
        <f>SUM(方向別!C180,方向別!J180)</f>
        <v>1</v>
      </c>
      <c r="K221" s="53">
        <f>SUM(方向別!D180,方向別!K180)</f>
        <v>4</v>
      </c>
      <c r="L221" s="53">
        <f>SUM(方向別!E180,方向別!L180)</f>
        <v>3</v>
      </c>
      <c r="M221" s="53">
        <f t="shared" si="25"/>
        <v>64</v>
      </c>
      <c r="N221" s="52">
        <f t="shared" si="26"/>
        <v>6.25</v>
      </c>
      <c r="O221" s="51">
        <f t="shared" si="27"/>
        <v>1.7448200654307526</v>
      </c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</row>
    <row r="222" spans="1:67" s="44" customFormat="1" ht="13.5" customHeight="1">
      <c r="A222" s="50" t="s">
        <v>15</v>
      </c>
      <c r="B222" s="49"/>
      <c r="C222" s="49"/>
      <c r="D222" s="49"/>
      <c r="E222" s="49"/>
      <c r="F222" s="49"/>
      <c r="G222" s="48"/>
      <c r="H222" s="47"/>
      <c r="I222" s="49">
        <f>SUM(I216:I221)</f>
        <v>260</v>
      </c>
      <c r="J222" s="49">
        <f>SUM(J216:J221)</f>
        <v>8</v>
      </c>
      <c r="K222" s="49">
        <f>SUM(K216:K221)</f>
        <v>20</v>
      </c>
      <c r="L222" s="49">
        <f>SUM(L216:L221)</f>
        <v>14</v>
      </c>
      <c r="M222" s="49">
        <f t="shared" si="25"/>
        <v>302</v>
      </c>
      <c r="N222" s="48">
        <f t="shared" si="26"/>
        <v>7.2847682119205297</v>
      </c>
      <c r="O222" s="47">
        <f t="shared" si="27"/>
        <v>8.2333696837513628</v>
      </c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</row>
    <row r="223" spans="1:67" s="46" customFormat="1" ht="13.5" customHeight="1">
      <c r="A223" s="58" t="s">
        <v>16</v>
      </c>
      <c r="B223" s="57"/>
      <c r="C223" s="57"/>
      <c r="D223" s="57"/>
      <c r="E223" s="57"/>
      <c r="F223" s="57"/>
      <c r="G223" s="56"/>
      <c r="H223" s="55"/>
      <c r="I223" s="57">
        <f>SUM(方向別!B182,方向別!I182)</f>
        <v>48</v>
      </c>
      <c r="J223" s="57">
        <f>SUM(方向別!C182,方向別!J182)</f>
        <v>3</v>
      </c>
      <c r="K223" s="57">
        <f>SUM(方向別!D182,方向別!K182)</f>
        <v>5</v>
      </c>
      <c r="L223" s="57">
        <f>SUM(方向別!E182,方向別!L182)</f>
        <v>0</v>
      </c>
      <c r="M223" s="57">
        <f t="shared" si="25"/>
        <v>56</v>
      </c>
      <c r="N223" s="56">
        <f t="shared" si="26"/>
        <v>5.3571428571428568</v>
      </c>
      <c r="O223" s="55">
        <f t="shared" si="27"/>
        <v>1.5267175572519083</v>
      </c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</row>
    <row r="224" spans="1:67" s="46" customFormat="1" ht="13.5" customHeight="1">
      <c r="A224" s="54" t="s">
        <v>17</v>
      </c>
      <c r="B224" s="53"/>
      <c r="C224" s="53"/>
      <c r="D224" s="53"/>
      <c r="E224" s="53"/>
      <c r="F224" s="53"/>
      <c r="G224" s="52"/>
      <c r="H224" s="51"/>
      <c r="I224" s="53">
        <f>SUM(方向別!B183,方向別!I183)</f>
        <v>38</v>
      </c>
      <c r="J224" s="53">
        <f>SUM(方向別!C183,方向別!J183)</f>
        <v>4</v>
      </c>
      <c r="K224" s="53">
        <f>SUM(方向別!D183,方向別!K183)</f>
        <v>4</v>
      </c>
      <c r="L224" s="53">
        <f>SUM(方向別!E183,方向別!L183)</f>
        <v>2</v>
      </c>
      <c r="M224" s="53">
        <f t="shared" si="25"/>
        <v>48</v>
      </c>
      <c r="N224" s="52">
        <f t="shared" si="26"/>
        <v>12.5</v>
      </c>
      <c r="O224" s="51">
        <f t="shared" si="27"/>
        <v>1.3086150490730644</v>
      </c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</row>
    <row r="225" spans="1:67" s="46" customFormat="1" ht="13.5" customHeight="1">
      <c r="A225" s="54" t="s">
        <v>18</v>
      </c>
      <c r="B225" s="53"/>
      <c r="C225" s="53"/>
      <c r="D225" s="53"/>
      <c r="E225" s="53"/>
      <c r="F225" s="53"/>
      <c r="G225" s="52"/>
      <c r="H225" s="51"/>
      <c r="I225" s="53">
        <f>SUM(方向別!B184,方向別!I184)</f>
        <v>37</v>
      </c>
      <c r="J225" s="53">
        <f>SUM(方向別!C184,方向別!J184)</f>
        <v>3</v>
      </c>
      <c r="K225" s="53">
        <f>SUM(方向別!D184,方向別!K184)</f>
        <v>3</v>
      </c>
      <c r="L225" s="53">
        <f>SUM(方向別!E184,方向別!L184)</f>
        <v>0</v>
      </c>
      <c r="M225" s="53">
        <f t="shared" si="25"/>
        <v>43</v>
      </c>
      <c r="N225" s="52">
        <f t="shared" si="26"/>
        <v>6.9767441860465116</v>
      </c>
      <c r="O225" s="51">
        <f t="shared" si="27"/>
        <v>1.1723009814612868</v>
      </c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</row>
    <row r="226" spans="1:67" s="44" customFormat="1" ht="13.5" customHeight="1">
      <c r="A226" s="54" t="s">
        <v>19</v>
      </c>
      <c r="B226" s="53"/>
      <c r="C226" s="53"/>
      <c r="D226" s="53"/>
      <c r="E226" s="53"/>
      <c r="F226" s="53"/>
      <c r="G226" s="52"/>
      <c r="H226" s="51"/>
      <c r="I226" s="53">
        <f>SUM(方向別!B185,方向別!I185)</f>
        <v>49</v>
      </c>
      <c r="J226" s="53">
        <f>SUM(方向別!C185,方向別!J185)</f>
        <v>1</v>
      </c>
      <c r="K226" s="53">
        <f>SUM(方向別!D185,方向別!K185)</f>
        <v>3</v>
      </c>
      <c r="L226" s="53">
        <f>SUM(方向別!E185,方向別!L185)</f>
        <v>0</v>
      </c>
      <c r="M226" s="53">
        <f t="shared" si="25"/>
        <v>53</v>
      </c>
      <c r="N226" s="52">
        <f t="shared" si="26"/>
        <v>1.8867924528301887</v>
      </c>
      <c r="O226" s="51">
        <f t="shared" si="27"/>
        <v>1.4449291166848419</v>
      </c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</row>
    <row r="227" spans="1:67" s="46" customFormat="1" ht="13.5" customHeight="1">
      <c r="A227" s="54" t="s">
        <v>20</v>
      </c>
      <c r="B227" s="53"/>
      <c r="C227" s="53"/>
      <c r="D227" s="53"/>
      <c r="E227" s="53"/>
      <c r="F227" s="53"/>
      <c r="G227" s="52"/>
      <c r="H227" s="51"/>
      <c r="I227" s="53">
        <f>SUM(方向別!B186,方向別!I186)</f>
        <v>33</v>
      </c>
      <c r="J227" s="53">
        <f>SUM(方向別!C186,方向別!J186)</f>
        <v>4</v>
      </c>
      <c r="K227" s="53">
        <f>SUM(方向別!D186,方向別!K186)</f>
        <v>8</v>
      </c>
      <c r="L227" s="53">
        <f>SUM(方向別!E186,方向別!L186)</f>
        <v>0</v>
      </c>
      <c r="M227" s="53">
        <f t="shared" si="25"/>
        <v>45</v>
      </c>
      <c r="N227" s="52">
        <f t="shared" si="26"/>
        <v>8.8888888888888893</v>
      </c>
      <c r="O227" s="51">
        <f t="shared" si="27"/>
        <v>1.2268266085059978</v>
      </c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</row>
    <row r="228" spans="1:67" s="44" customFormat="1" ht="13.5" customHeight="1">
      <c r="A228" s="54" t="s">
        <v>21</v>
      </c>
      <c r="B228" s="53"/>
      <c r="C228" s="53"/>
      <c r="D228" s="53"/>
      <c r="E228" s="53"/>
      <c r="F228" s="53"/>
      <c r="G228" s="52"/>
      <c r="H228" s="51"/>
      <c r="I228" s="53">
        <f>SUM(方向別!B187,方向別!I187)</f>
        <v>43</v>
      </c>
      <c r="J228" s="53">
        <f>SUM(方向別!C187,方向別!J187)</f>
        <v>3</v>
      </c>
      <c r="K228" s="53">
        <f>SUM(方向別!D187,方向別!K187)</f>
        <v>5</v>
      </c>
      <c r="L228" s="53">
        <f>SUM(方向別!E187,方向別!L187)</f>
        <v>2</v>
      </c>
      <c r="M228" s="53">
        <f t="shared" si="25"/>
        <v>53</v>
      </c>
      <c r="N228" s="52">
        <f t="shared" si="26"/>
        <v>9.433962264150944</v>
      </c>
      <c r="O228" s="51">
        <f t="shared" si="27"/>
        <v>1.4449291166848419</v>
      </c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</row>
    <row r="229" spans="1:67" s="46" customFormat="1" ht="13.5" customHeight="1">
      <c r="A229" s="50" t="s">
        <v>15</v>
      </c>
      <c r="B229" s="49"/>
      <c r="C229" s="49"/>
      <c r="D229" s="49"/>
      <c r="E229" s="49"/>
      <c r="F229" s="49"/>
      <c r="G229" s="48"/>
      <c r="H229" s="47"/>
      <c r="I229" s="49">
        <f>SUM(I223:I228)</f>
        <v>248</v>
      </c>
      <c r="J229" s="49">
        <f>SUM(J223:J228)</f>
        <v>18</v>
      </c>
      <c r="K229" s="49">
        <f>SUM(K223:K228)</f>
        <v>28</v>
      </c>
      <c r="L229" s="49">
        <f>SUM(L223:L228)</f>
        <v>4</v>
      </c>
      <c r="M229" s="49">
        <f t="shared" si="25"/>
        <v>298</v>
      </c>
      <c r="N229" s="48">
        <f t="shared" si="26"/>
        <v>7.3825503355704702</v>
      </c>
      <c r="O229" s="47">
        <f t="shared" si="27"/>
        <v>8.1243184296619404</v>
      </c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</row>
    <row r="230" spans="1:67" s="44" customFormat="1" ht="13.5" customHeight="1">
      <c r="A230" s="54" t="s">
        <v>22</v>
      </c>
      <c r="B230" s="53"/>
      <c r="C230" s="53"/>
      <c r="D230" s="53"/>
      <c r="E230" s="53"/>
      <c r="F230" s="53"/>
      <c r="G230" s="52"/>
      <c r="H230" s="51"/>
      <c r="I230" s="53">
        <f>SUM(方向別!B189,方向別!I189)</f>
        <v>248</v>
      </c>
      <c r="J230" s="53">
        <f>SUM(方向別!C189,方向別!J189)</f>
        <v>13</v>
      </c>
      <c r="K230" s="53">
        <f>SUM(方向別!D189,方向別!K189)</f>
        <v>48</v>
      </c>
      <c r="L230" s="53">
        <f>SUM(方向別!E189,方向別!L189)</f>
        <v>10</v>
      </c>
      <c r="M230" s="53">
        <f t="shared" si="25"/>
        <v>319</v>
      </c>
      <c r="N230" s="52">
        <f t="shared" si="26"/>
        <v>7.2100313479623823</v>
      </c>
      <c r="O230" s="51">
        <f t="shared" si="27"/>
        <v>8.696837513631408</v>
      </c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</row>
    <row r="231" spans="1:67" s="46" customFormat="1" ht="13.5" customHeight="1">
      <c r="A231" s="54" t="s">
        <v>23</v>
      </c>
      <c r="B231" s="53"/>
      <c r="C231" s="53"/>
      <c r="D231" s="53"/>
      <c r="E231" s="53"/>
      <c r="F231" s="53"/>
      <c r="G231" s="52"/>
      <c r="H231" s="51"/>
      <c r="I231" s="53">
        <f>SUM(方向別!B190,方向別!I190)</f>
        <v>209</v>
      </c>
      <c r="J231" s="53">
        <f>SUM(方向別!C190,方向別!J190)</f>
        <v>9</v>
      </c>
      <c r="K231" s="53">
        <f>SUM(方向別!D190,方向別!K190)</f>
        <v>39</v>
      </c>
      <c r="L231" s="53">
        <f>SUM(方向別!E190,方向別!L190)</f>
        <v>7</v>
      </c>
      <c r="M231" s="53">
        <f t="shared" si="25"/>
        <v>264</v>
      </c>
      <c r="N231" s="52">
        <f t="shared" si="26"/>
        <v>6.0606060606060606</v>
      </c>
      <c r="O231" s="51">
        <f t="shared" si="27"/>
        <v>7.1973827699018544</v>
      </c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</row>
    <row r="232" spans="1:67" s="44" customFormat="1" ht="13.5" customHeight="1">
      <c r="A232" s="54" t="s">
        <v>24</v>
      </c>
      <c r="B232" s="53"/>
      <c r="C232" s="53"/>
      <c r="D232" s="53"/>
      <c r="E232" s="53"/>
      <c r="F232" s="53"/>
      <c r="G232" s="52"/>
      <c r="H232" s="51"/>
      <c r="I232" s="53">
        <f>SUM(方向別!B191,方向別!I191)</f>
        <v>209</v>
      </c>
      <c r="J232" s="53">
        <f>SUM(方向別!C191,方向別!J191)</f>
        <v>12</v>
      </c>
      <c r="K232" s="53">
        <f>SUM(方向別!D191,方向別!K191)</f>
        <v>48</v>
      </c>
      <c r="L232" s="53">
        <f>SUM(方向別!E191,方向別!L191)</f>
        <v>7</v>
      </c>
      <c r="M232" s="53">
        <f t="shared" si="25"/>
        <v>276</v>
      </c>
      <c r="N232" s="52">
        <f t="shared" si="26"/>
        <v>6.8840579710144931</v>
      </c>
      <c r="O232" s="51">
        <f t="shared" si="27"/>
        <v>7.5245365321701199</v>
      </c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</row>
    <row r="233" spans="1:67" s="46" customFormat="1" ht="13.5" customHeight="1">
      <c r="A233" s="54" t="s">
        <v>25</v>
      </c>
      <c r="B233" s="53"/>
      <c r="C233" s="53"/>
      <c r="D233" s="53"/>
      <c r="E233" s="53"/>
      <c r="F233" s="53"/>
      <c r="G233" s="52"/>
      <c r="H233" s="51"/>
      <c r="I233" s="53">
        <f>SUM(方向別!B192,方向別!I192)</f>
        <v>245</v>
      </c>
      <c r="J233" s="53">
        <f>SUM(方向別!C192,方向別!J192)</f>
        <v>11</v>
      </c>
      <c r="K233" s="53">
        <f>SUM(方向別!D192,方向別!K192)</f>
        <v>21</v>
      </c>
      <c r="L233" s="53">
        <f>SUM(方向別!E192,方向別!L192)</f>
        <v>7</v>
      </c>
      <c r="M233" s="53">
        <f t="shared" si="25"/>
        <v>284</v>
      </c>
      <c r="N233" s="52">
        <f t="shared" si="26"/>
        <v>6.3380281690140841</v>
      </c>
      <c r="O233" s="51">
        <f t="shared" si="27"/>
        <v>7.7426390403489638</v>
      </c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</row>
    <row r="234" spans="1:67" s="46" customFormat="1" ht="13.5" customHeight="1">
      <c r="A234" s="54" t="s">
        <v>26</v>
      </c>
      <c r="B234" s="53"/>
      <c r="C234" s="53"/>
      <c r="D234" s="53"/>
      <c r="E234" s="53"/>
      <c r="F234" s="53"/>
      <c r="G234" s="52"/>
      <c r="H234" s="51"/>
      <c r="I234" s="53">
        <f>SUM(方向別!B193,方向別!I193)</f>
        <v>207</v>
      </c>
      <c r="J234" s="53">
        <f>SUM(方向別!C193,方向別!J193)</f>
        <v>11</v>
      </c>
      <c r="K234" s="53">
        <f>SUM(方向別!D193,方向別!K193)</f>
        <v>28</v>
      </c>
      <c r="L234" s="53">
        <f>SUM(方向別!E193,方向別!L193)</f>
        <v>4</v>
      </c>
      <c r="M234" s="53">
        <f t="shared" si="25"/>
        <v>250</v>
      </c>
      <c r="N234" s="52">
        <f t="shared" si="26"/>
        <v>6</v>
      </c>
      <c r="O234" s="51">
        <f t="shared" si="27"/>
        <v>6.815703380588876</v>
      </c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</row>
    <row r="235" spans="1:67" s="46" customFormat="1" ht="13.5" customHeight="1">
      <c r="A235" s="54" t="s">
        <v>27</v>
      </c>
      <c r="B235" s="53"/>
      <c r="C235" s="53"/>
      <c r="D235" s="53"/>
      <c r="E235" s="53"/>
      <c r="F235" s="53"/>
      <c r="G235" s="52"/>
      <c r="H235" s="51"/>
      <c r="I235" s="53">
        <f>SUM(方向別!B194,方向別!I194)</f>
        <v>209</v>
      </c>
      <c r="J235" s="53">
        <f>SUM(方向別!C194,方向別!J194)</f>
        <v>11</v>
      </c>
      <c r="K235" s="53">
        <f>SUM(方向別!D194,方向別!K194)</f>
        <v>45</v>
      </c>
      <c r="L235" s="53">
        <f>SUM(方向別!E194,方向別!L194)</f>
        <v>4</v>
      </c>
      <c r="M235" s="53">
        <f t="shared" si="25"/>
        <v>269</v>
      </c>
      <c r="N235" s="52">
        <f t="shared" si="26"/>
        <v>5.5762081784386615</v>
      </c>
      <c r="O235" s="51">
        <f t="shared" si="27"/>
        <v>7.3336968375136316</v>
      </c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</row>
    <row r="236" spans="1:67" s="44" customFormat="1" ht="13.5" customHeight="1">
      <c r="A236" s="54" t="s">
        <v>28</v>
      </c>
      <c r="B236" s="53"/>
      <c r="C236" s="53"/>
      <c r="D236" s="53"/>
      <c r="E236" s="53"/>
      <c r="F236" s="53"/>
      <c r="G236" s="52"/>
      <c r="H236" s="51"/>
      <c r="I236" s="53">
        <f>SUM(方向別!B195,方向別!I195)</f>
        <v>242</v>
      </c>
      <c r="J236" s="53">
        <f>SUM(方向別!C195,方向別!J195)</f>
        <v>14</v>
      </c>
      <c r="K236" s="53">
        <f>SUM(方向別!D195,方向別!K195)</f>
        <v>55</v>
      </c>
      <c r="L236" s="53">
        <f>SUM(方向別!E195,方向別!L195)</f>
        <v>6</v>
      </c>
      <c r="M236" s="53">
        <f t="shared" si="25"/>
        <v>317</v>
      </c>
      <c r="N236" s="52">
        <f t="shared" si="26"/>
        <v>6.309148264984227</v>
      </c>
      <c r="O236" s="51">
        <f t="shared" si="27"/>
        <v>8.642311886586695</v>
      </c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</row>
    <row r="237" spans="1:67" s="44" customFormat="1" ht="13.5" customHeight="1">
      <c r="A237" s="54" t="s">
        <v>57</v>
      </c>
      <c r="B237" s="53"/>
      <c r="C237" s="53"/>
      <c r="D237" s="53"/>
      <c r="E237" s="53"/>
      <c r="F237" s="53"/>
      <c r="G237" s="52"/>
      <c r="H237" s="51"/>
      <c r="I237" s="53">
        <f>SUM(方向別!B196,方向別!I196)</f>
        <v>252</v>
      </c>
      <c r="J237" s="53">
        <f>SUM(方向別!C196,方向別!J196)</f>
        <v>8</v>
      </c>
      <c r="K237" s="53">
        <f>SUM(方向別!D196,方向別!K196)</f>
        <v>50</v>
      </c>
      <c r="L237" s="53">
        <f>SUM(方向別!E196,方向別!L196)</f>
        <v>12</v>
      </c>
      <c r="M237" s="53">
        <f t="shared" si="25"/>
        <v>322</v>
      </c>
      <c r="N237" s="52">
        <f t="shared" si="26"/>
        <v>6.2111801242236027</v>
      </c>
      <c r="O237" s="51">
        <f t="shared" si="27"/>
        <v>8.778625954198473</v>
      </c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</row>
    <row r="238" spans="1:67" s="44" customFormat="1" ht="13.5" customHeight="1">
      <c r="A238" s="58" t="s">
        <v>29</v>
      </c>
      <c r="B238" s="57"/>
      <c r="C238" s="57"/>
      <c r="D238" s="57"/>
      <c r="E238" s="57"/>
      <c r="F238" s="57"/>
      <c r="G238" s="56"/>
      <c r="H238" s="55"/>
      <c r="I238" s="57">
        <f>SUM(方向別!B197,方向別!I197)</f>
        <v>64</v>
      </c>
      <c r="J238" s="57">
        <f>SUM(方向別!C197,方向別!J197)</f>
        <v>2</v>
      </c>
      <c r="K238" s="57">
        <f>SUM(方向別!D197,方向別!K197)</f>
        <v>10</v>
      </c>
      <c r="L238" s="57">
        <f>SUM(方向別!E197,方向別!L197)</f>
        <v>2</v>
      </c>
      <c r="M238" s="57">
        <f t="shared" si="25"/>
        <v>78</v>
      </c>
      <c r="N238" s="56">
        <f t="shared" si="26"/>
        <v>5.1282051282051277</v>
      </c>
      <c r="O238" s="55">
        <f t="shared" si="27"/>
        <v>2.1264994547437297</v>
      </c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</row>
    <row r="239" spans="1:67" s="46" customFormat="1" ht="13.5" customHeight="1">
      <c r="A239" s="54" t="s">
        <v>30</v>
      </c>
      <c r="B239" s="53"/>
      <c r="C239" s="53"/>
      <c r="D239" s="53"/>
      <c r="E239" s="53"/>
      <c r="F239" s="53"/>
      <c r="G239" s="52"/>
      <c r="H239" s="51"/>
      <c r="I239" s="53">
        <f>SUM(方向別!B198,方向別!I198)</f>
        <v>61</v>
      </c>
      <c r="J239" s="53">
        <f>SUM(方向別!C198,方向別!J198)</f>
        <v>2</v>
      </c>
      <c r="K239" s="53">
        <f>SUM(方向別!D198,方向別!K198)</f>
        <v>9</v>
      </c>
      <c r="L239" s="53">
        <f>SUM(方向別!E198,方向別!L198)</f>
        <v>0</v>
      </c>
      <c r="M239" s="53">
        <f t="shared" si="25"/>
        <v>72</v>
      </c>
      <c r="N239" s="52">
        <f t="shared" si="26"/>
        <v>2.7777777777777777</v>
      </c>
      <c r="O239" s="51">
        <f t="shared" si="27"/>
        <v>1.9629225736095965</v>
      </c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</row>
    <row r="240" spans="1:67" s="46" customFormat="1" ht="13.5" customHeight="1">
      <c r="A240" s="54" t="s">
        <v>31</v>
      </c>
      <c r="B240" s="53"/>
      <c r="C240" s="53"/>
      <c r="D240" s="53"/>
      <c r="E240" s="53"/>
      <c r="F240" s="53"/>
      <c r="G240" s="52"/>
      <c r="H240" s="51"/>
      <c r="I240" s="53">
        <f>SUM(方向別!B199,方向別!I199)</f>
        <v>59</v>
      </c>
      <c r="J240" s="53">
        <f>SUM(方向別!C199,方向別!J199)</f>
        <v>1</v>
      </c>
      <c r="K240" s="53">
        <f>SUM(方向別!D199,方向別!K199)</f>
        <v>10</v>
      </c>
      <c r="L240" s="53">
        <f>SUM(方向別!E199,方向別!L199)</f>
        <v>2</v>
      </c>
      <c r="M240" s="53">
        <f t="shared" si="25"/>
        <v>72</v>
      </c>
      <c r="N240" s="52">
        <f t="shared" si="26"/>
        <v>4.1666666666666661</v>
      </c>
      <c r="O240" s="51">
        <f t="shared" si="27"/>
        <v>1.9629225736095965</v>
      </c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</row>
    <row r="241" spans="1:67" s="46" customFormat="1" ht="13.5" customHeight="1">
      <c r="A241" s="54" t="s">
        <v>32</v>
      </c>
      <c r="B241" s="53"/>
      <c r="C241" s="53"/>
      <c r="D241" s="53"/>
      <c r="E241" s="53"/>
      <c r="F241" s="53"/>
      <c r="G241" s="52"/>
      <c r="H241" s="51"/>
      <c r="I241" s="53">
        <f>SUM(方向別!B200,方向別!I200)</f>
        <v>64</v>
      </c>
      <c r="J241" s="53">
        <f>SUM(方向別!C200,方向別!J200)</f>
        <v>2</v>
      </c>
      <c r="K241" s="53">
        <f>SUM(方向別!D200,方向別!K200)</f>
        <v>8</v>
      </c>
      <c r="L241" s="53">
        <f>SUM(方向別!E200,方向別!L200)</f>
        <v>1</v>
      </c>
      <c r="M241" s="53">
        <f t="shared" si="25"/>
        <v>75</v>
      </c>
      <c r="N241" s="52">
        <f t="shared" si="26"/>
        <v>4</v>
      </c>
      <c r="O241" s="51">
        <f t="shared" si="27"/>
        <v>2.0447110141766629</v>
      </c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</row>
    <row r="242" spans="1:67" s="44" customFormat="1" ht="13.5" customHeight="1">
      <c r="A242" s="54" t="s">
        <v>33</v>
      </c>
      <c r="B242" s="53"/>
      <c r="C242" s="53"/>
      <c r="D242" s="53"/>
      <c r="E242" s="53"/>
      <c r="F242" s="53"/>
      <c r="G242" s="52"/>
      <c r="H242" s="51"/>
      <c r="I242" s="53">
        <f>SUM(方向別!B201,方向別!I201)</f>
        <v>60</v>
      </c>
      <c r="J242" s="53">
        <f>SUM(方向別!C201,方向別!J201)</f>
        <v>2</v>
      </c>
      <c r="K242" s="53">
        <f>SUM(方向別!D201,方向別!K201)</f>
        <v>10</v>
      </c>
      <c r="L242" s="53">
        <f>SUM(方向別!E201,方向別!L201)</f>
        <v>1</v>
      </c>
      <c r="M242" s="53">
        <f t="shared" si="25"/>
        <v>73</v>
      </c>
      <c r="N242" s="52">
        <f t="shared" si="26"/>
        <v>4.10958904109589</v>
      </c>
      <c r="O242" s="51">
        <f t="shared" si="27"/>
        <v>1.9901853871319521</v>
      </c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</row>
    <row r="243" spans="1:67" s="46" customFormat="1" ht="13.5" customHeight="1">
      <c r="A243" s="54" t="s">
        <v>34</v>
      </c>
      <c r="B243" s="53"/>
      <c r="C243" s="53"/>
      <c r="D243" s="53"/>
      <c r="E243" s="53"/>
      <c r="F243" s="53"/>
      <c r="G243" s="52"/>
      <c r="H243" s="51"/>
      <c r="I243" s="53">
        <f>SUM(方向別!B202,方向別!I202)</f>
        <v>60</v>
      </c>
      <c r="J243" s="53">
        <f>SUM(方向別!C202,方向別!J202)</f>
        <v>1</v>
      </c>
      <c r="K243" s="53">
        <f>SUM(方向別!D202,方向別!K202)</f>
        <v>7</v>
      </c>
      <c r="L243" s="53">
        <f>SUM(方向別!E202,方向別!L202)</f>
        <v>0</v>
      </c>
      <c r="M243" s="53">
        <f t="shared" si="25"/>
        <v>68</v>
      </c>
      <c r="N243" s="52">
        <f t="shared" si="26"/>
        <v>1.4705882352941175</v>
      </c>
      <c r="O243" s="51">
        <f t="shared" si="27"/>
        <v>1.8538713195201746</v>
      </c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</row>
    <row r="244" spans="1:67" s="44" customFormat="1" ht="13.5" customHeight="1">
      <c r="A244" s="50" t="s">
        <v>15</v>
      </c>
      <c r="B244" s="49"/>
      <c r="C244" s="49"/>
      <c r="D244" s="49"/>
      <c r="E244" s="49"/>
      <c r="F244" s="49"/>
      <c r="G244" s="48"/>
      <c r="H244" s="47"/>
      <c r="I244" s="49">
        <f>SUM(I238:I243)</f>
        <v>368</v>
      </c>
      <c r="J244" s="49">
        <f>SUM(J238:J243)</f>
        <v>10</v>
      </c>
      <c r="K244" s="49">
        <f>SUM(K238:K243)</f>
        <v>54</v>
      </c>
      <c r="L244" s="49">
        <f>SUM(L238:L243)</f>
        <v>6</v>
      </c>
      <c r="M244" s="49">
        <f t="shared" si="25"/>
        <v>438</v>
      </c>
      <c r="N244" s="48">
        <f t="shared" si="26"/>
        <v>3.6529680365296802</v>
      </c>
      <c r="O244" s="47">
        <f t="shared" si="27"/>
        <v>11.941112322791712</v>
      </c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</row>
    <row r="245" spans="1:67" s="44" customFormat="1" ht="13.5" customHeight="1">
      <c r="A245" s="58" t="s">
        <v>35</v>
      </c>
      <c r="B245" s="57"/>
      <c r="C245" s="57"/>
      <c r="D245" s="57"/>
      <c r="E245" s="57"/>
      <c r="F245" s="57"/>
      <c r="G245" s="56"/>
      <c r="H245" s="55"/>
      <c r="I245" s="57">
        <f>SUM(方向別!B204,方向別!I204)</f>
        <v>51</v>
      </c>
      <c r="J245" s="57">
        <f>SUM(方向別!C204,方向別!J204)</f>
        <v>1</v>
      </c>
      <c r="K245" s="57">
        <f>SUM(方向別!D204,方向別!K204)</f>
        <v>7</v>
      </c>
      <c r="L245" s="57">
        <f>SUM(方向別!E204,方向別!L204)</f>
        <v>0</v>
      </c>
      <c r="M245" s="57">
        <f t="shared" si="25"/>
        <v>59</v>
      </c>
      <c r="N245" s="56">
        <f t="shared" si="26"/>
        <v>1.6949152542372881</v>
      </c>
      <c r="O245" s="55">
        <f t="shared" si="27"/>
        <v>1.6085059978189751</v>
      </c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</row>
    <row r="246" spans="1:67" s="46" customFormat="1" ht="13.5" customHeight="1">
      <c r="A246" s="54" t="s">
        <v>36</v>
      </c>
      <c r="B246" s="53"/>
      <c r="C246" s="53"/>
      <c r="D246" s="53"/>
      <c r="E246" s="53"/>
      <c r="F246" s="53"/>
      <c r="G246" s="52"/>
      <c r="H246" s="51"/>
      <c r="I246" s="53">
        <f>SUM(方向別!B205,方向別!I205)</f>
        <v>65</v>
      </c>
      <c r="J246" s="53">
        <f>SUM(方向別!C205,方向別!J205)</f>
        <v>3</v>
      </c>
      <c r="K246" s="53">
        <f>SUM(方向別!D205,方向別!K205)</f>
        <v>13</v>
      </c>
      <c r="L246" s="53">
        <f>SUM(方向別!E205,方向別!L205)</f>
        <v>0</v>
      </c>
      <c r="M246" s="53">
        <f t="shared" si="25"/>
        <v>81</v>
      </c>
      <c r="N246" s="52">
        <f t="shared" si="26"/>
        <v>3.7037037037037033</v>
      </c>
      <c r="O246" s="51">
        <f t="shared" si="27"/>
        <v>2.2082878953107961</v>
      </c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</row>
    <row r="247" spans="1:67" s="46" customFormat="1" ht="13.5" customHeight="1">
      <c r="A247" s="54" t="s">
        <v>37</v>
      </c>
      <c r="B247" s="53"/>
      <c r="C247" s="53"/>
      <c r="D247" s="53"/>
      <c r="E247" s="53"/>
      <c r="F247" s="53"/>
      <c r="G247" s="52"/>
      <c r="H247" s="51"/>
      <c r="I247" s="53">
        <f>SUM(方向別!B206,方向別!I206)</f>
        <v>37</v>
      </c>
      <c r="J247" s="53">
        <f>SUM(方向別!C206,方向別!J206)</f>
        <v>1</v>
      </c>
      <c r="K247" s="53">
        <f>SUM(方向別!D206,方向別!K206)</f>
        <v>7</v>
      </c>
      <c r="L247" s="53">
        <f>SUM(方向別!E206,方向別!L206)</f>
        <v>0</v>
      </c>
      <c r="M247" s="53">
        <f t="shared" si="25"/>
        <v>45</v>
      </c>
      <c r="N247" s="52">
        <f t="shared" si="26"/>
        <v>2.2222222222222223</v>
      </c>
      <c r="O247" s="51">
        <f t="shared" si="27"/>
        <v>1.2268266085059978</v>
      </c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</row>
    <row r="248" spans="1:67" s="43" customFormat="1" ht="13.5" customHeight="1">
      <c r="A248" s="54" t="s">
        <v>38</v>
      </c>
      <c r="B248" s="53"/>
      <c r="C248" s="53"/>
      <c r="D248" s="53"/>
      <c r="E248" s="53"/>
      <c r="F248" s="53"/>
      <c r="G248" s="52"/>
      <c r="H248" s="51"/>
      <c r="I248" s="53">
        <f>SUM(方向別!B207,方向別!I207)</f>
        <v>49</v>
      </c>
      <c r="J248" s="53">
        <f>SUM(方向別!C207,方向別!J207)</f>
        <v>3</v>
      </c>
      <c r="K248" s="53">
        <f>SUM(方向別!D207,方向別!K207)</f>
        <v>7</v>
      </c>
      <c r="L248" s="53">
        <f>SUM(方向別!E207,方向別!L207)</f>
        <v>0</v>
      </c>
      <c r="M248" s="53">
        <f t="shared" si="25"/>
        <v>59</v>
      </c>
      <c r="N248" s="52">
        <f t="shared" si="26"/>
        <v>5.0847457627118651</v>
      </c>
      <c r="O248" s="51">
        <f t="shared" si="27"/>
        <v>1.6085059978189751</v>
      </c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</row>
    <row r="249" spans="1:67" s="43" customFormat="1" ht="13.5" customHeight="1">
      <c r="A249" s="54" t="s">
        <v>39</v>
      </c>
      <c r="B249" s="53"/>
      <c r="C249" s="53"/>
      <c r="D249" s="53"/>
      <c r="E249" s="53"/>
      <c r="F249" s="53"/>
      <c r="G249" s="52"/>
      <c r="H249" s="51"/>
      <c r="I249" s="53">
        <f>SUM(方向別!B208,方向別!I208)</f>
        <v>43</v>
      </c>
      <c r="J249" s="53">
        <f>SUM(方向別!C208,方向別!J208)</f>
        <v>2</v>
      </c>
      <c r="K249" s="53">
        <f>SUM(方向別!D208,方向別!K208)</f>
        <v>2</v>
      </c>
      <c r="L249" s="53">
        <f>SUM(方向別!E208,方向別!L208)</f>
        <v>1</v>
      </c>
      <c r="M249" s="53">
        <f t="shared" si="25"/>
        <v>48</v>
      </c>
      <c r="N249" s="52">
        <f t="shared" si="26"/>
        <v>6.25</v>
      </c>
      <c r="O249" s="51">
        <f t="shared" si="27"/>
        <v>1.3086150490730644</v>
      </c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</row>
    <row r="250" spans="1:67" s="44" customFormat="1" ht="13.5" customHeight="1">
      <c r="A250" s="54" t="s">
        <v>40</v>
      </c>
      <c r="B250" s="53"/>
      <c r="C250" s="53"/>
      <c r="D250" s="53"/>
      <c r="E250" s="53"/>
      <c r="F250" s="53"/>
      <c r="G250" s="52"/>
      <c r="H250" s="51"/>
      <c r="I250" s="53">
        <f>SUM(方向別!B209,方向別!I209)</f>
        <v>31</v>
      </c>
      <c r="J250" s="53">
        <f>SUM(方向別!C209,方向別!J209)</f>
        <v>1</v>
      </c>
      <c r="K250" s="53">
        <f>SUM(方向別!D209,方向別!K209)</f>
        <v>5</v>
      </c>
      <c r="L250" s="53">
        <f>SUM(方向別!E209,方向別!L209)</f>
        <v>0</v>
      </c>
      <c r="M250" s="53">
        <f t="shared" si="25"/>
        <v>37</v>
      </c>
      <c r="N250" s="52">
        <f t="shared" si="26"/>
        <v>2.7027027027027026</v>
      </c>
      <c r="O250" s="51">
        <f t="shared" si="27"/>
        <v>1.0087241003271539</v>
      </c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</row>
    <row r="251" spans="1:67" s="46" customFormat="1" ht="13.5" customHeight="1">
      <c r="A251" s="50" t="s">
        <v>15</v>
      </c>
      <c r="B251" s="49"/>
      <c r="C251" s="49"/>
      <c r="D251" s="49"/>
      <c r="E251" s="49"/>
      <c r="F251" s="49"/>
      <c r="G251" s="48"/>
      <c r="H251" s="47"/>
      <c r="I251" s="49">
        <f>SUM(I245:I250)</f>
        <v>276</v>
      </c>
      <c r="J251" s="49">
        <f>SUM(J245:J250)</f>
        <v>11</v>
      </c>
      <c r="K251" s="49">
        <f>SUM(K245:K250)</f>
        <v>41</v>
      </c>
      <c r="L251" s="49">
        <f>SUM(L245:L250)</f>
        <v>1</v>
      </c>
      <c r="M251" s="49">
        <f t="shared" si="25"/>
        <v>329</v>
      </c>
      <c r="N251" s="48">
        <f t="shared" si="26"/>
        <v>3.6474164133738598</v>
      </c>
      <c r="O251" s="47">
        <f t="shared" si="27"/>
        <v>8.9694656488549622</v>
      </c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</row>
    <row r="252" spans="1:67" s="43" customFormat="1" ht="13.5" customHeight="1">
      <c r="A252" s="50" t="s">
        <v>41</v>
      </c>
      <c r="B252" s="49"/>
      <c r="C252" s="49"/>
      <c r="D252" s="49"/>
      <c r="E252" s="49"/>
      <c r="F252" s="49"/>
      <c r="G252" s="48"/>
      <c r="H252" s="47"/>
      <c r="I252" s="49">
        <f>SUM(I222,I229:I237,I244,I251)</f>
        <v>2973</v>
      </c>
      <c r="J252" s="49">
        <f>SUM(J222,J229:J237,J244,J251)</f>
        <v>136</v>
      </c>
      <c r="K252" s="49">
        <f>SUM(K222,K229:K237,K244,K251)</f>
        <v>477</v>
      </c>
      <c r="L252" s="49">
        <f>SUM(L222,L229:L237,L244,L251)</f>
        <v>82</v>
      </c>
      <c r="M252" s="49">
        <f t="shared" si="25"/>
        <v>3668</v>
      </c>
      <c r="N252" s="48">
        <f t="shared" si="26"/>
        <v>5.9432933478735004</v>
      </c>
      <c r="O252" s="47">
        <f t="shared" si="27"/>
        <v>100</v>
      </c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</row>
    <row r="253" spans="1:67" s="43" customFormat="1" ht="12" customHeight="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</row>
    <row r="254" spans="1:67" s="43" customFormat="1" ht="12" customHeight="1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</row>
    <row r="255" spans="1:67" s="43" customFormat="1" ht="12" customHeight="1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</row>
    <row r="256" spans="1:67" s="43" customFormat="1" ht="12" customHeight="1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</row>
    <row r="257" spans="1:52" s="43" customFormat="1" ht="12" customHeight="1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</row>
    <row r="258" spans="1:52" s="43" customFormat="1" ht="12" customHeight="1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</row>
    <row r="259" spans="1:52" s="43" customFormat="1" ht="12" customHeight="1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</row>
    <row r="260" spans="1:52" s="43" customFormat="1" ht="12" customHeight="1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</row>
    <row r="261" spans="1:52" s="43" customFormat="1" ht="12" customHeight="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</row>
    <row r="262" spans="1:52" s="43" customFormat="1" ht="12" customHeight="1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</row>
    <row r="263" spans="1:52" s="43" customFormat="1" ht="12" customHeight="1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</row>
    <row r="264" spans="1:52" s="43" customFormat="1" ht="12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</row>
    <row r="265" spans="1:52" s="43" customFormat="1" ht="12" customHeight="1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</row>
    <row r="266" spans="1:52" s="43" customFormat="1" ht="12" customHeight="1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</row>
    <row r="267" spans="1:52" s="43" customFormat="1" ht="12" customHeight="1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</row>
    <row r="268" spans="1:52" s="43" customFormat="1" ht="12" customHeight="1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</row>
    <row r="269" spans="1:52" s="43" customFormat="1" ht="12" customHeight="1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</row>
    <row r="270" spans="1:52" s="43" customFormat="1" ht="12" customHeight="1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</row>
    <row r="271" spans="1:52" s="43" customFormat="1" ht="12" customHeight="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</row>
    <row r="272" spans="1:52" s="43" customFormat="1" ht="12" customHeight="1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</row>
    <row r="273" spans="1:52" s="43" customFormat="1" ht="12" customHeigh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</row>
    <row r="274" spans="1:52" s="43" customFormat="1" ht="12" customHeight="1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</row>
    <row r="275" spans="1:52" s="43" customFormat="1" ht="12" customHeigh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</row>
    <row r="276" spans="1:52" s="43" customFormat="1" ht="12" customHeight="1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</row>
    <row r="277" spans="1:52" s="43" customFormat="1" ht="12" customHeight="1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</row>
    <row r="278" spans="1:52" s="43" customFormat="1" ht="12" customHeight="1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</row>
    <row r="279" spans="1:52" s="43" customFormat="1" ht="12" customHeight="1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</row>
    <row r="280" spans="1:52" s="43" customFormat="1" ht="12" customHeight="1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</row>
    <row r="281" spans="1:52" s="43" customFormat="1" ht="12" customHeight="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</row>
    <row r="282" spans="1:52" s="43" customFormat="1" ht="12" customHeight="1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</row>
    <row r="283" spans="1:52" s="43" customFormat="1" ht="12" customHeight="1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</row>
    <row r="284" spans="1:52" s="43" customFormat="1" ht="12" customHeight="1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</row>
    <row r="285" spans="1:52" s="43" customFormat="1" ht="12" customHeight="1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</row>
    <row r="286" spans="1:52" s="43" customFormat="1" ht="12" customHeight="1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</row>
    <row r="287" spans="1:52" s="43" customFormat="1" ht="12" customHeight="1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</row>
    <row r="288" spans="1:52" s="43" customFormat="1" ht="12" customHeight="1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</row>
    <row r="289" spans="1:52" s="43" customFormat="1" ht="12" customHeight="1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</row>
    <row r="290" spans="1:52" s="43" customFormat="1" ht="12" customHeight="1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</row>
    <row r="291" spans="1:52" s="43" customFormat="1" ht="12" customHeight="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</row>
    <row r="292" spans="1:52" s="43" customFormat="1" ht="12" customHeight="1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</row>
    <row r="293" spans="1:52" s="43" customFormat="1" ht="12" customHeight="1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</row>
    <row r="294" spans="1:52" s="43" customFormat="1" ht="12" customHeight="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</row>
    <row r="295" spans="1:52" s="43" customFormat="1" ht="12" customHeight="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</row>
    <row r="296" spans="1:52" s="43" customFormat="1" ht="12" customHeight="1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</row>
    <row r="297" spans="1:52" s="43" customFormat="1" ht="12" customHeight="1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</row>
    <row r="298" spans="1:52" s="43" customFormat="1" ht="12" customHeight="1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</row>
    <row r="299" spans="1:52" s="43" customFormat="1" ht="12" customHeight="1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</row>
    <row r="300" spans="1:52" s="43" customFormat="1" ht="12" customHeight="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</row>
  </sheetData>
  <mergeCells count="6">
    <mergeCell ref="A1:O1"/>
    <mergeCell ref="A2:F3"/>
    <mergeCell ref="H2:H7"/>
    <mergeCell ref="A4:F4"/>
    <mergeCell ref="A5:F5"/>
    <mergeCell ref="A6:F7"/>
  </mergeCells>
  <phoneticPr fontId="1"/>
  <printOptions horizontalCentered="1"/>
  <pageMargins left="0.78740157480314965" right="0.39370078740157483" top="0.98425196850393704" bottom="0.59055118110236227" header="0" footer="0"/>
  <pageSetup paperSize="9" scale="97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01"/>
  <sheetViews>
    <sheetView showGridLines="0" topLeftCell="A19" zoomScaleNormal="100" workbookViewId="0">
      <selection activeCell="Q8" sqref="Q8"/>
    </sheetView>
  </sheetViews>
  <sheetFormatPr defaultColWidth="5.125" defaultRowHeight="11.25"/>
  <cols>
    <col min="1" max="1" width="9.625" style="41" customWidth="1"/>
    <col min="2" max="15" width="5.5" style="42" customWidth="1"/>
    <col min="16" max="16" width="4.75" style="42" customWidth="1"/>
    <col min="17" max="17" width="9.625" style="41" customWidth="1"/>
    <col min="18" max="31" width="4.75" style="42" customWidth="1"/>
    <col min="32" max="32" width="4.75" style="41" customWidth="1"/>
    <col min="33" max="33" width="9.625" style="41" customWidth="1"/>
    <col min="34" max="47" width="4.75" style="42" customWidth="1"/>
    <col min="48" max="52" width="4.75" style="41" customWidth="1"/>
    <col min="53" max="104" width="3.625" style="41" customWidth="1"/>
    <col min="105" max="16384" width="5.125" style="41"/>
  </cols>
  <sheetData>
    <row r="1" spans="1:67" s="88" customFormat="1" ht="51" customHeight="1">
      <c r="A1" s="303" t="s">
        <v>72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90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</row>
    <row r="2" spans="1:67" s="81" customFormat="1" ht="29.25" customHeight="1">
      <c r="A2" s="304" t="s">
        <v>61</v>
      </c>
      <c r="B2" s="305"/>
      <c r="C2" s="305"/>
      <c r="D2" s="305"/>
      <c r="E2" s="305"/>
      <c r="F2" s="306"/>
      <c r="G2" s="83"/>
      <c r="H2" s="325" t="s">
        <v>73</v>
      </c>
      <c r="I2" s="87"/>
      <c r="J2" s="86"/>
      <c r="K2" s="86"/>
      <c r="L2" s="86"/>
      <c r="M2" s="86"/>
      <c r="N2" s="86"/>
      <c r="O2" s="85"/>
    </row>
    <row r="3" spans="1:67" s="81" customFormat="1" ht="22.5" customHeight="1">
      <c r="A3" s="307"/>
      <c r="B3" s="308"/>
      <c r="C3" s="308"/>
      <c r="D3" s="308"/>
      <c r="E3" s="308"/>
      <c r="F3" s="309"/>
      <c r="H3" s="326"/>
      <c r="I3" s="84"/>
      <c r="J3" s="83"/>
      <c r="K3" s="83"/>
      <c r="L3" s="83"/>
      <c r="M3" s="83"/>
      <c r="N3" s="83"/>
      <c r="O3" s="82"/>
    </row>
    <row r="4" spans="1:67" s="43" customFormat="1" ht="45.75" customHeight="1">
      <c r="A4" s="313" t="s">
        <v>74</v>
      </c>
      <c r="B4" s="314"/>
      <c r="C4" s="314"/>
      <c r="D4" s="314"/>
      <c r="E4" s="314"/>
      <c r="F4" s="315"/>
      <c r="H4" s="326"/>
      <c r="I4" s="76"/>
      <c r="J4" s="75"/>
      <c r="K4" s="75"/>
      <c r="L4" s="75"/>
      <c r="M4" s="75"/>
      <c r="N4" s="75"/>
      <c r="O4" s="74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</row>
    <row r="5" spans="1:67" s="77" customFormat="1" ht="45.75" customHeight="1">
      <c r="A5" s="316" t="s">
        <v>62</v>
      </c>
      <c r="B5" s="317"/>
      <c r="C5" s="317"/>
      <c r="D5" s="317"/>
      <c r="E5" s="317"/>
      <c r="F5" s="318"/>
      <c r="H5" s="326"/>
      <c r="I5" s="80"/>
      <c r="J5" s="79"/>
      <c r="K5" s="79"/>
      <c r="L5" s="79"/>
      <c r="M5" s="79"/>
      <c r="N5" s="79"/>
      <c r="O5" s="78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</row>
    <row r="6" spans="1:67" s="43" customFormat="1" ht="35.25" customHeight="1">
      <c r="A6" s="328" t="s">
        <v>92</v>
      </c>
      <c r="B6" s="305"/>
      <c r="C6" s="305"/>
      <c r="D6" s="305"/>
      <c r="E6" s="305"/>
      <c r="F6" s="306"/>
      <c r="H6" s="326"/>
      <c r="I6" s="76"/>
      <c r="J6" s="75"/>
      <c r="K6" s="75"/>
      <c r="L6" s="75"/>
      <c r="M6" s="75"/>
      <c r="N6" s="75"/>
      <c r="O6" s="74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</row>
    <row r="7" spans="1:67" s="43" customFormat="1" ht="16.5" customHeight="1">
      <c r="A7" s="307"/>
      <c r="B7" s="308"/>
      <c r="C7" s="308"/>
      <c r="D7" s="308"/>
      <c r="E7" s="308"/>
      <c r="F7" s="309"/>
      <c r="H7" s="327"/>
      <c r="I7" s="73"/>
      <c r="J7" s="72"/>
      <c r="K7" s="72"/>
      <c r="L7" s="72"/>
      <c r="M7" s="72"/>
      <c r="N7" s="72"/>
      <c r="O7" s="71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</row>
    <row r="8" spans="1:67" s="43" customFormat="1" ht="12" customHeight="1">
      <c r="AF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</row>
    <row r="9" spans="1:67" s="44" customFormat="1" ht="12" customHeight="1">
      <c r="A9" s="70" t="s">
        <v>0</v>
      </c>
      <c r="B9" s="69" t="s">
        <v>75</v>
      </c>
      <c r="C9" s="68"/>
      <c r="D9" s="68"/>
      <c r="E9" s="68"/>
      <c r="F9" s="68"/>
      <c r="G9" s="68"/>
      <c r="H9" s="67"/>
      <c r="I9" s="69" t="s">
        <v>76</v>
      </c>
      <c r="J9" s="68"/>
      <c r="K9" s="68"/>
      <c r="L9" s="68"/>
      <c r="M9" s="68"/>
      <c r="N9" s="68"/>
      <c r="O9" s="67"/>
      <c r="P9" s="66"/>
      <c r="AV9" s="66"/>
      <c r="AW9" s="66"/>
      <c r="AX9" s="66"/>
      <c r="AY9" s="66"/>
      <c r="AZ9" s="66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</row>
    <row r="10" spans="1:67" s="46" customFormat="1" ht="39.6" customHeight="1">
      <c r="A10" s="65" t="s">
        <v>1</v>
      </c>
      <c r="B10" s="63" t="s">
        <v>2</v>
      </c>
      <c r="C10" s="62" t="s">
        <v>3</v>
      </c>
      <c r="D10" s="61" t="s">
        <v>4</v>
      </c>
      <c r="E10" s="62" t="s">
        <v>5</v>
      </c>
      <c r="F10" s="61" t="s">
        <v>6</v>
      </c>
      <c r="G10" s="61" t="s">
        <v>7</v>
      </c>
      <c r="H10" s="64" t="s">
        <v>8</v>
      </c>
      <c r="I10" s="63" t="s">
        <v>2</v>
      </c>
      <c r="J10" s="61" t="s">
        <v>3</v>
      </c>
      <c r="K10" s="61" t="s">
        <v>4</v>
      </c>
      <c r="L10" s="62" t="s">
        <v>5</v>
      </c>
      <c r="M10" s="61" t="s">
        <v>6</v>
      </c>
      <c r="N10" s="61" t="s">
        <v>7</v>
      </c>
      <c r="O10" s="60" t="s">
        <v>8</v>
      </c>
      <c r="P10" s="59"/>
      <c r="AV10" s="59"/>
      <c r="AW10" s="59"/>
      <c r="AX10" s="59"/>
      <c r="AY10" s="59"/>
      <c r="AZ10" s="59"/>
    </row>
    <row r="11" spans="1:67" s="43" customFormat="1" ht="13.5" customHeight="1">
      <c r="A11" s="58" t="s">
        <v>9</v>
      </c>
      <c r="B11" s="57">
        <f>方向別!I52</f>
        <v>61</v>
      </c>
      <c r="C11" s="57">
        <f>方向別!J52</f>
        <v>2</v>
      </c>
      <c r="D11" s="57">
        <f>方向別!K52</f>
        <v>7</v>
      </c>
      <c r="E11" s="57">
        <f>方向別!L52</f>
        <v>1</v>
      </c>
      <c r="F11" s="57">
        <f>SUM(B11:E11)</f>
        <v>71</v>
      </c>
      <c r="G11" s="56">
        <f>IF(SUM(C11,E11)=0,0,SUM(C11,E11)/F11*100)</f>
        <v>4.225352112676056</v>
      </c>
      <c r="H11" s="55">
        <f>IF(F11=0,0,F11/F$47*100)</f>
        <v>1.5324843513921864</v>
      </c>
      <c r="I11" s="57">
        <f>SUM(方向別!B93,方向別!I175)</f>
        <v>30</v>
      </c>
      <c r="J11" s="57">
        <f>SUM(方向別!C93,方向別!J175)</f>
        <v>2</v>
      </c>
      <c r="K11" s="57">
        <f>SUM(方向別!D93,方向別!K175)</f>
        <v>1</v>
      </c>
      <c r="L11" s="57">
        <f>SUM(方向別!E93,方向別!L175)</f>
        <v>0</v>
      </c>
      <c r="M11" s="57">
        <f>SUM(I11:L11)</f>
        <v>33</v>
      </c>
      <c r="N11" s="56">
        <f>IF(SUM(J11,L11)=0,0,SUM(J11,L11)/M11*100)</f>
        <v>6.0606060606060606</v>
      </c>
      <c r="O11" s="55">
        <f t="shared" ref="O11:O47" si="0">IF(M11=0,0,M11/M$47*100)</f>
        <v>0.74307588380995271</v>
      </c>
      <c r="P11" s="44"/>
      <c r="AV11" s="44"/>
      <c r="AW11" s="44"/>
      <c r="AX11" s="44"/>
      <c r="AY11" s="44"/>
      <c r="AZ11" s="44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</row>
    <row r="12" spans="1:67" s="43" customFormat="1" ht="13.5" customHeight="1">
      <c r="A12" s="54" t="s">
        <v>10</v>
      </c>
      <c r="B12" s="53">
        <f>方向別!I53</f>
        <v>52</v>
      </c>
      <c r="C12" s="53">
        <f>方向別!J53</f>
        <v>4</v>
      </c>
      <c r="D12" s="53">
        <f>方向別!K53</f>
        <v>11</v>
      </c>
      <c r="E12" s="53">
        <f>方向別!L53</f>
        <v>2</v>
      </c>
      <c r="F12" s="53">
        <f t="shared" ref="F12:F47" si="1">SUM(B12:E12)</f>
        <v>69</v>
      </c>
      <c r="G12" s="52">
        <f t="shared" ref="G12:G47" si="2">IF(SUM(C12,E12)=0,0,SUM(C12,E12)/F12*100)</f>
        <v>8.695652173913043</v>
      </c>
      <c r="H12" s="51">
        <f>IF(F12=0,0,F12/F$47*100)</f>
        <v>1.4893157781135333</v>
      </c>
      <c r="I12" s="53">
        <f>SUM(方向別!B94,方向別!I176)</f>
        <v>46</v>
      </c>
      <c r="J12" s="53">
        <f>SUM(方向別!C94,方向別!J176)</f>
        <v>3</v>
      </c>
      <c r="K12" s="53">
        <f>SUM(方向別!D94,方向別!K176)</f>
        <v>3</v>
      </c>
      <c r="L12" s="53">
        <f>SUM(方向別!E94,方向別!L176)</f>
        <v>0</v>
      </c>
      <c r="M12" s="53">
        <f t="shared" ref="M12:M47" si="3">SUM(I12:L12)</f>
        <v>52</v>
      </c>
      <c r="N12" s="52">
        <f t="shared" ref="N12:N21" si="4">IF(SUM(J12,L12)=0,0,SUM(J12,L12)/M12*100)</f>
        <v>5.7692307692307692</v>
      </c>
      <c r="O12" s="51">
        <f t="shared" si="0"/>
        <v>1.1709074532762891</v>
      </c>
      <c r="P12" s="44"/>
      <c r="AV12" s="44"/>
      <c r="AW12" s="44"/>
      <c r="AX12" s="44"/>
      <c r="AY12" s="44"/>
      <c r="AZ12" s="44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</row>
    <row r="13" spans="1:67" s="44" customFormat="1" ht="13.5" customHeight="1">
      <c r="A13" s="54" t="s">
        <v>11</v>
      </c>
      <c r="B13" s="53">
        <f>方向別!I54</f>
        <v>64</v>
      </c>
      <c r="C13" s="53">
        <f>方向別!J54</f>
        <v>3</v>
      </c>
      <c r="D13" s="53">
        <f>方向別!K54</f>
        <v>8</v>
      </c>
      <c r="E13" s="53">
        <f>方向別!L54</f>
        <v>1</v>
      </c>
      <c r="F13" s="53">
        <f t="shared" si="1"/>
        <v>76</v>
      </c>
      <c r="G13" s="52">
        <f t="shared" si="2"/>
        <v>5.2631578947368416</v>
      </c>
      <c r="H13" s="51">
        <f>IF(F13=0,0,F13/F$47*100)</f>
        <v>1.6404057845888191</v>
      </c>
      <c r="I13" s="53">
        <f>SUM(方向別!B95,方向別!I177)</f>
        <v>57</v>
      </c>
      <c r="J13" s="53">
        <f>SUM(方向別!C95,方向別!J177)</f>
        <v>5</v>
      </c>
      <c r="K13" s="53">
        <f>SUM(方向別!D95,方向別!K177)</f>
        <v>6</v>
      </c>
      <c r="L13" s="53">
        <f>SUM(方向別!E95,方向別!L177)</f>
        <v>0</v>
      </c>
      <c r="M13" s="53">
        <f t="shared" si="3"/>
        <v>68</v>
      </c>
      <c r="N13" s="52">
        <f t="shared" si="4"/>
        <v>7.3529411764705888</v>
      </c>
      <c r="O13" s="51">
        <f t="shared" si="0"/>
        <v>1.5311866696689935</v>
      </c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</row>
    <row r="14" spans="1:67" s="46" customFormat="1" ht="13.5" customHeight="1">
      <c r="A14" s="54" t="s">
        <v>12</v>
      </c>
      <c r="B14" s="53">
        <f>方向別!I55</f>
        <v>80</v>
      </c>
      <c r="C14" s="53">
        <f>方向別!J55</f>
        <v>3</v>
      </c>
      <c r="D14" s="53">
        <f>方向別!K55</f>
        <v>11</v>
      </c>
      <c r="E14" s="53">
        <f>方向別!L55</f>
        <v>1</v>
      </c>
      <c r="F14" s="53">
        <f t="shared" si="1"/>
        <v>95</v>
      </c>
      <c r="G14" s="52">
        <f t="shared" si="2"/>
        <v>4.2105263157894735</v>
      </c>
      <c r="H14" s="51">
        <f t="shared" ref="H14:H47" si="5">IF(F14=0,0,F14/F$47*100)</f>
        <v>2.0505072307360241</v>
      </c>
      <c r="I14" s="53">
        <f>SUM(方向別!B96,方向別!I178)</f>
        <v>59</v>
      </c>
      <c r="J14" s="53">
        <f>SUM(方向別!C96,方向別!J178)</f>
        <v>2</v>
      </c>
      <c r="K14" s="53">
        <f>SUM(方向別!D96,方向別!K178)</f>
        <v>3</v>
      </c>
      <c r="L14" s="53">
        <f>SUM(方向別!E96,方向別!L178)</f>
        <v>6</v>
      </c>
      <c r="M14" s="53">
        <f t="shared" si="3"/>
        <v>70</v>
      </c>
      <c r="N14" s="52">
        <f t="shared" si="4"/>
        <v>11.428571428571429</v>
      </c>
      <c r="O14" s="51">
        <f t="shared" si="0"/>
        <v>1.5762215717180814</v>
      </c>
      <c r="P14" s="44"/>
      <c r="AV14" s="44"/>
      <c r="AW14" s="44"/>
      <c r="AX14" s="44"/>
      <c r="AY14" s="44"/>
      <c r="AZ14" s="44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</row>
    <row r="15" spans="1:67" s="44" customFormat="1" ht="13.5" customHeight="1">
      <c r="A15" s="54" t="s">
        <v>13</v>
      </c>
      <c r="B15" s="53">
        <f>方向別!I56</f>
        <v>87</v>
      </c>
      <c r="C15" s="53">
        <f>方向別!J56</f>
        <v>2</v>
      </c>
      <c r="D15" s="53">
        <f>方向別!K56</f>
        <v>8</v>
      </c>
      <c r="E15" s="53">
        <f>方向別!L56</f>
        <v>1</v>
      </c>
      <c r="F15" s="53">
        <f t="shared" si="1"/>
        <v>98</v>
      </c>
      <c r="G15" s="52">
        <f t="shared" si="2"/>
        <v>3.0612244897959182</v>
      </c>
      <c r="H15" s="51">
        <f t="shared" si="5"/>
        <v>2.115260090654004</v>
      </c>
      <c r="I15" s="53">
        <f>SUM(方向別!B97,方向別!I179)</f>
        <v>71</v>
      </c>
      <c r="J15" s="53">
        <f>SUM(方向別!C97,方向別!J179)</f>
        <v>3</v>
      </c>
      <c r="K15" s="53">
        <f>SUM(方向別!D97,方向別!K179)</f>
        <v>3</v>
      </c>
      <c r="L15" s="53">
        <f>SUM(方向別!E97,方向別!L179)</f>
        <v>2</v>
      </c>
      <c r="M15" s="53">
        <f t="shared" si="3"/>
        <v>79</v>
      </c>
      <c r="N15" s="52">
        <f t="shared" si="4"/>
        <v>6.3291139240506329</v>
      </c>
      <c r="O15" s="51">
        <f t="shared" si="0"/>
        <v>1.7788786309389779</v>
      </c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</row>
    <row r="16" spans="1:67" s="44" customFormat="1" ht="13.5" customHeight="1">
      <c r="A16" s="54" t="s">
        <v>14</v>
      </c>
      <c r="B16" s="53">
        <f>方向別!I57</f>
        <v>78</v>
      </c>
      <c r="C16" s="53">
        <f>方向別!J57</f>
        <v>5</v>
      </c>
      <c r="D16" s="53">
        <f>方向別!K57</f>
        <v>13</v>
      </c>
      <c r="E16" s="53">
        <f>方向別!L57</f>
        <v>3</v>
      </c>
      <c r="F16" s="53">
        <f t="shared" si="1"/>
        <v>99</v>
      </c>
      <c r="G16" s="52">
        <f t="shared" si="2"/>
        <v>8.0808080808080813</v>
      </c>
      <c r="H16" s="51">
        <f t="shared" si="5"/>
        <v>2.1368443772933303</v>
      </c>
      <c r="I16" s="53">
        <f>SUM(方向別!B98,方向別!I180)</f>
        <v>68</v>
      </c>
      <c r="J16" s="53">
        <f>SUM(方向別!C98,方向別!J180)</f>
        <v>1</v>
      </c>
      <c r="K16" s="53">
        <f>SUM(方向別!D98,方向別!K180)</f>
        <v>7</v>
      </c>
      <c r="L16" s="53">
        <f>SUM(方向別!E98,方向別!L180)</f>
        <v>4</v>
      </c>
      <c r="M16" s="53">
        <f t="shared" si="3"/>
        <v>80</v>
      </c>
      <c r="N16" s="52">
        <f t="shared" si="4"/>
        <v>6.25</v>
      </c>
      <c r="O16" s="51">
        <f t="shared" si="0"/>
        <v>1.8013960819635217</v>
      </c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</row>
    <row r="17" spans="1:67" s="44" customFormat="1" ht="13.5" customHeight="1">
      <c r="A17" s="50" t="s">
        <v>15</v>
      </c>
      <c r="B17" s="49">
        <f>SUM(B11:B16)</f>
        <v>422</v>
      </c>
      <c r="C17" s="49">
        <f>SUM(C11:C16)</f>
        <v>19</v>
      </c>
      <c r="D17" s="49">
        <f>SUM(D11:D16)</f>
        <v>58</v>
      </c>
      <c r="E17" s="49">
        <f>SUM(E11:E16)</f>
        <v>9</v>
      </c>
      <c r="F17" s="49">
        <f t="shared" si="1"/>
        <v>508</v>
      </c>
      <c r="G17" s="48">
        <f t="shared" si="2"/>
        <v>5.5118110236220472</v>
      </c>
      <c r="H17" s="47">
        <f t="shared" si="5"/>
        <v>10.964817612777898</v>
      </c>
      <c r="I17" s="49">
        <f>SUM(I11:I16)</f>
        <v>331</v>
      </c>
      <c r="J17" s="49">
        <f>SUM(J11:J16)</f>
        <v>16</v>
      </c>
      <c r="K17" s="49">
        <f>SUM(K11:K16)</f>
        <v>23</v>
      </c>
      <c r="L17" s="49">
        <f>SUM(L11:L16)</f>
        <v>12</v>
      </c>
      <c r="M17" s="49">
        <f t="shared" si="3"/>
        <v>382</v>
      </c>
      <c r="N17" s="48">
        <f t="shared" si="4"/>
        <v>7.3298429319371721</v>
      </c>
      <c r="O17" s="47">
        <f t="shared" si="0"/>
        <v>8.6016662913758157</v>
      </c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</row>
    <row r="18" spans="1:67" s="46" customFormat="1" ht="13.5" customHeight="1">
      <c r="A18" s="58" t="s">
        <v>16</v>
      </c>
      <c r="B18" s="57">
        <f>方向別!I59</f>
        <v>92</v>
      </c>
      <c r="C18" s="57">
        <f>方向別!J59</f>
        <v>2</v>
      </c>
      <c r="D18" s="57">
        <f>方向別!K59</f>
        <v>15</v>
      </c>
      <c r="E18" s="57">
        <f>方向別!L59</f>
        <v>0</v>
      </c>
      <c r="F18" s="57">
        <f t="shared" si="1"/>
        <v>109</v>
      </c>
      <c r="G18" s="56">
        <f t="shared" si="2"/>
        <v>1.834862385321101</v>
      </c>
      <c r="H18" s="55">
        <f t="shared" si="5"/>
        <v>2.3526872436865962</v>
      </c>
      <c r="I18" s="57">
        <f>SUM(方向別!B100,方向別!I182)</f>
        <v>61</v>
      </c>
      <c r="J18" s="57">
        <f>SUM(方向別!C100,方向別!J182)</f>
        <v>4</v>
      </c>
      <c r="K18" s="57">
        <f>SUM(方向別!D100,方向別!K182)</f>
        <v>5</v>
      </c>
      <c r="L18" s="57">
        <f>SUM(方向別!E100,方向別!L182)</f>
        <v>0</v>
      </c>
      <c r="M18" s="57">
        <f t="shared" si="3"/>
        <v>70</v>
      </c>
      <c r="N18" s="56">
        <f t="shared" si="4"/>
        <v>5.7142857142857144</v>
      </c>
      <c r="O18" s="55">
        <f t="shared" si="0"/>
        <v>1.5762215717180814</v>
      </c>
      <c r="P18" s="44"/>
      <c r="AV18" s="44"/>
      <c r="AW18" s="44"/>
      <c r="AX18" s="44"/>
      <c r="AY18" s="44"/>
      <c r="AZ18" s="44"/>
    </row>
    <row r="19" spans="1:67" s="46" customFormat="1" ht="13.5" customHeight="1">
      <c r="A19" s="54" t="s">
        <v>17</v>
      </c>
      <c r="B19" s="53">
        <f>方向別!I60</f>
        <v>92</v>
      </c>
      <c r="C19" s="53">
        <f>方向別!J60</f>
        <v>4</v>
      </c>
      <c r="D19" s="53">
        <f>方向別!K60</f>
        <v>4</v>
      </c>
      <c r="E19" s="53">
        <f>方向別!L60</f>
        <v>3</v>
      </c>
      <c r="F19" s="53">
        <f t="shared" si="1"/>
        <v>103</v>
      </c>
      <c r="G19" s="52">
        <f t="shared" si="2"/>
        <v>6.7961165048543686</v>
      </c>
      <c r="H19" s="51">
        <f t="shared" si="5"/>
        <v>2.2231815238506365</v>
      </c>
      <c r="I19" s="53">
        <f>SUM(方向別!B101,方向別!I183)</f>
        <v>59</v>
      </c>
      <c r="J19" s="53">
        <f>SUM(方向別!C101,方向別!J183)</f>
        <v>4</v>
      </c>
      <c r="K19" s="53">
        <f>SUM(方向別!D101,方向別!K183)</f>
        <v>4</v>
      </c>
      <c r="L19" s="53">
        <f>SUM(方向別!E101,方向別!L183)</f>
        <v>2</v>
      </c>
      <c r="M19" s="53">
        <f t="shared" si="3"/>
        <v>69</v>
      </c>
      <c r="N19" s="52">
        <f t="shared" si="4"/>
        <v>8.695652173913043</v>
      </c>
      <c r="O19" s="51">
        <f t="shared" si="0"/>
        <v>1.5537041206935376</v>
      </c>
      <c r="P19" s="44"/>
      <c r="AV19" s="44"/>
      <c r="AW19" s="44"/>
      <c r="AX19" s="44"/>
      <c r="AY19" s="44"/>
      <c r="AZ19" s="44"/>
    </row>
    <row r="20" spans="1:67" s="46" customFormat="1" ht="13.5" customHeight="1">
      <c r="A20" s="54" t="s">
        <v>18</v>
      </c>
      <c r="B20" s="53">
        <f>方向別!I61</f>
        <v>89</v>
      </c>
      <c r="C20" s="53">
        <f>方向別!J61</f>
        <v>2</v>
      </c>
      <c r="D20" s="53">
        <f>方向別!K61</f>
        <v>12</v>
      </c>
      <c r="E20" s="53">
        <f>方向別!L61</f>
        <v>1</v>
      </c>
      <c r="F20" s="53">
        <f t="shared" si="1"/>
        <v>104</v>
      </c>
      <c r="G20" s="52">
        <f t="shared" si="2"/>
        <v>2.8846153846153846</v>
      </c>
      <c r="H20" s="51">
        <f t="shared" si="5"/>
        <v>2.2447658104899633</v>
      </c>
      <c r="I20" s="53">
        <f>SUM(方向別!B102,方向別!I184)</f>
        <v>59</v>
      </c>
      <c r="J20" s="53">
        <f>SUM(方向別!C102,方向別!J184)</f>
        <v>4</v>
      </c>
      <c r="K20" s="53">
        <f>SUM(方向別!D102,方向別!K184)</f>
        <v>4</v>
      </c>
      <c r="L20" s="53">
        <f>SUM(方向別!E102,方向別!L184)</f>
        <v>0</v>
      </c>
      <c r="M20" s="53">
        <f t="shared" si="3"/>
        <v>67</v>
      </c>
      <c r="N20" s="52">
        <f t="shared" si="4"/>
        <v>5.9701492537313428</v>
      </c>
      <c r="O20" s="51">
        <f t="shared" si="0"/>
        <v>1.5086692186444495</v>
      </c>
      <c r="P20" s="44"/>
      <c r="AV20" s="44"/>
      <c r="AW20" s="44"/>
      <c r="AX20" s="44"/>
      <c r="AY20" s="44"/>
      <c r="AZ20" s="44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</row>
    <row r="21" spans="1:67" s="44" customFormat="1" ht="13.5" customHeight="1">
      <c r="A21" s="54" t="s">
        <v>19</v>
      </c>
      <c r="B21" s="53">
        <f>方向別!I62</f>
        <v>80</v>
      </c>
      <c r="C21" s="53">
        <f>方向別!J62</f>
        <v>3</v>
      </c>
      <c r="D21" s="53">
        <f>方向別!K62</f>
        <v>8</v>
      </c>
      <c r="E21" s="53">
        <f>方向別!L62</f>
        <v>2</v>
      </c>
      <c r="F21" s="53">
        <f t="shared" si="1"/>
        <v>93</v>
      </c>
      <c r="G21" s="52">
        <f t="shared" si="2"/>
        <v>5.376344086021505</v>
      </c>
      <c r="H21" s="51">
        <f>IF(F21=0,0,F21/F$47*100)</f>
        <v>2.0073386574573711</v>
      </c>
      <c r="I21" s="53">
        <f>SUM(方向別!B103,方向別!I185)</f>
        <v>62</v>
      </c>
      <c r="J21" s="53">
        <f>SUM(方向別!C103,方向別!J185)</f>
        <v>2</v>
      </c>
      <c r="K21" s="53">
        <f>SUM(方向別!D103,方向別!K185)</f>
        <v>3</v>
      </c>
      <c r="L21" s="53">
        <f>SUM(方向別!E103,方向別!L185)</f>
        <v>0</v>
      </c>
      <c r="M21" s="53">
        <f t="shared" si="3"/>
        <v>67</v>
      </c>
      <c r="N21" s="52">
        <f t="shared" si="4"/>
        <v>2.9850746268656714</v>
      </c>
      <c r="O21" s="51">
        <f t="shared" si="0"/>
        <v>1.5086692186444495</v>
      </c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</row>
    <row r="22" spans="1:67" s="46" customFormat="1" ht="13.5" customHeight="1">
      <c r="A22" s="54" t="s">
        <v>20</v>
      </c>
      <c r="B22" s="53">
        <f>方向別!I63</f>
        <v>57</v>
      </c>
      <c r="C22" s="53">
        <f>方向別!J63</f>
        <v>4</v>
      </c>
      <c r="D22" s="53">
        <f>方向別!K63</f>
        <v>4</v>
      </c>
      <c r="E22" s="53">
        <f>方向別!L63</f>
        <v>1</v>
      </c>
      <c r="F22" s="53">
        <f t="shared" si="1"/>
        <v>66</v>
      </c>
      <c r="G22" s="52">
        <f>IF(SUM(C22,E22)=0,0,SUM(C22,E22)/F22*100)</f>
        <v>7.5757575757575761</v>
      </c>
      <c r="H22" s="51">
        <f t="shared" si="5"/>
        <v>1.4245629181955537</v>
      </c>
      <c r="I22" s="53">
        <f>SUM(方向別!B104,方向別!I186)</f>
        <v>53</v>
      </c>
      <c r="J22" s="53">
        <f>SUM(方向別!C104,方向別!J186)</f>
        <v>5</v>
      </c>
      <c r="K22" s="53">
        <f>SUM(方向別!D104,方向別!K186)</f>
        <v>5</v>
      </c>
      <c r="L22" s="53">
        <f>SUM(方向別!E104,方向別!L186)</f>
        <v>0</v>
      </c>
      <c r="M22" s="53">
        <f t="shared" si="3"/>
        <v>63</v>
      </c>
      <c r="N22" s="52">
        <f>IF(SUM(J22,L22)=0,0,SUM(J22,L22)/M22*100)</f>
        <v>7.9365079365079358</v>
      </c>
      <c r="O22" s="51">
        <f t="shared" si="0"/>
        <v>1.4185994145462735</v>
      </c>
      <c r="P22" s="44"/>
      <c r="AV22" s="44"/>
      <c r="AW22" s="44"/>
      <c r="AX22" s="44"/>
      <c r="AY22" s="44"/>
      <c r="AZ22" s="44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</row>
    <row r="23" spans="1:67" s="44" customFormat="1" ht="13.5" customHeight="1">
      <c r="A23" s="54" t="s">
        <v>21</v>
      </c>
      <c r="B23" s="53">
        <f>方向別!I64</f>
        <v>47</v>
      </c>
      <c r="C23" s="53">
        <f>方向別!J64</f>
        <v>4</v>
      </c>
      <c r="D23" s="53">
        <f>方向別!K64</f>
        <v>5</v>
      </c>
      <c r="E23" s="53">
        <f>方向別!L64</f>
        <v>0</v>
      </c>
      <c r="F23" s="53">
        <f t="shared" si="1"/>
        <v>56</v>
      </c>
      <c r="G23" s="52">
        <f t="shared" si="2"/>
        <v>7.1428571428571423</v>
      </c>
      <c r="H23" s="51">
        <f t="shared" si="5"/>
        <v>1.2087200518022878</v>
      </c>
      <c r="I23" s="53">
        <f>SUM(方向別!B105,方向別!I187)</f>
        <v>54</v>
      </c>
      <c r="J23" s="53">
        <f>SUM(方向別!C105,方向別!J187)</f>
        <v>4</v>
      </c>
      <c r="K23" s="53">
        <f>SUM(方向別!D105,方向別!K187)</f>
        <v>6</v>
      </c>
      <c r="L23" s="53">
        <f>SUM(方向別!E105,方向別!L187)</f>
        <v>2</v>
      </c>
      <c r="M23" s="53">
        <f t="shared" si="3"/>
        <v>66</v>
      </c>
      <c r="N23" s="52">
        <f>IF(SUM(J23,L23)=0,0,SUM(J23,L23)/M23*100)</f>
        <v>9.0909090909090917</v>
      </c>
      <c r="O23" s="51">
        <f t="shared" si="0"/>
        <v>1.4861517676199054</v>
      </c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</row>
    <row r="24" spans="1:67" s="46" customFormat="1" ht="13.5" customHeight="1">
      <c r="A24" s="50" t="s">
        <v>15</v>
      </c>
      <c r="B24" s="49">
        <f>SUM(B18:B23)</f>
        <v>457</v>
      </c>
      <c r="C24" s="49">
        <f>SUM(C18:C23)</f>
        <v>19</v>
      </c>
      <c r="D24" s="49">
        <f>SUM(D18:D23)</f>
        <v>48</v>
      </c>
      <c r="E24" s="49">
        <f>SUM(E18:E23)</f>
        <v>7</v>
      </c>
      <c r="F24" s="49">
        <f t="shared" si="1"/>
        <v>531</v>
      </c>
      <c r="G24" s="48">
        <f>IF(SUM(C24,E24)=0,0,SUM(C24,E24)/F24*100)</f>
        <v>4.8964218455743875</v>
      </c>
      <c r="H24" s="47">
        <f t="shared" si="5"/>
        <v>11.461256205482409</v>
      </c>
      <c r="I24" s="49">
        <f>SUM(I18:I23)</f>
        <v>348</v>
      </c>
      <c r="J24" s="49">
        <f>SUM(J18:J23)</f>
        <v>23</v>
      </c>
      <c r="K24" s="49">
        <f>SUM(K18:K23)</f>
        <v>27</v>
      </c>
      <c r="L24" s="49">
        <f>SUM(L18:L23)</f>
        <v>4</v>
      </c>
      <c r="M24" s="49">
        <f t="shared" si="3"/>
        <v>402</v>
      </c>
      <c r="N24" s="48">
        <f>IF(SUM(J24,L24)=0,0,SUM(J24,L24)/M24*100)</f>
        <v>6.7164179104477615</v>
      </c>
      <c r="O24" s="47">
        <f>IF(M24=0,0,M24/M$47*100)</f>
        <v>9.0520153118666968</v>
      </c>
      <c r="P24" s="44"/>
      <c r="AV24" s="44"/>
      <c r="AW24" s="44"/>
      <c r="AX24" s="44"/>
      <c r="AY24" s="44"/>
      <c r="AZ24" s="44"/>
    </row>
    <row r="25" spans="1:67" s="44" customFormat="1" ht="13.5" customHeight="1">
      <c r="A25" s="54" t="s">
        <v>22</v>
      </c>
      <c r="B25" s="53">
        <f>方向別!I66</f>
        <v>309</v>
      </c>
      <c r="C25" s="53">
        <f>方向別!J66</f>
        <v>18</v>
      </c>
      <c r="D25" s="53">
        <f>方向別!K66</f>
        <v>43</v>
      </c>
      <c r="E25" s="53">
        <f>方向別!L66</f>
        <v>5</v>
      </c>
      <c r="F25" s="53">
        <f t="shared" si="1"/>
        <v>375</v>
      </c>
      <c r="G25" s="52">
        <f t="shared" si="2"/>
        <v>6.1333333333333329</v>
      </c>
      <c r="H25" s="51">
        <f t="shared" si="5"/>
        <v>8.0941074897474632</v>
      </c>
      <c r="I25" s="53">
        <f>SUM(方向別!B107,方向別!I189)</f>
        <v>345</v>
      </c>
      <c r="J25" s="53">
        <f>SUM(方向別!C107,方向別!J189)</f>
        <v>22</v>
      </c>
      <c r="K25" s="53">
        <f>SUM(方向別!D107,方向別!K189)</f>
        <v>52</v>
      </c>
      <c r="L25" s="53">
        <f>SUM(方向別!E107,方向別!L189)</f>
        <v>11</v>
      </c>
      <c r="M25" s="53">
        <f t="shared" si="3"/>
        <v>430</v>
      </c>
      <c r="N25" s="52">
        <f t="shared" ref="N25:N47" si="6">IF(SUM(J25,L25)=0,0,SUM(J25,L25)/M25*100)</f>
        <v>7.6744186046511631</v>
      </c>
      <c r="O25" s="51">
        <f t="shared" si="0"/>
        <v>9.6825039405539304</v>
      </c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</row>
    <row r="26" spans="1:67" s="46" customFormat="1" ht="13.5" customHeight="1">
      <c r="A26" s="54" t="s">
        <v>23</v>
      </c>
      <c r="B26" s="53">
        <f>方向別!I67</f>
        <v>302</v>
      </c>
      <c r="C26" s="53">
        <f>方向別!J67</f>
        <v>16</v>
      </c>
      <c r="D26" s="53">
        <f>方向別!K67</f>
        <v>43</v>
      </c>
      <c r="E26" s="53">
        <f>方向別!L67</f>
        <v>5</v>
      </c>
      <c r="F26" s="53">
        <f t="shared" si="1"/>
        <v>366</v>
      </c>
      <c r="G26" s="52">
        <f t="shared" si="2"/>
        <v>5.7377049180327866</v>
      </c>
      <c r="H26" s="51">
        <f t="shared" si="5"/>
        <v>7.8998489099935245</v>
      </c>
      <c r="I26" s="53">
        <f>SUM(方向別!B108,方向別!I190)</f>
        <v>273</v>
      </c>
      <c r="J26" s="53">
        <f>SUM(方向別!C108,方向別!J190)</f>
        <v>16</v>
      </c>
      <c r="K26" s="53">
        <f>SUM(方向別!D108,方向別!K190)</f>
        <v>40</v>
      </c>
      <c r="L26" s="53">
        <f>SUM(方向別!E108,方向別!L190)</f>
        <v>7</v>
      </c>
      <c r="M26" s="53">
        <f>SUM(I26:L26)</f>
        <v>336</v>
      </c>
      <c r="N26" s="52">
        <f t="shared" si="6"/>
        <v>6.8452380952380958</v>
      </c>
      <c r="O26" s="51">
        <f t="shared" si="0"/>
        <v>7.565863544246791</v>
      </c>
      <c r="P26" s="44"/>
      <c r="AV26" s="44"/>
      <c r="AW26" s="44"/>
      <c r="AX26" s="44"/>
      <c r="AY26" s="44"/>
      <c r="AZ26" s="44"/>
    </row>
    <row r="27" spans="1:67" s="44" customFormat="1" ht="13.5" customHeight="1">
      <c r="A27" s="54" t="s">
        <v>24</v>
      </c>
      <c r="B27" s="53">
        <f>方向別!I68</f>
        <v>288</v>
      </c>
      <c r="C27" s="53">
        <f>方向別!J68</f>
        <v>15</v>
      </c>
      <c r="D27" s="53">
        <f>方向別!K68</f>
        <v>33</v>
      </c>
      <c r="E27" s="53">
        <f>方向別!L68</f>
        <v>7</v>
      </c>
      <c r="F27" s="53">
        <f t="shared" si="1"/>
        <v>343</v>
      </c>
      <c r="G27" s="52">
        <f t="shared" si="2"/>
        <v>6.4139941690962097</v>
      </c>
      <c r="H27" s="51">
        <f t="shared" si="5"/>
        <v>7.4034103172890138</v>
      </c>
      <c r="I27" s="53">
        <f>SUM(方向別!B109,方向別!I191)</f>
        <v>230</v>
      </c>
      <c r="J27" s="53">
        <f>SUM(方向別!C109,方向別!J191)</f>
        <v>15</v>
      </c>
      <c r="K27" s="53">
        <f>SUM(方向別!D109,方向別!K191)</f>
        <v>40</v>
      </c>
      <c r="L27" s="53">
        <f>SUM(方向別!E109,方向別!L191)</f>
        <v>2</v>
      </c>
      <c r="M27" s="53">
        <f t="shared" si="3"/>
        <v>287</v>
      </c>
      <c r="N27" s="52">
        <f t="shared" si="6"/>
        <v>5.9233449477351918</v>
      </c>
      <c r="O27" s="51">
        <f t="shared" si="0"/>
        <v>6.4625084440441336</v>
      </c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</row>
    <row r="28" spans="1:67" s="46" customFormat="1" ht="13.5" customHeight="1">
      <c r="A28" s="54" t="s">
        <v>25</v>
      </c>
      <c r="B28" s="53">
        <f>方向別!I69</f>
        <v>293</v>
      </c>
      <c r="C28" s="53">
        <f>方向別!J69</f>
        <v>14</v>
      </c>
      <c r="D28" s="53">
        <f>方向別!K69</f>
        <v>38</v>
      </c>
      <c r="E28" s="53">
        <f>方向別!L69</f>
        <v>5</v>
      </c>
      <c r="F28" s="53">
        <f t="shared" si="1"/>
        <v>350</v>
      </c>
      <c r="G28" s="52">
        <f t="shared" si="2"/>
        <v>5.4285714285714288</v>
      </c>
      <c r="H28" s="51">
        <f t="shared" si="5"/>
        <v>7.5545003237642998</v>
      </c>
      <c r="I28" s="53">
        <f>SUM(方向別!B110,方向別!I192)</f>
        <v>298</v>
      </c>
      <c r="J28" s="53">
        <f>SUM(方向別!C110,方向別!J192)</f>
        <v>16</v>
      </c>
      <c r="K28" s="53">
        <f>SUM(方向別!D110,方向別!K192)</f>
        <v>26</v>
      </c>
      <c r="L28" s="53">
        <f>SUM(方向別!E110,方向別!L192)</f>
        <v>6</v>
      </c>
      <c r="M28" s="53">
        <f t="shared" si="3"/>
        <v>346</v>
      </c>
      <c r="N28" s="52">
        <f t="shared" si="6"/>
        <v>6.3583815028901727</v>
      </c>
      <c r="O28" s="51">
        <f t="shared" si="0"/>
        <v>7.7910380544922315</v>
      </c>
      <c r="P28" s="44"/>
      <c r="AV28" s="44"/>
      <c r="AW28" s="44"/>
      <c r="AX28" s="44"/>
      <c r="AY28" s="44"/>
      <c r="AZ28" s="44"/>
    </row>
    <row r="29" spans="1:67" s="46" customFormat="1" ht="13.5" customHeight="1">
      <c r="A29" s="54" t="s">
        <v>26</v>
      </c>
      <c r="B29" s="53">
        <f>方向別!I70</f>
        <v>286</v>
      </c>
      <c r="C29" s="53">
        <f>方向別!J70</f>
        <v>16</v>
      </c>
      <c r="D29" s="53">
        <f>方向別!K70</f>
        <v>45</v>
      </c>
      <c r="E29" s="53">
        <f>方向別!L70</f>
        <v>3</v>
      </c>
      <c r="F29" s="53">
        <f t="shared" si="1"/>
        <v>350</v>
      </c>
      <c r="G29" s="52">
        <f t="shared" si="2"/>
        <v>5.4285714285714288</v>
      </c>
      <c r="H29" s="51">
        <f t="shared" si="5"/>
        <v>7.5545003237642998</v>
      </c>
      <c r="I29" s="53">
        <f>SUM(方向別!B111,方向別!I193)</f>
        <v>303</v>
      </c>
      <c r="J29" s="53">
        <f>SUM(方向別!C111,方向別!J193)</f>
        <v>16</v>
      </c>
      <c r="K29" s="53">
        <f>SUM(方向別!D111,方向別!K193)</f>
        <v>37</v>
      </c>
      <c r="L29" s="53">
        <f>SUM(方向別!E111,方向別!L193)</f>
        <v>2</v>
      </c>
      <c r="M29" s="53">
        <f t="shared" si="3"/>
        <v>358</v>
      </c>
      <c r="N29" s="52">
        <f t="shared" si="6"/>
        <v>5.027932960893855</v>
      </c>
      <c r="O29" s="51">
        <f t="shared" si="0"/>
        <v>8.0612474667867602</v>
      </c>
      <c r="P29" s="44"/>
      <c r="AV29" s="44"/>
      <c r="AW29" s="44"/>
      <c r="AX29" s="44"/>
      <c r="AY29" s="44"/>
      <c r="AZ29" s="44"/>
    </row>
    <row r="30" spans="1:67" s="46" customFormat="1" ht="13.5" customHeight="1">
      <c r="A30" s="54" t="s">
        <v>27</v>
      </c>
      <c r="B30" s="53">
        <f>方向別!I71</f>
        <v>299</v>
      </c>
      <c r="C30" s="53">
        <f>方向別!J71</f>
        <v>18</v>
      </c>
      <c r="D30" s="53">
        <f>方向別!K71</f>
        <v>33</v>
      </c>
      <c r="E30" s="53">
        <f>方向別!L71</f>
        <v>2</v>
      </c>
      <c r="F30" s="53">
        <f t="shared" si="1"/>
        <v>352</v>
      </c>
      <c r="G30" s="52">
        <f t="shared" si="2"/>
        <v>5.6818181818181817</v>
      </c>
      <c r="H30" s="51">
        <f t="shared" si="5"/>
        <v>7.5976688970429525</v>
      </c>
      <c r="I30" s="53">
        <f>SUM(方向別!B112,方向別!I194)</f>
        <v>303</v>
      </c>
      <c r="J30" s="53">
        <f>SUM(方向別!C112,方向別!J194)</f>
        <v>20</v>
      </c>
      <c r="K30" s="53">
        <f>SUM(方向別!D112,方向別!K194)</f>
        <v>48</v>
      </c>
      <c r="L30" s="53">
        <f>SUM(方向別!E112,方向別!L194)</f>
        <v>4</v>
      </c>
      <c r="M30" s="53">
        <f t="shared" si="3"/>
        <v>375</v>
      </c>
      <c r="N30" s="52">
        <f t="shared" si="6"/>
        <v>6.4</v>
      </c>
      <c r="O30" s="51">
        <f t="shared" si="0"/>
        <v>8.4440441342040078</v>
      </c>
      <c r="P30" s="44"/>
      <c r="AV30" s="44"/>
      <c r="AW30" s="44"/>
      <c r="AX30" s="44"/>
      <c r="AY30" s="44"/>
      <c r="AZ30" s="44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</row>
    <row r="31" spans="1:67" s="44" customFormat="1" ht="13.5" customHeight="1">
      <c r="A31" s="54" t="s">
        <v>28</v>
      </c>
      <c r="B31" s="53">
        <f>方向別!I72</f>
        <v>319</v>
      </c>
      <c r="C31" s="53">
        <f>方向別!J72</f>
        <v>18</v>
      </c>
      <c r="D31" s="53">
        <f>方向別!K72</f>
        <v>37</v>
      </c>
      <c r="E31" s="53">
        <f>方向別!L72</f>
        <v>4</v>
      </c>
      <c r="F31" s="53">
        <f t="shared" si="1"/>
        <v>378</v>
      </c>
      <c r="G31" s="52">
        <f t="shared" si="2"/>
        <v>5.8201058201058196</v>
      </c>
      <c r="H31" s="51">
        <f t="shared" si="5"/>
        <v>8.1588603496654439</v>
      </c>
      <c r="I31" s="53">
        <f>SUM(方向別!B113,方向別!I195)</f>
        <v>294</v>
      </c>
      <c r="J31" s="53">
        <f>SUM(方向別!C113,方向別!J195)</f>
        <v>18</v>
      </c>
      <c r="K31" s="53">
        <f>SUM(方向別!D113,方向別!K195)</f>
        <v>51</v>
      </c>
      <c r="L31" s="53">
        <f>SUM(方向別!E113,方向別!L195)</f>
        <v>8</v>
      </c>
      <c r="M31" s="53">
        <f t="shared" si="3"/>
        <v>371</v>
      </c>
      <c r="N31" s="52">
        <f t="shared" si="6"/>
        <v>7.0080862533692727</v>
      </c>
      <c r="O31" s="51">
        <f t="shared" si="0"/>
        <v>8.3539743301058316</v>
      </c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</row>
    <row r="32" spans="1:67" s="44" customFormat="1" ht="13.5" customHeight="1">
      <c r="A32" s="54" t="s">
        <v>57</v>
      </c>
      <c r="B32" s="53">
        <f>方向別!I73</f>
        <v>347</v>
      </c>
      <c r="C32" s="53">
        <f>方向別!J73</f>
        <v>14</v>
      </c>
      <c r="D32" s="53">
        <f>方向別!K73</f>
        <v>33</v>
      </c>
      <c r="E32" s="53">
        <f>方向別!L73</f>
        <v>8</v>
      </c>
      <c r="F32" s="53">
        <f t="shared" si="1"/>
        <v>402</v>
      </c>
      <c r="G32" s="52">
        <f t="shared" si="2"/>
        <v>5.4726368159203984</v>
      </c>
      <c r="H32" s="51">
        <f t="shared" si="5"/>
        <v>8.676883229009281</v>
      </c>
      <c r="I32" s="53">
        <f>SUM(方向別!B114,方向別!I196)</f>
        <v>287</v>
      </c>
      <c r="J32" s="53">
        <f>SUM(方向別!C114,方向別!J196)</f>
        <v>14</v>
      </c>
      <c r="K32" s="53">
        <f>SUM(方向別!D114,方向別!K196)</f>
        <v>44</v>
      </c>
      <c r="L32" s="53">
        <f>SUM(方向別!E114,方向別!L196)</f>
        <v>12</v>
      </c>
      <c r="M32" s="53">
        <f t="shared" si="3"/>
        <v>357</v>
      </c>
      <c r="N32" s="52">
        <f t="shared" si="6"/>
        <v>7.2829131652661072</v>
      </c>
      <c r="O32" s="51">
        <f t="shared" si="0"/>
        <v>8.0387300157622157</v>
      </c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</row>
    <row r="33" spans="1:67" s="44" customFormat="1" ht="13.5" customHeight="1">
      <c r="A33" s="58" t="s">
        <v>29</v>
      </c>
      <c r="B33" s="57">
        <f>方向別!I74</f>
        <v>55</v>
      </c>
      <c r="C33" s="57">
        <f>方向別!J74</f>
        <v>1</v>
      </c>
      <c r="D33" s="57">
        <f>方向別!K74</f>
        <v>6</v>
      </c>
      <c r="E33" s="57">
        <f>方向別!L74</f>
        <v>0</v>
      </c>
      <c r="F33" s="57">
        <f t="shared" si="1"/>
        <v>62</v>
      </c>
      <c r="G33" s="56">
        <f t="shared" si="2"/>
        <v>1.6129032258064515</v>
      </c>
      <c r="H33" s="55">
        <f t="shared" si="5"/>
        <v>1.3382257716382473</v>
      </c>
      <c r="I33" s="57">
        <f>SUM(方向別!B115,方向別!I197)</f>
        <v>66</v>
      </c>
      <c r="J33" s="57">
        <f>SUM(方向別!C115,方向別!J197)</f>
        <v>4</v>
      </c>
      <c r="K33" s="57">
        <f>SUM(方向別!D115,方向別!K197)</f>
        <v>10</v>
      </c>
      <c r="L33" s="57">
        <f>SUM(方向別!E115,方向別!L197)</f>
        <v>1</v>
      </c>
      <c r="M33" s="57">
        <f t="shared" si="3"/>
        <v>81</v>
      </c>
      <c r="N33" s="56">
        <f t="shared" si="6"/>
        <v>6.1728395061728394</v>
      </c>
      <c r="O33" s="55">
        <f t="shared" si="0"/>
        <v>1.8239135329880658</v>
      </c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</row>
    <row r="34" spans="1:67" s="46" customFormat="1" ht="13.5" customHeight="1">
      <c r="A34" s="54" t="s">
        <v>30</v>
      </c>
      <c r="B34" s="53">
        <f>方向別!I75</f>
        <v>61</v>
      </c>
      <c r="C34" s="53">
        <f>方向別!J75</f>
        <v>4</v>
      </c>
      <c r="D34" s="53">
        <f>方向別!K75</f>
        <v>5</v>
      </c>
      <c r="E34" s="53">
        <f>方向別!L75</f>
        <v>0</v>
      </c>
      <c r="F34" s="53">
        <f t="shared" si="1"/>
        <v>70</v>
      </c>
      <c r="G34" s="52">
        <f t="shared" si="2"/>
        <v>5.7142857142857144</v>
      </c>
      <c r="H34" s="51">
        <f t="shared" si="5"/>
        <v>1.5109000647528599</v>
      </c>
      <c r="I34" s="53">
        <f>SUM(方向別!B116,方向別!I198)</f>
        <v>71</v>
      </c>
      <c r="J34" s="53">
        <f>SUM(方向別!C116,方向別!J198)</f>
        <v>4</v>
      </c>
      <c r="K34" s="53">
        <f>SUM(方向別!D116,方向別!K198)</f>
        <v>8</v>
      </c>
      <c r="L34" s="53">
        <f>SUM(方向別!E116,方向別!L198)</f>
        <v>0</v>
      </c>
      <c r="M34" s="53">
        <f t="shared" si="3"/>
        <v>83</v>
      </c>
      <c r="N34" s="52">
        <f t="shared" si="6"/>
        <v>4.8192771084337354</v>
      </c>
      <c r="O34" s="51">
        <f t="shared" si="0"/>
        <v>1.8689484350371537</v>
      </c>
      <c r="P34" s="44"/>
      <c r="AV34" s="44"/>
      <c r="AW34" s="44"/>
      <c r="AX34" s="44"/>
      <c r="AY34" s="44"/>
      <c r="AZ34" s="44"/>
    </row>
    <row r="35" spans="1:67" s="46" customFormat="1" ht="13.5" customHeight="1">
      <c r="A35" s="54" t="s">
        <v>31</v>
      </c>
      <c r="B35" s="53">
        <f>方向別!I76</f>
        <v>54</v>
      </c>
      <c r="C35" s="53">
        <f>方向別!J76</f>
        <v>1</v>
      </c>
      <c r="D35" s="53">
        <f>方向別!K76</f>
        <v>6</v>
      </c>
      <c r="E35" s="53">
        <f>方向別!L76</f>
        <v>0</v>
      </c>
      <c r="F35" s="53">
        <f t="shared" si="1"/>
        <v>61</v>
      </c>
      <c r="G35" s="52">
        <f t="shared" si="2"/>
        <v>1.639344262295082</v>
      </c>
      <c r="H35" s="51">
        <f t="shared" si="5"/>
        <v>1.3166414849989208</v>
      </c>
      <c r="I35" s="53">
        <f>SUM(方向別!B117,方向別!I199)</f>
        <v>65</v>
      </c>
      <c r="J35" s="53">
        <f>SUM(方向別!C117,方向別!J199)</f>
        <v>2</v>
      </c>
      <c r="K35" s="53">
        <f>SUM(方向別!D117,方向別!K199)</f>
        <v>10</v>
      </c>
      <c r="L35" s="53">
        <f>SUM(方向別!E117,方向別!L199)</f>
        <v>3</v>
      </c>
      <c r="M35" s="53">
        <f t="shared" si="3"/>
        <v>80</v>
      </c>
      <c r="N35" s="52">
        <f t="shared" si="6"/>
        <v>6.25</v>
      </c>
      <c r="O35" s="51">
        <f t="shared" si="0"/>
        <v>1.8013960819635217</v>
      </c>
      <c r="P35" s="44"/>
      <c r="AV35" s="44"/>
      <c r="AW35" s="44"/>
      <c r="AX35" s="44"/>
      <c r="AY35" s="44"/>
      <c r="AZ35" s="44"/>
    </row>
    <row r="36" spans="1:67" s="46" customFormat="1" ht="13.5" customHeight="1">
      <c r="A36" s="54" t="s">
        <v>32</v>
      </c>
      <c r="B36" s="53">
        <f>方向別!I77</f>
        <v>50</v>
      </c>
      <c r="C36" s="53">
        <f>方向別!J77</f>
        <v>2</v>
      </c>
      <c r="D36" s="53">
        <f>方向別!K77</f>
        <v>3</v>
      </c>
      <c r="E36" s="53">
        <f>方向別!L77</f>
        <v>1</v>
      </c>
      <c r="F36" s="53">
        <f t="shared" si="1"/>
        <v>56</v>
      </c>
      <c r="G36" s="52">
        <f t="shared" si="2"/>
        <v>5.3571428571428568</v>
      </c>
      <c r="H36" s="51">
        <f t="shared" si="5"/>
        <v>1.2087200518022878</v>
      </c>
      <c r="I36" s="53">
        <f>SUM(方向別!B118,方向別!I200)</f>
        <v>69</v>
      </c>
      <c r="J36" s="53">
        <f>SUM(方向別!C118,方向別!J200)</f>
        <v>2</v>
      </c>
      <c r="K36" s="53">
        <f>SUM(方向別!D118,方向別!K200)</f>
        <v>7</v>
      </c>
      <c r="L36" s="53">
        <f>SUM(方向別!E118,方向別!L200)</f>
        <v>2</v>
      </c>
      <c r="M36" s="53">
        <f t="shared" si="3"/>
        <v>80</v>
      </c>
      <c r="N36" s="52">
        <f t="shared" si="6"/>
        <v>5</v>
      </c>
      <c r="O36" s="51">
        <f t="shared" si="0"/>
        <v>1.8013960819635217</v>
      </c>
      <c r="P36" s="44"/>
      <c r="AV36" s="44"/>
      <c r="AW36" s="44"/>
      <c r="AX36" s="44"/>
      <c r="AY36" s="44"/>
      <c r="AZ36" s="44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</row>
    <row r="37" spans="1:67" s="44" customFormat="1" ht="13.5" customHeight="1">
      <c r="A37" s="54" t="s">
        <v>33</v>
      </c>
      <c r="B37" s="53">
        <f>方向別!I78</f>
        <v>46</v>
      </c>
      <c r="C37" s="53">
        <f>方向別!J78</f>
        <v>3</v>
      </c>
      <c r="D37" s="53">
        <f>方向別!K78</f>
        <v>8</v>
      </c>
      <c r="E37" s="53">
        <f>方向別!L78</f>
        <v>0</v>
      </c>
      <c r="F37" s="53">
        <f t="shared" si="1"/>
        <v>57</v>
      </c>
      <c r="G37" s="52">
        <f t="shared" si="2"/>
        <v>5.2631578947368416</v>
      </c>
      <c r="H37" s="51">
        <f t="shared" si="5"/>
        <v>1.2303043384416144</v>
      </c>
      <c r="I37" s="53">
        <f>SUM(方向別!B119,方向別!I201)</f>
        <v>60</v>
      </c>
      <c r="J37" s="53">
        <f>SUM(方向別!C119,方向別!J201)</f>
        <v>4</v>
      </c>
      <c r="K37" s="53">
        <f>SUM(方向別!D119,方向別!K201)</f>
        <v>10</v>
      </c>
      <c r="L37" s="53">
        <f>SUM(方向別!E119,方向別!L201)</f>
        <v>1</v>
      </c>
      <c r="M37" s="53">
        <f t="shared" si="3"/>
        <v>75</v>
      </c>
      <c r="N37" s="52">
        <f t="shared" si="6"/>
        <v>6.666666666666667</v>
      </c>
      <c r="O37" s="51">
        <f t="shared" si="0"/>
        <v>1.6888088268408017</v>
      </c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</row>
    <row r="38" spans="1:67" s="46" customFormat="1" ht="13.5" customHeight="1">
      <c r="A38" s="54" t="s">
        <v>34</v>
      </c>
      <c r="B38" s="53">
        <f>方向別!I79</f>
        <v>45</v>
      </c>
      <c r="C38" s="53">
        <f>方向別!J79</f>
        <v>1</v>
      </c>
      <c r="D38" s="53">
        <f>方向別!K79</f>
        <v>5</v>
      </c>
      <c r="E38" s="53">
        <f>方向別!L79</f>
        <v>0</v>
      </c>
      <c r="F38" s="53">
        <f t="shared" si="1"/>
        <v>51</v>
      </c>
      <c r="G38" s="52">
        <f t="shared" si="2"/>
        <v>1.9607843137254901</v>
      </c>
      <c r="H38" s="51">
        <f t="shared" si="5"/>
        <v>1.1007986186056551</v>
      </c>
      <c r="I38" s="53">
        <f>SUM(方向別!B120,方向別!I202)</f>
        <v>75</v>
      </c>
      <c r="J38" s="53">
        <f>SUM(方向別!C120,方向別!J202)</f>
        <v>1</v>
      </c>
      <c r="K38" s="53">
        <f>SUM(方向別!D120,方向別!K202)</f>
        <v>5</v>
      </c>
      <c r="L38" s="53">
        <f>SUM(方向別!E120,方向別!L202)</f>
        <v>0</v>
      </c>
      <c r="M38" s="53">
        <f t="shared" si="3"/>
        <v>81</v>
      </c>
      <c r="N38" s="52">
        <f t="shared" si="6"/>
        <v>1.2345679012345678</v>
      </c>
      <c r="O38" s="51">
        <f t="shared" si="0"/>
        <v>1.8239135329880658</v>
      </c>
      <c r="P38" s="44"/>
      <c r="AV38" s="44"/>
      <c r="AW38" s="44"/>
      <c r="AX38" s="44"/>
      <c r="AY38" s="44"/>
      <c r="AZ38" s="44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</row>
    <row r="39" spans="1:67" s="44" customFormat="1" ht="13.5" customHeight="1">
      <c r="A39" s="50" t="s">
        <v>15</v>
      </c>
      <c r="B39" s="49">
        <f>SUM(B33:B38)</f>
        <v>311</v>
      </c>
      <c r="C39" s="49">
        <f>SUM(C33:C38)</f>
        <v>12</v>
      </c>
      <c r="D39" s="49">
        <f>SUM(D33:D38)</f>
        <v>33</v>
      </c>
      <c r="E39" s="49">
        <f>SUM(E33:E38)</f>
        <v>1</v>
      </c>
      <c r="F39" s="49">
        <f t="shared" si="1"/>
        <v>357</v>
      </c>
      <c r="G39" s="48">
        <f t="shared" si="2"/>
        <v>3.6414565826330536</v>
      </c>
      <c r="H39" s="47">
        <f t="shared" si="5"/>
        <v>7.705590330239585</v>
      </c>
      <c r="I39" s="49">
        <f>SUM(I33:I38)</f>
        <v>406</v>
      </c>
      <c r="J39" s="49">
        <f>SUM(J33:J38)</f>
        <v>17</v>
      </c>
      <c r="K39" s="49">
        <f>SUM(K33:K38)</f>
        <v>50</v>
      </c>
      <c r="L39" s="49">
        <f>SUM(L33:L38)</f>
        <v>7</v>
      </c>
      <c r="M39" s="49">
        <f t="shared" si="3"/>
        <v>480</v>
      </c>
      <c r="N39" s="48">
        <f t="shared" si="6"/>
        <v>5</v>
      </c>
      <c r="O39" s="47">
        <f t="shared" si="0"/>
        <v>10.80837649178113</v>
      </c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</row>
    <row r="40" spans="1:67" s="44" customFormat="1" ht="13.5" customHeight="1">
      <c r="A40" s="58" t="s">
        <v>35</v>
      </c>
      <c r="B40" s="57">
        <f>方向別!I81</f>
        <v>37</v>
      </c>
      <c r="C40" s="57">
        <f>方向別!J81</f>
        <v>3</v>
      </c>
      <c r="D40" s="57">
        <f>方向別!K81</f>
        <v>9</v>
      </c>
      <c r="E40" s="57">
        <f>方向別!L81</f>
        <v>1</v>
      </c>
      <c r="F40" s="57">
        <f t="shared" si="1"/>
        <v>50</v>
      </c>
      <c r="G40" s="56">
        <f t="shared" si="2"/>
        <v>8</v>
      </c>
      <c r="H40" s="55">
        <f t="shared" si="5"/>
        <v>1.0792143319663285</v>
      </c>
      <c r="I40" s="57">
        <f>SUM(方向別!B122,方向別!I204)</f>
        <v>43</v>
      </c>
      <c r="J40" s="57">
        <f>SUM(方向別!C122,方向別!J204)</f>
        <v>2</v>
      </c>
      <c r="K40" s="57">
        <f>SUM(方向別!D122,方向別!K204)</f>
        <v>8</v>
      </c>
      <c r="L40" s="57">
        <f>SUM(方向別!E122,方向別!L204)</f>
        <v>0</v>
      </c>
      <c r="M40" s="57">
        <f t="shared" si="3"/>
        <v>53</v>
      </c>
      <c r="N40" s="56">
        <f t="shared" si="6"/>
        <v>3.7735849056603774</v>
      </c>
      <c r="O40" s="55">
        <f t="shared" si="0"/>
        <v>1.1934249043008331</v>
      </c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</row>
    <row r="41" spans="1:67" s="46" customFormat="1" ht="13.5" customHeight="1">
      <c r="A41" s="54" t="s">
        <v>36</v>
      </c>
      <c r="B41" s="53">
        <f>方向別!I82</f>
        <v>55</v>
      </c>
      <c r="C41" s="53">
        <f>方向別!J82</f>
        <v>2</v>
      </c>
      <c r="D41" s="53">
        <f>方向別!K82</f>
        <v>6</v>
      </c>
      <c r="E41" s="53">
        <f>方向別!L82</f>
        <v>0</v>
      </c>
      <c r="F41" s="53">
        <f t="shared" si="1"/>
        <v>63</v>
      </c>
      <c r="G41" s="52">
        <f t="shared" si="2"/>
        <v>3.1746031746031744</v>
      </c>
      <c r="H41" s="51">
        <f t="shared" si="5"/>
        <v>1.3598100582775738</v>
      </c>
      <c r="I41" s="53">
        <f>SUM(方向別!B123,方向別!I205)</f>
        <v>60</v>
      </c>
      <c r="J41" s="53">
        <f>SUM(方向別!C123,方向別!J205)</f>
        <v>4</v>
      </c>
      <c r="K41" s="53">
        <f>SUM(方向別!D123,方向別!K205)</f>
        <v>13</v>
      </c>
      <c r="L41" s="53">
        <f>SUM(方向別!E123,方向別!L205)</f>
        <v>0</v>
      </c>
      <c r="M41" s="53">
        <f t="shared" si="3"/>
        <v>77</v>
      </c>
      <c r="N41" s="52">
        <f t="shared" si="6"/>
        <v>5.1948051948051948</v>
      </c>
      <c r="O41" s="51">
        <f t="shared" si="0"/>
        <v>1.7338437288898896</v>
      </c>
      <c r="P41" s="44"/>
      <c r="AV41" s="44"/>
      <c r="AW41" s="44"/>
      <c r="AX41" s="44"/>
      <c r="AY41" s="44"/>
      <c r="AZ41" s="44"/>
    </row>
    <row r="42" spans="1:67" s="46" customFormat="1" ht="13.5" customHeight="1">
      <c r="A42" s="54" t="s">
        <v>37</v>
      </c>
      <c r="B42" s="53">
        <f>方向別!I83</f>
        <v>42</v>
      </c>
      <c r="C42" s="53">
        <f>方向別!J83</f>
        <v>4</v>
      </c>
      <c r="D42" s="53">
        <f>方向別!K83</f>
        <v>7</v>
      </c>
      <c r="E42" s="53">
        <f>方向別!L83</f>
        <v>0</v>
      </c>
      <c r="F42" s="53">
        <f t="shared" si="1"/>
        <v>53</v>
      </c>
      <c r="G42" s="52">
        <f t="shared" si="2"/>
        <v>7.5471698113207548</v>
      </c>
      <c r="H42" s="51">
        <f t="shared" si="5"/>
        <v>1.1439671918843082</v>
      </c>
      <c r="I42" s="53">
        <f>SUM(方向別!B124,方向別!I206)</f>
        <v>47</v>
      </c>
      <c r="J42" s="53">
        <f>SUM(方向別!C124,方向別!J206)</f>
        <v>1</v>
      </c>
      <c r="K42" s="53">
        <f>SUM(方向別!D124,方向別!K206)</f>
        <v>4</v>
      </c>
      <c r="L42" s="53">
        <f>SUM(方向別!E124,方向別!L206)</f>
        <v>0</v>
      </c>
      <c r="M42" s="53">
        <f t="shared" si="3"/>
        <v>52</v>
      </c>
      <c r="N42" s="52">
        <f t="shared" si="6"/>
        <v>1.9230769230769231</v>
      </c>
      <c r="O42" s="51">
        <f>IF(M42=0,0,M42/M$47*100)</f>
        <v>1.1709074532762891</v>
      </c>
      <c r="P42" s="44"/>
      <c r="AV42" s="44"/>
      <c r="AW42" s="44"/>
      <c r="AX42" s="44"/>
      <c r="AY42" s="44"/>
      <c r="AZ42" s="44"/>
    </row>
    <row r="43" spans="1:67" s="43" customFormat="1" ht="13.5" customHeight="1">
      <c r="A43" s="54" t="s">
        <v>38</v>
      </c>
      <c r="B43" s="53">
        <f>方向別!I84</f>
        <v>44</v>
      </c>
      <c r="C43" s="53">
        <f>方向別!J84</f>
        <v>2</v>
      </c>
      <c r="D43" s="53">
        <f>方向別!K84</f>
        <v>2</v>
      </c>
      <c r="E43" s="53">
        <f>方向別!L84</f>
        <v>2</v>
      </c>
      <c r="F43" s="53">
        <f t="shared" si="1"/>
        <v>50</v>
      </c>
      <c r="G43" s="52">
        <f t="shared" si="2"/>
        <v>8</v>
      </c>
      <c r="H43" s="51">
        <f t="shared" si="5"/>
        <v>1.0792143319663285</v>
      </c>
      <c r="I43" s="53">
        <f>SUM(方向別!B125,方向別!I207)</f>
        <v>44</v>
      </c>
      <c r="J43" s="53">
        <f>SUM(方向別!C125,方向別!J207)</f>
        <v>5</v>
      </c>
      <c r="K43" s="53">
        <f>SUM(方向別!D125,方向別!K207)</f>
        <v>4</v>
      </c>
      <c r="L43" s="53">
        <f>SUM(方向別!E125,方向別!L207)</f>
        <v>0</v>
      </c>
      <c r="M43" s="53">
        <f t="shared" si="3"/>
        <v>53</v>
      </c>
      <c r="N43" s="52">
        <f t="shared" si="6"/>
        <v>9.433962264150944</v>
      </c>
      <c r="O43" s="51">
        <f>IF(M43=0,0,M43/M$47*100)</f>
        <v>1.1934249043008331</v>
      </c>
      <c r="P43" s="44"/>
      <c r="AV43" s="44"/>
      <c r="AW43" s="44"/>
      <c r="AX43" s="44"/>
      <c r="AY43" s="44"/>
      <c r="AZ43" s="44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</row>
    <row r="44" spans="1:67" s="43" customFormat="1" ht="13.5" customHeight="1">
      <c r="A44" s="54" t="s">
        <v>39</v>
      </c>
      <c r="B44" s="53">
        <f>方向別!I85</f>
        <v>51</v>
      </c>
      <c r="C44" s="53">
        <f>方向別!J85</f>
        <v>3</v>
      </c>
      <c r="D44" s="53">
        <f>方向別!K85</f>
        <v>4</v>
      </c>
      <c r="E44" s="53">
        <f>方向別!L85</f>
        <v>0</v>
      </c>
      <c r="F44" s="53">
        <f t="shared" si="1"/>
        <v>58</v>
      </c>
      <c r="G44" s="52">
        <f t="shared" si="2"/>
        <v>5.1724137931034484</v>
      </c>
      <c r="H44" s="51">
        <f t="shared" si="5"/>
        <v>1.2518886250809411</v>
      </c>
      <c r="I44" s="53">
        <f>SUM(方向別!B126,方向別!I208)</f>
        <v>36</v>
      </c>
      <c r="J44" s="53">
        <f>SUM(方向別!C126,方向別!J208)</f>
        <v>2</v>
      </c>
      <c r="K44" s="53">
        <f>SUM(方向別!D126,方向別!K208)</f>
        <v>3</v>
      </c>
      <c r="L44" s="53">
        <f>SUM(方向別!E126,方向別!L208)</f>
        <v>0</v>
      </c>
      <c r="M44" s="53">
        <f t="shared" si="3"/>
        <v>41</v>
      </c>
      <c r="N44" s="52">
        <f t="shared" si="6"/>
        <v>4.8780487804878048</v>
      </c>
      <c r="O44" s="51">
        <f t="shared" si="0"/>
        <v>0.92321549200630493</v>
      </c>
      <c r="P44" s="44"/>
      <c r="AV44" s="44"/>
      <c r="AW44" s="44"/>
      <c r="AX44" s="44"/>
      <c r="AY44" s="44"/>
      <c r="AZ44" s="44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</row>
    <row r="45" spans="1:67" s="44" customFormat="1" ht="13.5" customHeight="1">
      <c r="A45" s="54" t="s">
        <v>40</v>
      </c>
      <c r="B45" s="53">
        <f>方向別!I86</f>
        <v>38</v>
      </c>
      <c r="C45" s="53">
        <f>方向別!J86</f>
        <v>4</v>
      </c>
      <c r="D45" s="53">
        <f>方向別!K86</f>
        <v>5</v>
      </c>
      <c r="E45" s="53">
        <f>方向別!L86</f>
        <v>0</v>
      </c>
      <c r="F45" s="53">
        <f t="shared" si="1"/>
        <v>47</v>
      </c>
      <c r="G45" s="52">
        <f t="shared" si="2"/>
        <v>8.5106382978723403</v>
      </c>
      <c r="H45" s="51">
        <f t="shared" si="5"/>
        <v>1.0144614720483489</v>
      </c>
      <c r="I45" s="53">
        <f>SUM(方向別!B127,方向別!I209)</f>
        <v>34</v>
      </c>
      <c r="J45" s="53">
        <f>SUM(方向別!C127,方向別!J209)</f>
        <v>3</v>
      </c>
      <c r="K45" s="53">
        <f>SUM(方向別!D127,方向別!K209)</f>
        <v>4</v>
      </c>
      <c r="L45" s="53">
        <f>SUM(方向別!E127,方向別!L209)</f>
        <v>0</v>
      </c>
      <c r="M45" s="53">
        <f t="shared" si="3"/>
        <v>41</v>
      </c>
      <c r="N45" s="52">
        <f t="shared" si="6"/>
        <v>7.3170731707317067</v>
      </c>
      <c r="O45" s="51">
        <f t="shared" si="0"/>
        <v>0.92321549200630493</v>
      </c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</row>
    <row r="46" spans="1:67" s="46" customFormat="1" ht="13.5" customHeight="1">
      <c r="A46" s="50" t="s">
        <v>15</v>
      </c>
      <c r="B46" s="49">
        <f>SUM(B40:B45)</f>
        <v>267</v>
      </c>
      <c r="C46" s="49">
        <f>SUM(C40:C45)</f>
        <v>18</v>
      </c>
      <c r="D46" s="49">
        <f>SUM(D40:D45)</f>
        <v>33</v>
      </c>
      <c r="E46" s="49">
        <f>SUM(E40:E45)</f>
        <v>3</v>
      </c>
      <c r="F46" s="49">
        <f t="shared" si="1"/>
        <v>321</v>
      </c>
      <c r="G46" s="48">
        <f t="shared" si="2"/>
        <v>6.5420560747663545</v>
      </c>
      <c r="H46" s="47">
        <f t="shared" si="5"/>
        <v>6.9285560112238285</v>
      </c>
      <c r="I46" s="49">
        <f>SUM(I40:I45)</f>
        <v>264</v>
      </c>
      <c r="J46" s="49">
        <f>SUM(J40:J45)</f>
        <v>17</v>
      </c>
      <c r="K46" s="49">
        <f>SUM(K40:K45)</f>
        <v>36</v>
      </c>
      <c r="L46" s="49">
        <f>SUM(L40:L45)</f>
        <v>0</v>
      </c>
      <c r="M46" s="49">
        <f>SUM(I46:L46)</f>
        <v>317</v>
      </c>
      <c r="N46" s="48">
        <f t="shared" si="6"/>
        <v>5.3627760252365935</v>
      </c>
      <c r="O46" s="47">
        <f t="shared" si="0"/>
        <v>7.1380319747804553</v>
      </c>
      <c r="P46" s="44"/>
      <c r="AV46" s="44"/>
      <c r="AW46" s="44"/>
      <c r="AX46" s="44"/>
      <c r="AY46" s="44"/>
      <c r="AZ46" s="44"/>
    </row>
    <row r="47" spans="1:67" s="43" customFormat="1" ht="13.5" customHeight="1">
      <c r="A47" s="50" t="s">
        <v>41</v>
      </c>
      <c r="B47" s="49">
        <f>SUM(B17,B24:B32,B39,B46)</f>
        <v>3900</v>
      </c>
      <c r="C47" s="49">
        <f>SUM(C17,C24:C32,C39,C46)</f>
        <v>197</v>
      </c>
      <c r="D47" s="49">
        <f>SUM(D17,D24:D32,D39,D46)</f>
        <v>477</v>
      </c>
      <c r="E47" s="49">
        <f>SUM(E17,E24:E32,E39,E46)</f>
        <v>59</v>
      </c>
      <c r="F47" s="49">
        <f t="shared" si="1"/>
        <v>4633</v>
      </c>
      <c r="G47" s="48">
        <f t="shared" si="2"/>
        <v>5.5255773796676015</v>
      </c>
      <c r="H47" s="47">
        <f t="shared" si="5"/>
        <v>100</v>
      </c>
      <c r="I47" s="49">
        <f>SUM(I17,I24:I32,I39,I46)</f>
        <v>3682</v>
      </c>
      <c r="J47" s="49">
        <f>SUM(J17,J24:J32,J39,J46)</f>
        <v>210</v>
      </c>
      <c r="K47" s="49">
        <f>SUM(K17,K24:K32,K39,K46)</f>
        <v>474</v>
      </c>
      <c r="L47" s="49">
        <f>SUM(L17,L24:L32,L39,L46)</f>
        <v>75</v>
      </c>
      <c r="M47" s="49">
        <f t="shared" si="3"/>
        <v>4441</v>
      </c>
      <c r="N47" s="48">
        <f t="shared" si="6"/>
        <v>6.4174735419950464</v>
      </c>
      <c r="O47" s="47">
        <f t="shared" si="0"/>
        <v>100</v>
      </c>
      <c r="P47" s="44"/>
      <c r="AV47" s="44"/>
      <c r="AW47" s="44"/>
      <c r="AX47" s="44"/>
      <c r="AY47" s="44"/>
      <c r="AZ47" s="44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</row>
    <row r="48" spans="1:67" s="43" customFormat="1" ht="13.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AV48" s="44"/>
      <c r="AW48" s="44"/>
      <c r="AX48" s="44"/>
      <c r="AY48" s="44"/>
      <c r="AZ48" s="44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</row>
    <row r="49" spans="1:67" s="44" customFormat="1" ht="13.5" customHeight="1"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</row>
    <row r="50" spans="1:67" s="46" customFormat="1" ht="13.5" customHeight="1">
      <c r="A50" s="70" t="s">
        <v>0</v>
      </c>
      <c r="B50" s="69" t="s">
        <v>77</v>
      </c>
      <c r="C50" s="68"/>
      <c r="D50" s="68"/>
      <c r="E50" s="68"/>
      <c r="F50" s="68"/>
      <c r="G50" s="68"/>
      <c r="H50" s="67"/>
      <c r="I50" s="69" t="s">
        <v>78</v>
      </c>
      <c r="J50" s="68"/>
      <c r="K50" s="68"/>
      <c r="L50" s="68"/>
      <c r="M50" s="68"/>
      <c r="N50" s="68"/>
      <c r="O50" s="67"/>
      <c r="P50" s="66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</row>
    <row r="51" spans="1:67" s="43" customFormat="1" ht="39" customHeight="1">
      <c r="A51" s="65" t="s">
        <v>1</v>
      </c>
      <c r="B51" s="63" t="s">
        <v>2</v>
      </c>
      <c r="C51" s="62" t="s">
        <v>3</v>
      </c>
      <c r="D51" s="61" t="s">
        <v>4</v>
      </c>
      <c r="E51" s="62" t="s">
        <v>5</v>
      </c>
      <c r="F51" s="61" t="s">
        <v>6</v>
      </c>
      <c r="G51" s="61" t="s">
        <v>7</v>
      </c>
      <c r="H51" s="64" t="s">
        <v>8</v>
      </c>
      <c r="I51" s="63" t="s">
        <v>2</v>
      </c>
      <c r="J51" s="61" t="s">
        <v>3</v>
      </c>
      <c r="K51" s="61" t="s">
        <v>4</v>
      </c>
      <c r="L51" s="62" t="s">
        <v>5</v>
      </c>
      <c r="M51" s="61" t="s">
        <v>6</v>
      </c>
      <c r="N51" s="61" t="s">
        <v>7</v>
      </c>
      <c r="O51" s="60" t="s">
        <v>8</v>
      </c>
      <c r="P51" s="59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</row>
    <row r="52" spans="1:67" s="43" customFormat="1" ht="13.5" customHeight="1">
      <c r="A52" s="58" t="s">
        <v>9</v>
      </c>
      <c r="B52" s="57">
        <f>方向別!I134</f>
        <v>29</v>
      </c>
      <c r="C52" s="57">
        <f>方向別!J134</f>
        <v>2</v>
      </c>
      <c r="D52" s="57">
        <f>方向別!K134</f>
        <v>1</v>
      </c>
      <c r="E52" s="57">
        <f>方向別!L134</f>
        <v>1</v>
      </c>
      <c r="F52" s="57">
        <f>SUM(B52:E52)</f>
        <v>33</v>
      </c>
      <c r="G52" s="56">
        <f>IF(SUM(C52,E52)=0,0,SUM(C52,E52)/F52*100)</f>
        <v>9.0909090909090917</v>
      </c>
      <c r="H52" s="55">
        <f t="shared" ref="H52:H88" si="7">IF(F52=0,0,F52/F$88*100)</f>
        <v>1.065203357004519</v>
      </c>
      <c r="I52" s="57">
        <f>SUM(方向別!I11,方向別!B175)</f>
        <v>26</v>
      </c>
      <c r="J52" s="57">
        <f>SUM(方向別!J11,方向別!C175)</f>
        <v>0</v>
      </c>
      <c r="K52" s="57">
        <f>SUM(方向別!K11,方向別!D175)</f>
        <v>2</v>
      </c>
      <c r="L52" s="57">
        <f>SUM(方向別!L11,方向別!E175)</f>
        <v>1</v>
      </c>
      <c r="M52" s="57">
        <f>SUM(I52:L52)</f>
        <v>29</v>
      </c>
      <c r="N52" s="56">
        <f>IF(SUM(J52,L52)=0,0,SUM(J52,L52)/M52*100)</f>
        <v>3.4482758620689653</v>
      </c>
      <c r="O52" s="55">
        <f t="shared" ref="O52:O88" si="8">IF(M52=0,0,M52/M$88*100)</f>
        <v>0.91281082782499212</v>
      </c>
      <c r="P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</row>
    <row r="53" spans="1:67" s="43" customFormat="1" ht="13.5" customHeight="1">
      <c r="A53" s="54" t="s">
        <v>10</v>
      </c>
      <c r="B53" s="53">
        <f>方向別!I135</f>
        <v>33</v>
      </c>
      <c r="C53" s="53">
        <f>方向別!J135</f>
        <v>1</v>
      </c>
      <c r="D53" s="53">
        <f>方向別!K135</f>
        <v>1</v>
      </c>
      <c r="E53" s="53">
        <f>方向別!L135</f>
        <v>0</v>
      </c>
      <c r="F53" s="53">
        <f t="shared" ref="F53:F88" si="9">SUM(B53:E53)</f>
        <v>35</v>
      </c>
      <c r="G53" s="52">
        <f t="shared" ref="G53:G88" si="10">IF(SUM(C53,E53)=0,0,SUM(C53,E53)/F53*100)</f>
        <v>2.8571428571428572</v>
      </c>
      <c r="H53" s="51">
        <f t="shared" si="7"/>
        <v>1.129761136216914</v>
      </c>
      <c r="I53" s="53">
        <f>SUM(方向別!I12,方向別!B176)</f>
        <v>20</v>
      </c>
      <c r="J53" s="53">
        <f>SUM(方向別!J12,方向別!C176)</f>
        <v>2</v>
      </c>
      <c r="K53" s="53">
        <f>SUM(方向別!K12,方向別!D176)</f>
        <v>4</v>
      </c>
      <c r="L53" s="53">
        <f>SUM(方向別!L12,方向別!E176)</f>
        <v>1</v>
      </c>
      <c r="M53" s="53">
        <f t="shared" ref="M53:M88" si="11">SUM(I53:L53)</f>
        <v>27</v>
      </c>
      <c r="N53" s="52">
        <f t="shared" ref="N53:N62" si="12">IF(SUM(J53,L53)=0,0,SUM(J53,L53)/M53*100)</f>
        <v>11.111111111111111</v>
      </c>
      <c r="O53" s="51">
        <f t="shared" si="8"/>
        <v>0.84985835694051004</v>
      </c>
      <c r="P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</row>
    <row r="54" spans="1:67" s="43" customFormat="1" ht="13.5" customHeight="1">
      <c r="A54" s="54" t="s">
        <v>11</v>
      </c>
      <c r="B54" s="53">
        <f>方向別!I136</f>
        <v>47</v>
      </c>
      <c r="C54" s="53">
        <f>方向別!J136</f>
        <v>4</v>
      </c>
      <c r="D54" s="53">
        <f>方向別!K136</f>
        <v>2</v>
      </c>
      <c r="E54" s="53">
        <f>方向別!L136</f>
        <v>1</v>
      </c>
      <c r="F54" s="53">
        <f t="shared" si="9"/>
        <v>54</v>
      </c>
      <c r="G54" s="52">
        <f t="shared" si="10"/>
        <v>9.2592592592592595</v>
      </c>
      <c r="H54" s="51">
        <f t="shared" si="7"/>
        <v>1.7430600387346677</v>
      </c>
      <c r="I54" s="53">
        <f>SUM(方向別!I13,方向別!B177)</f>
        <v>23</v>
      </c>
      <c r="J54" s="53">
        <f>SUM(方向別!J13,方向別!C177)</f>
        <v>0</v>
      </c>
      <c r="K54" s="53">
        <f>SUM(方向別!K13,方向別!D177)</f>
        <v>2</v>
      </c>
      <c r="L54" s="53">
        <f>SUM(方向別!L13,方向別!E177)</f>
        <v>0</v>
      </c>
      <c r="M54" s="53">
        <f t="shared" si="11"/>
        <v>25</v>
      </c>
      <c r="N54" s="52">
        <f t="shared" si="12"/>
        <v>0</v>
      </c>
      <c r="O54" s="51">
        <f t="shared" si="8"/>
        <v>0.78690588605602774</v>
      </c>
      <c r="P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</row>
    <row r="55" spans="1:67" s="43" customFormat="1" ht="13.5" customHeight="1">
      <c r="A55" s="54" t="s">
        <v>12</v>
      </c>
      <c r="B55" s="53">
        <f>方向別!I137</f>
        <v>45</v>
      </c>
      <c r="C55" s="53">
        <f>方向別!J137</f>
        <v>0</v>
      </c>
      <c r="D55" s="53">
        <f>方向別!K137</f>
        <v>2</v>
      </c>
      <c r="E55" s="53">
        <f>方向別!L137</f>
        <v>0</v>
      </c>
      <c r="F55" s="53">
        <f t="shared" si="9"/>
        <v>47</v>
      </c>
      <c r="G55" s="52">
        <f t="shared" si="10"/>
        <v>0</v>
      </c>
      <c r="H55" s="51">
        <f t="shared" si="7"/>
        <v>1.5171078114912848</v>
      </c>
      <c r="I55" s="53">
        <f>SUM(方向別!I14,方向別!B178)</f>
        <v>45</v>
      </c>
      <c r="J55" s="53">
        <f>SUM(方向別!J14,方向別!C178)</f>
        <v>1</v>
      </c>
      <c r="K55" s="53">
        <f>SUM(方向別!K14,方向別!D178)</f>
        <v>6</v>
      </c>
      <c r="L55" s="53">
        <f>SUM(方向別!L14,方向別!E178)</f>
        <v>1</v>
      </c>
      <c r="M55" s="53">
        <f t="shared" si="11"/>
        <v>53</v>
      </c>
      <c r="N55" s="52">
        <f t="shared" si="12"/>
        <v>3.7735849056603774</v>
      </c>
      <c r="O55" s="51">
        <f t="shared" si="8"/>
        <v>1.6682404784387788</v>
      </c>
      <c r="P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</row>
    <row r="56" spans="1:67" s="43" customFormat="1" ht="13.5" customHeight="1">
      <c r="A56" s="54" t="s">
        <v>13</v>
      </c>
      <c r="B56" s="53">
        <f>方向別!I138</f>
        <v>36</v>
      </c>
      <c r="C56" s="53">
        <f>方向別!J138</f>
        <v>1</v>
      </c>
      <c r="D56" s="53">
        <f>方向別!K138</f>
        <v>3</v>
      </c>
      <c r="E56" s="53">
        <f>方向別!L138</f>
        <v>1</v>
      </c>
      <c r="F56" s="53">
        <f t="shared" si="9"/>
        <v>41</v>
      </c>
      <c r="G56" s="52">
        <f t="shared" si="10"/>
        <v>4.8780487804878048</v>
      </c>
      <c r="H56" s="51">
        <f t="shared" si="7"/>
        <v>1.3234344738540995</v>
      </c>
      <c r="I56" s="53">
        <f>SUM(方向別!I15,方向別!B179)</f>
        <v>44</v>
      </c>
      <c r="J56" s="53">
        <f>SUM(方向別!J15,方向別!C179)</f>
        <v>0</v>
      </c>
      <c r="K56" s="53">
        <f>SUM(方向別!K15,方向別!D179)</f>
        <v>2</v>
      </c>
      <c r="L56" s="53">
        <f>SUM(方向別!L15,方向別!E179)</f>
        <v>0</v>
      </c>
      <c r="M56" s="53">
        <f t="shared" si="11"/>
        <v>46</v>
      </c>
      <c r="N56" s="52">
        <f t="shared" si="12"/>
        <v>0</v>
      </c>
      <c r="O56" s="51">
        <f t="shared" si="8"/>
        <v>1.4479068303430911</v>
      </c>
      <c r="P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</row>
    <row r="57" spans="1:67" s="44" customFormat="1" ht="13.5" customHeight="1">
      <c r="A57" s="54" t="s">
        <v>14</v>
      </c>
      <c r="B57" s="53">
        <f>方向別!I139</f>
        <v>39</v>
      </c>
      <c r="C57" s="53">
        <f>方向別!J139</f>
        <v>0</v>
      </c>
      <c r="D57" s="53">
        <f>方向別!K139</f>
        <v>6</v>
      </c>
      <c r="E57" s="53">
        <f>方向別!L139</f>
        <v>2</v>
      </c>
      <c r="F57" s="53">
        <f t="shared" si="9"/>
        <v>47</v>
      </c>
      <c r="G57" s="52">
        <f t="shared" si="10"/>
        <v>4.2553191489361701</v>
      </c>
      <c r="H57" s="51">
        <f t="shared" si="7"/>
        <v>1.5171078114912848</v>
      </c>
      <c r="I57" s="53">
        <f>SUM(方向別!I16,方向別!B180)</f>
        <v>34</v>
      </c>
      <c r="J57" s="53">
        <f>SUM(方向別!J16,方向別!C180)</f>
        <v>1</v>
      </c>
      <c r="K57" s="53">
        <f>SUM(方向別!K16,方向別!D180)</f>
        <v>5</v>
      </c>
      <c r="L57" s="53">
        <f>SUM(方向別!L16,方向別!E180)</f>
        <v>2</v>
      </c>
      <c r="M57" s="53">
        <f t="shared" si="11"/>
        <v>42</v>
      </c>
      <c r="N57" s="52">
        <f t="shared" si="12"/>
        <v>7.1428571428571423</v>
      </c>
      <c r="O57" s="51">
        <f t="shared" si="8"/>
        <v>1.3220018885741265</v>
      </c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</row>
    <row r="58" spans="1:67" s="46" customFormat="1" ht="13.5" customHeight="1">
      <c r="A58" s="50" t="s">
        <v>15</v>
      </c>
      <c r="B58" s="49">
        <f>SUM(B52:B57)</f>
        <v>229</v>
      </c>
      <c r="C58" s="49">
        <f>SUM(C52:C57)</f>
        <v>8</v>
      </c>
      <c r="D58" s="49">
        <f>SUM(D52:D57)</f>
        <v>15</v>
      </c>
      <c r="E58" s="49">
        <f>SUM(E52:E57)</f>
        <v>5</v>
      </c>
      <c r="F58" s="49">
        <f t="shared" si="9"/>
        <v>257</v>
      </c>
      <c r="G58" s="48">
        <f t="shared" si="10"/>
        <v>5.0583657587548636</v>
      </c>
      <c r="H58" s="47">
        <f t="shared" si="7"/>
        <v>8.295674628792769</v>
      </c>
      <c r="I58" s="49">
        <f>SUM(I52:I57)</f>
        <v>192</v>
      </c>
      <c r="J58" s="49">
        <f>SUM(J52:J57)</f>
        <v>4</v>
      </c>
      <c r="K58" s="49">
        <f>SUM(K52:K57)</f>
        <v>21</v>
      </c>
      <c r="L58" s="49">
        <f>SUM(L52:L57)</f>
        <v>5</v>
      </c>
      <c r="M58" s="49">
        <f t="shared" si="11"/>
        <v>222</v>
      </c>
      <c r="N58" s="48">
        <f t="shared" si="12"/>
        <v>4.0540540540540544</v>
      </c>
      <c r="O58" s="47">
        <f t="shared" si="8"/>
        <v>6.9877242681775256</v>
      </c>
      <c r="P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</row>
    <row r="59" spans="1:67" s="43" customFormat="1" ht="13.5" customHeight="1">
      <c r="A59" s="58" t="s">
        <v>16</v>
      </c>
      <c r="B59" s="57">
        <f>方向別!I141</f>
        <v>37</v>
      </c>
      <c r="C59" s="57">
        <f>方向別!J141</f>
        <v>1</v>
      </c>
      <c r="D59" s="57">
        <f>方向別!K141</f>
        <v>4</v>
      </c>
      <c r="E59" s="57">
        <f>方向別!L141</f>
        <v>0</v>
      </c>
      <c r="F59" s="57">
        <f t="shared" si="9"/>
        <v>42</v>
      </c>
      <c r="G59" s="56">
        <f t="shared" si="10"/>
        <v>2.3809523809523809</v>
      </c>
      <c r="H59" s="55">
        <f t="shared" si="7"/>
        <v>1.3557133634602969</v>
      </c>
      <c r="I59" s="57">
        <f>SUM(方向別!I18,方向別!B182)</f>
        <v>34</v>
      </c>
      <c r="J59" s="57">
        <f>SUM(方向別!J18,方向別!C182)</f>
        <v>0</v>
      </c>
      <c r="K59" s="57">
        <f>SUM(方向別!K18,方向別!D182)</f>
        <v>2</v>
      </c>
      <c r="L59" s="57">
        <f>SUM(方向別!L18,方向別!E182)</f>
        <v>0</v>
      </c>
      <c r="M59" s="57">
        <f t="shared" si="11"/>
        <v>36</v>
      </c>
      <c r="N59" s="56">
        <f t="shared" si="12"/>
        <v>0</v>
      </c>
      <c r="O59" s="55">
        <f t="shared" si="8"/>
        <v>1.1331444759206799</v>
      </c>
      <c r="P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</row>
    <row r="60" spans="1:67" s="43" customFormat="1" ht="13.5" customHeight="1">
      <c r="A60" s="54" t="s">
        <v>17</v>
      </c>
      <c r="B60" s="53">
        <f>方向別!I142</f>
        <v>49</v>
      </c>
      <c r="C60" s="53">
        <f>方向別!J142</f>
        <v>1</v>
      </c>
      <c r="D60" s="53">
        <f>方向別!K142</f>
        <v>2</v>
      </c>
      <c r="E60" s="53">
        <f>方向別!L142</f>
        <v>1</v>
      </c>
      <c r="F60" s="53">
        <f t="shared" si="9"/>
        <v>53</v>
      </c>
      <c r="G60" s="52">
        <f t="shared" si="10"/>
        <v>3.7735849056603774</v>
      </c>
      <c r="H60" s="51">
        <f t="shared" si="7"/>
        <v>1.7107811491284701</v>
      </c>
      <c r="I60" s="53">
        <f>SUM(方向別!I19,方向別!B183)</f>
        <v>40</v>
      </c>
      <c r="J60" s="53">
        <f>SUM(方向別!J19,方向別!C183)</f>
        <v>3</v>
      </c>
      <c r="K60" s="53">
        <f>SUM(方向別!K19,方向別!D183)</f>
        <v>1</v>
      </c>
      <c r="L60" s="53">
        <f>SUM(方向別!L19,方向別!E183)</f>
        <v>1</v>
      </c>
      <c r="M60" s="53">
        <f t="shared" si="11"/>
        <v>45</v>
      </c>
      <c r="N60" s="52">
        <f t="shared" si="12"/>
        <v>8.8888888888888893</v>
      </c>
      <c r="O60" s="51">
        <f t="shared" si="8"/>
        <v>1.41643059490085</v>
      </c>
      <c r="P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</row>
    <row r="61" spans="1:67" s="43" customFormat="1" ht="13.5" customHeight="1">
      <c r="A61" s="54" t="s">
        <v>18</v>
      </c>
      <c r="B61" s="53">
        <f>方向別!I143</f>
        <v>47</v>
      </c>
      <c r="C61" s="53">
        <f>方向別!J143</f>
        <v>1</v>
      </c>
      <c r="D61" s="53">
        <f>方向別!K143</f>
        <v>4</v>
      </c>
      <c r="E61" s="53">
        <f>方向別!L143</f>
        <v>0</v>
      </c>
      <c r="F61" s="53">
        <f t="shared" si="9"/>
        <v>52</v>
      </c>
      <c r="G61" s="52">
        <f t="shared" si="10"/>
        <v>1.9230769230769231</v>
      </c>
      <c r="H61" s="51">
        <f t="shared" si="7"/>
        <v>1.6785022595222725</v>
      </c>
      <c r="I61" s="53">
        <f>SUM(方向別!I20,方向別!B184)</f>
        <v>34</v>
      </c>
      <c r="J61" s="53">
        <f>SUM(方向別!J20,方向別!C184)</f>
        <v>0</v>
      </c>
      <c r="K61" s="53">
        <f>SUM(方向別!K20,方向別!D184)</f>
        <v>3</v>
      </c>
      <c r="L61" s="53">
        <f>SUM(方向別!L20,方向別!E184)</f>
        <v>1</v>
      </c>
      <c r="M61" s="53">
        <f t="shared" si="11"/>
        <v>38</v>
      </c>
      <c r="N61" s="52">
        <f t="shared" si="12"/>
        <v>2.6315789473684208</v>
      </c>
      <c r="O61" s="51">
        <f t="shared" si="8"/>
        <v>1.1960969468051621</v>
      </c>
      <c r="P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</row>
    <row r="62" spans="1:67" s="43" customFormat="1" ht="13.5" customHeight="1">
      <c r="A62" s="54" t="s">
        <v>19</v>
      </c>
      <c r="B62" s="53">
        <f>方向別!I144</f>
        <v>52</v>
      </c>
      <c r="C62" s="53">
        <f>方向別!J144</f>
        <v>1</v>
      </c>
      <c r="D62" s="53">
        <f>方向別!K144</f>
        <v>3</v>
      </c>
      <c r="E62" s="53">
        <f>方向別!L144</f>
        <v>0</v>
      </c>
      <c r="F62" s="53">
        <f t="shared" si="9"/>
        <v>56</v>
      </c>
      <c r="G62" s="52">
        <f t="shared" si="10"/>
        <v>1.7857142857142856</v>
      </c>
      <c r="H62" s="51">
        <f t="shared" si="7"/>
        <v>1.8076178179470628</v>
      </c>
      <c r="I62" s="53">
        <f>SUM(方向別!I21,方向別!B185)</f>
        <v>38</v>
      </c>
      <c r="J62" s="53">
        <f>SUM(方向別!J21,方向別!C185)</f>
        <v>2</v>
      </c>
      <c r="K62" s="53">
        <f>SUM(方向別!K21,方向別!D185)</f>
        <v>2</v>
      </c>
      <c r="L62" s="53">
        <f>SUM(方向別!L21,方向別!E185)</f>
        <v>2</v>
      </c>
      <c r="M62" s="53">
        <f t="shared" si="11"/>
        <v>44</v>
      </c>
      <c r="N62" s="52">
        <f t="shared" si="12"/>
        <v>9.0909090909090917</v>
      </c>
      <c r="O62" s="51">
        <f t="shared" si="8"/>
        <v>1.3849543594586087</v>
      </c>
      <c r="P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</row>
    <row r="63" spans="1:67" s="43" customFormat="1" ht="13.5" customHeight="1">
      <c r="A63" s="54" t="s">
        <v>20</v>
      </c>
      <c r="B63" s="53">
        <f>方向別!I145</f>
        <v>48</v>
      </c>
      <c r="C63" s="53">
        <f>方向別!J145</f>
        <v>2</v>
      </c>
      <c r="D63" s="53">
        <f>方向別!K145</f>
        <v>2</v>
      </c>
      <c r="E63" s="53">
        <f>方向別!L145</f>
        <v>0</v>
      </c>
      <c r="F63" s="53">
        <f t="shared" si="9"/>
        <v>52</v>
      </c>
      <c r="G63" s="52">
        <f>IF(SUM(C63,E63)=0,0,SUM(C63,E63)/F63*100)</f>
        <v>3.8461538461538463</v>
      </c>
      <c r="H63" s="51">
        <f t="shared" si="7"/>
        <v>1.6785022595222725</v>
      </c>
      <c r="I63" s="53">
        <f>SUM(方向別!I22,方向別!B186)</f>
        <v>30</v>
      </c>
      <c r="J63" s="53">
        <f>SUM(方向別!J22,方向別!C186)</f>
        <v>1</v>
      </c>
      <c r="K63" s="53">
        <f>SUM(方向別!K22,方向別!D186)</f>
        <v>5</v>
      </c>
      <c r="L63" s="53">
        <f>SUM(方向別!L22,方向別!E186)</f>
        <v>0</v>
      </c>
      <c r="M63" s="53">
        <f t="shared" si="11"/>
        <v>36</v>
      </c>
      <c r="N63" s="52">
        <f>IF(SUM(J63,L63)=0,0,SUM(J63,L63)/M63*100)</f>
        <v>2.7777777777777777</v>
      </c>
      <c r="O63" s="51">
        <f t="shared" si="8"/>
        <v>1.1331444759206799</v>
      </c>
      <c r="P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</row>
    <row r="64" spans="1:67" s="43" customFormat="1" ht="13.5" customHeight="1">
      <c r="A64" s="54" t="s">
        <v>21</v>
      </c>
      <c r="B64" s="53">
        <f>方向別!I146</f>
        <v>39</v>
      </c>
      <c r="C64" s="53">
        <f>方向別!J146</f>
        <v>1</v>
      </c>
      <c r="D64" s="53">
        <f>方向別!K146</f>
        <v>3</v>
      </c>
      <c r="E64" s="53">
        <f>方向別!L146</f>
        <v>0</v>
      </c>
      <c r="F64" s="53">
        <f t="shared" si="9"/>
        <v>43</v>
      </c>
      <c r="G64" s="52">
        <f t="shared" si="10"/>
        <v>2.3255813953488373</v>
      </c>
      <c r="H64" s="51">
        <f t="shared" si="7"/>
        <v>1.3879922530664945</v>
      </c>
      <c r="I64" s="53">
        <f>SUM(方向別!I23,方向別!B187)</f>
        <v>36</v>
      </c>
      <c r="J64" s="53">
        <f>SUM(方向別!J23,方向別!C187)</f>
        <v>2</v>
      </c>
      <c r="K64" s="53">
        <f>SUM(方向別!K23,方向別!D187)</f>
        <v>3</v>
      </c>
      <c r="L64" s="53">
        <f>SUM(方向別!L23,方向別!E187)</f>
        <v>0</v>
      </c>
      <c r="M64" s="53">
        <f t="shared" si="11"/>
        <v>41</v>
      </c>
      <c r="N64" s="52">
        <f>IF(SUM(J64,L64)=0,0,SUM(J64,L64)/M64*100)</f>
        <v>4.8780487804878048</v>
      </c>
      <c r="O64" s="51">
        <f t="shared" si="8"/>
        <v>1.2905256531318854</v>
      </c>
      <c r="P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</row>
    <row r="65" spans="1:67" s="43" customFormat="1" ht="13.5" customHeight="1">
      <c r="A65" s="50" t="s">
        <v>15</v>
      </c>
      <c r="B65" s="49">
        <f>SUM(B59:B64)</f>
        <v>272</v>
      </c>
      <c r="C65" s="49">
        <f>SUM(C59:C64)</f>
        <v>7</v>
      </c>
      <c r="D65" s="49">
        <f>SUM(D59:D64)</f>
        <v>18</v>
      </c>
      <c r="E65" s="49">
        <f>SUM(E59:E64)</f>
        <v>1</v>
      </c>
      <c r="F65" s="49">
        <f t="shared" si="9"/>
        <v>298</v>
      </c>
      <c r="G65" s="48">
        <f>IF(SUM(C65,E65)=0,0,SUM(C65,E65)/F65*100)</f>
        <v>2.6845637583892619</v>
      </c>
      <c r="H65" s="47">
        <f t="shared" si="7"/>
        <v>9.6191091026468687</v>
      </c>
      <c r="I65" s="49">
        <f>SUM(I59:I64)</f>
        <v>212</v>
      </c>
      <c r="J65" s="49">
        <f>SUM(J59:J64)</f>
        <v>8</v>
      </c>
      <c r="K65" s="49">
        <f>SUM(K59:K64)</f>
        <v>16</v>
      </c>
      <c r="L65" s="49">
        <f>SUM(L59:L64)</f>
        <v>4</v>
      </c>
      <c r="M65" s="49">
        <f t="shared" si="11"/>
        <v>240</v>
      </c>
      <c r="N65" s="48">
        <f>IF(SUM(J65,L65)=0,0,SUM(J65,L65)/M65*100)</f>
        <v>5</v>
      </c>
      <c r="O65" s="47">
        <f t="shared" si="8"/>
        <v>7.5542965061378657</v>
      </c>
      <c r="P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</row>
    <row r="66" spans="1:67" s="43" customFormat="1" ht="13.5" customHeight="1">
      <c r="A66" s="54" t="s">
        <v>22</v>
      </c>
      <c r="B66" s="53">
        <f>方向別!I148</f>
        <v>278</v>
      </c>
      <c r="C66" s="53">
        <f>方向別!J148</f>
        <v>10</v>
      </c>
      <c r="D66" s="53">
        <f>方向別!K148</f>
        <v>27</v>
      </c>
      <c r="E66" s="53">
        <f>方向別!L148</f>
        <v>8</v>
      </c>
      <c r="F66" s="53">
        <f t="shared" si="9"/>
        <v>323</v>
      </c>
      <c r="G66" s="52">
        <f t="shared" si="10"/>
        <v>5.5727554179566559</v>
      </c>
      <c r="H66" s="51">
        <f t="shared" si="7"/>
        <v>10.426081342801808</v>
      </c>
      <c r="I66" s="53">
        <f>SUM(方向別!I25,方向別!B189)</f>
        <v>230</v>
      </c>
      <c r="J66" s="53">
        <f>SUM(方向別!J25,方向別!C189)</f>
        <v>8</v>
      </c>
      <c r="K66" s="53">
        <f>SUM(方向別!K25,方向別!D189)</f>
        <v>32</v>
      </c>
      <c r="L66" s="53">
        <f>SUM(方向別!L25,方向別!E189)</f>
        <v>6</v>
      </c>
      <c r="M66" s="53">
        <f t="shared" si="11"/>
        <v>276</v>
      </c>
      <c r="N66" s="52">
        <f t="shared" ref="N66:N88" si="13">IF(SUM(J66,L66)=0,0,SUM(J66,L66)/M66*100)</f>
        <v>5.0724637681159424</v>
      </c>
      <c r="O66" s="51">
        <f t="shared" si="8"/>
        <v>8.6874409820585452</v>
      </c>
      <c r="P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</row>
    <row r="67" spans="1:67" s="43" customFormat="1" ht="13.5" customHeight="1">
      <c r="A67" s="54" t="s">
        <v>23</v>
      </c>
      <c r="B67" s="53">
        <f>方向別!I149</f>
        <v>223</v>
      </c>
      <c r="C67" s="53">
        <f>方向別!J149</f>
        <v>8</v>
      </c>
      <c r="D67" s="53">
        <f>方向別!K149</f>
        <v>32</v>
      </c>
      <c r="E67" s="53">
        <f>方向別!L149</f>
        <v>12</v>
      </c>
      <c r="F67" s="53">
        <f t="shared" si="9"/>
        <v>275</v>
      </c>
      <c r="G67" s="52">
        <f t="shared" si="10"/>
        <v>7.2727272727272725</v>
      </c>
      <c r="H67" s="51">
        <f t="shared" si="7"/>
        <v>8.8766946417043258</v>
      </c>
      <c r="I67" s="53">
        <f>SUM(方向別!I26,方向別!B190)</f>
        <v>223</v>
      </c>
      <c r="J67" s="53">
        <f>SUM(方向別!J26,方向別!C190)</f>
        <v>6</v>
      </c>
      <c r="K67" s="53">
        <f>SUM(方向別!K26,方向別!D190)</f>
        <v>28</v>
      </c>
      <c r="L67" s="53">
        <f>SUM(方向別!L26,方向別!E190)</f>
        <v>5</v>
      </c>
      <c r="M67" s="53">
        <f>SUM(I67:L67)</f>
        <v>262</v>
      </c>
      <c r="N67" s="52">
        <f t="shared" si="13"/>
        <v>4.1984732824427482</v>
      </c>
      <c r="O67" s="51">
        <f t="shared" si="8"/>
        <v>8.2467736858671703</v>
      </c>
      <c r="P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</row>
    <row r="68" spans="1:67" s="43" customFormat="1" ht="13.5" customHeight="1">
      <c r="A68" s="54" t="s">
        <v>24</v>
      </c>
      <c r="B68" s="53">
        <f>方向別!I150</f>
        <v>182</v>
      </c>
      <c r="C68" s="53">
        <f>方向別!J150</f>
        <v>5</v>
      </c>
      <c r="D68" s="53">
        <f>方向別!K150</f>
        <v>28</v>
      </c>
      <c r="E68" s="53">
        <f>方向別!L150</f>
        <v>3</v>
      </c>
      <c r="F68" s="53">
        <f t="shared" si="9"/>
        <v>218</v>
      </c>
      <c r="G68" s="52">
        <f t="shared" si="10"/>
        <v>3.669724770642202</v>
      </c>
      <c r="H68" s="51">
        <f t="shared" si="7"/>
        <v>7.0367979341510649</v>
      </c>
      <c r="I68" s="53">
        <f>SUM(方向別!I27,方向別!B191)</f>
        <v>221</v>
      </c>
      <c r="J68" s="53">
        <f>SUM(方向別!J27,方向別!C191)</f>
        <v>5</v>
      </c>
      <c r="K68" s="53">
        <f>SUM(方向別!K27,方向別!D191)</f>
        <v>28</v>
      </c>
      <c r="L68" s="53">
        <f>SUM(方向別!L27,方向別!E191)</f>
        <v>7</v>
      </c>
      <c r="M68" s="53">
        <f t="shared" si="11"/>
        <v>261</v>
      </c>
      <c r="N68" s="52">
        <f t="shared" si="13"/>
        <v>4.5977011494252871</v>
      </c>
      <c r="O68" s="51">
        <f t="shared" si="8"/>
        <v>8.2152974504249308</v>
      </c>
      <c r="P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</row>
    <row r="69" spans="1:67" s="43" customFormat="1" ht="13.5" customHeight="1">
      <c r="A69" s="54" t="s">
        <v>25</v>
      </c>
      <c r="B69" s="53">
        <f>方向別!I151</f>
        <v>213</v>
      </c>
      <c r="C69" s="53">
        <f>方向別!J151</f>
        <v>9</v>
      </c>
      <c r="D69" s="53">
        <f>方向別!K151</f>
        <v>22</v>
      </c>
      <c r="E69" s="53">
        <f>方向別!L151</f>
        <v>3</v>
      </c>
      <c r="F69" s="53">
        <f t="shared" si="9"/>
        <v>247</v>
      </c>
      <c r="G69" s="52">
        <f t="shared" si="10"/>
        <v>4.8582995951417001</v>
      </c>
      <c r="H69" s="51">
        <f t="shared" si="7"/>
        <v>7.9728857327307949</v>
      </c>
      <c r="I69" s="53">
        <f>SUM(方向別!I28,方向別!B192)</f>
        <v>234</v>
      </c>
      <c r="J69" s="53">
        <f>SUM(方向別!J28,方向別!C192)</f>
        <v>5</v>
      </c>
      <c r="K69" s="53">
        <f>SUM(方向別!K28,方向別!D192)</f>
        <v>19</v>
      </c>
      <c r="L69" s="53">
        <f>SUM(方向別!L28,方向別!E192)</f>
        <v>5</v>
      </c>
      <c r="M69" s="53">
        <f t="shared" si="11"/>
        <v>263</v>
      </c>
      <c r="N69" s="52">
        <f t="shared" si="13"/>
        <v>3.8022813688212929</v>
      </c>
      <c r="O69" s="51">
        <f t="shared" si="8"/>
        <v>8.2782499213094098</v>
      </c>
      <c r="P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</row>
    <row r="70" spans="1:67" s="43" customFormat="1" ht="13.5" customHeight="1">
      <c r="A70" s="54" t="s">
        <v>26</v>
      </c>
      <c r="B70" s="53">
        <f>方向別!I152</f>
        <v>250</v>
      </c>
      <c r="C70" s="53">
        <f>方向別!J152</f>
        <v>6</v>
      </c>
      <c r="D70" s="53">
        <f>方向別!K152</f>
        <v>26</v>
      </c>
      <c r="E70" s="53">
        <f>方向別!L152</f>
        <v>2</v>
      </c>
      <c r="F70" s="53">
        <f t="shared" si="9"/>
        <v>284</v>
      </c>
      <c r="G70" s="52">
        <f t="shared" si="10"/>
        <v>2.8169014084507045</v>
      </c>
      <c r="H70" s="51">
        <f t="shared" si="7"/>
        <v>9.1672046481601033</v>
      </c>
      <c r="I70" s="53">
        <f>SUM(方向別!I29,方向別!B193)</f>
        <v>225</v>
      </c>
      <c r="J70" s="53">
        <f>SUM(方向別!J29,方向別!C193)</f>
        <v>5</v>
      </c>
      <c r="K70" s="53">
        <f>SUM(方向別!K29,方向別!D193)</f>
        <v>20</v>
      </c>
      <c r="L70" s="53">
        <f>SUM(方向別!L29,方向別!E193)</f>
        <v>4</v>
      </c>
      <c r="M70" s="53">
        <f t="shared" si="11"/>
        <v>254</v>
      </c>
      <c r="N70" s="52">
        <f t="shared" si="13"/>
        <v>3.5433070866141732</v>
      </c>
      <c r="O70" s="51">
        <f t="shared" si="8"/>
        <v>7.9949638023292415</v>
      </c>
      <c r="P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</row>
    <row r="71" spans="1:67" s="43" customFormat="1" ht="13.5" customHeight="1">
      <c r="A71" s="54" t="s">
        <v>27</v>
      </c>
      <c r="B71" s="53">
        <f>方向別!I153</f>
        <v>236</v>
      </c>
      <c r="C71" s="53">
        <f>方向別!J153</f>
        <v>10</v>
      </c>
      <c r="D71" s="53">
        <f>方向別!K153</f>
        <v>30</v>
      </c>
      <c r="E71" s="53">
        <f>方向別!L153</f>
        <v>7</v>
      </c>
      <c r="F71" s="53">
        <f t="shared" si="9"/>
        <v>283</v>
      </c>
      <c r="G71" s="52">
        <f t="shared" si="10"/>
        <v>6.0070671378091873</v>
      </c>
      <c r="H71" s="51">
        <f t="shared" si="7"/>
        <v>9.134925758553905</v>
      </c>
      <c r="I71" s="53">
        <f>SUM(方向別!I30,方向別!B194)</f>
        <v>229</v>
      </c>
      <c r="J71" s="53">
        <f>SUM(方向別!J30,方向別!C194)</f>
        <v>7</v>
      </c>
      <c r="K71" s="53">
        <f>SUM(方向別!K30,方向別!D194)</f>
        <v>22</v>
      </c>
      <c r="L71" s="53">
        <f>SUM(方向別!L30,方向別!E194)</f>
        <v>4</v>
      </c>
      <c r="M71" s="53">
        <f t="shared" si="11"/>
        <v>262</v>
      </c>
      <c r="N71" s="52">
        <f t="shared" si="13"/>
        <v>4.1984732824427482</v>
      </c>
      <c r="O71" s="51">
        <f t="shared" si="8"/>
        <v>8.2467736858671703</v>
      </c>
      <c r="P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</row>
    <row r="72" spans="1:67" s="43" customFormat="1" ht="13.5" customHeight="1">
      <c r="A72" s="54" t="s">
        <v>28</v>
      </c>
      <c r="B72" s="53">
        <f>方向別!I154</f>
        <v>207</v>
      </c>
      <c r="C72" s="53">
        <f>方向別!J154</f>
        <v>5</v>
      </c>
      <c r="D72" s="53">
        <f>方向別!K154</f>
        <v>19</v>
      </c>
      <c r="E72" s="53">
        <f>方向別!L154</f>
        <v>8</v>
      </c>
      <c r="F72" s="53">
        <f t="shared" si="9"/>
        <v>239</v>
      </c>
      <c r="G72" s="52">
        <f t="shared" si="10"/>
        <v>5.439330543933055</v>
      </c>
      <c r="H72" s="51">
        <f t="shared" si="7"/>
        <v>7.7146546158812139</v>
      </c>
      <c r="I72" s="53">
        <f>SUM(方向別!I31,方向別!B195)</f>
        <v>264</v>
      </c>
      <c r="J72" s="53">
        <f>SUM(方向別!J31,方向別!C195)</f>
        <v>6</v>
      </c>
      <c r="K72" s="53">
        <f>SUM(方向別!K31,方向別!D195)</f>
        <v>29</v>
      </c>
      <c r="L72" s="53">
        <f>SUM(方向別!L31,方向別!E195)</f>
        <v>4</v>
      </c>
      <c r="M72" s="53">
        <f t="shared" si="11"/>
        <v>303</v>
      </c>
      <c r="N72" s="52">
        <f t="shared" si="13"/>
        <v>3.3003300330032999</v>
      </c>
      <c r="O72" s="51">
        <f t="shared" si="8"/>
        <v>9.5372993389990555</v>
      </c>
      <c r="P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</row>
    <row r="73" spans="1:67" s="43" customFormat="1" ht="13.5" customHeight="1">
      <c r="A73" s="54" t="s">
        <v>57</v>
      </c>
      <c r="B73" s="53">
        <f>方向別!I155</f>
        <v>221</v>
      </c>
      <c r="C73" s="53">
        <f>方向別!J155</f>
        <v>8</v>
      </c>
      <c r="D73" s="53">
        <f>方向別!K155</f>
        <v>21</v>
      </c>
      <c r="E73" s="53">
        <f>方向別!L155</f>
        <v>3</v>
      </c>
      <c r="F73" s="53">
        <f t="shared" si="9"/>
        <v>253</v>
      </c>
      <c r="G73" s="52">
        <f t="shared" si="10"/>
        <v>4.3478260869565215</v>
      </c>
      <c r="H73" s="51">
        <f t="shared" si="7"/>
        <v>8.1665590703679793</v>
      </c>
      <c r="I73" s="53">
        <f>SUM(方向別!I32,方向別!B196)</f>
        <v>265</v>
      </c>
      <c r="J73" s="53">
        <f>SUM(方向別!J32,方向別!C196)</f>
        <v>3</v>
      </c>
      <c r="K73" s="53">
        <f>SUM(方向別!K32,方向別!D196)</f>
        <v>30</v>
      </c>
      <c r="L73" s="53">
        <f>SUM(方向別!L32,方向別!E196)</f>
        <v>4</v>
      </c>
      <c r="M73" s="53">
        <f t="shared" si="11"/>
        <v>302</v>
      </c>
      <c r="N73" s="52">
        <f t="shared" si="13"/>
        <v>2.3178807947019866</v>
      </c>
      <c r="O73" s="51">
        <f t="shared" si="8"/>
        <v>9.5058231035568159</v>
      </c>
      <c r="P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</row>
    <row r="74" spans="1:67" s="43" customFormat="1" ht="13.5" customHeight="1">
      <c r="A74" s="58" t="s">
        <v>29</v>
      </c>
      <c r="B74" s="57">
        <f>方向別!I156</f>
        <v>38</v>
      </c>
      <c r="C74" s="57">
        <f>方向別!J156</f>
        <v>2</v>
      </c>
      <c r="D74" s="57">
        <f>方向別!K156</f>
        <v>2</v>
      </c>
      <c r="E74" s="57">
        <f>方向別!L156</f>
        <v>0</v>
      </c>
      <c r="F74" s="57">
        <f t="shared" si="9"/>
        <v>42</v>
      </c>
      <c r="G74" s="56">
        <f t="shared" si="10"/>
        <v>4.7619047619047619</v>
      </c>
      <c r="H74" s="55">
        <f t="shared" si="7"/>
        <v>1.3557133634602969</v>
      </c>
      <c r="I74" s="57">
        <f>SUM(方向別!I33,方向別!B197)</f>
        <v>47</v>
      </c>
      <c r="J74" s="57">
        <f>SUM(方向別!J33,方向別!C197)</f>
        <v>0</v>
      </c>
      <c r="K74" s="57">
        <f>SUM(方向別!K33,方向別!D197)</f>
        <v>3</v>
      </c>
      <c r="L74" s="57">
        <f>SUM(方向別!L33,方向別!E197)</f>
        <v>1</v>
      </c>
      <c r="M74" s="57">
        <f t="shared" si="11"/>
        <v>51</v>
      </c>
      <c r="N74" s="56">
        <f t="shared" si="13"/>
        <v>1.9607843137254901</v>
      </c>
      <c r="O74" s="55">
        <f t="shared" si="8"/>
        <v>1.6052880075542966</v>
      </c>
      <c r="P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</row>
    <row r="75" spans="1:67" s="43" customFormat="1" ht="13.5" customHeight="1">
      <c r="A75" s="54" t="s">
        <v>30</v>
      </c>
      <c r="B75" s="53">
        <f>方向別!I157</f>
        <v>38</v>
      </c>
      <c r="C75" s="53">
        <f>方向別!J157</f>
        <v>2</v>
      </c>
      <c r="D75" s="53">
        <f>方向別!K157</f>
        <v>2</v>
      </c>
      <c r="E75" s="53">
        <f>方向別!L157</f>
        <v>0</v>
      </c>
      <c r="F75" s="53">
        <f t="shared" si="9"/>
        <v>42</v>
      </c>
      <c r="G75" s="52">
        <f t="shared" si="10"/>
        <v>4.7619047619047619</v>
      </c>
      <c r="H75" s="51">
        <f t="shared" si="7"/>
        <v>1.3557133634602969</v>
      </c>
      <c r="I75" s="53">
        <f>SUM(方向別!I34,方向別!B198)</f>
        <v>43</v>
      </c>
      <c r="J75" s="53">
        <f>SUM(方向別!J34,方向別!C198)</f>
        <v>1</v>
      </c>
      <c r="K75" s="53">
        <f>SUM(方向別!K34,方向別!D198)</f>
        <v>4</v>
      </c>
      <c r="L75" s="53">
        <f>SUM(方向別!L34,方向別!E198)</f>
        <v>0</v>
      </c>
      <c r="M75" s="53">
        <f t="shared" si="11"/>
        <v>48</v>
      </c>
      <c r="N75" s="52">
        <f t="shared" si="13"/>
        <v>2.083333333333333</v>
      </c>
      <c r="O75" s="51">
        <f t="shared" si="8"/>
        <v>1.5108593012275733</v>
      </c>
      <c r="P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</row>
    <row r="76" spans="1:67" s="43" customFormat="1" ht="13.5" customHeight="1">
      <c r="A76" s="54" t="s">
        <v>31</v>
      </c>
      <c r="B76" s="53">
        <f>方向別!I158</f>
        <v>32</v>
      </c>
      <c r="C76" s="53">
        <f>方向別!J158</f>
        <v>1</v>
      </c>
      <c r="D76" s="53">
        <f>方向別!K158</f>
        <v>5</v>
      </c>
      <c r="E76" s="53">
        <f>方向別!L158</f>
        <v>1</v>
      </c>
      <c r="F76" s="53">
        <f t="shared" si="9"/>
        <v>39</v>
      </c>
      <c r="G76" s="52">
        <f t="shared" si="10"/>
        <v>5.1282051282051277</v>
      </c>
      <c r="H76" s="51">
        <f t="shared" si="7"/>
        <v>1.2588766946417043</v>
      </c>
      <c r="I76" s="53">
        <f>SUM(方向別!I35,方向別!B199)</f>
        <v>42</v>
      </c>
      <c r="J76" s="53">
        <f>SUM(方向別!J35,方向別!C199)</f>
        <v>0</v>
      </c>
      <c r="K76" s="53">
        <f>SUM(方向別!K35,方向別!D199)</f>
        <v>5</v>
      </c>
      <c r="L76" s="53">
        <f>SUM(方向別!L35,方向別!E199)</f>
        <v>0</v>
      </c>
      <c r="M76" s="53">
        <f t="shared" si="11"/>
        <v>47</v>
      </c>
      <c r="N76" s="52">
        <f t="shared" si="13"/>
        <v>0</v>
      </c>
      <c r="O76" s="51">
        <f t="shared" si="8"/>
        <v>1.4793830657853322</v>
      </c>
      <c r="P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</row>
    <row r="77" spans="1:67" s="43" customFormat="1" ht="13.5" customHeight="1">
      <c r="A77" s="54" t="s">
        <v>32</v>
      </c>
      <c r="B77" s="53">
        <f>方向別!I159</f>
        <v>35</v>
      </c>
      <c r="C77" s="53">
        <f>方向別!J159</f>
        <v>1</v>
      </c>
      <c r="D77" s="53">
        <f>方向別!K159</f>
        <v>3</v>
      </c>
      <c r="E77" s="53">
        <f>方向別!L159</f>
        <v>1</v>
      </c>
      <c r="F77" s="53">
        <f t="shared" si="9"/>
        <v>40</v>
      </c>
      <c r="G77" s="52">
        <f t="shared" si="10"/>
        <v>5</v>
      </c>
      <c r="H77" s="51">
        <f t="shared" si="7"/>
        <v>1.2911555842479019</v>
      </c>
      <c r="I77" s="53">
        <f>SUM(方向別!I36,方向別!B200)</f>
        <v>42</v>
      </c>
      <c r="J77" s="53">
        <f>SUM(方向別!J36,方向別!C200)</f>
        <v>0</v>
      </c>
      <c r="K77" s="53">
        <f>SUM(方向別!K36,方向別!D200)</f>
        <v>3</v>
      </c>
      <c r="L77" s="53">
        <f>SUM(方向別!L36,方向別!E200)</f>
        <v>1</v>
      </c>
      <c r="M77" s="53">
        <f t="shared" si="11"/>
        <v>46</v>
      </c>
      <c r="N77" s="52">
        <f t="shared" si="13"/>
        <v>2.1739130434782608</v>
      </c>
      <c r="O77" s="51">
        <f t="shared" si="8"/>
        <v>1.4479068303430911</v>
      </c>
      <c r="P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</row>
    <row r="78" spans="1:67" s="43" customFormat="1" ht="13.5" customHeight="1">
      <c r="A78" s="54" t="s">
        <v>33</v>
      </c>
      <c r="B78" s="53">
        <f>方向別!I160</f>
        <v>34</v>
      </c>
      <c r="C78" s="53">
        <f>方向別!J160</f>
        <v>2</v>
      </c>
      <c r="D78" s="53">
        <f>方向別!K160</f>
        <v>5</v>
      </c>
      <c r="E78" s="53">
        <f>方向別!L160</f>
        <v>0</v>
      </c>
      <c r="F78" s="53">
        <f t="shared" si="9"/>
        <v>41</v>
      </c>
      <c r="G78" s="52">
        <f t="shared" si="10"/>
        <v>4.8780487804878048</v>
      </c>
      <c r="H78" s="51">
        <f t="shared" si="7"/>
        <v>1.3234344738540995</v>
      </c>
      <c r="I78" s="53">
        <f>SUM(方向別!I37,方向別!B201)</f>
        <v>43</v>
      </c>
      <c r="J78" s="53">
        <f>SUM(方向別!J37,方向別!C201)</f>
        <v>1</v>
      </c>
      <c r="K78" s="53">
        <f>SUM(方向別!K37,方向別!D201)</f>
        <v>3</v>
      </c>
      <c r="L78" s="53">
        <f>SUM(方向別!L37,方向別!E201)</f>
        <v>0</v>
      </c>
      <c r="M78" s="53">
        <f t="shared" si="11"/>
        <v>47</v>
      </c>
      <c r="N78" s="52">
        <f t="shared" si="13"/>
        <v>2.1276595744680851</v>
      </c>
      <c r="O78" s="51">
        <f t="shared" si="8"/>
        <v>1.4793830657853322</v>
      </c>
      <c r="P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</row>
    <row r="79" spans="1:67" s="43" customFormat="1" ht="13.5" customHeight="1">
      <c r="A79" s="54" t="s">
        <v>34</v>
      </c>
      <c r="B79" s="53">
        <f>方向別!I161</f>
        <v>45</v>
      </c>
      <c r="C79" s="53">
        <f>方向別!J161</f>
        <v>0</v>
      </c>
      <c r="D79" s="53">
        <f>方向別!K161</f>
        <v>3</v>
      </c>
      <c r="E79" s="53">
        <f>方向別!L161</f>
        <v>0</v>
      </c>
      <c r="F79" s="53">
        <f t="shared" si="9"/>
        <v>48</v>
      </c>
      <c r="G79" s="52">
        <f t="shared" si="10"/>
        <v>0</v>
      </c>
      <c r="H79" s="51">
        <f t="shared" si="7"/>
        <v>1.5493867010974822</v>
      </c>
      <c r="I79" s="53">
        <f>SUM(方向別!I38,方向別!B202)</f>
        <v>41</v>
      </c>
      <c r="J79" s="53">
        <f>SUM(方向別!J38,方向別!C202)</f>
        <v>0</v>
      </c>
      <c r="K79" s="53">
        <f>SUM(方向別!K38,方向別!D202)</f>
        <v>6</v>
      </c>
      <c r="L79" s="53">
        <f>SUM(方向別!L38,方向別!E202)</f>
        <v>0</v>
      </c>
      <c r="M79" s="53">
        <f t="shared" si="11"/>
        <v>47</v>
      </c>
      <c r="N79" s="52">
        <f t="shared" si="13"/>
        <v>0</v>
      </c>
      <c r="O79" s="51">
        <f t="shared" si="8"/>
        <v>1.4793830657853322</v>
      </c>
      <c r="P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</row>
    <row r="80" spans="1:67" s="43" customFormat="1" ht="13.5" customHeight="1">
      <c r="A80" s="50" t="s">
        <v>15</v>
      </c>
      <c r="B80" s="49">
        <f>SUM(B74:B79)</f>
        <v>222</v>
      </c>
      <c r="C80" s="49">
        <f>SUM(C74:C79)</f>
        <v>8</v>
      </c>
      <c r="D80" s="49">
        <f>SUM(D74:D79)</f>
        <v>20</v>
      </c>
      <c r="E80" s="49">
        <f>SUM(E74:E79)</f>
        <v>2</v>
      </c>
      <c r="F80" s="49">
        <f t="shared" si="9"/>
        <v>252</v>
      </c>
      <c r="G80" s="48">
        <f t="shared" si="10"/>
        <v>3.9682539682539679</v>
      </c>
      <c r="H80" s="47">
        <f t="shared" si="7"/>
        <v>8.1342801807617811</v>
      </c>
      <c r="I80" s="49">
        <f>SUM(I74:I79)</f>
        <v>258</v>
      </c>
      <c r="J80" s="49">
        <f>SUM(J74:J79)</f>
        <v>2</v>
      </c>
      <c r="K80" s="49">
        <f>SUM(K74:K79)</f>
        <v>24</v>
      </c>
      <c r="L80" s="49">
        <f>SUM(L74:L79)</f>
        <v>2</v>
      </c>
      <c r="M80" s="49">
        <f t="shared" si="11"/>
        <v>286</v>
      </c>
      <c r="N80" s="48">
        <f t="shared" si="13"/>
        <v>1.3986013986013985</v>
      </c>
      <c r="O80" s="47">
        <f t="shared" si="8"/>
        <v>9.0022033364809566</v>
      </c>
      <c r="P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</row>
    <row r="81" spans="1:67" s="44" customFormat="1" ht="13.5" customHeight="1">
      <c r="A81" s="58" t="s">
        <v>35</v>
      </c>
      <c r="B81" s="57">
        <f>方向別!I163</f>
        <v>23</v>
      </c>
      <c r="C81" s="57">
        <f>方向別!J163</f>
        <v>1</v>
      </c>
      <c r="D81" s="57">
        <f>方向別!K163</f>
        <v>5</v>
      </c>
      <c r="E81" s="57">
        <f>方向別!L163</f>
        <v>0</v>
      </c>
      <c r="F81" s="57">
        <f t="shared" si="9"/>
        <v>29</v>
      </c>
      <c r="G81" s="56">
        <f t="shared" si="10"/>
        <v>3.4482758620689653</v>
      </c>
      <c r="H81" s="55">
        <f t="shared" si="7"/>
        <v>0.9360877985797289</v>
      </c>
      <c r="I81" s="57">
        <f>SUM(方向別!I40,方向別!B204)</f>
        <v>32</v>
      </c>
      <c r="J81" s="57">
        <f>SUM(方向別!J40,方向別!C204)</f>
        <v>1</v>
      </c>
      <c r="K81" s="57">
        <f>SUM(方向別!K40,方向別!D204)</f>
        <v>5</v>
      </c>
      <c r="L81" s="57">
        <f>SUM(方向別!L40,方向別!E204)</f>
        <v>1</v>
      </c>
      <c r="M81" s="57">
        <f t="shared" si="11"/>
        <v>39</v>
      </c>
      <c r="N81" s="56">
        <f t="shared" si="13"/>
        <v>5.1282051282051277</v>
      </c>
      <c r="O81" s="55">
        <f t="shared" si="8"/>
        <v>1.2275731822474032</v>
      </c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</row>
    <row r="82" spans="1:67" s="46" customFormat="1" ht="13.5" customHeight="1">
      <c r="A82" s="54" t="s">
        <v>36</v>
      </c>
      <c r="B82" s="53">
        <f>方向別!I164</f>
        <v>29</v>
      </c>
      <c r="C82" s="53">
        <f>方向別!J164</f>
        <v>1</v>
      </c>
      <c r="D82" s="53">
        <f>方向別!K164</f>
        <v>5</v>
      </c>
      <c r="E82" s="53">
        <f>方向別!L164</f>
        <v>0</v>
      </c>
      <c r="F82" s="53">
        <f t="shared" si="9"/>
        <v>35</v>
      </c>
      <c r="G82" s="52">
        <f t="shared" si="10"/>
        <v>2.8571428571428572</v>
      </c>
      <c r="H82" s="51">
        <f t="shared" si="7"/>
        <v>1.129761136216914</v>
      </c>
      <c r="I82" s="53">
        <f>SUM(方向別!I41,方向別!B205)</f>
        <v>50</v>
      </c>
      <c r="J82" s="53">
        <f>SUM(方向別!J41,方向別!C205)</f>
        <v>0</v>
      </c>
      <c r="K82" s="53">
        <f>SUM(方向別!K41,方向別!D205)</f>
        <v>6</v>
      </c>
      <c r="L82" s="53">
        <f>SUM(方向別!L41,方向別!E205)</f>
        <v>0</v>
      </c>
      <c r="M82" s="53">
        <f t="shared" si="11"/>
        <v>56</v>
      </c>
      <c r="N82" s="52">
        <f t="shared" si="13"/>
        <v>0</v>
      </c>
      <c r="O82" s="51">
        <f t="shared" si="8"/>
        <v>1.7626691847655018</v>
      </c>
      <c r="P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</row>
    <row r="83" spans="1:67" s="43" customFormat="1" ht="13.5" customHeight="1">
      <c r="A83" s="54" t="s">
        <v>37</v>
      </c>
      <c r="B83" s="53">
        <f>方向別!I165</f>
        <v>24</v>
      </c>
      <c r="C83" s="53">
        <f>方向別!J165</f>
        <v>0</v>
      </c>
      <c r="D83" s="53">
        <f>方向別!K165</f>
        <v>4</v>
      </c>
      <c r="E83" s="53">
        <f>方向別!L165</f>
        <v>0</v>
      </c>
      <c r="F83" s="53">
        <f t="shared" si="9"/>
        <v>28</v>
      </c>
      <c r="G83" s="52">
        <f t="shared" si="10"/>
        <v>0</v>
      </c>
      <c r="H83" s="51">
        <f t="shared" si="7"/>
        <v>0.90380890897353139</v>
      </c>
      <c r="I83" s="53">
        <f>SUM(方向別!I42,方向別!B206)</f>
        <v>22</v>
      </c>
      <c r="J83" s="53">
        <f>SUM(方向別!J42,方向別!C206)</f>
        <v>1</v>
      </c>
      <c r="K83" s="53">
        <f>SUM(方向別!K42,方向別!D206)</f>
        <v>6</v>
      </c>
      <c r="L83" s="53">
        <f>SUM(方向別!L42,方向別!E206)</f>
        <v>0</v>
      </c>
      <c r="M83" s="53">
        <f t="shared" si="11"/>
        <v>29</v>
      </c>
      <c r="N83" s="52">
        <f t="shared" si="13"/>
        <v>3.4482758620689653</v>
      </c>
      <c r="O83" s="51">
        <f t="shared" si="8"/>
        <v>0.91281082782499212</v>
      </c>
      <c r="P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</row>
    <row r="84" spans="1:67" s="43" customFormat="1" ht="13.5" customHeight="1">
      <c r="A84" s="54" t="s">
        <v>38</v>
      </c>
      <c r="B84" s="53">
        <f>方向別!I166</f>
        <v>25</v>
      </c>
      <c r="C84" s="53">
        <f>方向別!J166</f>
        <v>2</v>
      </c>
      <c r="D84" s="53">
        <f>方向別!K166</f>
        <v>1</v>
      </c>
      <c r="E84" s="53">
        <f>方向別!L166</f>
        <v>0</v>
      </c>
      <c r="F84" s="53">
        <f t="shared" si="9"/>
        <v>28</v>
      </c>
      <c r="G84" s="52">
        <f t="shared" si="10"/>
        <v>7.1428571428571423</v>
      </c>
      <c r="H84" s="51">
        <f t="shared" si="7"/>
        <v>0.90380890897353139</v>
      </c>
      <c r="I84" s="53">
        <f>SUM(方向別!I43,方向別!B207)</f>
        <v>38</v>
      </c>
      <c r="J84" s="53">
        <f>SUM(方向別!J43,方向別!C207)</f>
        <v>1</v>
      </c>
      <c r="K84" s="53">
        <f>SUM(方向別!K43,方向別!D207)</f>
        <v>3</v>
      </c>
      <c r="L84" s="53">
        <f>SUM(方向別!L43,方向別!E207)</f>
        <v>1</v>
      </c>
      <c r="M84" s="53">
        <f t="shared" si="11"/>
        <v>43</v>
      </c>
      <c r="N84" s="52">
        <f t="shared" si="13"/>
        <v>4.6511627906976747</v>
      </c>
      <c r="O84" s="51">
        <f t="shared" si="8"/>
        <v>1.3534781240163676</v>
      </c>
      <c r="P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</row>
    <row r="85" spans="1:67" s="43" customFormat="1" ht="13.5" customHeight="1">
      <c r="A85" s="54" t="s">
        <v>39</v>
      </c>
      <c r="B85" s="53">
        <f>方向別!I167</f>
        <v>24</v>
      </c>
      <c r="C85" s="53">
        <f>方向別!J167</f>
        <v>0</v>
      </c>
      <c r="D85" s="53">
        <f>方向別!K167</f>
        <v>3</v>
      </c>
      <c r="E85" s="53">
        <f>方向別!L167</f>
        <v>0</v>
      </c>
      <c r="F85" s="53">
        <f t="shared" si="9"/>
        <v>27</v>
      </c>
      <c r="G85" s="52">
        <f t="shared" si="10"/>
        <v>0</v>
      </c>
      <c r="H85" s="51">
        <f t="shared" si="7"/>
        <v>0.87153001936733387</v>
      </c>
      <c r="I85" s="53">
        <f>SUM(方向別!I44,方向別!B208)</f>
        <v>44</v>
      </c>
      <c r="J85" s="53">
        <f>SUM(方向別!J44,方向別!C208)</f>
        <v>2</v>
      </c>
      <c r="K85" s="53">
        <f>SUM(方向別!K44,方向別!D208)</f>
        <v>2</v>
      </c>
      <c r="L85" s="53">
        <f>SUM(方向別!L44,方向別!E208)</f>
        <v>1</v>
      </c>
      <c r="M85" s="53">
        <f t="shared" si="11"/>
        <v>49</v>
      </c>
      <c r="N85" s="52">
        <f t="shared" si="13"/>
        <v>6.1224489795918364</v>
      </c>
      <c r="O85" s="51">
        <f t="shared" si="8"/>
        <v>1.5423355366698142</v>
      </c>
      <c r="P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</row>
    <row r="86" spans="1:67" s="43" customFormat="1" ht="13.5" customHeight="1">
      <c r="A86" s="54" t="s">
        <v>40</v>
      </c>
      <c r="B86" s="53">
        <f>方向別!I168</f>
        <v>19</v>
      </c>
      <c r="C86" s="53">
        <f>方向別!J168</f>
        <v>2</v>
      </c>
      <c r="D86" s="53">
        <f>方向別!K168</f>
        <v>1</v>
      </c>
      <c r="E86" s="53">
        <f>方向別!L168</f>
        <v>0</v>
      </c>
      <c r="F86" s="53">
        <f t="shared" si="9"/>
        <v>22</v>
      </c>
      <c r="G86" s="52">
        <f t="shared" si="10"/>
        <v>9.0909090909090917</v>
      </c>
      <c r="H86" s="51">
        <f t="shared" si="7"/>
        <v>0.71013557133634608</v>
      </c>
      <c r="I86" s="53">
        <f>SUM(方向別!I45,方向別!B209)</f>
        <v>25</v>
      </c>
      <c r="J86" s="53">
        <f>SUM(方向別!J45,方向別!C209)</f>
        <v>2</v>
      </c>
      <c r="K86" s="53">
        <f>SUM(方向別!K45,方向別!D209)</f>
        <v>3</v>
      </c>
      <c r="L86" s="53">
        <f>SUM(方向別!L45,方向別!E209)</f>
        <v>0</v>
      </c>
      <c r="M86" s="53">
        <f t="shared" si="11"/>
        <v>30</v>
      </c>
      <c r="N86" s="52">
        <f t="shared" si="13"/>
        <v>6.666666666666667</v>
      </c>
      <c r="O86" s="51">
        <f t="shared" si="8"/>
        <v>0.94428706326723322</v>
      </c>
      <c r="P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</row>
    <row r="87" spans="1:67" s="43" customFormat="1" ht="13.5" customHeight="1">
      <c r="A87" s="50" t="s">
        <v>15</v>
      </c>
      <c r="B87" s="49">
        <f>SUM(B81:B86)</f>
        <v>144</v>
      </c>
      <c r="C87" s="49">
        <f>SUM(C81:C86)</f>
        <v>6</v>
      </c>
      <c r="D87" s="49">
        <f>SUM(D81:D86)</f>
        <v>19</v>
      </c>
      <c r="E87" s="49">
        <f>SUM(E81:E86)</f>
        <v>0</v>
      </c>
      <c r="F87" s="49">
        <f t="shared" si="9"/>
        <v>169</v>
      </c>
      <c r="G87" s="48">
        <f t="shared" si="10"/>
        <v>3.5502958579881656</v>
      </c>
      <c r="H87" s="47">
        <f t="shared" si="7"/>
        <v>5.4551323434473851</v>
      </c>
      <c r="I87" s="49">
        <f>SUM(I81:I86)</f>
        <v>211</v>
      </c>
      <c r="J87" s="49">
        <f>SUM(J81:J86)</f>
        <v>7</v>
      </c>
      <c r="K87" s="49">
        <f>SUM(K81:K86)</f>
        <v>25</v>
      </c>
      <c r="L87" s="49">
        <f>SUM(L81:L86)</f>
        <v>3</v>
      </c>
      <c r="M87" s="49">
        <f>SUM(I87:L87)</f>
        <v>246</v>
      </c>
      <c r="N87" s="48">
        <f t="shared" si="13"/>
        <v>4.0650406504065035</v>
      </c>
      <c r="O87" s="47">
        <f t="shared" si="8"/>
        <v>7.7431539187913128</v>
      </c>
      <c r="P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</row>
    <row r="88" spans="1:67" s="43" customFormat="1" ht="13.5" customHeight="1">
      <c r="A88" s="50" t="s">
        <v>41</v>
      </c>
      <c r="B88" s="49">
        <f>SUM(B58,B65:B73,B80,B87)</f>
        <v>2677</v>
      </c>
      <c r="C88" s="49">
        <f>SUM(C58,C65:C73,C80,C87)</f>
        <v>90</v>
      </c>
      <c r="D88" s="49">
        <f>SUM(D58,D65:D73,D80,D87)</f>
        <v>277</v>
      </c>
      <c r="E88" s="49">
        <f>SUM(E58,E65:E73,E80,E87)</f>
        <v>54</v>
      </c>
      <c r="F88" s="49">
        <f t="shared" si="9"/>
        <v>3098</v>
      </c>
      <c r="G88" s="48">
        <f t="shared" si="10"/>
        <v>4.6481601032924464</v>
      </c>
      <c r="H88" s="47">
        <f t="shared" si="7"/>
        <v>100</v>
      </c>
      <c r="I88" s="49">
        <f>SUM(I58,I65:I73,I80,I87)</f>
        <v>2764</v>
      </c>
      <c r="J88" s="49">
        <f>SUM(J58,J65:J73,J80,J87)</f>
        <v>66</v>
      </c>
      <c r="K88" s="49">
        <f>SUM(K58,K65:K73,K80,K87)</f>
        <v>294</v>
      </c>
      <c r="L88" s="49">
        <f>SUM(L58,L65:L73,L80,L87)</f>
        <v>53</v>
      </c>
      <c r="M88" s="49">
        <f t="shared" si="11"/>
        <v>3177</v>
      </c>
      <c r="N88" s="48">
        <f t="shared" si="13"/>
        <v>3.7456720176266916</v>
      </c>
      <c r="O88" s="47">
        <f t="shared" si="8"/>
        <v>100</v>
      </c>
      <c r="P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</row>
    <row r="89" spans="1:67" s="43" customFormat="1" ht="13.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</row>
    <row r="90" spans="1:67" s="43" customFormat="1" ht="13.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</row>
    <row r="91" spans="1:67" s="43" customFormat="1" ht="13.5" customHeight="1">
      <c r="A91" s="70" t="s">
        <v>0</v>
      </c>
      <c r="B91" s="69" t="s">
        <v>79</v>
      </c>
      <c r="C91" s="68"/>
      <c r="D91" s="68"/>
      <c r="E91" s="68"/>
      <c r="F91" s="68"/>
      <c r="G91" s="68"/>
      <c r="H91" s="67"/>
      <c r="I91" s="69" t="s">
        <v>80</v>
      </c>
      <c r="J91" s="68"/>
      <c r="K91" s="68"/>
      <c r="L91" s="68"/>
      <c r="M91" s="68"/>
      <c r="N91" s="68"/>
      <c r="O91" s="67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</row>
    <row r="92" spans="1:67" s="43" customFormat="1" ht="39" customHeight="1">
      <c r="A92" s="65" t="s">
        <v>1</v>
      </c>
      <c r="B92" s="63" t="s">
        <v>2</v>
      </c>
      <c r="C92" s="62" t="s">
        <v>3</v>
      </c>
      <c r="D92" s="61" t="s">
        <v>4</v>
      </c>
      <c r="E92" s="62" t="s">
        <v>5</v>
      </c>
      <c r="F92" s="61" t="s">
        <v>6</v>
      </c>
      <c r="G92" s="61" t="s">
        <v>7</v>
      </c>
      <c r="H92" s="64" t="s">
        <v>8</v>
      </c>
      <c r="I92" s="63" t="s">
        <v>2</v>
      </c>
      <c r="J92" s="61" t="s">
        <v>3</v>
      </c>
      <c r="K92" s="61" t="s">
        <v>4</v>
      </c>
      <c r="L92" s="62" t="s">
        <v>5</v>
      </c>
      <c r="M92" s="61" t="s">
        <v>6</v>
      </c>
      <c r="N92" s="61" t="s">
        <v>7</v>
      </c>
      <c r="O92" s="60" t="s">
        <v>8</v>
      </c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</row>
    <row r="93" spans="1:67" s="43" customFormat="1" ht="13.5" customHeight="1">
      <c r="A93" s="58" t="s">
        <v>9</v>
      </c>
      <c r="B93" s="57">
        <f>方向別!I216</f>
        <v>27</v>
      </c>
      <c r="C93" s="57">
        <f>方向別!J216</f>
        <v>0</v>
      </c>
      <c r="D93" s="57">
        <f>方向別!K216</f>
        <v>0</v>
      </c>
      <c r="E93" s="57">
        <f>方向別!L216</f>
        <v>1</v>
      </c>
      <c r="F93" s="57">
        <f>SUM(B93:E93)</f>
        <v>28</v>
      </c>
      <c r="G93" s="56">
        <f>IF(SUM(C93,E93)=0,0,SUM(C93,E93)/F93*100)</f>
        <v>3.5714285714285712</v>
      </c>
      <c r="H93" s="55">
        <f t="shared" ref="H93:H129" si="14">IF(F93=0,0,F93/F$129*100)</f>
        <v>0.76335877862595414</v>
      </c>
      <c r="I93" s="57">
        <f>SUM(方向別!B11,方向別!I93)</f>
        <v>61</v>
      </c>
      <c r="J93" s="57">
        <f>SUM(方向別!C11,方向別!J93)</f>
        <v>2</v>
      </c>
      <c r="K93" s="57">
        <f>SUM(方向別!D11,方向別!K93)</f>
        <v>5</v>
      </c>
      <c r="L93" s="57">
        <f>SUM(方向別!E11,方向別!L93)</f>
        <v>2</v>
      </c>
      <c r="M93" s="57">
        <f>SUM(I93:L93)</f>
        <v>70</v>
      </c>
      <c r="N93" s="56">
        <f>IF(SUM(J93,L93)=0,0,SUM(J93,L93)/M93*100)</f>
        <v>5.7142857142857144</v>
      </c>
      <c r="O93" s="55">
        <f t="shared" ref="O93:O129" si="15">IF(M93=0,0,M93/M$129*100)</f>
        <v>1.8513620735255223</v>
      </c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</row>
    <row r="94" spans="1:67" s="43" customFormat="1" ht="13.5" customHeight="1">
      <c r="A94" s="54" t="s">
        <v>10</v>
      </c>
      <c r="B94" s="53">
        <f>方向別!I217</f>
        <v>32</v>
      </c>
      <c r="C94" s="53">
        <f>方向別!J217</f>
        <v>2</v>
      </c>
      <c r="D94" s="53">
        <f>方向別!K217</f>
        <v>4</v>
      </c>
      <c r="E94" s="53">
        <f>方向別!L217</f>
        <v>1</v>
      </c>
      <c r="F94" s="53">
        <f t="shared" ref="F94:F129" si="16">SUM(B94:E94)</f>
        <v>39</v>
      </c>
      <c r="G94" s="52">
        <f t="shared" ref="G94:G129" si="17">IF(SUM(C94,E94)=0,0,SUM(C94,E94)/F94*100)</f>
        <v>7.6923076923076925</v>
      </c>
      <c r="H94" s="51">
        <f t="shared" si="14"/>
        <v>1.0632497273718649</v>
      </c>
      <c r="I94" s="53">
        <f>SUM(方向別!B12,方向別!I94)</f>
        <v>51</v>
      </c>
      <c r="J94" s="53">
        <f>SUM(方向別!C12,方向別!J94)</f>
        <v>2</v>
      </c>
      <c r="K94" s="53">
        <f>SUM(方向別!D12,方向別!K94)</f>
        <v>9</v>
      </c>
      <c r="L94" s="53">
        <f>SUM(方向別!E12,方向別!L94)</f>
        <v>2</v>
      </c>
      <c r="M94" s="53">
        <f t="shared" ref="M94:M129" si="18">SUM(I94:L94)</f>
        <v>64</v>
      </c>
      <c r="N94" s="52">
        <f t="shared" ref="N94:N103" si="19">IF(SUM(J94,L94)=0,0,SUM(J94,L94)/M94*100)</f>
        <v>6.25</v>
      </c>
      <c r="O94" s="51">
        <f t="shared" si="15"/>
        <v>1.6926738957947634</v>
      </c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</row>
    <row r="95" spans="1:67" s="43" customFormat="1" ht="13.5" customHeight="1">
      <c r="A95" s="54" t="s">
        <v>11</v>
      </c>
      <c r="B95" s="53">
        <f>方向別!I218</f>
        <v>37</v>
      </c>
      <c r="C95" s="53">
        <f>方向別!J218</f>
        <v>1</v>
      </c>
      <c r="D95" s="53">
        <f>方向別!K218</f>
        <v>4</v>
      </c>
      <c r="E95" s="53">
        <f>方向別!L218</f>
        <v>0</v>
      </c>
      <c r="F95" s="53">
        <f t="shared" si="16"/>
        <v>42</v>
      </c>
      <c r="G95" s="52">
        <f t="shared" si="17"/>
        <v>2.3809523809523809</v>
      </c>
      <c r="H95" s="51">
        <f t="shared" si="14"/>
        <v>1.1450381679389312</v>
      </c>
      <c r="I95" s="53">
        <f>SUM(方向別!B13,方向別!I95)</f>
        <v>68</v>
      </c>
      <c r="J95" s="53">
        <f>SUM(方向別!C13,方向別!J95)</f>
        <v>3</v>
      </c>
      <c r="K95" s="53">
        <f>SUM(方向別!D13,方向別!K95)</f>
        <v>6</v>
      </c>
      <c r="L95" s="53">
        <f>SUM(方向別!E13,方向別!L95)</f>
        <v>2</v>
      </c>
      <c r="M95" s="53">
        <f t="shared" si="18"/>
        <v>79</v>
      </c>
      <c r="N95" s="52">
        <f t="shared" si="19"/>
        <v>6.3291139240506329</v>
      </c>
      <c r="O95" s="51">
        <f t="shared" si="15"/>
        <v>2.089394340121661</v>
      </c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</row>
    <row r="96" spans="1:67" s="43" customFormat="1" ht="13.5" customHeight="1">
      <c r="A96" s="54" t="s">
        <v>12</v>
      </c>
      <c r="B96" s="53">
        <f>方向別!I219</f>
        <v>43</v>
      </c>
      <c r="C96" s="53">
        <f>方向別!J219</f>
        <v>2</v>
      </c>
      <c r="D96" s="53">
        <f>方向別!K219</f>
        <v>6</v>
      </c>
      <c r="E96" s="53">
        <f>方向別!L219</f>
        <v>7</v>
      </c>
      <c r="F96" s="53">
        <f t="shared" si="16"/>
        <v>58</v>
      </c>
      <c r="G96" s="52">
        <f t="shared" si="17"/>
        <v>15.517241379310345</v>
      </c>
      <c r="H96" s="51">
        <f t="shared" si="14"/>
        <v>1.5812431842966195</v>
      </c>
      <c r="I96" s="53">
        <f>SUM(方向別!B14,方向別!I96)</f>
        <v>64</v>
      </c>
      <c r="J96" s="53">
        <f>SUM(方向別!C14,方向別!J96)</f>
        <v>2</v>
      </c>
      <c r="K96" s="53">
        <f>SUM(方向別!D14,方向別!K96)</f>
        <v>10</v>
      </c>
      <c r="L96" s="53">
        <f>SUM(方向別!E14,方向別!L96)</f>
        <v>1</v>
      </c>
      <c r="M96" s="53">
        <f t="shared" si="18"/>
        <v>77</v>
      </c>
      <c r="N96" s="52">
        <f t="shared" si="19"/>
        <v>3.8961038961038961</v>
      </c>
      <c r="O96" s="51">
        <f t="shared" si="15"/>
        <v>2.0364982808780749</v>
      </c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</row>
    <row r="97" spans="1:67" s="43" customFormat="1" ht="13.5" customHeight="1">
      <c r="A97" s="54" t="s">
        <v>13</v>
      </c>
      <c r="B97" s="53">
        <f>方向別!I220</f>
        <v>65</v>
      </c>
      <c r="C97" s="53">
        <f>方向別!J220</f>
        <v>2</v>
      </c>
      <c r="D97" s="53">
        <f>方向別!K220</f>
        <v>2</v>
      </c>
      <c r="E97" s="53">
        <f>方向別!L220</f>
        <v>2</v>
      </c>
      <c r="F97" s="53">
        <f t="shared" si="16"/>
        <v>71</v>
      </c>
      <c r="G97" s="52">
        <f t="shared" si="17"/>
        <v>5.6338028169014089</v>
      </c>
      <c r="H97" s="51">
        <f t="shared" si="14"/>
        <v>1.9356597600872409</v>
      </c>
      <c r="I97" s="53">
        <f>SUM(方向別!B15,方向別!I97)</f>
        <v>73</v>
      </c>
      <c r="J97" s="53">
        <f>SUM(方向別!C15,方向別!J97)</f>
        <v>2</v>
      </c>
      <c r="K97" s="53">
        <f>SUM(方向別!D15,方向別!K97)</f>
        <v>8</v>
      </c>
      <c r="L97" s="53">
        <f>SUM(方向別!E15,方向別!L97)</f>
        <v>2</v>
      </c>
      <c r="M97" s="53">
        <f t="shared" si="18"/>
        <v>85</v>
      </c>
      <c r="N97" s="52">
        <f t="shared" si="19"/>
        <v>4.7058823529411766</v>
      </c>
      <c r="O97" s="51">
        <f t="shared" si="15"/>
        <v>2.2480825178524197</v>
      </c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</row>
    <row r="98" spans="1:67" s="43" customFormat="1" ht="13.5" customHeight="1">
      <c r="A98" s="54" t="s">
        <v>14</v>
      </c>
      <c r="B98" s="53">
        <f>方向別!I221</f>
        <v>56</v>
      </c>
      <c r="C98" s="53">
        <f>方向別!J221</f>
        <v>1</v>
      </c>
      <c r="D98" s="53">
        <f>方向別!K221</f>
        <v>4</v>
      </c>
      <c r="E98" s="53">
        <f>方向別!L221</f>
        <v>3</v>
      </c>
      <c r="F98" s="53">
        <f t="shared" si="16"/>
        <v>64</v>
      </c>
      <c r="G98" s="52">
        <f t="shared" si="17"/>
        <v>6.25</v>
      </c>
      <c r="H98" s="51">
        <f t="shared" si="14"/>
        <v>1.7448200654307526</v>
      </c>
      <c r="I98" s="53">
        <f>SUM(方向別!B16,方向別!I98)</f>
        <v>71</v>
      </c>
      <c r="J98" s="53">
        <f>SUM(方向別!C16,方向別!J98)</f>
        <v>4</v>
      </c>
      <c r="K98" s="53">
        <f>SUM(方向別!D16,方向別!K98)</f>
        <v>11</v>
      </c>
      <c r="L98" s="53">
        <f>SUM(方向別!E16,方向別!L98)</f>
        <v>2</v>
      </c>
      <c r="M98" s="53">
        <f t="shared" si="18"/>
        <v>88</v>
      </c>
      <c r="N98" s="52">
        <f t="shared" si="19"/>
        <v>6.8181818181818175</v>
      </c>
      <c r="O98" s="51">
        <f t="shared" si="15"/>
        <v>2.3274266067177996</v>
      </c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</row>
    <row r="99" spans="1:67" s="43" customFormat="1" ht="13.5" customHeight="1">
      <c r="A99" s="50" t="s">
        <v>15</v>
      </c>
      <c r="B99" s="49">
        <f>SUM(B93:B98)</f>
        <v>260</v>
      </c>
      <c r="C99" s="49">
        <f>SUM(C93:C98)</f>
        <v>8</v>
      </c>
      <c r="D99" s="49">
        <f>SUM(D93:D98)</f>
        <v>20</v>
      </c>
      <c r="E99" s="49">
        <f>SUM(E93:E98)</f>
        <v>14</v>
      </c>
      <c r="F99" s="49">
        <f t="shared" si="16"/>
        <v>302</v>
      </c>
      <c r="G99" s="48">
        <f t="shared" si="17"/>
        <v>7.2847682119205297</v>
      </c>
      <c r="H99" s="47">
        <f t="shared" si="14"/>
        <v>8.2333696837513628</v>
      </c>
      <c r="I99" s="49">
        <f>SUM(I93:I98)</f>
        <v>388</v>
      </c>
      <c r="J99" s="49">
        <f>SUM(J93:J98)</f>
        <v>15</v>
      </c>
      <c r="K99" s="49">
        <f>SUM(K93:K98)</f>
        <v>49</v>
      </c>
      <c r="L99" s="49">
        <f>SUM(L93:L98)</f>
        <v>11</v>
      </c>
      <c r="M99" s="49">
        <f t="shared" si="18"/>
        <v>463</v>
      </c>
      <c r="N99" s="48">
        <f t="shared" si="19"/>
        <v>5.615550755939525</v>
      </c>
      <c r="O99" s="47">
        <f t="shared" si="15"/>
        <v>12.24543771489024</v>
      </c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</row>
    <row r="100" spans="1:67" s="43" customFormat="1" ht="13.5" customHeight="1">
      <c r="A100" s="58" t="s">
        <v>16</v>
      </c>
      <c r="B100" s="57">
        <f>方向別!I223</f>
        <v>48</v>
      </c>
      <c r="C100" s="57">
        <f>方向別!J223</f>
        <v>3</v>
      </c>
      <c r="D100" s="57">
        <f>方向別!K223</f>
        <v>5</v>
      </c>
      <c r="E100" s="57">
        <f>方向別!L223</f>
        <v>0</v>
      </c>
      <c r="F100" s="57">
        <f t="shared" si="16"/>
        <v>56</v>
      </c>
      <c r="G100" s="56">
        <f t="shared" si="17"/>
        <v>5.3571428571428568</v>
      </c>
      <c r="H100" s="55">
        <f t="shared" si="14"/>
        <v>1.5267175572519083</v>
      </c>
      <c r="I100" s="57">
        <f>SUM(方向別!B18,方向別!I100)</f>
        <v>82</v>
      </c>
      <c r="J100" s="57">
        <f>SUM(方向別!C18,方向別!J100)</f>
        <v>2</v>
      </c>
      <c r="K100" s="57">
        <f>SUM(方向別!D18,方向別!K100)</f>
        <v>17</v>
      </c>
      <c r="L100" s="57">
        <f>SUM(方向別!E18,方向別!L100)</f>
        <v>0</v>
      </c>
      <c r="M100" s="57">
        <f t="shared" si="18"/>
        <v>101</v>
      </c>
      <c r="N100" s="56">
        <f t="shared" si="19"/>
        <v>1.9801980198019802</v>
      </c>
      <c r="O100" s="55">
        <f t="shared" si="15"/>
        <v>2.6712509918011107</v>
      </c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</row>
    <row r="101" spans="1:67" s="43" customFormat="1" ht="13.5" customHeight="1">
      <c r="A101" s="54" t="s">
        <v>17</v>
      </c>
      <c r="B101" s="53">
        <f>方向別!I224</f>
        <v>38</v>
      </c>
      <c r="C101" s="53">
        <f>方向別!J224</f>
        <v>4</v>
      </c>
      <c r="D101" s="53">
        <f>方向別!K224</f>
        <v>4</v>
      </c>
      <c r="E101" s="53">
        <f>方向別!L224</f>
        <v>2</v>
      </c>
      <c r="F101" s="53">
        <f t="shared" si="16"/>
        <v>48</v>
      </c>
      <c r="G101" s="52">
        <f t="shared" si="17"/>
        <v>12.5</v>
      </c>
      <c r="H101" s="51">
        <f t="shared" si="14"/>
        <v>1.3086150490730644</v>
      </c>
      <c r="I101" s="53">
        <f>SUM(方向別!B19,方向別!I101)</f>
        <v>80</v>
      </c>
      <c r="J101" s="53">
        <f>SUM(方向別!C19,方向別!J101)</f>
        <v>2</v>
      </c>
      <c r="K101" s="53">
        <f>SUM(方向別!D19,方向別!K101)</f>
        <v>5</v>
      </c>
      <c r="L101" s="53">
        <f>SUM(方向別!E19,方向別!L101)</f>
        <v>3</v>
      </c>
      <c r="M101" s="53">
        <f t="shared" si="18"/>
        <v>90</v>
      </c>
      <c r="N101" s="52">
        <f t="shared" si="19"/>
        <v>5.5555555555555554</v>
      </c>
      <c r="O101" s="51">
        <f t="shared" si="15"/>
        <v>2.3803226659613861</v>
      </c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</row>
    <row r="102" spans="1:67" s="43" customFormat="1" ht="13.5" customHeight="1">
      <c r="A102" s="54" t="s">
        <v>18</v>
      </c>
      <c r="B102" s="53">
        <f>方向別!I225</f>
        <v>37</v>
      </c>
      <c r="C102" s="53">
        <f>方向別!J225</f>
        <v>3</v>
      </c>
      <c r="D102" s="53">
        <f>方向別!K225</f>
        <v>3</v>
      </c>
      <c r="E102" s="53">
        <f>方向別!L225</f>
        <v>0</v>
      </c>
      <c r="F102" s="53">
        <f t="shared" si="16"/>
        <v>43</v>
      </c>
      <c r="G102" s="52">
        <f t="shared" si="17"/>
        <v>6.9767441860465116</v>
      </c>
      <c r="H102" s="51">
        <f t="shared" si="14"/>
        <v>1.1723009814612868</v>
      </c>
      <c r="I102" s="53">
        <f>SUM(方向別!B20,方向別!I102)</f>
        <v>80</v>
      </c>
      <c r="J102" s="53">
        <f>SUM(方向別!C20,方向別!J102)</f>
        <v>2</v>
      </c>
      <c r="K102" s="53">
        <f>SUM(方向別!D20,方向別!K102)</f>
        <v>12</v>
      </c>
      <c r="L102" s="53">
        <f>SUM(方向別!E20,方向別!L102)</f>
        <v>0</v>
      </c>
      <c r="M102" s="53">
        <f t="shared" si="18"/>
        <v>94</v>
      </c>
      <c r="N102" s="52">
        <f t="shared" si="19"/>
        <v>2.1276595744680851</v>
      </c>
      <c r="O102" s="51">
        <f t="shared" si="15"/>
        <v>2.4861147844485587</v>
      </c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</row>
    <row r="103" spans="1:67" s="43" customFormat="1" ht="13.5" customHeight="1">
      <c r="A103" s="54" t="s">
        <v>19</v>
      </c>
      <c r="B103" s="53">
        <f>方向別!I226</f>
        <v>49</v>
      </c>
      <c r="C103" s="53">
        <f>方向別!J226</f>
        <v>1</v>
      </c>
      <c r="D103" s="53">
        <f>方向別!K226</f>
        <v>3</v>
      </c>
      <c r="E103" s="53">
        <f>方向別!L226</f>
        <v>0</v>
      </c>
      <c r="F103" s="53">
        <f t="shared" si="16"/>
        <v>53</v>
      </c>
      <c r="G103" s="52">
        <f t="shared" si="17"/>
        <v>1.8867924528301887</v>
      </c>
      <c r="H103" s="51">
        <f t="shared" si="14"/>
        <v>1.4449291166848419</v>
      </c>
      <c r="I103" s="53">
        <f>SUM(方向別!B21,方向別!I103)</f>
        <v>81</v>
      </c>
      <c r="J103" s="53">
        <f>SUM(方向別!C21,方向別!J103)</f>
        <v>1</v>
      </c>
      <c r="K103" s="53">
        <f>SUM(方向別!D21,方向別!K103)</f>
        <v>9</v>
      </c>
      <c r="L103" s="53">
        <f>SUM(方向別!E21,方向別!L103)</f>
        <v>0</v>
      </c>
      <c r="M103" s="53">
        <f t="shared" si="18"/>
        <v>91</v>
      </c>
      <c r="N103" s="52">
        <f t="shared" si="19"/>
        <v>1.098901098901099</v>
      </c>
      <c r="O103" s="51">
        <f t="shared" si="15"/>
        <v>2.4067706955831789</v>
      </c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</row>
    <row r="104" spans="1:67" s="43" customFormat="1" ht="13.5" customHeight="1">
      <c r="A104" s="54" t="s">
        <v>20</v>
      </c>
      <c r="B104" s="53">
        <f>方向別!I227</f>
        <v>33</v>
      </c>
      <c r="C104" s="53">
        <f>方向別!J227</f>
        <v>4</v>
      </c>
      <c r="D104" s="53">
        <f>方向別!K227</f>
        <v>8</v>
      </c>
      <c r="E104" s="53">
        <f>方向別!L227</f>
        <v>0</v>
      </c>
      <c r="F104" s="53">
        <f t="shared" si="16"/>
        <v>45</v>
      </c>
      <c r="G104" s="52">
        <f>IF(SUM(C104,E104)=0,0,SUM(C104,E104)/F104*100)</f>
        <v>8.8888888888888893</v>
      </c>
      <c r="H104" s="51">
        <f t="shared" si="14"/>
        <v>1.2268266085059978</v>
      </c>
      <c r="I104" s="53">
        <f>SUM(方向別!B22,方向別!I104)</f>
        <v>55</v>
      </c>
      <c r="J104" s="53">
        <f>SUM(方向別!C22,方向別!J104)</f>
        <v>4</v>
      </c>
      <c r="K104" s="53">
        <f>SUM(方向別!D22,方向別!K104)</f>
        <v>4</v>
      </c>
      <c r="L104" s="53">
        <f>SUM(方向別!E22,方向別!L104)</f>
        <v>1</v>
      </c>
      <c r="M104" s="53">
        <f t="shared" si="18"/>
        <v>64</v>
      </c>
      <c r="N104" s="52">
        <f>IF(SUM(J104,L104)=0,0,SUM(J104,L104)/M104*100)</f>
        <v>7.8125</v>
      </c>
      <c r="O104" s="51">
        <f t="shared" si="15"/>
        <v>1.6926738957947634</v>
      </c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</row>
    <row r="105" spans="1:67" s="43" customFormat="1" ht="13.5" customHeight="1">
      <c r="A105" s="54" t="s">
        <v>21</v>
      </c>
      <c r="B105" s="53">
        <f>方向別!I228</f>
        <v>43</v>
      </c>
      <c r="C105" s="53">
        <f>方向別!J228</f>
        <v>3</v>
      </c>
      <c r="D105" s="53">
        <f>方向別!K228</f>
        <v>5</v>
      </c>
      <c r="E105" s="53">
        <f>方向別!L228</f>
        <v>2</v>
      </c>
      <c r="F105" s="53">
        <f t="shared" si="16"/>
        <v>53</v>
      </c>
      <c r="G105" s="52">
        <f t="shared" si="17"/>
        <v>9.433962264150944</v>
      </c>
      <c r="H105" s="51">
        <f t="shared" si="14"/>
        <v>1.4449291166848419</v>
      </c>
      <c r="I105" s="53">
        <f>SUM(方向別!B23,方向別!I105)</f>
        <v>39</v>
      </c>
      <c r="J105" s="53">
        <f>SUM(方向別!C23,方向別!J105)</f>
        <v>2</v>
      </c>
      <c r="K105" s="53">
        <f>SUM(方向別!D23,方向別!K105)</f>
        <v>4</v>
      </c>
      <c r="L105" s="53">
        <f>SUM(方向別!E23,方向別!L105)</f>
        <v>0</v>
      </c>
      <c r="M105" s="53">
        <f t="shared" si="18"/>
        <v>45</v>
      </c>
      <c r="N105" s="52">
        <f>IF(SUM(J105,L105)=0,0,SUM(J105,L105)/M105*100)</f>
        <v>4.4444444444444446</v>
      </c>
      <c r="O105" s="51">
        <f t="shared" si="15"/>
        <v>1.190161332980693</v>
      </c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</row>
    <row r="106" spans="1:67" s="43" customFormat="1" ht="13.5" customHeight="1">
      <c r="A106" s="50" t="s">
        <v>15</v>
      </c>
      <c r="B106" s="49">
        <f>SUM(B100:B105)</f>
        <v>248</v>
      </c>
      <c r="C106" s="49">
        <f>SUM(C100:C105)</f>
        <v>18</v>
      </c>
      <c r="D106" s="49">
        <f>SUM(D100:D105)</f>
        <v>28</v>
      </c>
      <c r="E106" s="49">
        <f>SUM(E100:E105)</f>
        <v>4</v>
      </c>
      <c r="F106" s="49">
        <f t="shared" si="16"/>
        <v>298</v>
      </c>
      <c r="G106" s="48">
        <f>IF(SUM(C106,E106)=0,0,SUM(C106,E106)/F106*100)</f>
        <v>7.3825503355704702</v>
      </c>
      <c r="H106" s="47">
        <f t="shared" si="14"/>
        <v>8.1243184296619404</v>
      </c>
      <c r="I106" s="49">
        <f>SUM(I100:I105)</f>
        <v>417</v>
      </c>
      <c r="J106" s="49">
        <f>SUM(J100:J105)</f>
        <v>13</v>
      </c>
      <c r="K106" s="49">
        <f>SUM(K100:K105)</f>
        <v>51</v>
      </c>
      <c r="L106" s="49">
        <f>SUM(L100:L105)</f>
        <v>4</v>
      </c>
      <c r="M106" s="49">
        <f t="shared" si="18"/>
        <v>485</v>
      </c>
      <c r="N106" s="48">
        <f>IF(SUM(J106,L106)=0,0,SUM(J106,L106)/M106*100)</f>
        <v>3.5051546391752577</v>
      </c>
      <c r="O106" s="47">
        <f t="shared" si="15"/>
        <v>12.827294366569692</v>
      </c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</row>
    <row r="107" spans="1:67" s="43" customFormat="1" ht="13.5" customHeight="1">
      <c r="A107" s="54" t="s">
        <v>22</v>
      </c>
      <c r="B107" s="53">
        <f>方向別!I230</f>
        <v>248</v>
      </c>
      <c r="C107" s="53">
        <f>方向別!J230</f>
        <v>13</v>
      </c>
      <c r="D107" s="53">
        <f>方向別!K230</f>
        <v>48</v>
      </c>
      <c r="E107" s="53">
        <f>方向別!L230</f>
        <v>10</v>
      </c>
      <c r="F107" s="53">
        <f t="shared" si="16"/>
        <v>319</v>
      </c>
      <c r="G107" s="52">
        <f t="shared" si="17"/>
        <v>7.2100313479623823</v>
      </c>
      <c r="H107" s="51">
        <f t="shared" si="14"/>
        <v>8.696837513631408</v>
      </c>
      <c r="I107" s="53">
        <f>SUM(方向別!B25,方向別!I107)</f>
        <v>260</v>
      </c>
      <c r="J107" s="53">
        <f>SUM(方向別!C25,方向別!J107)</f>
        <v>11</v>
      </c>
      <c r="K107" s="53">
        <f>SUM(方向別!D25,方向別!K107)</f>
        <v>34</v>
      </c>
      <c r="L107" s="53">
        <f>SUM(方向別!E25,方向別!L107)</f>
        <v>6</v>
      </c>
      <c r="M107" s="53">
        <f t="shared" si="18"/>
        <v>311</v>
      </c>
      <c r="N107" s="52">
        <f t="shared" ref="N107:N129" si="20">IF(SUM(J107,L107)=0,0,SUM(J107,L107)/M107*100)</f>
        <v>5.4662379421221869</v>
      </c>
      <c r="O107" s="51">
        <f t="shared" si="15"/>
        <v>8.2253372123776778</v>
      </c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</row>
    <row r="108" spans="1:67" s="43" customFormat="1" ht="13.5" customHeight="1">
      <c r="A108" s="54" t="s">
        <v>23</v>
      </c>
      <c r="B108" s="53">
        <f>方向別!I231</f>
        <v>209</v>
      </c>
      <c r="C108" s="53">
        <f>方向別!J231</f>
        <v>9</v>
      </c>
      <c r="D108" s="53">
        <f>方向別!K231</f>
        <v>39</v>
      </c>
      <c r="E108" s="53">
        <f>方向別!L231</f>
        <v>7</v>
      </c>
      <c r="F108" s="53">
        <f t="shared" si="16"/>
        <v>264</v>
      </c>
      <c r="G108" s="52">
        <f t="shared" si="17"/>
        <v>6.0606060606060606</v>
      </c>
      <c r="H108" s="51">
        <f t="shared" si="14"/>
        <v>7.1973827699018544</v>
      </c>
      <c r="I108" s="53">
        <f>SUM(方向別!B26,方向別!I108)</f>
        <v>238</v>
      </c>
      <c r="J108" s="53">
        <f>SUM(方向別!C26,方向別!J108)</f>
        <v>11</v>
      </c>
      <c r="K108" s="53">
        <f>SUM(方向別!D26,方向別!K108)</f>
        <v>46</v>
      </c>
      <c r="L108" s="53">
        <f>SUM(方向別!E26,方向別!L108)</f>
        <v>12</v>
      </c>
      <c r="M108" s="53">
        <f>SUM(I108:L108)</f>
        <v>307</v>
      </c>
      <c r="N108" s="52">
        <f t="shared" si="20"/>
        <v>7.4918566775244306</v>
      </c>
      <c r="O108" s="51">
        <f t="shared" si="15"/>
        <v>8.1195450938905047</v>
      </c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</row>
    <row r="109" spans="1:67" s="43" customFormat="1" ht="13.5" customHeight="1">
      <c r="A109" s="54" t="s">
        <v>24</v>
      </c>
      <c r="B109" s="53">
        <f>方向別!I232</f>
        <v>209</v>
      </c>
      <c r="C109" s="53">
        <f>方向別!J232</f>
        <v>12</v>
      </c>
      <c r="D109" s="53">
        <f>方向別!K232</f>
        <v>48</v>
      </c>
      <c r="E109" s="53">
        <f>方向別!L232</f>
        <v>7</v>
      </c>
      <c r="F109" s="53">
        <f t="shared" si="16"/>
        <v>276</v>
      </c>
      <c r="G109" s="52">
        <f t="shared" si="17"/>
        <v>6.8840579710144931</v>
      </c>
      <c r="H109" s="51">
        <f t="shared" si="14"/>
        <v>7.5245365321701199</v>
      </c>
      <c r="I109" s="53">
        <f>SUM(方向別!B27,方向別!I109)</f>
        <v>228</v>
      </c>
      <c r="J109" s="53">
        <f>SUM(方向別!C27,方向別!J109)</f>
        <v>12</v>
      </c>
      <c r="K109" s="53">
        <f>SUM(方向別!D27,方向別!K109)</f>
        <v>41</v>
      </c>
      <c r="L109" s="53">
        <f>SUM(方向別!E27,方向別!L109)</f>
        <v>8</v>
      </c>
      <c r="M109" s="53">
        <f t="shared" si="18"/>
        <v>289</v>
      </c>
      <c r="N109" s="52">
        <f t="shared" si="20"/>
        <v>6.9204152249134951</v>
      </c>
      <c r="O109" s="51">
        <f t="shared" si="15"/>
        <v>7.6434805606982277</v>
      </c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</row>
    <row r="110" spans="1:67" s="43" customFormat="1" ht="13.5" customHeight="1">
      <c r="A110" s="54" t="s">
        <v>25</v>
      </c>
      <c r="B110" s="53">
        <f>方向別!I233</f>
        <v>245</v>
      </c>
      <c r="C110" s="53">
        <f>方向別!J233</f>
        <v>11</v>
      </c>
      <c r="D110" s="53">
        <f>方向別!K233</f>
        <v>21</v>
      </c>
      <c r="E110" s="53">
        <f>方向別!L233</f>
        <v>7</v>
      </c>
      <c r="F110" s="53">
        <f t="shared" si="16"/>
        <v>284</v>
      </c>
      <c r="G110" s="52">
        <f t="shared" si="17"/>
        <v>6.3380281690140841</v>
      </c>
      <c r="H110" s="51">
        <f t="shared" si="14"/>
        <v>7.7426390403489638</v>
      </c>
      <c r="I110" s="53">
        <f>SUM(方向別!B28,方向別!I110)</f>
        <v>219</v>
      </c>
      <c r="J110" s="53">
        <f>SUM(方向別!C28,方向別!J110)</f>
        <v>13</v>
      </c>
      <c r="K110" s="53">
        <f>SUM(方向別!D28,方向別!K110)</f>
        <v>36</v>
      </c>
      <c r="L110" s="53">
        <f>SUM(方向別!E28,方向別!L110)</f>
        <v>4</v>
      </c>
      <c r="M110" s="53">
        <f t="shared" si="18"/>
        <v>272</v>
      </c>
      <c r="N110" s="52">
        <f t="shared" si="20"/>
        <v>6.25</v>
      </c>
      <c r="O110" s="51">
        <f t="shared" si="15"/>
        <v>7.1938640571277439</v>
      </c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</row>
    <row r="111" spans="1:67" s="43" customFormat="1" ht="13.5" customHeight="1">
      <c r="A111" s="54" t="s">
        <v>26</v>
      </c>
      <c r="B111" s="53">
        <f>方向別!I234</f>
        <v>207</v>
      </c>
      <c r="C111" s="53">
        <f>方向別!J234</f>
        <v>11</v>
      </c>
      <c r="D111" s="53">
        <f>方向別!K234</f>
        <v>28</v>
      </c>
      <c r="E111" s="53">
        <f>方向別!L234</f>
        <v>4</v>
      </c>
      <c r="F111" s="53">
        <f t="shared" si="16"/>
        <v>250</v>
      </c>
      <c r="G111" s="52">
        <f t="shared" si="17"/>
        <v>6</v>
      </c>
      <c r="H111" s="51">
        <f t="shared" si="14"/>
        <v>6.815703380588876</v>
      </c>
      <c r="I111" s="53">
        <f>SUM(方向別!B29,方向別!I111)</f>
        <v>215</v>
      </c>
      <c r="J111" s="53">
        <f>SUM(方向別!C29,方向別!J111)</f>
        <v>12</v>
      </c>
      <c r="K111" s="53">
        <f>SUM(方向別!D29,方向別!K111)</f>
        <v>42</v>
      </c>
      <c r="L111" s="53">
        <f>SUM(方向別!E29,方向別!L111)</f>
        <v>3</v>
      </c>
      <c r="M111" s="53">
        <f t="shared" si="18"/>
        <v>272</v>
      </c>
      <c r="N111" s="52">
        <f t="shared" si="20"/>
        <v>5.5147058823529411</v>
      </c>
      <c r="O111" s="51">
        <f t="shared" si="15"/>
        <v>7.1938640571277439</v>
      </c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</row>
    <row r="112" spans="1:67" s="43" customFormat="1" ht="13.5" customHeight="1">
      <c r="A112" s="54" t="s">
        <v>27</v>
      </c>
      <c r="B112" s="53">
        <f>方向別!I235</f>
        <v>209</v>
      </c>
      <c r="C112" s="53">
        <f>方向別!J235</f>
        <v>11</v>
      </c>
      <c r="D112" s="53">
        <f>方向別!K235</f>
        <v>45</v>
      </c>
      <c r="E112" s="53">
        <f>方向別!L235</f>
        <v>4</v>
      </c>
      <c r="F112" s="53">
        <f t="shared" si="16"/>
        <v>269</v>
      </c>
      <c r="G112" s="52">
        <f t="shared" si="17"/>
        <v>5.5762081784386615</v>
      </c>
      <c r="H112" s="51">
        <f t="shared" si="14"/>
        <v>7.3336968375136316</v>
      </c>
      <c r="I112" s="53">
        <f>SUM(方向別!B30,方向別!I112)</f>
        <v>212</v>
      </c>
      <c r="J112" s="53">
        <f>SUM(方向別!C30,方向別!J112)</f>
        <v>12</v>
      </c>
      <c r="K112" s="53">
        <f>SUM(方向別!D30,方向別!K112)</f>
        <v>38</v>
      </c>
      <c r="L112" s="53">
        <f>SUM(方向別!E30,方向別!L112)</f>
        <v>5</v>
      </c>
      <c r="M112" s="53">
        <f t="shared" si="18"/>
        <v>267</v>
      </c>
      <c r="N112" s="52">
        <f t="shared" si="20"/>
        <v>6.3670411985018731</v>
      </c>
      <c r="O112" s="51">
        <f t="shared" si="15"/>
        <v>7.0616239090187785</v>
      </c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</row>
    <row r="113" spans="1:67" s="43" customFormat="1" ht="13.5" customHeight="1">
      <c r="A113" s="54" t="s">
        <v>28</v>
      </c>
      <c r="B113" s="53">
        <f>方向別!I236</f>
        <v>242</v>
      </c>
      <c r="C113" s="53">
        <f>方向別!J236</f>
        <v>14</v>
      </c>
      <c r="D113" s="53">
        <f>方向別!K236</f>
        <v>55</v>
      </c>
      <c r="E113" s="53">
        <f>方向別!L236</f>
        <v>6</v>
      </c>
      <c r="F113" s="53">
        <f t="shared" si="16"/>
        <v>317</v>
      </c>
      <c r="G113" s="52">
        <f t="shared" si="17"/>
        <v>6.309148264984227</v>
      </c>
      <c r="H113" s="51">
        <f t="shared" si="14"/>
        <v>8.642311886586695</v>
      </c>
      <c r="I113" s="53">
        <f>SUM(方向別!B31,方向別!I113)</f>
        <v>210</v>
      </c>
      <c r="J113" s="53">
        <f>SUM(方向別!C31,方向別!J113)</f>
        <v>13</v>
      </c>
      <c r="K113" s="53">
        <f>SUM(方向別!D31,方向別!K113)</f>
        <v>31</v>
      </c>
      <c r="L113" s="53">
        <f>SUM(方向別!E31,方向別!L113)</f>
        <v>6</v>
      </c>
      <c r="M113" s="53">
        <f t="shared" si="18"/>
        <v>260</v>
      </c>
      <c r="N113" s="52">
        <f t="shared" si="20"/>
        <v>7.3076923076923084</v>
      </c>
      <c r="O113" s="51">
        <f t="shared" si="15"/>
        <v>6.8764877016662256</v>
      </c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</row>
    <row r="114" spans="1:67" s="43" customFormat="1" ht="13.5" customHeight="1">
      <c r="A114" s="54" t="s">
        <v>57</v>
      </c>
      <c r="B114" s="53">
        <f>方向別!I237</f>
        <v>252</v>
      </c>
      <c r="C114" s="53">
        <f>方向別!J237</f>
        <v>8</v>
      </c>
      <c r="D114" s="53">
        <f>方向別!K237</f>
        <v>50</v>
      </c>
      <c r="E114" s="53">
        <f>方向別!L237</f>
        <v>12</v>
      </c>
      <c r="F114" s="53">
        <f t="shared" si="16"/>
        <v>322</v>
      </c>
      <c r="G114" s="52">
        <f t="shared" si="17"/>
        <v>6.2111801242236027</v>
      </c>
      <c r="H114" s="51">
        <f t="shared" si="14"/>
        <v>8.778625954198473</v>
      </c>
      <c r="I114" s="53">
        <f>SUM(方向別!B32,方向別!I114)</f>
        <v>268</v>
      </c>
      <c r="J114" s="53">
        <f>SUM(方向別!C32,方向別!J114)</f>
        <v>13</v>
      </c>
      <c r="K114" s="53">
        <f>SUM(方向別!D32,方向別!K114)</f>
        <v>30</v>
      </c>
      <c r="L114" s="53">
        <f>SUM(方向別!E32,方向別!L114)</f>
        <v>7</v>
      </c>
      <c r="M114" s="53">
        <f t="shared" si="18"/>
        <v>318</v>
      </c>
      <c r="N114" s="52">
        <f t="shared" si="20"/>
        <v>6.2893081761006293</v>
      </c>
      <c r="O114" s="51">
        <f t="shared" si="15"/>
        <v>8.4104734197302307</v>
      </c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</row>
    <row r="115" spans="1:67" s="43" customFormat="1" ht="13.5" customHeight="1">
      <c r="A115" s="58" t="s">
        <v>29</v>
      </c>
      <c r="B115" s="57">
        <f>方向別!I238</f>
        <v>64</v>
      </c>
      <c r="C115" s="57">
        <f>方向別!J238</f>
        <v>2</v>
      </c>
      <c r="D115" s="57">
        <f>方向別!K238</f>
        <v>10</v>
      </c>
      <c r="E115" s="57">
        <f>方向別!L238</f>
        <v>2</v>
      </c>
      <c r="F115" s="57">
        <f t="shared" si="16"/>
        <v>78</v>
      </c>
      <c r="G115" s="56">
        <f t="shared" si="17"/>
        <v>5.1282051282051277</v>
      </c>
      <c r="H115" s="55">
        <f t="shared" si="14"/>
        <v>2.1264994547437297</v>
      </c>
      <c r="I115" s="57">
        <f>SUM(方向別!B33,方向別!I115)</f>
        <v>44</v>
      </c>
      <c r="J115" s="57">
        <f>SUM(方向別!C33,方向別!J115)</f>
        <v>1</v>
      </c>
      <c r="K115" s="57">
        <f>SUM(方向別!D33,方向別!K115)</f>
        <v>5</v>
      </c>
      <c r="L115" s="57">
        <f>SUM(方向別!E33,方向別!L115)</f>
        <v>0</v>
      </c>
      <c r="M115" s="57">
        <f t="shared" si="18"/>
        <v>50</v>
      </c>
      <c r="N115" s="56">
        <f t="shared" si="20"/>
        <v>2</v>
      </c>
      <c r="O115" s="55">
        <f t="shared" si="15"/>
        <v>1.3224014810896589</v>
      </c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</row>
    <row r="116" spans="1:67" s="43" customFormat="1" ht="13.5" customHeight="1">
      <c r="A116" s="54" t="s">
        <v>30</v>
      </c>
      <c r="B116" s="53">
        <f>方向別!I239</f>
        <v>61</v>
      </c>
      <c r="C116" s="53">
        <f>方向別!J239</f>
        <v>2</v>
      </c>
      <c r="D116" s="53">
        <f>方向別!K239</f>
        <v>9</v>
      </c>
      <c r="E116" s="53">
        <f>方向別!L239</f>
        <v>0</v>
      </c>
      <c r="F116" s="53">
        <f t="shared" si="16"/>
        <v>72</v>
      </c>
      <c r="G116" s="52">
        <f t="shared" si="17"/>
        <v>2.7777777777777777</v>
      </c>
      <c r="H116" s="51">
        <f t="shared" si="14"/>
        <v>1.9629225736095965</v>
      </c>
      <c r="I116" s="53">
        <f>SUM(方向別!B34,方向別!I116)</f>
        <v>46</v>
      </c>
      <c r="J116" s="53">
        <f>SUM(方向別!C34,方向別!J116)</f>
        <v>3</v>
      </c>
      <c r="K116" s="53">
        <f>SUM(方向別!D34,方向別!K116)</f>
        <v>4</v>
      </c>
      <c r="L116" s="53">
        <f>SUM(方向別!E34,方向別!L116)</f>
        <v>0</v>
      </c>
      <c r="M116" s="53">
        <f t="shared" si="18"/>
        <v>53</v>
      </c>
      <c r="N116" s="52">
        <f t="shared" si="20"/>
        <v>5.6603773584905666</v>
      </c>
      <c r="O116" s="51">
        <f t="shared" si="15"/>
        <v>1.4017455699550383</v>
      </c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</row>
    <row r="117" spans="1:67" s="43" customFormat="1" ht="13.5" customHeight="1">
      <c r="A117" s="54" t="s">
        <v>31</v>
      </c>
      <c r="B117" s="53">
        <f>方向別!I240</f>
        <v>59</v>
      </c>
      <c r="C117" s="53">
        <f>方向別!J240</f>
        <v>1</v>
      </c>
      <c r="D117" s="53">
        <f>方向別!K240</f>
        <v>10</v>
      </c>
      <c r="E117" s="53">
        <f>方向別!L240</f>
        <v>2</v>
      </c>
      <c r="F117" s="53">
        <f t="shared" si="16"/>
        <v>72</v>
      </c>
      <c r="G117" s="52">
        <f t="shared" si="17"/>
        <v>4.1666666666666661</v>
      </c>
      <c r="H117" s="51">
        <f t="shared" si="14"/>
        <v>1.9629225736095965</v>
      </c>
      <c r="I117" s="53">
        <f>SUM(方向別!B35,方向別!I117)</f>
        <v>38</v>
      </c>
      <c r="J117" s="53">
        <f>SUM(方向別!C35,方向別!J117)</f>
        <v>1</v>
      </c>
      <c r="K117" s="53">
        <f>SUM(方向別!D35,方向別!K117)</f>
        <v>6</v>
      </c>
      <c r="L117" s="53">
        <f>SUM(方向別!E35,方向別!L117)</f>
        <v>0</v>
      </c>
      <c r="M117" s="53">
        <f t="shared" si="18"/>
        <v>45</v>
      </c>
      <c r="N117" s="52">
        <f t="shared" si="20"/>
        <v>2.2222222222222223</v>
      </c>
      <c r="O117" s="51">
        <f t="shared" si="15"/>
        <v>1.190161332980693</v>
      </c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</row>
    <row r="118" spans="1:67" s="43" customFormat="1" ht="13.5" customHeight="1">
      <c r="A118" s="54" t="s">
        <v>32</v>
      </c>
      <c r="B118" s="53">
        <f>方向別!I241</f>
        <v>64</v>
      </c>
      <c r="C118" s="53">
        <f>方向別!J241</f>
        <v>2</v>
      </c>
      <c r="D118" s="53">
        <f>方向別!K241</f>
        <v>8</v>
      </c>
      <c r="E118" s="53">
        <f>方向別!L241</f>
        <v>1</v>
      </c>
      <c r="F118" s="53">
        <f t="shared" si="16"/>
        <v>75</v>
      </c>
      <c r="G118" s="52">
        <f t="shared" si="17"/>
        <v>4</v>
      </c>
      <c r="H118" s="51">
        <f t="shared" si="14"/>
        <v>2.0447110141766629</v>
      </c>
      <c r="I118" s="53">
        <f>SUM(方向別!B36,方向別!I118)</f>
        <v>38</v>
      </c>
      <c r="J118" s="53">
        <f>SUM(方向別!C36,方向別!J118)</f>
        <v>3</v>
      </c>
      <c r="K118" s="53">
        <f>SUM(方向別!D36,方向別!K118)</f>
        <v>4</v>
      </c>
      <c r="L118" s="53">
        <f>SUM(方向別!E36,方向別!L118)</f>
        <v>0</v>
      </c>
      <c r="M118" s="53">
        <f t="shared" si="18"/>
        <v>45</v>
      </c>
      <c r="N118" s="52">
        <f t="shared" si="20"/>
        <v>6.666666666666667</v>
      </c>
      <c r="O118" s="51">
        <f t="shared" si="15"/>
        <v>1.190161332980693</v>
      </c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</row>
    <row r="119" spans="1:67" s="43" customFormat="1" ht="13.5" customHeight="1">
      <c r="A119" s="54" t="s">
        <v>33</v>
      </c>
      <c r="B119" s="53">
        <f>方向別!I242</f>
        <v>60</v>
      </c>
      <c r="C119" s="53">
        <f>方向別!J242</f>
        <v>2</v>
      </c>
      <c r="D119" s="53">
        <f>方向別!K242</f>
        <v>10</v>
      </c>
      <c r="E119" s="53">
        <f>方向別!L242</f>
        <v>1</v>
      </c>
      <c r="F119" s="53">
        <f t="shared" si="16"/>
        <v>73</v>
      </c>
      <c r="G119" s="52">
        <f t="shared" si="17"/>
        <v>4.10958904109589</v>
      </c>
      <c r="H119" s="51">
        <f t="shared" si="14"/>
        <v>1.9901853871319521</v>
      </c>
      <c r="I119" s="53">
        <f>SUM(方向別!B37,方向別!I119)</f>
        <v>37</v>
      </c>
      <c r="J119" s="53">
        <f>SUM(方向別!C37,方向別!J119)</f>
        <v>2</v>
      </c>
      <c r="K119" s="53">
        <f>SUM(方向別!D37,方向別!K119)</f>
        <v>10</v>
      </c>
      <c r="L119" s="53">
        <f>SUM(方向別!E37,方向別!L119)</f>
        <v>0</v>
      </c>
      <c r="M119" s="53">
        <f t="shared" si="18"/>
        <v>49</v>
      </c>
      <c r="N119" s="52">
        <f t="shared" si="20"/>
        <v>4.0816326530612246</v>
      </c>
      <c r="O119" s="51">
        <f t="shared" si="15"/>
        <v>1.2959534514678657</v>
      </c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</row>
    <row r="120" spans="1:67" s="43" customFormat="1" ht="13.5" customHeight="1">
      <c r="A120" s="54" t="s">
        <v>34</v>
      </c>
      <c r="B120" s="53">
        <f>方向別!I243</f>
        <v>60</v>
      </c>
      <c r="C120" s="53">
        <f>方向別!J243</f>
        <v>1</v>
      </c>
      <c r="D120" s="53">
        <f>方向別!K243</f>
        <v>7</v>
      </c>
      <c r="E120" s="53">
        <f>方向別!L243</f>
        <v>0</v>
      </c>
      <c r="F120" s="53">
        <f t="shared" si="16"/>
        <v>68</v>
      </c>
      <c r="G120" s="52">
        <f t="shared" si="17"/>
        <v>1.4705882352941175</v>
      </c>
      <c r="H120" s="51">
        <f t="shared" si="14"/>
        <v>1.8538713195201746</v>
      </c>
      <c r="I120" s="53">
        <f>SUM(方向別!B38,方向別!I120)</f>
        <v>34</v>
      </c>
      <c r="J120" s="53">
        <f>SUM(方向別!C38,方向別!J120)</f>
        <v>1</v>
      </c>
      <c r="K120" s="53">
        <f>SUM(方向別!D38,方向別!K120)</f>
        <v>4</v>
      </c>
      <c r="L120" s="53">
        <f>SUM(方向別!E38,方向別!L120)</f>
        <v>0</v>
      </c>
      <c r="M120" s="53">
        <f t="shared" si="18"/>
        <v>39</v>
      </c>
      <c r="N120" s="52">
        <f t="shared" si="20"/>
        <v>2.5641025641025639</v>
      </c>
      <c r="O120" s="51">
        <f t="shared" si="15"/>
        <v>1.0314731552499339</v>
      </c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</row>
    <row r="121" spans="1:67" s="43" customFormat="1" ht="13.5" customHeight="1">
      <c r="A121" s="50" t="s">
        <v>15</v>
      </c>
      <c r="B121" s="49">
        <f>SUM(B115:B120)</f>
        <v>368</v>
      </c>
      <c r="C121" s="49">
        <f>SUM(C115:C120)</f>
        <v>10</v>
      </c>
      <c r="D121" s="49">
        <f>SUM(D115:D120)</f>
        <v>54</v>
      </c>
      <c r="E121" s="49">
        <f>SUM(E115:E120)</f>
        <v>6</v>
      </c>
      <c r="F121" s="49">
        <f t="shared" si="16"/>
        <v>438</v>
      </c>
      <c r="G121" s="48">
        <f t="shared" si="17"/>
        <v>3.6529680365296802</v>
      </c>
      <c r="H121" s="47">
        <f t="shared" si="14"/>
        <v>11.941112322791712</v>
      </c>
      <c r="I121" s="49">
        <f>SUM(I115:I120)</f>
        <v>237</v>
      </c>
      <c r="J121" s="49">
        <f>SUM(J115:J120)</f>
        <v>11</v>
      </c>
      <c r="K121" s="49">
        <f>SUM(K115:K120)</f>
        <v>33</v>
      </c>
      <c r="L121" s="49">
        <f>SUM(L115:L120)</f>
        <v>0</v>
      </c>
      <c r="M121" s="49">
        <f t="shared" si="18"/>
        <v>281</v>
      </c>
      <c r="N121" s="48">
        <f t="shared" si="20"/>
        <v>3.9145907473309607</v>
      </c>
      <c r="O121" s="47">
        <f t="shared" si="15"/>
        <v>7.4318963237238824</v>
      </c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</row>
    <row r="122" spans="1:67" s="43" customFormat="1" ht="13.5" customHeight="1">
      <c r="A122" s="58" t="s">
        <v>35</v>
      </c>
      <c r="B122" s="57">
        <f>方向別!I245</f>
        <v>51</v>
      </c>
      <c r="C122" s="57">
        <f>方向別!J245</f>
        <v>1</v>
      </c>
      <c r="D122" s="57">
        <f>方向別!K245</f>
        <v>7</v>
      </c>
      <c r="E122" s="57">
        <f>方向別!L245</f>
        <v>0</v>
      </c>
      <c r="F122" s="57">
        <f t="shared" si="16"/>
        <v>59</v>
      </c>
      <c r="G122" s="56">
        <f t="shared" si="17"/>
        <v>1.6949152542372881</v>
      </c>
      <c r="H122" s="55">
        <f t="shared" si="14"/>
        <v>1.6085059978189751</v>
      </c>
      <c r="I122" s="57">
        <f>SUM(方向別!B40,方向別!I122)</f>
        <v>36</v>
      </c>
      <c r="J122" s="57">
        <f>SUM(方向別!C40,方向別!J122)</f>
        <v>2</v>
      </c>
      <c r="K122" s="57">
        <f>SUM(方向別!D40,方向別!K122)</f>
        <v>8</v>
      </c>
      <c r="L122" s="57">
        <f>SUM(方向別!E40,方向別!L122)</f>
        <v>0</v>
      </c>
      <c r="M122" s="57">
        <f t="shared" si="18"/>
        <v>46</v>
      </c>
      <c r="N122" s="56">
        <f t="shared" si="20"/>
        <v>4.3478260869565215</v>
      </c>
      <c r="O122" s="55">
        <f t="shared" si="15"/>
        <v>1.2166093626024861</v>
      </c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</row>
    <row r="123" spans="1:67" s="43" customFormat="1" ht="13.5" customHeight="1">
      <c r="A123" s="54" t="s">
        <v>36</v>
      </c>
      <c r="B123" s="53">
        <f>方向別!I246</f>
        <v>65</v>
      </c>
      <c r="C123" s="53">
        <f>方向別!J246</f>
        <v>3</v>
      </c>
      <c r="D123" s="53">
        <f>方向別!K246</f>
        <v>13</v>
      </c>
      <c r="E123" s="53">
        <f>方向別!L246</f>
        <v>0</v>
      </c>
      <c r="F123" s="53">
        <f t="shared" si="16"/>
        <v>81</v>
      </c>
      <c r="G123" s="52">
        <f t="shared" si="17"/>
        <v>3.7037037037037033</v>
      </c>
      <c r="H123" s="51">
        <f t="shared" si="14"/>
        <v>2.2082878953107961</v>
      </c>
      <c r="I123" s="53">
        <f>SUM(方向別!B41,方向別!I123)</f>
        <v>39</v>
      </c>
      <c r="J123" s="53">
        <f>SUM(方向別!C41,方向別!J123)</f>
        <v>2</v>
      </c>
      <c r="K123" s="53">
        <f>SUM(方向別!D41,方向別!K123)</f>
        <v>5</v>
      </c>
      <c r="L123" s="53">
        <f>SUM(方向別!E41,方向別!L123)</f>
        <v>0</v>
      </c>
      <c r="M123" s="53">
        <f t="shared" si="18"/>
        <v>46</v>
      </c>
      <c r="N123" s="52">
        <f t="shared" si="20"/>
        <v>4.3478260869565215</v>
      </c>
      <c r="O123" s="51">
        <f t="shared" si="15"/>
        <v>1.2166093626024861</v>
      </c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</row>
    <row r="124" spans="1:67" s="43" customFormat="1" ht="13.5" customHeight="1">
      <c r="A124" s="54" t="s">
        <v>37</v>
      </c>
      <c r="B124" s="53">
        <f>方向別!I247</f>
        <v>37</v>
      </c>
      <c r="C124" s="53">
        <f>方向別!J247</f>
        <v>1</v>
      </c>
      <c r="D124" s="53">
        <f>方向別!K247</f>
        <v>7</v>
      </c>
      <c r="E124" s="53">
        <f>方向別!L247</f>
        <v>0</v>
      </c>
      <c r="F124" s="53">
        <f t="shared" si="16"/>
        <v>45</v>
      </c>
      <c r="G124" s="52">
        <f t="shared" si="17"/>
        <v>2.2222222222222223</v>
      </c>
      <c r="H124" s="51">
        <f t="shared" si="14"/>
        <v>1.2268266085059978</v>
      </c>
      <c r="I124" s="53">
        <f>SUM(方向別!B42,方向別!I124)</f>
        <v>34</v>
      </c>
      <c r="J124" s="53">
        <f>SUM(方向別!C42,方向別!J124)</f>
        <v>3</v>
      </c>
      <c r="K124" s="53">
        <f>SUM(方向別!D42,方向別!K124)</f>
        <v>8</v>
      </c>
      <c r="L124" s="53">
        <f>SUM(方向別!E42,方向別!L124)</f>
        <v>0</v>
      </c>
      <c r="M124" s="53">
        <f t="shared" si="18"/>
        <v>45</v>
      </c>
      <c r="N124" s="52">
        <f t="shared" si="20"/>
        <v>6.666666666666667</v>
      </c>
      <c r="O124" s="51">
        <f t="shared" si="15"/>
        <v>1.190161332980693</v>
      </c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</row>
    <row r="125" spans="1:67" s="43" customFormat="1" ht="13.5" customHeight="1">
      <c r="A125" s="54" t="s">
        <v>38</v>
      </c>
      <c r="B125" s="53">
        <f>方向別!I248</f>
        <v>49</v>
      </c>
      <c r="C125" s="53">
        <f>方向別!J248</f>
        <v>3</v>
      </c>
      <c r="D125" s="53">
        <f>方向別!K248</f>
        <v>7</v>
      </c>
      <c r="E125" s="53">
        <f>方向別!L248</f>
        <v>0</v>
      </c>
      <c r="F125" s="53">
        <f t="shared" si="16"/>
        <v>59</v>
      </c>
      <c r="G125" s="52">
        <f t="shared" si="17"/>
        <v>5.0847457627118651</v>
      </c>
      <c r="H125" s="51">
        <f t="shared" si="14"/>
        <v>1.6085059978189751</v>
      </c>
      <c r="I125" s="53">
        <f>SUM(方向別!B43,方向別!I125)</f>
        <v>36</v>
      </c>
      <c r="J125" s="53">
        <f>SUM(方向別!C43,方向別!J125)</f>
        <v>1</v>
      </c>
      <c r="K125" s="53">
        <f>SUM(方向別!D43,方向別!K125)</f>
        <v>3</v>
      </c>
      <c r="L125" s="53">
        <f>SUM(方向別!E43,方向別!L125)</f>
        <v>1</v>
      </c>
      <c r="M125" s="53">
        <f t="shared" si="18"/>
        <v>41</v>
      </c>
      <c r="N125" s="52">
        <f t="shared" si="20"/>
        <v>4.8780487804878048</v>
      </c>
      <c r="O125" s="51">
        <f t="shared" si="15"/>
        <v>1.0843692144935202</v>
      </c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</row>
    <row r="126" spans="1:67" s="43" customFormat="1" ht="13.5" customHeight="1">
      <c r="A126" s="54" t="s">
        <v>39</v>
      </c>
      <c r="B126" s="53">
        <f>方向別!I249</f>
        <v>43</v>
      </c>
      <c r="C126" s="53">
        <f>方向別!J249</f>
        <v>2</v>
      </c>
      <c r="D126" s="53">
        <f>方向別!K249</f>
        <v>2</v>
      </c>
      <c r="E126" s="53">
        <f>方向別!L249</f>
        <v>1</v>
      </c>
      <c r="F126" s="53">
        <f t="shared" si="16"/>
        <v>48</v>
      </c>
      <c r="G126" s="52">
        <f t="shared" si="17"/>
        <v>6.25</v>
      </c>
      <c r="H126" s="51">
        <f t="shared" si="14"/>
        <v>1.3086150490730644</v>
      </c>
      <c r="I126" s="53">
        <f>SUM(方向別!B44,方向別!I126)</f>
        <v>38</v>
      </c>
      <c r="J126" s="53">
        <f>SUM(方向別!C44,方向別!J126)</f>
        <v>1</v>
      </c>
      <c r="K126" s="53">
        <f>SUM(方向別!D44,方向別!K126)</f>
        <v>4</v>
      </c>
      <c r="L126" s="53">
        <f>SUM(方向別!E44,方向別!L126)</f>
        <v>0</v>
      </c>
      <c r="M126" s="53">
        <f t="shared" si="18"/>
        <v>43</v>
      </c>
      <c r="N126" s="52">
        <f t="shared" si="20"/>
        <v>2.3255813953488373</v>
      </c>
      <c r="O126" s="51">
        <f t="shared" si="15"/>
        <v>1.1372652737371065</v>
      </c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</row>
    <row r="127" spans="1:67" s="43" customFormat="1" ht="13.5" customHeight="1">
      <c r="A127" s="54" t="s">
        <v>40</v>
      </c>
      <c r="B127" s="53">
        <f>方向別!I250</f>
        <v>31</v>
      </c>
      <c r="C127" s="53">
        <f>方向別!J250</f>
        <v>1</v>
      </c>
      <c r="D127" s="53">
        <f>方向別!K250</f>
        <v>5</v>
      </c>
      <c r="E127" s="53">
        <f>方向別!L250</f>
        <v>0</v>
      </c>
      <c r="F127" s="53">
        <f t="shared" si="16"/>
        <v>37</v>
      </c>
      <c r="G127" s="52">
        <f t="shared" si="17"/>
        <v>2.7027027027027026</v>
      </c>
      <c r="H127" s="51">
        <f t="shared" si="14"/>
        <v>1.0087241003271539</v>
      </c>
      <c r="I127" s="53">
        <f>SUM(方向別!B45,方向別!I127)</f>
        <v>29</v>
      </c>
      <c r="J127" s="53">
        <f>SUM(方向別!C45,方向別!J127)</f>
        <v>2</v>
      </c>
      <c r="K127" s="53">
        <f>SUM(方向別!D45,方向別!K127)</f>
        <v>4</v>
      </c>
      <c r="L127" s="53">
        <f>SUM(方向別!E45,方向別!L127)</f>
        <v>0</v>
      </c>
      <c r="M127" s="53">
        <f t="shared" si="18"/>
        <v>35</v>
      </c>
      <c r="N127" s="52">
        <f t="shared" si="20"/>
        <v>5.7142857142857144</v>
      </c>
      <c r="O127" s="51">
        <f t="shared" si="15"/>
        <v>0.92568103676276114</v>
      </c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</row>
    <row r="128" spans="1:67" s="43" customFormat="1" ht="13.5" customHeight="1">
      <c r="A128" s="50" t="s">
        <v>15</v>
      </c>
      <c r="B128" s="49">
        <f>SUM(B122:B127)</f>
        <v>276</v>
      </c>
      <c r="C128" s="49">
        <f>SUM(C122:C127)</f>
        <v>11</v>
      </c>
      <c r="D128" s="49">
        <f>SUM(D122:D127)</f>
        <v>41</v>
      </c>
      <c r="E128" s="49">
        <f>SUM(E122:E127)</f>
        <v>1</v>
      </c>
      <c r="F128" s="49">
        <f t="shared" si="16"/>
        <v>329</v>
      </c>
      <c r="G128" s="48">
        <f t="shared" si="17"/>
        <v>3.6474164133738598</v>
      </c>
      <c r="H128" s="47">
        <f t="shared" si="14"/>
        <v>8.9694656488549622</v>
      </c>
      <c r="I128" s="49">
        <f>SUM(I122:I127)</f>
        <v>212</v>
      </c>
      <c r="J128" s="49">
        <f>SUM(J122:J127)</f>
        <v>11</v>
      </c>
      <c r="K128" s="49">
        <f>SUM(K122:K127)</f>
        <v>32</v>
      </c>
      <c r="L128" s="49">
        <f>SUM(L122:L127)</f>
        <v>1</v>
      </c>
      <c r="M128" s="49">
        <f>SUM(I128:L128)</f>
        <v>256</v>
      </c>
      <c r="N128" s="48">
        <f t="shared" si="20"/>
        <v>4.6875</v>
      </c>
      <c r="O128" s="47">
        <f t="shared" si="15"/>
        <v>6.7706955831790534</v>
      </c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</row>
    <row r="129" spans="1:67" s="43" customFormat="1" ht="13.5" customHeight="1">
      <c r="A129" s="50" t="s">
        <v>41</v>
      </c>
      <c r="B129" s="49">
        <f>SUM(B99,B106:B114,B121,B128)</f>
        <v>2973</v>
      </c>
      <c r="C129" s="49">
        <f>SUM(C99,C106:C114,C121,C128)</f>
        <v>136</v>
      </c>
      <c r="D129" s="49">
        <f>SUM(D99,D106:D114,D121,D128)</f>
        <v>477</v>
      </c>
      <c r="E129" s="49">
        <f>SUM(E99,E106:E114,E121,E128)</f>
        <v>82</v>
      </c>
      <c r="F129" s="49">
        <f t="shared" si="16"/>
        <v>3668</v>
      </c>
      <c r="G129" s="48">
        <f t="shared" si="17"/>
        <v>5.9432933478735004</v>
      </c>
      <c r="H129" s="47">
        <f t="shared" si="14"/>
        <v>100</v>
      </c>
      <c r="I129" s="49">
        <f>SUM(I99,I106:I114,I121,I128)</f>
        <v>3104</v>
      </c>
      <c r="J129" s="49">
        <f>SUM(J99,J106:J114,J121,J128)</f>
        <v>147</v>
      </c>
      <c r="K129" s="49">
        <f>SUM(K99,K106:K114,K121,K128)</f>
        <v>463</v>
      </c>
      <c r="L129" s="49">
        <f>SUM(L99,L106:L114,L121,L128)</f>
        <v>67</v>
      </c>
      <c r="M129" s="49">
        <f t="shared" si="18"/>
        <v>3781</v>
      </c>
      <c r="N129" s="48">
        <f t="shared" si="20"/>
        <v>5.6598783390637397</v>
      </c>
      <c r="O129" s="47">
        <f t="shared" si="15"/>
        <v>100</v>
      </c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</row>
    <row r="130" spans="1:67" s="43" customFormat="1" ht="13.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</row>
    <row r="131" spans="1:67" s="43" customFormat="1" ht="13.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</row>
    <row r="132" spans="1:67" s="44" customFormat="1" ht="12" customHeight="1">
      <c r="A132" s="70" t="s">
        <v>0</v>
      </c>
      <c r="B132" s="69"/>
      <c r="C132" s="68"/>
      <c r="D132" s="68"/>
      <c r="E132" s="68"/>
      <c r="F132" s="68"/>
      <c r="G132" s="68"/>
      <c r="H132" s="67"/>
      <c r="I132" s="69" t="s">
        <v>81</v>
      </c>
      <c r="J132" s="68"/>
      <c r="K132" s="68"/>
      <c r="L132" s="68"/>
      <c r="M132" s="68"/>
      <c r="N132" s="68"/>
      <c r="O132" s="67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</row>
    <row r="133" spans="1:67" s="46" customFormat="1" ht="39.6" customHeight="1">
      <c r="A133" s="65" t="s">
        <v>1</v>
      </c>
      <c r="B133" s="63" t="s">
        <v>2</v>
      </c>
      <c r="C133" s="62" t="s">
        <v>3</v>
      </c>
      <c r="D133" s="61" t="s">
        <v>4</v>
      </c>
      <c r="E133" s="62" t="s">
        <v>5</v>
      </c>
      <c r="F133" s="61" t="s">
        <v>6</v>
      </c>
      <c r="G133" s="61" t="s">
        <v>7</v>
      </c>
      <c r="H133" s="64" t="s">
        <v>8</v>
      </c>
      <c r="I133" s="63" t="s">
        <v>2</v>
      </c>
      <c r="J133" s="61" t="s">
        <v>3</v>
      </c>
      <c r="K133" s="61" t="s">
        <v>4</v>
      </c>
      <c r="L133" s="62" t="s">
        <v>5</v>
      </c>
      <c r="M133" s="61" t="s">
        <v>6</v>
      </c>
      <c r="N133" s="61" t="s">
        <v>7</v>
      </c>
      <c r="O133" s="60" t="s">
        <v>8</v>
      </c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</row>
    <row r="134" spans="1:67" s="43" customFormat="1" ht="13.5" customHeight="1">
      <c r="A134" s="58" t="s">
        <v>9</v>
      </c>
      <c r="B134" s="57"/>
      <c r="C134" s="57"/>
      <c r="D134" s="57"/>
      <c r="E134" s="57"/>
      <c r="F134" s="57"/>
      <c r="G134" s="56"/>
      <c r="H134" s="55"/>
      <c r="I134" s="57">
        <f>SUM(方向別!I52,方向別!I134,方向別!I216)</f>
        <v>117</v>
      </c>
      <c r="J134" s="57">
        <f>SUM(方向別!J52,方向別!J134,方向別!J216)</f>
        <v>4</v>
      </c>
      <c r="K134" s="57">
        <f>SUM(方向別!K52,方向別!K134,方向別!K216)</f>
        <v>8</v>
      </c>
      <c r="L134" s="57">
        <f>SUM(方向別!L52,方向別!L134,方向別!L216)</f>
        <v>3</v>
      </c>
      <c r="M134" s="57">
        <f t="shared" ref="M134:M170" si="21">SUM(I134:L134)</f>
        <v>132</v>
      </c>
      <c r="N134" s="56">
        <f t="shared" ref="N134:N170" si="22">IF(SUM(J134,L134)=0,0,SUM(J134,L134)/M134*100)</f>
        <v>5.3030303030303028</v>
      </c>
      <c r="O134" s="55">
        <f t="shared" ref="O134:O170" si="23">IF(M134=0,0,M134/M$170*100)</f>
        <v>1.1579963154662689</v>
      </c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</row>
    <row r="135" spans="1:67" s="43" customFormat="1" ht="13.5" customHeight="1">
      <c r="A135" s="54" t="s">
        <v>10</v>
      </c>
      <c r="B135" s="53"/>
      <c r="C135" s="53"/>
      <c r="D135" s="53"/>
      <c r="E135" s="53"/>
      <c r="F135" s="53"/>
      <c r="G135" s="52"/>
      <c r="H135" s="51"/>
      <c r="I135" s="53">
        <f>SUM(方向別!I53,方向別!I135,方向別!I217)</f>
        <v>117</v>
      </c>
      <c r="J135" s="53">
        <f>SUM(方向別!J53,方向別!J135,方向別!J217)</f>
        <v>7</v>
      </c>
      <c r="K135" s="53">
        <f>SUM(方向別!K53,方向別!K135,方向別!K217)</f>
        <v>16</v>
      </c>
      <c r="L135" s="53">
        <f>SUM(方向別!L53,方向別!L135,方向別!L217)</f>
        <v>3</v>
      </c>
      <c r="M135" s="53">
        <f t="shared" si="21"/>
        <v>143</v>
      </c>
      <c r="N135" s="52">
        <f t="shared" si="22"/>
        <v>6.9930069930069934</v>
      </c>
      <c r="O135" s="51">
        <f t="shared" si="23"/>
        <v>1.2544960084217913</v>
      </c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</row>
    <row r="136" spans="1:67" s="44" customFormat="1" ht="13.5" customHeight="1">
      <c r="A136" s="54" t="s">
        <v>11</v>
      </c>
      <c r="B136" s="53"/>
      <c r="C136" s="53"/>
      <c r="D136" s="53"/>
      <c r="E136" s="53"/>
      <c r="F136" s="53"/>
      <c r="G136" s="52"/>
      <c r="H136" s="51"/>
      <c r="I136" s="53">
        <f>SUM(方向別!I54,方向別!I136,方向別!I218)</f>
        <v>148</v>
      </c>
      <c r="J136" s="53">
        <f>SUM(方向別!J54,方向別!J136,方向別!J218)</f>
        <v>8</v>
      </c>
      <c r="K136" s="53">
        <f>SUM(方向別!K54,方向別!K136,方向別!K218)</f>
        <v>14</v>
      </c>
      <c r="L136" s="53">
        <f>SUM(方向別!L54,方向別!L136,方向別!L218)</f>
        <v>2</v>
      </c>
      <c r="M136" s="53">
        <f t="shared" si="21"/>
        <v>172</v>
      </c>
      <c r="N136" s="52">
        <f t="shared" si="22"/>
        <v>5.8139534883720927</v>
      </c>
      <c r="O136" s="51">
        <f t="shared" si="23"/>
        <v>1.5089042898499869</v>
      </c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</row>
    <row r="137" spans="1:67" s="46" customFormat="1" ht="13.5" customHeight="1">
      <c r="A137" s="54" t="s">
        <v>12</v>
      </c>
      <c r="B137" s="53"/>
      <c r="C137" s="53"/>
      <c r="D137" s="53"/>
      <c r="E137" s="53"/>
      <c r="F137" s="53"/>
      <c r="G137" s="52"/>
      <c r="H137" s="51"/>
      <c r="I137" s="53">
        <f>SUM(方向別!I55,方向別!I137,方向別!I219)</f>
        <v>168</v>
      </c>
      <c r="J137" s="53">
        <f>SUM(方向別!J55,方向別!J137,方向別!J219)</f>
        <v>5</v>
      </c>
      <c r="K137" s="53">
        <f>SUM(方向別!K55,方向別!K137,方向別!K219)</f>
        <v>19</v>
      </c>
      <c r="L137" s="53">
        <f>SUM(方向別!L55,方向別!L137,方向別!L219)</f>
        <v>8</v>
      </c>
      <c r="M137" s="53">
        <f t="shared" si="21"/>
        <v>200</v>
      </c>
      <c r="N137" s="52">
        <f t="shared" si="22"/>
        <v>6.5</v>
      </c>
      <c r="O137" s="51">
        <f t="shared" si="23"/>
        <v>1.7545398719185896</v>
      </c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</row>
    <row r="138" spans="1:67" s="44" customFormat="1" ht="13.5" customHeight="1">
      <c r="A138" s="54" t="s">
        <v>13</v>
      </c>
      <c r="B138" s="53"/>
      <c r="C138" s="53"/>
      <c r="D138" s="53"/>
      <c r="E138" s="53"/>
      <c r="F138" s="53"/>
      <c r="G138" s="52"/>
      <c r="H138" s="51"/>
      <c r="I138" s="53">
        <f>SUM(方向別!I56,方向別!I138,方向別!I220)</f>
        <v>188</v>
      </c>
      <c r="J138" s="53">
        <f>SUM(方向別!J56,方向別!J138,方向別!J220)</f>
        <v>5</v>
      </c>
      <c r="K138" s="53">
        <f>SUM(方向別!K56,方向別!K138,方向別!K220)</f>
        <v>13</v>
      </c>
      <c r="L138" s="53">
        <f>SUM(方向別!L56,方向別!L138,方向別!L220)</f>
        <v>4</v>
      </c>
      <c r="M138" s="53">
        <f t="shared" si="21"/>
        <v>210</v>
      </c>
      <c r="N138" s="52">
        <f t="shared" si="22"/>
        <v>4.2857142857142856</v>
      </c>
      <c r="O138" s="51">
        <f t="shared" si="23"/>
        <v>1.8422668655145187</v>
      </c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</row>
    <row r="139" spans="1:67" s="44" customFormat="1" ht="13.5" customHeight="1">
      <c r="A139" s="54" t="s">
        <v>14</v>
      </c>
      <c r="B139" s="53"/>
      <c r="C139" s="53"/>
      <c r="D139" s="53"/>
      <c r="E139" s="53"/>
      <c r="F139" s="53"/>
      <c r="G139" s="52"/>
      <c r="H139" s="51"/>
      <c r="I139" s="53">
        <f>SUM(方向別!I57,方向別!I139,方向別!I221)</f>
        <v>173</v>
      </c>
      <c r="J139" s="53">
        <f>SUM(方向別!J57,方向別!J139,方向別!J221)</f>
        <v>6</v>
      </c>
      <c r="K139" s="53">
        <f>SUM(方向別!K57,方向別!K139,方向別!K221)</f>
        <v>23</v>
      </c>
      <c r="L139" s="53">
        <f>SUM(方向別!L57,方向別!L139,方向別!L221)</f>
        <v>8</v>
      </c>
      <c r="M139" s="53">
        <f t="shared" si="21"/>
        <v>210</v>
      </c>
      <c r="N139" s="52">
        <f t="shared" si="22"/>
        <v>6.666666666666667</v>
      </c>
      <c r="O139" s="51">
        <f t="shared" si="23"/>
        <v>1.8422668655145187</v>
      </c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</row>
    <row r="140" spans="1:67" s="44" customFormat="1" ht="13.5" customHeight="1">
      <c r="A140" s="50" t="s">
        <v>15</v>
      </c>
      <c r="B140" s="49"/>
      <c r="C140" s="49"/>
      <c r="D140" s="49"/>
      <c r="E140" s="49"/>
      <c r="F140" s="49"/>
      <c r="G140" s="48"/>
      <c r="H140" s="47"/>
      <c r="I140" s="49">
        <f>SUM(I134:I139)</f>
        <v>911</v>
      </c>
      <c r="J140" s="49">
        <f>SUM(J134:J139)</f>
        <v>35</v>
      </c>
      <c r="K140" s="49">
        <f>SUM(K134:K139)</f>
        <v>93</v>
      </c>
      <c r="L140" s="49">
        <f>SUM(L134:L139)</f>
        <v>28</v>
      </c>
      <c r="M140" s="49">
        <f t="shared" si="21"/>
        <v>1067</v>
      </c>
      <c r="N140" s="48">
        <f t="shared" si="22"/>
        <v>5.9044048734770387</v>
      </c>
      <c r="O140" s="47">
        <f t="shared" si="23"/>
        <v>9.360470216685675</v>
      </c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</row>
    <row r="141" spans="1:67" s="46" customFormat="1" ht="13.5" customHeight="1">
      <c r="A141" s="58" t="s">
        <v>16</v>
      </c>
      <c r="B141" s="57"/>
      <c r="C141" s="57"/>
      <c r="D141" s="57"/>
      <c r="E141" s="57"/>
      <c r="F141" s="57"/>
      <c r="G141" s="56"/>
      <c r="H141" s="55"/>
      <c r="I141" s="57">
        <f>SUM(方向別!I59,方向別!I141,方向別!I223)</f>
        <v>177</v>
      </c>
      <c r="J141" s="57">
        <f>SUM(方向別!J59,方向別!J141,方向別!J223)</f>
        <v>6</v>
      </c>
      <c r="K141" s="57">
        <f>SUM(方向別!K59,方向別!K141,方向別!K223)</f>
        <v>24</v>
      </c>
      <c r="L141" s="57">
        <f>SUM(方向別!L59,方向別!L141,方向別!L223)</f>
        <v>0</v>
      </c>
      <c r="M141" s="57">
        <f t="shared" si="21"/>
        <v>207</v>
      </c>
      <c r="N141" s="56">
        <f t="shared" si="22"/>
        <v>2.8985507246376812</v>
      </c>
      <c r="O141" s="55">
        <f t="shared" si="23"/>
        <v>1.8159487674357397</v>
      </c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</row>
    <row r="142" spans="1:67" s="46" customFormat="1" ht="13.5" customHeight="1">
      <c r="A142" s="54" t="s">
        <v>17</v>
      </c>
      <c r="B142" s="53"/>
      <c r="C142" s="53"/>
      <c r="D142" s="53"/>
      <c r="E142" s="53"/>
      <c r="F142" s="53"/>
      <c r="G142" s="52"/>
      <c r="H142" s="51"/>
      <c r="I142" s="53">
        <f>SUM(方向別!I60,方向別!I142,方向別!I224)</f>
        <v>179</v>
      </c>
      <c r="J142" s="53">
        <f>SUM(方向別!J60,方向別!J142,方向別!J224)</f>
        <v>9</v>
      </c>
      <c r="K142" s="53">
        <f>SUM(方向別!K60,方向別!K142,方向別!K224)</f>
        <v>10</v>
      </c>
      <c r="L142" s="53">
        <f>SUM(方向別!L60,方向別!L142,方向別!L224)</f>
        <v>6</v>
      </c>
      <c r="M142" s="53">
        <f t="shared" si="21"/>
        <v>204</v>
      </c>
      <c r="N142" s="52">
        <f t="shared" si="22"/>
        <v>7.3529411764705888</v>
      </c>
      <c r="O142" s="51">
        <f t="shared" si="23"/>
        <v>1.7896306693569612</v>
      </c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</row>
    <row r="143" spans="1:67" s="46" customFormat="1" ht="13.5" customHeight="1">
      <c r="A143" s="54" t="s">
        <v>18</v>
      </c>
      <c r="B143" s="53"/>
      <c r="C143" s="53"/>
      <c r="D143" s="53"/>
      <c r="E143" s="53"/>
      <c r="F143" s="53"/>
      <c r="G143" s="52"/>
      <c r="H143" s="51"/>
      <c r="I143" s="53">
        <f>SUM(方向別!I61,方向別!I143,方向別!I225)</f>
        <v>173</v>
      </c>
      <c r="J143" s="53">
        <f>SUM(方向別!J61,方向別!J143,方向別!J225)</f>
        <v>6</v>
      </c>
      <c r="K143" s="53">
        <f>SUM(方向別!K61,方向別!K143,方向別!K225)</f>
        <v>19</v>
      </c>
      <c r="L143" s="53">
        <f>SUM(方向別!L61,方向別!L143,方向別!L225)</f>
        <v>1</v>
      </c>
      <c r="M143" s="53">
        <f t="shared" si="21"/>
        <v>199</v>
      </c>
      <c r="N143" s="52">
        <f t="shared" si="22"/>
        <v>3.5175879396984926</v>
      </c>
      <c r="O143" s="51">
        <f t="shared" si="23"/>
        <v>1.7457671725589965</v>
      </c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</row>
    <row r="144" spans="1:67" s="44" customFormat="1" ht="13.5" customHeight="1">
      <c r="A144" s="54" t="s">
        <v>19</v>
      </c>
      <c r="B144" s="53"/>
      <c r="C144" s="53"/>
      <c r="D144" s="53"/>
      <c r="E144" s="53"/>
      <c r="F144" s="53"/>
      <c r="G144" s="52"/>
      <c r="H144" s="51"/>
      <c r="I144" s="53">
        <f>SUM(方向別!I62,方向別!I144,方向別!I226)</f>
        <v>181</v>
      </c>
      <c r="J144" s="53">
        <f>SUM(方向別!J62,方向別!J144,方向別!J226)</f>
        <v>5</v>
      </c>
      <c r="K144" s="53">
        <f>SUM(方向別!K62,方向別!K144,方向別!K226)</f>
        <v>14</v>
      </c>
      <c r="L144" s="53">
        <f>SUM(方向別!L62,方向別!L144,方向別!L226)</f>
        <v>2</v>
      </c>
      <c r="M144" s="53">
        <f t="shared" si="21"/>
        <v>202</v>
      </c>
      <c r="N144" s="52">
        <f t="shared" si="22"/>
        <v>3.4653465346534658</v>
      </c>
      <c r="O144" s="51">
        <f t="shared" si="23"/>
        <v>1.7720852706377754</v>
      </c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</row>
    <row r="145" spans="1:67" s="46" customFormat="1" ht="13.5" customHeight="1">
      <c r="A145" s="54" t="s">
        <v>20</v>
      </c>
      <c r="B145" s="53"/>
      <c r="C145" s="53"/>
      <c r="D145" s="53"/>
      <c r="E145" s="53"/>
      <c r="F145" s="53"/>
      <c r="G145" s="52"/>
      <c r="H145" s="51"/>
      <c r="I145" s="53">
        <f>SUM(方向別!I63,方向別!I145,方向別!I227)</f>
        <v>138</v>
      </c>
      <c r="J145" s="53">
        <f>SUM(方向別!J63,方向別!J145,方向別!J227)</f>
        <v>10</v>
      </c>
      <c r="K145" s="53">
        <f>SUM(方向別!K63,方向別!K145,方向別!K227)</f>
        <v>14</v>
      </c>
      <c r="L145" s="53">
        <f>SUM(方向別!L63,方向別!L145,方向別!L227)</f>
        <v>1</v>
      </c>
      <c r="M145" s="53">
        <f t="shared" si="21"/>
        <v>163</v>
      </c>
      <c r="N145" s="52">
        <f t="shared" si="22"/>
        <v>6.7484662576687118</v>
      </c>
      <c r="O145" s="51">
        <f t="shared" si="23"/>
        <v>1.4299499956136503</v>
      </c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</row>
    <row r="146" spans="1:67" s="44" customFormat="1" ht="13.5" customHeight="1">
      <c r="A146" s="54" t="s">
        <v>21</v>
      </c>
      <c r="B146" s="53"/>
      <c r="C146" s="53"/>
      <c r="D146" s="53"/>
      <c r="E146" s="53"/>
      <c r="F146" s="53"/>
      <c r="G146" s="52"/>
      <c r="H146" s="51"/>
      <c r="I146" s="53">
        <f>SUM(方向別!I64,方向別!I146,方向別!I228)</f>
        <v>129</v>
      </c>
      <c r="J146" s="53">
        <f>SUM(方向別!J64,方向別!J146,方向別!J228)</f>
        <v>8</v>
      </c>
      <c r="K146" s="53">
        <f>SUM(方向別!K64,方向別!K146,方向別!K228)</f>
        <v>13</v>
      </c>
      <c r="L146" s="53">
        <f>SUM(方向別!L64,方向別!L146,方向別!L228)</f>
        <v>2</v>
      </c>
      <c r="M146" s="53">
        <f t="shared" si="21"/>
        <v>152</v>
      </c>
      <c r="N146" s="52">
        <f t="shared" si="22"/>
        <v>6.5789473684210522</v>
      </c>
      <c r="O146" s="51">
        <f t="shared" si="23"/>
        <v>1.3334503026581279</v>
      </c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</row>
    <row r="147" spans="1:67" s="46" customFormat="1" ht="13.5" customHeight="1">
      <c r="A147" s="50" t="s">
        <v>15</v>
      </c>
      <c r="B147" s="49"/>
      <c r="C147" s="49"/>
      <c r="D147" s="49"/>
      <c r="E147" s="49"/>
      <c r="F147" s="49"/>
      <c r="G147" s="48"/>
      <c r="H147" s="47"/>
      <c r="I147" s="49">
        <f>SUM(I141:I146)</f>
        <v>977</v>
      </c>
      <c r="J147" s="49">
        <f>SUM(J141:J146)</f>
        <v>44</v>
      </c>
      <c r="K147" s="49">
        <f>SUM(K141:K146)</f>
        <v>94</v>
      </c>
      <c r="L147" s="49">
        <f>SUM(L141:L146)</f>
        <v>12</v>
      </c>
      <c r="M147" s="49">
        <f t="shared" si="21"/>
        <v>1127</v>
      </c>
      <c r="N147" s="48">
        <f t="shared" si="22"/>
        <v>4.9689440993788816</v>
      </c>
      <c r="O147" s="47">
        <f t="shared" si="23"/>
        <v>9.8868321782612512</v>
      </c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</row>
    <row r="148" spans="1:67" s="44" customFormat="1" ht="13.5" customHeight="1">
      <c r="A148" s="54" t="s">
        <v>22</v>
      </c>
      <c r="B148" s="53"/>
      <c r="C148" s="53"/>
      <c r="D148" s="53"/>
      <c r="E148" s="53"/>
      <c r="F148" s="53"/>
      <c r="G148" s="52"/>
      <c r="H148" s="51"/>
      <c r="I148" s="53">
        <f>SUM(方向別!I66,方向別!I148,方向別!I230)</f>
        <v>835</v>
      </c>
      <c r="J148" s="53">
        <f>SUM(方向別!J66,方向別!J148,方向別!J230)</f>
        <v>41</v>
      </c>
      <c r="K148" s="53">
        <f>SUM(方向別!K66,方向別!K148,方向別!K230)</f>
        <v>118</v>
      </c>
      <c r="L148" s="53">
        <f>SUM(方向別!L66,方向別!L148,方向別!L230)</f>
        <v>23</v>
      </c>
      <c r="M148" s="53">
        <f t="shared" si="21"/>
        <v>1017</v>
      </c>
      <c r="N148" s="52">
        <f t="shared" si="22"/>
        <v>6.2930186823992136</v>
      </c>
      <c r="O148" s="51">
        <f t="shared" si="23"/>
        <v>8.9218352487060262</v>
      </c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</row>
    <row r="149" spans="1:67" s="46" customFormat="1" ht="13.5" customHeight="1">
      <c r="A149" s="54" t="s">
        <v>23</v>
      </c>
      <c r="B149" s="53"/>
      <c r="C149" s="53"/>
      <c r="D149" s="53"/>
      <c r="E149" s="53"/>
      <c r="F149" s="53"/>
      <c r="G149" s="52"/>
      <c r="H149" s="51"/>
      <c r="I149" s="53">
        <f>SUM(方向別!I67,方向別!I149,方向別!I231)</f>
        <v>734</v>
      </c>
      <c r="J149" s="53">
        <f>SUM(方向別!J67,方向別!J149,方向別!J231)</f>
        <v>33</v>
      </c>
      <c r="K149" s="53">
        <f>SUM(方向別!K67,方向別!K149,方向別!K231)</f>
        <v>114</v>
      </c>
      <c r="L149" s="53">
        <f>SUM(方向別!L67,方向別!L149,方向別!L231)</f>
        <v>24</v>
      </c>
      <c r="M149" s="53">
        <f t="shared" si="21"/>
        <v>905</v>
      </c>
      <c r="N149" s="52">
        <f t="shared" si="22"/>
        <v>6.2983425414364635</v>
      </c>
      <c r="O149" s="51">
        <f t="shared" si="23"/>
        <v>7.9392929204316163</v>
      </c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</row>
    <row r="150" spans="1:67" s="44" customFormat="1" ht="13.5" customHeight="1">
      <c r="A150" s="54" t="s">
        <v>24</v>
      </c>
      <c r="B150" s="53"/>
      <c r="C150" s="53"/>
      <c r="D150" s="53"/>
      <c r="E150" s="53"/>
      <c r="F150" s="53"/>
      <c r="G150" s="52"/>
      <c r="H150" s="51"/>
      <c r="I150" s="53">
        <f>SUM(方向別!I68,方向別!I150,方向別!I232)</f>
        <v>679</v>
      </c>
      <c r="J150" s="53">
        <f>SUM(方向別!J68,方向別!J150,方向別!J232)</f>
        <v>32</v>
      </c>
      <c r="K150" s="53">
        <f>SUM(方向別!K68,方向別!K150,方向別!K232)</f>
        <v>109</v>
      </c>
      <c r="L150" s="53">
        <f>SUM(方向別!L68,方向別!L150,方向別!L232)</f>
        <v>17</v>
      </c>
      <c r="M150" s="53">
        <f t="shared" si="21"/>
        <v>837</v>
      </c>
      <c r="N150" s="52">
        <f t="shared" si="22"/>
        <v>5.8542413381123062</v>
      </c>
      <c r="O150" s="51">
        <f t="shared" si="23"/>
        <v>7.3427493639792969</v>
      </c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</row>
    <row r="151" spans="1:67" s="46" customFormat="1" ht="13.5" customHeight="1">
      <c r="A151" s="54" t="s">
        <v>25</v>
      </c>
      <c r="B151" s="53"/>
      <c r="C151" s="53"/>
      <c r="D151" s="53"/>
      <c r="E151" s="53"/>
      <c r="F151" s="53"/>
      <c r="G151" s="52"/>
      <c r="H151" s="51"/>
      <c r="I151" s="53">
        <f>SUM(方向別!I69,方向別!I151,方向別!I233)</f>
        <v>751</v>
      </c>
      <c r="J151" s="53">
        <f>SUM(方向別!J69,方向別!J151,方向別!J233)</f>
        <v>34</v>
      </c>
      <c r="K151" s="53">
        <f>SUM(方向別!K69,方向別!K151,方向別!K233)</f>
        <v>81</v>
      </c>
      <c r="L151" s="53">
        <f>SUM(方向別!L69,方向別!L151,方向別!L233)</f>
        <v>15</v>
      </c>
      <c r="M151" s="53">
        <f t="shared" si="21"/>
        <v>881</v>
      </c>
      <c r="N151" s="52">
        <f t="shared" si="22"/>
        <v>5.5618615209988649</v>
      </c>
      <c r="O151" s="51">
        <f t="shared" si="23"/>
        <v>7.7287481358013856</v>
      </c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</row>
    <row r="152" spans="1:67" s="46" customFormat="1" ht="13.5" customHeight="1">
      <c r="A152" s="54" t="s">
        <v>26</v>
      </c>
      <c r="B152" s="53"/>
      <c r="C152" s="53"/>
      <c r="D152" s="53"/>
      <c r="E152" s="53"/>
      <c r="F152" s="53"/>
      <c r="G152" s="52"/>
      <c r="H152" s="51"/>
      <c r="I152" s="53">
        <f>SUM(方向別!I70,方向別!I152,方向別!I234)</f>
        <v>743</v>
      </c>
      <c r="J152" s="53">
        <f>SUM(方向別!J70,方向別!J152,方向別!J234)</f>
        <v>33</v>
      </c>
      <c r="K152" s="53">
        <f>SUM(方向別!K70,方向別!K152,方向別!K234)</f>
        <v>99</v>
      </c>
      <c r="L152" s="53">
        <f>SUM(方向別!L70,方向別!L152,方向別!L234)</f>
        <v>9</v>
      </c>
      <c r="M152" s="53">
        <f t="shared" si="21"/>
        <v>884</v>
      </c>
      <c r="N152" s="52">
        <f t="shared" si="22"/>
        <v>4.751131221719457</v>
      </c>
      <c r="O152" s="51">
        <f t="shared" si="23"/>
        <v>7.7550662338801644</v>
      </c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</row>
    <row r="153" spans="1:67" s="46" customFormat="1" ht="13.5" customHeight="1">
      <c r="A153" s="54" t="s">
        <v>27</v>
      </c>
      <c r="B153" s="53"/>
      <c r="C153" s="53"/>
      <c r="D153" s="53"/>
      <c r="E153" s="53"/>
      <c r="F153" s="53"/>
      <c r="G153" s="52"/>
      <c r="H153" s="51"/>
      <c r="I153" s="53">
        <f>SUM(方向別!I71,方向別!I153,方向別!I235)</f>
        <v>744</v>
      </c>
      <c r="J153" s="53">
        <f>SUM(方向別!J71,方向別!J153,方向別!J235)</f>
        <v>39</v>
      </c>
      <c r="K153" s="53">
        <f>SUM(方向別!K71,方向別!K153,方向別!K235)</f>
        <v>108</v>
      </c>
      <c r="L153" s="53">
        <f>SUM(方向別!L71,方向別!L153,方向別!L235)</f>
        <v>13</v>
      </c>
      <c r="M153" s="53">
        <f t="shared" si="21"/>
        <v>904</v>
      </c>
      <c r="N153" s="52">
        <f t="shared" si="22"/>
        <v>5.7522123893805306</v>
      </c>
      <c r="O153" s="51">
        <f t="shared" si="23"/>
        <v>7.9305202210720243</v>
      </c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</row>
    <row r="154" spans="1:67" s="44" customFormat="1" ht="13.5" customHeight="1">
      <c r="A154" s="54" t="s">
        <v>28</v>
      </c>
      <c r="B154" s="53"/>
      <c r="C154" s="53"/>
      <c r="D154" s="53"/>
      <c r="E154" s="53"/>
      <c r="F154" s="53"/>
      <c r="G154" s="52"/>
      <c r="H154" s="51"/>
      <c r="I154" s="53">
        <f>SUM(方向別!I72,方向別!I154,方向別!I236)</f>
        <v>768</v>
      </c>
      <c r="J154" s="53">
        <f>SUM(方向別!J72,方向別!J154,方向別!J236)</f>
        <v>37</v>
      </c>
      <c r="K154" s="53">
        <f>SUM(方向別!K72,方向別!K154,方向別!K236)</f>
        <v>111</v>
      </c>
      <c r="L154" s="53">
        <f>SUM(方向別!L72,方向別!L154,方向別!L236)</f>
        <v>18</v>
      </c>
      <c r="M154" s="53">
        <f t="shared" si="21"/>
        <v>934</v>
      </c>
      <c r="N154" s="52">
        <f t="shared" si="22"/>
        <v>5.8886509635974305</v>
      </c>
      <c r="O154" s="51">
        <f t="shared" si="23"/>
        <v>8.1937012018598132</v>
      </c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</row>
    <row r="155" spans="1:67" s="44" customFormat="1" ht="13.5" customHeight="1">
      <c r="A155" s="54" t="s">
        <v>57</v>
      </c>
      <c r="B155" s="53"/>
      <c r="C155" s="53"/>
      <c r="D155" s="53"/>
      <c r="E155" s="53"/>
      <c r="F155" s="53"/>
      <c r="G155" s="52"/>
      <c r="H155" s="51"/>
      <c r="I155" s="53">
        <f>SUM(方向別!I73,方向別!I155,方向別!I237)</f>
        <v>820</v>
      </c>
      <c r="J155" s="53">
        <f>SUM(方向別!J73,方向別!J155,方向別!J237)</f>
        <v>30</v>
      </c>
      <c r="K155" s="53">
        <f>SUM(方向別!K73,方向別!K155,方向別!K237)</f>
        <v>104</v>
      </c>
      <c r="L155" s="53">
        <f>SUM(方向別!L73,方向別!L155,方向別!L237)</f>
        <v>23</v>
      </c>
      <c r="M155" s="53">
        <f t="shared" si="21"/>
        <v>977</v>
      </c>
      <c r="N155" s="52">
        <f t="shared" si="22"/>
        <v>5.424769703172978</v>
      </c>
      <c r="O155" s="51">
        <f t="shared" si="23"/>
        <v>8.5709272743223082</v>
      </c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</row>
    <row r="156" spans="1:67" s="44" customFormat="1" ht="13.5" customHeight="1">
      <c r="A156" s="58" t="s">
        <v>29</v>
      </c>
      <c r="B156" s="57"/>
      <c r="C156" s="57"/>
      <c r="D156" s="57"/>
      <c r="E156" s="57"/>
      <c r="F156" s="57"/>
      <c r="G156" s="56"/>
      <c r="H156" s="55"/>
      <c r="I156" s="57">
        <f>SUM(方向別!I74,方向別!I156,方向別!I238)</f>
        <v>157</v>
      </c>
      <c r="J156" s="57">
        <f>SUM(方向別!J74,方向別!J156,方向別!J238)</f>
        <v>5</v>
      </c>
      <c r="K156" s="57">
        <f>SUM(方向別!K74,方向別!K156,方向別!K238)</f>
        <v>18</v>
      </c>
      <c r="L156" s="57">
        <f>SUM(方向別!L74,方向別!L156,方向別!L238)</f>
        <v>2</v>
      </c>
      <c r="M156" s="57">
        <f t="shared" si="21"/>
        <v>182</v>
      </c>
      <c r="N156" s="56">
        <f t="shared" si="22"/>
        <v>3.8461538461538463</v>
      </c>
      <c r="O156" s="55">
        <f t="shared" si="23"/>
        <v>1.5966312834459162</v>
      </c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</row>
    <row r="157" spans="1:67" s="46" customFormat="1" ht="13.5" customHeight="1">
      <c r="A157" s="54" t="s">
        <v>30</v>
      </c>
      <c r="B157" s="53"/>
      <c r="C157" s="53"/>
      <c r="D157" s="53"/>
      <c r="E157" s="53"/>
      <c r="F157" s="53"/>
      <c r="G157" s="52"/>
      <c r="H157" s="51"/>
      <c r="I157" s="53">
        <f>SUM(方向別!I75,方向別!I157,方向別!I239)</f>
        <v>160</v>
      </c>
      <c r="J157" s="53">
        <f>SUM(方向別!J75,方向別!J157,方向別!J239)</f>
        <v>8</v>
      </c>
      <c r="K157" s="53">
        <f>SUM(方向別!K75,方向別!K157,方向別!K239)</f>
        <v>16</v>
      </c>
      <c r="L157" s="53">
        <f>SUM(方向別!L75,方向別!L157,方向別!L239)</f>
        <v>0</v>
      </c>
      <c r="M157" s="53">
        <f t="shared" si="21"/>
        <v>184</v>
      </c>
      <c r="N157" s="52">
        <f t="shared" si="22"/>
        <v>4.3478260869565215</v>
      </c>
      <c r="O157" s="51">
        <f t="shared" si="23"/>
        <v>1.6141766821651022</v>
      </c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</row>
    <row r="158" spans="1:67" s="46" customFormat="1" ht="13.5" customHeight="1">
      <c r="A158" s="54" t="s">
        <v>31</v>
      </c>
      <c r="B158" s="53"/>
      <c r="C158" s="53"/>
      <c r="D158" s="53"/>
      <c r="E158" s="53"/>
      <c r="F158" s="53"/>
      <c r="G158" s="52"/>
      <c r="H158" s="51"/>
      <c r="I158" s="53">
        <f>SUM(方向別!I76,方向別!I158,方向別!I240)</f>
        <v>145</v>
      </c>
      <c r="J158" s="53">
        <f>SUM(方向別!J76,方向別!J158,方向別!J240)</f>
        <v>3</v>
      </c>
      <c r="K158" s="53">
        <f>SUM(方向別!K76,方向別!K158,方向別!K240)</f>
        <v>21</v>
      </c>
      <c r="L158" s="53">
        <f>SUM(方向別!L76,方向別!L158,方向別!L240)</f>
        <v>3</v>
      </c>
      <c r="M158" s="53">
        <f t="shared" si="21"/>
        <v>172</v>
      </c>
      <c r="N158" s="52">
        <f t="shared" si="22"/>
        <v>3.4883720930232558</v>
      </c>
      <c r="O158" s="51">
        <f t="shared" si="23"/>
        <v>1.5089042898499869</v>
      </c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</row>
    <row r="159" spans="1:67" s="46" customFormat="1" ht="13.5" customHeight="1">
      <c r="A159" s="54" t="s">
        <v>32</v>
      </c>
      <c r="B159" s="53"/>
      <c r="C159" s="53"/>
      <c r="D159" s="53"/>
      <c r="E159" s="53"/>
      <c r="F159" s="53"/>
      <c r="G159" s="52"/>
      <c r="H159" s="51"/>
      <c r="I159" s="53">
        <f>SUM(方向別!I77,方向別!I159,方向別!I241)</f>
        <v>149</v>
      </c>
      <c r="J159" s="53">
        <f>SUM(方向別!J77,方向別!J159,方向別!J241)</f>
        <v>5</v>
      </c>
      <c r="K159" s="53">
        <f>SUM(方向別!K77,方向別!K159,方向別!K241)</f>
        <v>14</v>
      </c>
      <c r="L159" s="53">
        <f>SUM(方向別!L77,方向別!L159,方向別!L241)</f>
        <v>3</v>
      </c>
      <c r="M159" s="53">
        <f t="shared" si="21"/>
        <v>171</v>
      </c>
      <c r="N159" s="52">
        <f t="shared" si="22"/>
        <v>4.6783625730994149</v>
      </c>
      <c r="O159" s="51">
        <f t="shared" si="23"/>
        <v>1.500131590490394</v>
      </c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</row>
    <row r="160" spans="1:67" s="44" customFormat="1" ht="13.5" customHeight="1">
      <c r="A160" s="54" t="s">
        <v>33</v>
      </c>
      <c r="B160" s="53"/>
      <c r="C160" s="53"/>
      <c r="D160" s="53"/>
      <c r="E160" s="53"/>
      <c r="F160" s="53"/>
      <c r="G160" s="52"/>
      <c r="H160" s="51"/>
      <c r="I160" s="53">
        <f>SUM(方向別!I78,方向別!I160,方向別!I242)</f>
        <v>140</v>
      </c>
      <c r="J160" s="53">
        <f>SUM(方向別!J78,方向別!J160,方向別!J242)</f>
        <v>7</v>
      </c>
      <c r="K160" s="53">
        <f>SUM(方向別!K78,方向別!K160,方向別!K242)</f>
        <v>23</v>
      </c>
      <c r="L160" s="53">
        <f>SUM(方向別!L78,方向別!L160,方向別!L242)</f>
        <v>1</v>
      </c>
      <c r="M160" s="53">
        <f t="shared" si="21"/>
        <v>171</v>
      </c>
      <c r="N160" s="52">
        <f t="shared" si="22"/>
        <v>4.6783625730994149</v>
      </c>
      <c r="O160" s="51">
        <f t="shared" si="23"/>
        <v>1.500131590490394</v>
      </c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</row>
    <row r="161" spans="1:67" s="46" customFormat="1" ht="13.5" customHeight="1">
      <c r="A161" s="54" t="s">
        <v>34</v>
      </c>
      <c r="B161" s="53"/>
      <c r="C161" s="53"/>
      <c r="D161" s="53"/>
      <c r="E161" s="53"/>
      <c r="F161" s="53"/>
      <c r="G161" s="52"/>
      <c r="H161" s="51"/>
      <c r="I161" s="53">
        <f>SUM(方向別!I79,方向別!I161,方向別!I243)</f>
        <v>150</v>
      </c>
      <c r="J161" s="53">
        <f>SUM(方向別!J79,方向別!J161,方向別!J243)</f>
        <v>2</v>
      </c>
      <c r="K161" s="53">
        <f>SUM(方向別!K79,方向別!K161,方向別!K243)</f>
        <v>15</v>
      </c>
      <c r="L161" s="53">
        <f>SUM(方向別!L79,方向別!L161,方向別!L243)</f>
        <v>0</v>
      </c>
      <c r="M161" s="53">
        <f t="shared" si="21"/>
        <v>167</v>
      </c>
      <c r="N161" s="52">
        <f t="shared" si="22"/>
        <v>1.1976047904191618</v>
      </c>
      <c r="O161" s="51">
        <f t="shared" si="23"/>
        <v>1.465040793052022</v>
      </c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</row>
    <row r="162" spans="1:67" s="44" customFormat="1" ht="13.5" customHeight="1">
      <c r="A162" s="50" t="s">
        <v>15</v>
      </c>
      <c r="B162" s="49"/>
      <c r="C162" s="49"/>
      <c r="D162" s="49"/>
      <c r="E162" s="49"/>
      <c r="F162" s="49"/>
      <c r="G162" s="48"/>
      <c r="H162" s="47"/>
      <c r="I162" s="49">
        <f>SUM(I156:I161)</f>
        <v>901</v>
      </c>
      <c r="J162" s="49">
        <f>SUM(J156:J161)</f>
        <v>30</v>
      </c>
      <c r="K162" s="49">
        <f>SUM(K156:K161)</f>
        <v>107</v>
      </c>
      <c r="L162" s="49">
        <f>SUM(L156:L161)</f>
        <v>9</v>
      </c>
      <c r="M162" s="49">
        <f t="shared" si="21"/>
        <v>1047</v>
      </c>
      <c r="N162" s="48">
        <f t="shared" si="22"/>
        <v>3.7249283667621778</v>
      </c>
      <c r="O162" s="47">
        <f t="shared" si="23"/>
        <v>9.1850162294938151</v>
      </c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</row>
    <row r="163" spans="1:67" s="44" customFormat="1" ht="13.5" customHeight="1">
      <c r="A163" s="58" t="s">
        <v>35</v>
      </c>
      <c r="B163" s="57"/>
      <c r="C163" s="57"/>
      <c r="D163" s="57"/>
      <c r="E163" s="57"/>
      <c r="F163" s="57"/>
      <c r="G163" s="56"/>
      <c r="H163" s="55"/>
      <c r="I163" s="57">
        <f>SUM(方向別!I81,方向別!I163,方向別!I245)</f>
        <v>111</v>
      </c>
      <c r="J163" s="57">
        <f>SUM(方向別!J81,方向別!J163,方向別!J245)</f>
        <v>5</v>
      </c>
      <c r="K163" s="57">
        <f>SUM(方向別!K81,方向別!K163,方向別!K245)</f>
        <v>21</v>
      </c>
      <c r="L163" s="57">
        <f>SUM(方向別!L81,方向別!L163,方向別!L245)</f>
        <v>1</v>
      </c>
      <c r="M163" s="57">
        <f t="shared" si="21"/>
        <v>138</v>
      </c>
      <c r="N163" s="56">
        <f t="shared" si="22"/>
        <v>4.3478260869565215</v>
      </c>
      <c r="O163" s="55">
        <f t="shared" si="23"/>
        <v>1.2106325116238266</v>
      </c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</row>
    <row r="164" spans="1:67" s="46" customFormat="1" ht="13.5" customHeight="1">
      <c r="A164" s="54" t="s">
        <v>36</v>
      </c>
      <c r="B164" s="53"/>
      <c r="C164" s="53"/>
      <c r="D164" s="53"/>
      <c r="E164" s="53"/>
      <c r="F164" s="53"/>
      <c r="G164" s="52"/>
      <c r="H164" s="51"/>
      <c r="I164" s="53">
        <f>SUM(方向別!I82,方向別!I164,方向別!I246)</f>
        <v>149</v>
      </c>
      <c r="J164" s="53">
        <f>SUM(方向別!J82,方向別!J164,方向別!J246)</f>
        <v>6</v>
      </c>
      <c r="K164" s="53">
        <f>SUM(方向別!K82,方向別!K164,方向別!K246)</f>
        <v>24</v>
      </c>
      <c r="L164" s="53">
        <f>SUM(方向別!L82,方向別!L164,方向別!L246)</f>
        <v>0</v>
      </c>
      <c r="M164" s="53">
        <f t="shared" si="21"/>
        <v>179</v>
      </c>
      <c r="N164" s="52">
        <f t="shared" si="22"/>
        <v>3.3519553072625698</v>
      </c>
      <c r="O164" s="51">
        <f t="shared" si="23"/>
        <v>1.5703131853671375</v>
      </c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</row>
    <row r="165" spans="1:67" s="46" customFormat="1" ht="13.5" customHeight="1">
      <c r="A165" s="54" t="s">
        <v>37</v>
      </c>
      <c r="B165" s="53"/>
      <c r="C165" s="53"/>
      <c r="D165" s="53"/>
      <c r="E165" s="53"/>
      <c r="F165" s="53"/>
      <c r="G165" s="52"/>
      <c r="H165" s="51"/>
      <c r="I165" s="53">
        <f>SUM(方向別!I83,方向別!I165,方向別!I247)</f>
        <v>103</v>
      </c>
      <c r="J165" s="53">
        <f>SUM(方向別!J83,方向別!J165,方向別!J247)</f>
        <v>5</v>
      </c>
      <c r="K165" s="53">
        <f>SUM(方向別!K83,方向別!K165,方向別!K247)</f>
        <v>18</v>
      </c>
      <c r="L165" s="53">
        <f>SUM(方向別!L83,方向別!L165,方向別!L247)</f>
        <v>0</v>
      </c>
      <c r="M165" s="53">
        <f t="shared" si="21"/>
        <v>126</v>
      </c>
      <c r="N165" s="52">
        <f t="shared" si="22"/>
        <v>3.9682539682539679</v>
      </c>
      <c r="O165" s="51">
        <f t="shared" si="23"/>
        <v>1.1053601193087115</v>
      </c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</row>
    <row r="166" spans="1:67" s="43" customFormat="1" ht="13.5" customHeight="1">
      <c r="A166" s="54" t="s">
        <v>38</v>
      </c>
      <c r="B166" s="53"/>
      <c r="C166" s="53"/>
      <c r="D166" s="53"/>
      <c r="E166" s="53"/>
      <c r="F166" s="53"/>
      <c r="G166" s="52"/>
      <c r="H166" s="51"/>
      <c r="I166" s="53">
        <f>SUM(方向別!I84,方向別!I166,方向別!I248)</f>
        <v>118</v>
      </c>
      <c r="J166" s="53">
        <f>SUM(方向別!J84,方向別!J166,方向別!J248)</f>
        <v>7</v>
      </c>
      <c r="K166" s="53">
        <f>SUM(方向別!K84,方向別!K166,方向別!K248)</f>
        <v>10</v>
      </c>
      <c r="L166" s="53">
        <f>SUM(方向別!L84,方向別!L166,方向別!L248)</f>
        <v>2</v>
      </c>
      <c r="M166" s="53">
        <f t="shared" si="21"/>
        <v>137</v>
      </c>
      <c r="N166" s="52">
        <f t="shared" si="22"/>
        <v>6.5693430656934311</v>
      </c>
      <c r="O166" s="51">
        <f t="shared" si="23"/>
        <v>1.2018598122642337</v>
      </c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</row>
    <row r="167" spans="1:67" s="43" customFormat="1" ht="13.5" customHeight="1">
      <c r="A167" s="54" t="s">
        <v>39</v>
      </c>
      <c r="B167" s="53"/>
      <c r="C167" s="53"/>
      <c r="D167" s="53"/>
      <c r="E167" s="53"/>
      <c r="F167" s="53"/>
      <c r="G167" s="52"/>
      <c r="H167" s="51"/>
      <c r="I167" s="53">
        <f>SUM(方向別!I85,方向別!I167,方向別!I249)</f>
        <v>118</v>
      </c>
      <c r="J167" s="53">
        <f>SUM(方向別!J85,方向別!J167,方向別!J249)</f>
        <v>5</v>
      </c>
      <c r="K167" s="53">
        <f>SUM(方向別!K85,方向別!K167,方向別!K249)</f>
        <v>9</v>
      </c>
      <c r="L167" s="53">
        <f>SUM(方向別!L85,方向別!L167,方向別!L249)</f>
        <v>1</v>
      </c>
      <c r="M167" s="53">
        <f t="shared" si="21"/>
        <v>133</v>
      </c>
      <c r="N167" s="52">
        <f t="shared" si="22"/>
        <v>4.5112781954887211</v>
      </c>
      <c r="O167" s="51">
        <f t="shared" si="23"/>
        <v>1.1667690148258618</v>
      </c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</row>
    <row r="168" spans="1:67" s="44" customFormat="1" ht="13.5" customHeight="1">
      <c r="A168" s="54" t="s">
        <v>40</v>
      </c>
      <c r="B168" s="53"/>
      <c r="C168" s="53"/>
      <c r="D168" s="53"/>
      <c r="E168" s="53"/>
      <c r="F168" s="53"/>
      <c r="G168" s="52"/>
      <c r="H168" s="51"/>
      <c r="I168" s="53">
        <f>SUM(方向別!I86,方向別!I168,方向別!I250)</f>
        <v>88</v>
      </c>
      <c r="J168" s="53">
        <f>SUM(方向別!J86,方向別!J168,方向別!J250)</f>
        <v>7</v>
      </c>
      <c r="K168" s="53">
        <f>SUM(方向別!K86,方向別!K168,方向別!K250)</f>
        <v>11</v>
      </c>
      <c r="L168" s="53">
        <f>SUM(方向別!L86,方向別!L168,方向別!L250)</f>
        <v>0</v>
      </c>
      <c r="M168" s="53">
        <f t="shared" si="21"/>
        <v>106</v>
      </c>
      <c r="N168" s="52">
        <f t="shared" si="22"/>
        <v>6.6037735849056602</v>
      </c>
      <c r="O168" s="51">
        <f t="shared" si="23"/>
        <v>0.92990613211685236</v>
      </c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</row>
    <row r="169" spans="1:67" s="46" customFormat="1" ht="13.5" customHeight="1">
      <c r="A169" s="50" t="s">
        <v>15</v>
      </c>
      <c r="B169" s="49"/>
      <c r="C169" s="49"/>
      <c r="D169" s="49"/>
      <c r="E169" s="49"/>
      <c r="F169" s="49"/>
      <c r="G169" s="48"/>
      <c r="H169" s="47"/>
      <c r="I169" s="49">
        <f>SUM(I163:I168)</f>
        <v>687</v>
      </c>
      <c r="J169" s="49">
        <f>SUM(J163:J168)</f>
        <v>35</v>
      </c>
      <c r="K169" s="49">
        <f>SUM(K163:K168)</f>
        <v>93</v>
      </c>
      <c r="L169" s="49">
        <f>SUM(L163:L168)</f>
        <v>4</v>
      </c>
      <c r="M169" s="49">
        <f t="shared" si="21"/>
        <v>819</v>
      </c>
      <c r="N169" s="48">
        <f t="shared" si="22"/>
        <v>4.7619047619047619</v>
      </c>
      <c r="O169" s="47">
        <f t="shared" si="23"/>
        <v>7.1848407755066237</v>
      </c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</row>
    <row r="170" spans="1:67" s="43" customFormat="1" ht="13.5" customHeight="1">
      <c r="A170" s="50" t="s">
        <v>41</v>
      </c>
      <c r="B170" s="49"/>
      <c r="C170" s="49"/>
      <c r="D170" s="49"/>
      <c r="E170" s="49"/>
      <c r="F170" s="49"/>
      <c r="G170" s="48"/>
      <c r="H170" s="47"/>
      <c r="I170" s="49">
        <f>SUM(I140,I147:I155,I162,I169)</f>
        <v>9550</v>
      </c>
      <c r="J170" s="49">
        <f>SUM(J140,J147:J155,J162,J169)</f>
        <v>423</v>
      </c>
      <c r="K170" s="49">
        <f>SUM(K140,K147:K155,K162,K169)</f>
        <v>1231</v>
      </c>
      <c r="L170" s="49">
        <f>SUM(L140,L147:L155,L162,L169)</f>
        <v>195</v>
      </c>
      <c r="M170" s="49">
        <f t="shared" si="21"/>
        <v>11399</v>
      </c>
      <c r="N170" s="48">
        <f t="shared" si="22"/>
        <v>5.4215282042284407</v>
      </c>
      <c r="O170" s="47">
        <f t="shared" si="23"/>
        <v>100</v>
      </c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</row>
    <row r="171" spans="1:67" s="43" customFormat="1" ht="12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</row>
    <row r="172" spans="1:67" s="43" customFormat="1" ht="12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</row>
    <row r="173" spans="1:67" s="43" customFormat="1" ht="12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</row>
    <row r="174" spans="1:67" s="43" customFormat="1" ht="12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</row>
    <row r="175" spans="1:67" s="43" customFormat="1" ht="12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</row>
    <row r="176" spans="1:67" s="43" customFormat="1" ht="12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</row>
    <row r="177" spans="1:52" s="43" customFormat="1" ht="12" customHeight="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</row>
    <row r="178" spans="1:52" s="43" customFormat="1" ht="12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</row>
    <row r="179" spans="1:52" s="43" customFormat="1" ht="12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</row>
    <row r="180" spans="1:52" s="43" customFormat="1" ht="12" customHeight="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</row>
    <row r="181" spans="1:52" s="43" customFormat="1" ht="12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</row>
    <row r="182" spans="1:52" s="43" customFormat="1" ht="12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</row>
    <row r="183" spans="1:52" s="43" customFormat="1" ht="12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</row>
    <row r="184" spans="1:52" s="43" customFormat="1" ht="12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</row>
    <row r="185" spans="1:52" s="43" customFormat="1" ht="12" customHeight="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</row>
    <row r="186" spans="1:52" s="43" customFormat="1" ht="12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</row>
    <row r="187" spans="1:52" s="43" customFormat="1" ht="12" customHeight="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</row>
    <row r="188" spans="1:52" s="43" customFormat="1" ht="12" customHeight="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</row>
    <row r="189" spans="1:52" s="43" customFormat="1" ht="12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</row>
    <row r="190" spans="1:52" s="43" customFormat="1" ht="12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</row>
    <row r="191" spans="1:52" s="43" customFormat="1" ht="12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</row>
    <row r="192" spans="1:52" s="43" customFormat="1" ht="12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</row>
    <row r="193" spans="1:52" s="43" customFormat="1" ht="12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</row>
    <row r="194" spans="1:52" s="43" customFormat="1" ht="12" customHeight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</row>
    <row r="195" spans="1:52" s="43" customFormat="1" ht="12" customHeight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</row>
    <row r="196" spans="1:52" s="43" customFormat="1" ht="12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</row>
    <row r="197" spans="1:52" s="43" customFormat="1" ht="12" customHeight="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</row>
    <row r="198" spans="1:52" s="43" customFormat="1" ht="12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</row>
    <row r="199" spans="1:52" s="43" customFormat="1" ht="12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</row>
    <row r="200" spans="1:52" s="43" customFormat="1" ht="12" customHeight="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</row>
    <row r="201" spans="1:52" s="43" customFormat="1" ht="12" customHeight="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</row>
    <row r="202" spans="1:52" s="43" customFormat="1" ht="12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</row>
    <row r="203" spans="1:52" s="43" customFormat="1" ht="12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</row>
    <row r="204" spans="1:52" s="43" customFormat="1" ht="12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</row>
    <row r="205" spans="1:52" s="43" customFormat="1" ht="12" customHeight="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</row>
    <row r="206" spans="1:52" s="43" customFormat="1" ht="12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</row>
    <row r="207" spans="1:52" s="43" customFormat="1" ht="12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</row>
    <row r="208" spans="1:52" s="43" customFormat="1" ht="12" customHeight="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</row>
    <row r="209" spans="1:52" s="43" customFormat="1" ht="12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</row>
    <row r="210" spans="1:52" s="43" customFormat="1" ht="12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</row>
    <row r="211" spans="1:52" s="43" customFormat="1" ht="12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</row>
    <row r="212" spans="1:52" s="43" customFormat="1" ht="12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</row>
    <row r="213" spans="1:52" s="43" customFormat="1" ht="12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</row>
    <row r="214" spans="1:52" s="43" customFormat="1" ht="12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</row>
    <row r="215" spans="1:52" s="43" customFormat="1" ht="12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</row>
    <row r="216" spans="1:52" s="43" customFormat="1" ht="12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</row>
    <row r="217" spans="1:52" s="43" customFormat="1" ht="12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</row>
    <row r="218" spans="1:52" s="43" customFormat="1" ht="12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</row>
    <row r="219" spans="1:52" s="43" customFormat="1" ht="12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</row>
    <row r="220" spans="1:52" s="43" customFormat="1" ht="12" customHeight="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</row>
    <row r="221" spans="1:52" s="43" customFormat="1" ht="12" customHeight="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</row>
    <row r="222" spans="1:52" s="43" customFormat="1" ht="12" customHeight="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</row>
    <row r="223" spans="1:52" s="43" customFormat="1" ht="12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</row>
    <row r="224" spans="1:52" s="43" customFormat="1" ht="12" customHeight="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</row>
    <row r="225" spans="1:52" s="43" customFormat="1" ht="12" customHeight="1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</row>
    <row r="226" spans="1:52" s="43" customFormat="1" ht="12" customHeight="1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</row>
    <row r="227" spans="1:52" s="43" customFormat="1" ht="12" customHeight="1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</row>
    <row r="228" spans="1:52" s="43" customFormat="1" ht="12" customHeight="1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</row>
    <row r="229" spans="1:52" s="43" customFormat="1" ht="12" customHeight="1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</row>
    <row r="230" spans="1:52" s="43" customFormat="1" ht="12" customHeight="1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</row>
    <row r="231" spans="1:52" s="43" customFormat="1" ht="12" customHeight="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</row>
    <row r="232" spans="1:52" s="43" customFormat="1" ht="12" customHeight="1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</row>
    <row r="233" spans="1:52" s="43" customFormat="1" ht="12" customHeight="1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</row>
    <row r="234" spans="1:52" s="43" customFormat="1" ht="12" customHeight="1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</row>
    <row r="235" spans="1:52" s="43" customFormat="1" ht="12" customHeight="1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</row>
    <row r="236" spans="1:52" s="43" customFormat="1" ht="12" customHeight="1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</row>
    <row r="237" spans="1:52" s="43" customFormat="1" ht="12" customHeight="1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</row>
    <row r="238" spans="1:52" s="43" customFormat="1" ht="12" customHeight="1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</row>
    <row r="239" spans="1:52" s="43" customFormat="1" ht="12" customHeight="1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</row>
    <row r="240" spans="1:52" s="43" customFormat="1" ht="12" customHeight="1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</row>
    <row r="241" spans="1:52" s="43" customFormat="1" ht="12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</row>
    <row r="242" spans="1:52" s="43" customFormat="1" ht="12" customHeight="1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</row>
    <row r="243" spans="1:52" s="43" customFormat="1" ht="12" customHeight="1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</row>
    <row r="244" spans="1:52" s="43" customFormat="1" ht="12" customHeight="1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</row>
    <row r="245" spans="1:52" s="43" customFormat="1" ht="12" customHeight="1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</row>
    <row r="246" spans="1:52" s="43" customFormat="1" ht="12" customHeight="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</row>
    <row r="247" spans="1:52" s="43" customFormat="1" ht="12" customHeight="1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</row>
    <row r="248" spans="1:52" s="43" customFormat="1" ht="12" customHeight="1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</row>
    <row r="249" spans="1:52" s="43" customFormat="1" ht="12" customHeight="1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</row>
    <row r="250" spans="1:52" s="43" customFormat="1" ht="12" customHeight="1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</row>
    <row r="251" spans="1:52" s="43" customFormat="1" ht="12" customHeight="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</row>
    <row r="252" spans="1:52" s="43" customFormat="1" ht="12" customHeight="1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</row>
    <row r="253" spans="1:52" s="43" customFormat="1" ht="12" customHeight="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</row>
    <row r="254" spans="1:52" s="43" customFormat="1" ht="12" customHeight="1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</row>
    <row r="255" spans="1:52" s="43" customFormat="1" ht="12" customHeight="1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</row>
    <row r="256" spans="1:52" s="43" customFormat="1" ht="12" customHeight="1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</row>
    <row r="257" spans="1:52" s="43" customFormat="1" ht="12" customHeight="1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</row>
    <row r="258" spans="1:52" s="43" customFormat="1" ht="12" customHeight="1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</row>
    <row r="259" spans="1:52" s="43" customFormat="1" ht="12" customHeight="1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</row>
    <row r="260" spans="1:52" s="43" customFormat="1" ht="12" customHeight="1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</row>
    <row r="261" spans="1:52" s="43" customFormat="1" ht="12" customHeight="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</row>
    <row r="262" spans="1:52" s="43" customFormat="1" ht="12" customHeight="1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</row>
    <row r="263" spans="1:52" s="43" customFormat="1" ht="12" customHeight="1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</row>
    <row r="264" spans="1:52" s="43" customFormat="1" ht="12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</row>
    <row r="265" spans="1:52" s="43" customFormat="1" ht="12" customHeight="1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</row>
    <row r="266" spans="1:52" s="43" customFormat="1" ht="12" customHeight="1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</row>
    <row r="267" spans="1:52" s="43" customFormat="1" ht="12" customHeight="1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</row>
    <row r="268" spans="1:52" s="43" customFormat="1" ht="12" customHeight="1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</row>
    <row r="269" spans="1:52" s="43" customFormat="1" ht="12" customHeight="1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</row>
    <row r="270" spans="1:52" s="43" customFormat="1" ht="12" customHeight="1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</row>
    <row r="271" spans="1:52" s="43" customFormat="1" ht="12" customHeight="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</row>
    <row r="272" spans="1:52" s="43" customFormat="1" ht="12" customHeight="1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</row>
    <row r="273" spans="1:52" s="43" customFormat="1" ht="12" customHeigh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</row>
    <row r="274" spans="1:52" s="43" customFormat="1" ht="12" customHeight="1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</row>
    <row r="275" spans="1:52" s="43" customFormat="1" ht="12" customHeigh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</row>
    <row r="276" spans="1:52" s="43" customFormat="1" ht="12" customHeight="1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</row>
    <row r="277" spans="1:52" s="43" customFormat="1" ht="12" customHeight="1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</row>
    <row r="278" spans="1:52" s="43" customFormat="1" ht="12" customHeight="1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</row>
    <row r="279" spans="1:52" s="43" customFormat="1" ht="12" customHeight="1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</row>
    <row r="280" spans="1:52" s="43" customFormat="1" ht="12" customHeight="1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</row>
    <row r="281" spans="1:52" s="43" customFormat="1" ht="12" customHeight="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</row>
    <row r="282" spans="1:52" s="43" customFormat="1" ht="12" customHeight="1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</row>
    <row r="283" spans="1:52" s="43" customFormat="1" ht="12" customHeight="1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</row>
    <row r="284" spans="1:52" s="43" customFormat="1" ht="12" customHeight="1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</row>
    <row r="285" spans="1:52" s="43" customFormat="1" ht="12" customHeight="1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</row>
    <row r="286" spans="1:52" s="43" customFormat="1" ht="12" customHeight="1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</row>
    <row r="287" spans="1:52" s="43" customFormat="1" ht="12" customHeight="1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</row>
    <row r="288" spans="1:52" s="43" customFormat="1" ht="12" customHeight="1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</row>
    <row r="289" spans="1:52" s="43" customFormat="1" ht="12" customHeight="1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</row>
    <row r="290" spans="1:52" s="43" customFormat="1" ht="12" customHeight="1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</row>
    <row r="291" spans="1:52" s="43" customFormat="1" ht="12" customHeight="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</row>
    <row r="292" spans="1:52" s="43" customFormat="1" ht="12" customHeight="1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</row>
    <row r="293" spans="1:52" s="43" customFormat="1" ht="12" customHeight="1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</row>
    <row r="294" spans="1:52" s="43" customFormat="1" ht="12" customHeight="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</row>
    <row r="295" spans="1:52" s="43" customFormat="1" ht="12" customHeight="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</row>
    <row r="296" spans="1:52" s="43" customFormat="1" ht="12" customHeight="1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</row>
    <row r="297" spans="1:52" s="43" customFormat="1" ht="12" customHeight="1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</row>
    <row r="298" spans="1:52" s="43" customFormat="1" ht="12" customHeight="1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</row>
    <row r="299" spans="1:52" s="43" customFormat="1" ht="12" customHeight="1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</row>
    <row r="300" spans="1:52" s="43" customFormat="1" ht="12" customHeight="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</row>
    <row r="301" spans="1:52" s="43" customFormat="1" ht="12" customHeight="1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</row>
  </sheetData>
  <mergeCells count="6">
    <mergeCell ref="A1:O1"/>
    <mergeCell ref="A2:F3"/>
    <mergeCell ref="H2:H7"/>
    <mergeCell ref="A4:F4"/>
    <mergeCell ref="A5:F5"/>
    <mergeCell ref="A6:F7"/>
  </mergeCells>
  <phoneticPr fontId="1"/>
  <printOptions horizontalCentered="1"/>
  <pageMargins left="0.78740157480314965" right="0.39370078740157483" top="0.98425196850393704" bottom="0.59055118110236227" header="0.31496062992125984" footer="0.31496062992125984"/>
  <pageSetup paperSize="9" scale="9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3"/>
  <sheetViews>
    <sheetView showGridLines="0" zoomScale="85" workbookViewId="0">
      <selection activeCell="Q8" sqref="Q8"/>
    </sheetView>
  </sheetViews>
  <sheetFormatPr defaultRowHeight="13.5"/>
  <cols>
    <col min="1" max="1" width="10.125" style="20" customWidth="1"/>
    <col min="2" max="14" width="9.75" style="20" customWidth="1"/>
    <col min="15" max="15" width="2.375" style="20" customWidth="1"/>
    <col min="16" max="16" width="3.75" style="20" customWidth="1"/>
    <col min="17" max="56" width="9" style="4"/>
    <col min="57" max="16384" width="9" style="20"/>
  </cols>
  <sheetData>
    <row r="1" spans="1:56" s="2" customFormat="1" ht="37.9" customHeight="1" thickBot="1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1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</row>
    <row r="2" spans="1:56" s="6" customFormat="1" ht="15.95" customHeight="1">
      <c r="A2" s="110" t="s">
        <v>82</v>
      </c>
      <c r="B2" s="5"/>
      <c r="C2" s="5"/>
      <c r="D2" s="5"/>
      <c r="E2" s="5"/>
      <c r="F2" s="5"/>
      <c r="G2" s="5"/>
      <c r="H2" s="5"/>
      <c r="I2" s="5"/>
      <c r="J2" s="113"/>
      <c r="K2" s="112"/>
      <c r="L2" s="112"/>
      <c r="M2" s="112"/>
      <c r="N2" s="111"/>
      <c r="O2" s="11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</row>
    <row r="3" spans="1:56" s="6" customFormat="1" ht="16.899999999999999" customHeight="1">
      <c r="A3" s="110"/>
      <c r="J3" s="107"/>
      <c r="K3" s="8"/>
      <c r="L3" s="8"/>
      <c r="M3" s="9"/>
      <c r="N3" s="106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56" s="6" customFormat="1" ht="16.899999999999999" customHeight="1">
      <c r="A4" s="110" t="s">
        <v>60</v>
      </c>
      <c r="J4" s="107"/>
      <c r="K4" s="9"/>
      <c r="L4" s="9"/>
      <c r="M4" s="9"/>
      <c r="N4" s="106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</row>
    <row r="5" spans="1:56" s="6" customFormat="1" ht="16.899999999999999" customHeight="1">
      <c r="J5" s="107"/>
      <c r="K5" s="9"/>
      <c r="L5" s="9"/>
      <c r="M5" s="9"/>
      <c r="N5" s="106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56" s="6" customFormat="1" ht="16.899999999999999" customHeight="1">
      <c r="J6" s="107"/>
      <c r="K6" s="9"/>
      <c r="L6" s="9"/>
      <c r="M6" s="9"/>
      <c r="N6" s="106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</row>
    <row r="7" spans="1:56" s="6" customFormat="1" ht="16.899999999999999" customHeight="1">
      <c r="I7" s="7"/>
      <c r="J7" s="107"/>
      <c r="K7" s="9"/>
      <c r="L7" s="9"/>
      <c r="M7" s="9"/>
      <c r="N7" s="106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s="6" customFormat="1" ht="16.899999999999999" customHeight="1">
      <c r="I8" s="7"/>
      <c r="J8" s="107"/>
      <c r="K8" s="9"/>
      <c r="L8" s="9"/>
      <c r="M8" s="9"/>
      <c r="N8" s="106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s="6" customFormat="1" ht="16.899999999999999" customHeight="1">
      <c r="J9" s="107"/>
      <c r="K9" s="9"/>
      <c r="L9" s="9"/>
      <c r="M9" s="9"/>
      <c r="N9" s="106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s="6" customFormat="1" ht="16.899999999999999" customHeight="1">
      <c r="J10" s="107"/>
      <c r="K10" s="9"/>
      <c r="L10" s="9"/>
      <c r="M10" s="9"/>
      <c r="N10" s="106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s="6" customFormat="1" ht="16.899999999999999" customHeight="1">
      <c r="J11" s="107"/>
      <c r="K11" s="9"/>
      <c r="L11" s="9"/>
      <c r="M11" s="9"/>
      <c r="N11" s="106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</row>
    <row r="12" spans="1:56" s="6" customFormat="1" ht="16.899999999999999" customHeight="1">
      <c r="J12" s="107"/>
      <c r="K12" s="9"/>
      <c r="L12" s="9"/>
      <c r="M12" s="9"/>
      <c r="N12" s="106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</row>
    <row r="13" spans="1:56" s="6" customFormat="1" ht="16.899999999999999" customHeight="1">
      <c r="A13" s="109" t="s">
        <v>43</v>
      </c>
      <c r="B13" s="8"/>
      <c r="C13" s="8"/>
      <c r="D13" s="8"/>
      <c r="J13" s="107"/>
      <c r="K13" s="9"/>
      <c r="L13" s="9"/>
      <c r="M13" s="9"/>
      <c r="N13" s="106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</row>
    <row r="14" spans="1:56" s="6" customFormat="1" ht="16.899999999999999" customHeight="1">
      <c r="A14" s="9"/>
      <c r="B14" s="10" t="s">
        <v>44</v>
      </c>
      <c r="C14" s="10"/>
      <c r="D14" s="10"/>
      <c r="J14" s="107"/>
      <c r="K14" s="9"/>
      <c r="L14" s="9"/>
      <c r="M14" s="9"/>
      <c r="N14" s="106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</row>
    <row r="15" spans="1:56" s="6" customFormat="1" ht="16.899999999999999" customHeight="1">
      <c r="A15" s="9"/>
      <c r="B15" s="10" t="s">
        <v>45</v>
      </c>
      <c r="C15" s="9"/>
      <c r="D15" s="9"/>
      <c r="J15" s="107"/>
      <c r="K15" s="9"/>
      <c r="L15" s="9"/>
      <c r="M15" s="9"/>
      <c r="N15" s="106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</row>
    <row r="16" spans="1:56" s="6" customFormat="1" ht="16.899999999999999" customHeight="1">
      <c r="A16" s="9"/>
      <c r="B16" s="10" t="s">
        <v>46</v>
      </c>
      <c r="C16" s="9"/>
      <c r="D16" s="9"/>
      <c r="J16" s="107"/>
      <c r="K16" s="9"/>
      <c r="L16" s="9"/>
      <c r="M16" s="9"/>
      <c r="N16" s="106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</row>
    <row r="17" spans="2:56" s="11" customFormat="1" ht="15" customHeight="1" thickBot="1">
      <c r="J17" s="105"/>
      <c r="K17" s="104"/>
      <c r="L17" s="104"/>
      <c r="M17" s="104"/>
      <c r="N17" s="103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</row>
    <row r="18" spans="2:56" s="11" customFormat="1" ht="15" customHeight="1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3"/>
      <c r="M18" s="12"/>
      <c r="N18" s="12"/>
      <c r="O18" s="116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</row>
    <row r="19" spans="2:56" s="11" customFormat="1" ht="15" customHeight="1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16"/>
      <c r="Q19" s="3"/>
      <c r="R19" s="3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</row>
    <row r="20" spans="2:56" s="11" customFormat="1" ht="15" customHeight="1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16"/>
      <c r="Q20" s="4"/>
      <c r="R20" s="4" t="s">
        <v>83</v>
      </c>
      <c r="S20" s="4"/>
      <c r="T20" s="4"/>
      <c r="U20" s="4" t="s">
        <v>84</v>
      </c>
      <c r="V20" s="4"/>
      <c r="W20" s="4"/>
      <c r="X20" s="4" t="s">
        <v>85</v>
      </c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</row>
    <row r="21" spans="2:56" s="11" customFormat="1" ht="15" customHeight="1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6"/>
      <c r="Q21" s="4">
        <v>7</v>
      </c>
      <c r="R21" s="4">
        <f t="array" ref="R21:R32">TRANSPOSE(B37:M37)</f>
        <v>508</v>
      </c>
      <c r="S21" s="4">
        <f t="array" ref="S21:S32">TRANSPOSE(B39:M39)</f>
        <v>28</v>
      </c>
      <c r="T21" s="108">
        <f>IF(S21=0,0,S21/SUM(R21:S21)*100)</f>
        <v>5.2238805970149249</v>
      </c>
      <c r="U21" s="4">
        <f t="array" ref="U21:U32">TRANSPOSE(B60:M60)</f>
        <v>382</v>
      </c>
      <c r="V21" s="4">
        <f t="array" ref="V21:V32">TRANSPOSE(B62:M62)</f>
        <v>28</v>
      </c>
      <c r="W21" s="108">
        <f>IF(V21=0,0,V21/SUM(U21:V21)*100)</f>
        <v>6.8292682926829276</v>
      </c>
      <c r="X21" s="4">
        <f>SUM(R21,U21)</f>
        <v>890</v>
      </c>
      <c r="Y21" s="4">
        <f>SUM(S21,V21)</f>
        <v>56</v>
      </c>
      <c r="Z21" s="108">
        <f>IF(Y21=0,0,Y21/SUM(X21:Y21)*100)</f>
        <v>5.9196617336152215</v>
      </c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</row>
    <row r="22" spans="2:56" s="11" customFormat="1" ht="15" customHeight="1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6"/>
      <c r="Q22" s="4">
        <v>8</v>
      </c>
      <c r="R22" s="4">
        <v>531</v>
      </c>
      <c r="S22" s="4">
        <v>26</v>
      </c>
      <c r="T22" s="108">
        <f t="shared" ref="T22:T32" si="0">IF(S22=0,0,S22/SUM(R22:S22)*100)</f>
        <v>4.6678635547576297</v>
      </c>
      <c r="U22" s="4">
        <v>402</v>
      </c>
      <c r="V22" s="4">
        <v>27</v>
      </c>
      <c r="W22" s="108">
        <f t="shared" ref="W22:W32" si="1">IF(V22=0,0,V22/SUM(U22:V22)*100)</f>
        <v>6.2937062937062942</v>
      </c>
      <c r="X22" s="4">
        <f t="shared" ref="X22:Y32" si="2">SUM(R22,U22)</f>
        <v>933</v>
      </c>
      <c r="Y22" s="4">
        <f t="shared" si="2"/>
        <v>53</v>
      </c>
      <c r="Z22" s="108">
        <f t="shared" ref="Z22:Z32" si="3">IF(Y22=0,0,Y22/SUM(X22:Y22)*100)</f>
        <v>5.3752535496957403</v>
      </c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</row>
    <row r="23" spans="2:56" s="11" customFormat="1" ht="15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6"/>
      <c r="Q23" s="4">
        <v>9</v>
      </c>
      <c r="R23" s="4">
        <v>375</v>
      </c>
      <c r="S23" s="4">
        <v>23</v>
      </c>
      <c r="T23" s="108">
        <f t="shared" si="0"/>
        <v>5.7788944723618094</v>
      </c>
      <c r="U23" s="4">
        <v>430</v>
      </c>
      <c r="V23" s="4">
        <v>33</v>
      </c>
      <c r="W23" s="108">
        <f t="shared" si="1"/>
        <v>7.1274298056155514</v>
      </c>
      <c r="X23" s="4">
        <f t="shared" si="2"/>
        <v>805</v>
      </c>
      <c r="Y23" s="4">
        <f t="shared" si="2"/>
        <v>56</v>
      </c>
      <c r="Z23" s="108">
        <f t="shared" si="3"/>
        <v>6.5040650406504072</v>
      </c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</row>
    <row r="24" spans="2:56" s="11" customFormat="1" ht="15" customHeight="1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6"/>
      <c r="Q24" s="4">
        <v>10</v>
      </c>
      <c r="R24" s="4">
        <v>366</v>
      </c>
      <c r="S24" s="4">
        <v>21</v>
      </c>
      <c r="T24" s="108">
        <f t="shared" si="0"/>
        <v>5.4263565891472867</v>
      </c>
      <c r="U24" s="4">
        <v>336</v>
      </c>
      <c r="V24" s="4">
        <v>23</v>
      </c>
      <c r="W24" s="108">
        <f t="shared" si="1"/>
        <v>6.4066852367688023</v>
      </c>
      <c r="X24" s="4">
        <f t="shared" si="2"/>
        <v>702</v>
      </c>
      <c r="Y24" s="4">
        <f t="shared" si="2"/>
        <v>44</v>
      </c>
      <c r="Z24" s="108">
        <f t="shared" si="3"/>
        <v>5.8981233243967823</v>
      </c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</row>
    <row r="25" spans="2:56" s="11" customFormat="1" ht="15" customHeight="1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6"/>
      <c r="Q25" s="4">
        <v>11</v>
      </c>
      <c r="R25" s="4">
        <v>343</v>
      </c>
      <c r="S25" s="4">
        <v>22</v>
      </c>
      <c r="T25" s="108">
        <f t="shared" si="0"/>
        <v>6.0273972602739727</v>
      </c>
      <c r="U25" s="4">
        <v>287</v>
      </c>
      <c r="V25" s="4">
        <v>17</v>
      </c>
      <c r="W25" s="108">
        <f t="shared" si="1"/>
        <v>5.5921052631578947</v>
      </c>
      <c r="X25" s="4">
        <f t="shared" si="2"/>
        <v>630</v>
      </c>
      <c r="Y25" s="4">
        <f t="shared" si="2"/>
        <v>39</v>
      </c>
      <c r="Z25" s="108">
        <f t="shared" si="3"/>
        <v>5.8295964125560538</v>
      </c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</row>
    <row r="26" spans="2:56" s="11" customFormat="1" ht="15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6"/>
      <c r="Q26" s="4">
        <v>12</v>
      </c>
      <c r="R26" s="4">
        <v>350</v>
      </c>
      <c r="S26" s="4">
        <v>19</v>
      </c>
      <c r="T26" s="108">
        <f t="shared" si="0"/>
        <v>5.1490514905149052</v>
      </c>
      <c r="U26" s="4">
        <v>346</v>
      </c>
      <c r="V26" s="4">
        <v>22</v>
      </c>
      <c r="W26" s="108">
        <f t="shared" si="1"/>
        <v>5.9782608695652177</v>
      </c>
      <c r="X26" s="4">
        <f t="shared" si="2"/>
        <v>696</v>
      </c>
      <c r="Y26" s="4">
        <f t="shared" si="2"/>
        <v>41</v>
      </c>
      <c r="Z26" s="108">
        <f t="shared" si="3"/>
        <v>5.5630936227951153</v>
      </c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</row>
    <row r="27" spans="2:56" s="11" customFormat="1" ht="15" customHeight="1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6"/>
      <c r="Q27" s="4">
        <v>13</v>
      </c>
      <c r="R27" s="4">
        <v>350</v>
      </c>
      <c r="S27" s="4">
        <v>19</v>
      </c>
      <c r="T27" s="108">
        <f t="shared" si="0"/>
        <v>5.1490514905149052</v>
      </c>
      <c r="U27" s="4">
        <v>358</v>
      </c>
      <c r="V27" s="4">
        <v>18</v>
      </c>
      <c r="W27" s="108">
        <f t="shared" si="1"/>
        <v>4.7872340425531918</v>
      </c>
      <c r="X27" s="4">
        <f t="shared" si="2"/>
        <v>708</v>
      </c>
      <c r="Y27" s="4">
        <f t="shared" si="2"/>
        <v>37</v>
      </c>
      <c r="Z27" s="108">
        <f t="shared" si="3"/>
        <v>4.9664429530201346</v>
      </c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</row>
    <row r="28" spans="2:56" s="11" customFormat="1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6"/>
      <c r="Q28" s="4">
        <v>14</v>
      </c>
      <c r="R28" s="4">
        <v>352</v>
      </c>
      <c r="S28" s="4">
        <v>20</v>
      </c>
      <c r="T28" s="108">
        <f t="shared" si="0"/>
        <v>5.376344086021505</v>
      </c>
      <c r="U28" s="4">
        <v>375</v>
      </c>
      <c r="V28" s="4">
        <v>24</v>
      </c>
      <c r="W28" s="108">
        <f t="shared" si="1"/>
        <v>6.0150375939849621</v>
      </c>
      <c r="X28" s="4">
        <f t="shared" si="2"/>
        <v>727</v>
      </c>
      <c r="Y28" s="4">
        <f t="shared" si="2"/>
        <v>44</v>
      </c>
      <c r="Z28" s="108">
        <f t="shared" si="3"/>
        <v>5.7068741893644619</v>
      </c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</row>
    <row r="29" spans="2:56" s="11" customFormat="1" ht="15" customHeight="1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6"/>
      <c r="Q29" s="4">
        <v>15</v>
      </c>
      <c r="R29" s="4">
        <v>378</v>
      </c>
      <c r="S29" s="4">
        <v>22</v>
      </c>
      <c r="T29" s="108">
        <f t="shared" si="0"/>
        <v>5.5</v>
      </c>
      <c r="U29" s="4">
        <v>371</v>
      </c>
      <c r="V29" s="4">
        <v>26</v>
      </c>
      <c r="W29" s="108">
        <f t="shared" si="1"/>
        <v>6.5491183879093198</v>
      </c>
      <c r="X29" s="4">
        <f t="shared" si="2"/>
        <v>749</v>
      </c>
      <c r="Y29" s="4">
        <f t="shared" si="2"/>
        <v>48</v>
      </c>
      <c r="Z29" s="108">
        <f t="shared" si="3"/>
        <v>6.0225846925972393</v>
      </c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</row>
    <row r="30" spans="2:56" s="11" customFormat="1" ht="15" customHeight="1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16"/>
      <c r="Q30" s="4">
        <v>16</v>
      </c>
      <c r="R30" s="4">
        <v>402</v>
      </c>
      <c r="S30" s="4">
        <v>22</v>
      </c>
      <c r="T30" s="108">
        <f t="shared" si="0"/>
        <v>5.1886792452830193</v>
      </c>
      <c r="U30" s="4">
        <v>357</v>
      </c>
      <c r="V30" s="4">
        <v>26</v>
      </c>
      <c r="W30" s="108">
        <f t="shared" si="1"/>
        <v>6.7885117493472595</v>
      </c>
      <c r="X30" s="4">
        <f t="shared" si="2"/>
        <v>759</v>
      </c>
      <c r="Y30" s="4">
        <f t="shared" si="2"/>
        <v>48</v>
      </c>
      <c r="Z30" s="108">
        <f t="shared" si="3"/>
        <v>5.9479553903345721</v>
      </c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</row>
    <row r="31" spans="2:56" s="11" customFormat="1" ht="15" customHeight="1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16"/>
      <c r="Q31" s="4">
        <v>17</v>
      </c>
      <c r="R31" s="4">
        <v>357</v>
      </c>
      <c r="S31" s="4">
        <v>13</v>
      </c>
      <c r="T31" s="108">
        <f t="shared" si="0"/>
        <v>3.5135135135135136</v>
      </c>
      <c r="U31" s="4">
        <v>480</v>
      </c>
      <c r="V31" s="4">
        <v>24</v>
      </c>
      <c r="W31" s="108">
        <f t="shared" si="1"/>
        <v>4.7619047619047619</v>
      </c>
      <c r="X31" s="4">
        <f t="shared" si="2"/>
        <v>837</v>
      </c>
      <c r="Y31" s="4">
        <f t="shared" si="2"/>
        <v>37</v>
      </c>
      <c r="Z31" s="108">
        <f t="shared" si="3"/>
        <v>4.2334096109839816</v>
      </c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</row>
    <row r="32" spans="2:56" s="11" customFormat="1" ht="15" customHeigh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3"/>
      <c r="M32" s="12"/>
      <c r="N32" s="12"/>
      <c r="O32" s="116"/>
      <c r="Q32" s="4">
        <v>18</v>
      </c>
      <c r="R32" s="4">
        <v>321</v>
      </c>
      <c r="S32" s="4">
        <v>21</v>
      </c>
      <c r="T32" s="108">
        <f t="shared" si="0"/>
        <v>6.140350877192982</v>
      </c>
      <c r="U32" s="4">
        <v>317</v>
      </c>
      <c r="V32" s="4">
        <v>17</v>
      </c>
      <c r="W32" s="108">
        <f t="shared" si="1"/>
        <v>5.0898203592814371</v>
      </c>
      <c r="X32" s="4">
        <f t="shared" si="2"/>
        <v>638</v>
      </c>
      <c r="Y32" s="4">
        <f>SUM(S32,V32)</f>
        <v>38</v>
      </c>
      <c r="Z32" s="108">
        <f t="shared" si="3"/>
        <v>5.6213017751479288</v>
      </c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</row>
    <row r="33" spans="1:56" s="11" customFormat="1" ht="15" customHeigh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16"/>
      <c r="Q33" s="4"/>
      <c r="R33" s="4"/>
      <c r="S33" s="4"/>
      <c r="T33" s="108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</row>
    <row r="34" spans="1:56" s="11" customFormat="1" ht="15" customHeight="1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16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</row>
    <row r="35" spans="1:56" s="11" customFormat="1" ht="15" customHeight="1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16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</row>
    <row r="36" spans="1:56" s="14" customFormat="1" ht="15" customHeight="1">
      <c r="A36" s="102" t="s">
        <v>47</v>
      </c>
      <c r="B36" s="101">
        <v>7</v>
      </c>
      <c r="C36" s="100">
        <v>8</v>
      </c>
      <c r="D36" s="100">
        <v>9</v>
      </c>
      <c r="E36" s="100">
        <v>10</v>
      </c>
      <c r="F36" s="100">
        <v>11</v>
      </c>
      <c r="G36" s="100">
        <v>12</v>
      </c>
      <c r="H36" s="100">
        <v>13</v>
      </c>
      <c r="I36" s="100">
        <v>14</v>
      </c>
      <c r="J36" s="100">
        <v>15</v>
      </c>
      <c r="K36" s="100">
        <v>16</v>
      </c>
      <c r="L36" s="100">
        <v>17</v>
      </c>
      <c r="M36" s="99">
        <v>18</v>
      </c>
      <c r="N36" s="99" t="s">
        <v>48</v>
      </c>
      <c r="O36" s="98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</row>
    <row r="37" spans="1:56" s="14" customFormat="1" ht="15" customHeight="1">
      <c r="A37" s="97" t="s">
        <v>49</v>
      </c>
      <c r="B37" s="96">
        <f>SUM(B38:B39)</f>
        <v>508</v>
      </c>
      <c r="C37" s="95">
        <f t="shared" ref="C37:L37" si="4">SUM(C38:C39)</f>
        <v>531</v>
      </c>
      <c r="D37" s="95">
        <f t="shared" si="4"/>
        <v>375</v>
      </c>
      <c r="E37" s="95">
        <f t="shared" si="4"/>
        <v>366</v>
      </c>
      <c r="F37" s="95">
        <f t="shared" si="4"/>
        <v>343</v>
      </c>
      <c r="G37" s="95">
        <f t="shared" si="4"/>
        <v>350</v>
      </c>
      <c r="H37" s="95">
        <f t="shared" si="4"/>
        <v>350</v>
      </c>
      <c r="I37" s="95">
        <f t="shared" si="4"/>
        <v>352</v>
      </c>
      <c r="J37" s="95">
        <f t="shared" si="4"/>
        <v>378</v>
      </c>
      <c r="K37" s="95">
        <f t="shared" si="4"/>
        <v>402</v>
      </c>
      <c r="L37" s="95">
        <f t="shared" si="4"/>
        <v>357</v>
      </c>
      <c r="M37" s="94">
        <f>SUM(M38:M39)</f>
        <v>321</v>
      </c>
      <c r="N37" s="94">
        <f>SUM(B37:M37)</f>
        <v>4633</v>
      </c>
      <c r="O37" s="117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</row>
    <row r="38" spans="1:56" s="14" customFormat="1" ht="15" customHeight="1">
      <c r="A38" s="97" t="s">
        <v>44</v>
      </c>
      <c r="B38" s="96">
        <v>480</v>
      </c>
      <c r="C38" s="95">
        <v>505</v>
      </c>
      <c r="D38" s="95">
        <v>352</v>
      </c>
      <c r="E38" s="95">
        <v>345</v>
      </c>
      <c r="F38" s="95">
        <v>321</v>
      </c>
      <c r="G38" s="95">
        <v>331</v>
      </c>
      <c r="H38" s="95">
        <v>331</v>
      </c>
      <c r="I38" s="95">
        <v>332</v>
      </c>
      <c r="J38" s="95">
        <v>356</v>
      </c>
      <c r="K38" s="95">
        <v>380</v>
      </c>
      <c r="L38" s="95">
        <v>344</v>
      </c>
      <c r="M38" s="94">
        <v>300</v>
      </c>
      <c r="N38" s="94">
        <f>SUM(B38:M38)</f>
        <v>4377</v>
      </c>
      <c r="O38" s="117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</row>
    <row r="39" spans="1:56" s="14" customFormat="1" ht="15" customHeight="1">
      <c r="A39" s="97" t="s">
        <v>45</v>
      </c>
      <c r="B39" s="96">
        <v>28</v>
      </c>
      <c r="C39" s="95">
        <v>26</v>
      </c>
      <c r="D39" s="95">
        <v>23</v>
      </c>
      <c r="E39" s="95">
        <v>21</v>
      </c>
      <c r="F39" s="95">
        <v>22</v>
      </c>
      <c r="G39" s="95">
        <v>19</v>
      </c>
      <c r="H39" s="95">
        <v>19</v>
      </c>
      <c r="I39" s="95">
        <v>20</v>
      </c>
      <c r="J39" s="95">
        <v>22</v>
      </c>
      <c r="K39" s="95">
        <v>22</v>
      </c>
      <c r="L39" s="95">
        <v>13</v>
      </c>
      <c r="M39" s="94">
        <v>21</v>
      </c>
      <c r="N39" s="94">
        <f>SUM(B39:M39)</f>
        <v>256</v>
      </c>
      <c r="O39" s="117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</row>
    <row r="40" spans="1:56" s="14" customFormat="1" ht="15" customHeight="1">
      <c r="A40" s="18" t="s">
        <v>46</v>
      </c>
      <c r="B40" s="93">
        <f>IF(B39=0,0,B39/B37*100)</f>
        <v>5.5118110236220472</v>
      </c>
      <c r="C40" s="92">
        <f t="shared" ref="C40:N40" si="5">IF(C39=0,0,C39/C37*100)</f>
        <v>4.8964218455743875</v>
      </c>
      <c r="D40" s="92">
        <f t="shared" si="5"/>
        <v>6.1333333333333329</v>
      </c>
      <c r="E40" s="92">
        <f t="shared" si="5"/>
        <v>5.7377049180327866</v>
      </c>
      <c r="F40" s="92">
        <f t="shared" si="5"/>
        <v>6.4139941690962097</v>
      </c>
      <c r="G40" s="92">
        <f t="shared" si="5"/>
        <v>5.4285714285714288</v>
      </c>
      <c r="H40" s="92">
        <f t="shared" si="5"/>
        <v>5.4285714285714288</v>
      </c>
      <c r="I40" s="92">
        <f t="shared" si="5"/>
        <v>5.6818181818181817</v>
      </c>
      <c r="J40" s="92">
        <f t="shared" si="5"/>
        <v>5.8201058201058196</v>
      </c>
      <c r="K40" s="92">
        <f t="shared" si="5"/>
        <v>5.4726368159203984</v>
      </c>
      <c r="L40" s="92">
        <f t="shared" si="5"/>
        <v>3.6414565826330536</v>
      </c>
      <c r="M40" s="91">
        <f t="shared" si="5"/>
        <v>6.5420560747663545</v>
      </c>
      <c r="N40" s="91">
        <f t="shared" si="5"/>
        <v>5.5255773796676015</v>
      </c>
      <c r="O40" s="118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</row>
    <row r="41" spans="1:56" s="17" customFormat="1" ht="1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6"/>
      <c r="M41" s="15"/>
      <c r="N41" s="15"/>
      <c r="O41" s="15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</row>
    <row r="42" spans="1:56" s="17" customFormat="1" ht="1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</row>
    <row r="43" spans="1:56" s="17" customFormat="1" ht="1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</row>
    <row r="44" spans="1:56" s="17" customFormat="1" ht="1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</row>
    <row r="45" spans="1:56" s="17" customFormat="1" ht="1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</row>
    <row r="46" spans="1:56" s="17" customFormat="1" ht="1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</row>
    <row r="47" spans="1:56" s="17" customFormat="1" ht="1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</row>
    <row r="48" spans="1:56" s="17" customFormat="1" ht="1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</row>
    <row r="49" spans="1:56" s="17" customFormat="1" ht="1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</row>
    <row r="50" spans="1:56" s="17" customFormat="1" ht="1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</row>
    <row r="51" spans="1:56" s="17" customFormat="1" ht="1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</row>
    <row r="52" spans="1:56" s="17" customFormat="1" ht="1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</row>
    <row r="53" spans="1:56" s="17" customFormat="1" ht="1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</row>
    <row r="54" spans="1:56" s="17" customFormat="1" ht="1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</row>
    <row r="55" spans="1:56" s="17" customFormat="1" ht="1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  <c r="N55" s="15"/>
      <c r="O55" s="15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</row>
    <row r="56" spans="1:56" s="17" customFormat="1" ht="1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</row>
    <row r="57" spans="1:56" s="17" customFormat="1" ht="1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</row>
    <row r="58" spans="1:56" s="17" customFormat="1" ht="1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</row>
    <row r="59" spans="1:56" s="14" customFormat="1" ht="15" customHeight="1">
      <c r="A59" s="102" t="s">
        <v>47</v>
      </c>
      <c r="B59" s="101">
        <v>7</v>
      </c>
      <c r="C59" s="100">
        <v>8</v>
      </c>
      <c r="D59" s="100">
        <v>9</v>
      </c>
      <c r="E59" s="100">
        <v>10</v>
      </c>
      <c r="F59" s="100">
        <v>11</v>
      </c>
      <c r="G59" s="100">
        <v>12</v>
      </c>
      <c r="H59" s="100">
        <v>13</v>
      </c>
      <c r="I59" s="100">
        <v>14</v>
      </c>
      <c r="J59" s="100">
        <v>15</v>
      </c>
      <c r="K59" s="100">
        <v>16</v>
      </c>
      <c r="L59" s="100">
        <v>17</v>
      </c>
      <c r="M59" s="99">
        <v>18</v>
      </c>
      <c r="N59" s="99" t="s">
        <v>48</v>
      </c>
      <c r="O59" s="98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</row>
    <row r="60" spans="1:56" s="14" customFormat="1" ht="15" customHeight="1">
      <c r="A60" s="97" t="s">
        <v>49</v>
      </c>
      <c r="B60" s="96">
        <f t="shared" ref="B60:M60" si="6">SUM(B61:B62)</f>
        <v>382</v>
      </c>
      <c r="C60" s="95">
        <f t="shared" si="6"/>
        <v>402</v>
      </c>
      <c r="D60" s="95">
        <f t="shared" si="6"/>
        <v>430</v>
      </c>
      <c r="E60" s="95">
        <f t="shared" si="6"/>
        <v>336</v>
      </c>
      <c r="F60" s="95">
        <f t="shared" si="6"/>
        <v>287</v>
      </c>
      <c r="G60" s="95">
        <f t="shared" si="6"/>
        <v>346</v>
      </c>
      <c r="H60" s="95">
        <f t="shared" si="6"/>
        <v>358</v>
      </c>
      <c r="I60" s="95">
        <f t="shared" si="6"/>
        <v>375</v>
      </c>
      <c r="J60" s="95">
        <f t="shared" si="6"/>
        <v>371</v>
      </c>
      <c r="K60" s="95">
        <f t="shared" si="6"/>
        <v>357</v>
      </c>
      <c r="L60" s="95">
        <f t="shared" si="6"/>
        <v>480</v>
      </c>
      <c r="M60" s="94">
        <f t="shared" si="6"/>
        <v>317</v>
      </c>
      <c r="N60" s="94">
        <f>SUM(B60:M60)</f>
        <v>4441</v>
      </c>
      <c r="O60" s="117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</row>
    <row r="61" spans="1:56" s="14" customFormat="1" ht="15" customHeight="1">
      <c r="A61" s="97" t="s">
        <v>44</v>
      </c>
      <c r="B61" s="96">
        <v>354</v>
      </c>
      <c r="C61" s="95">
        <v>375</v>
      </c>
      <c r="D61" s="95">
        <v>397</v>
      </c>
      <c r="E61" s="95">
        <v>313</v>
      </c>
      <c r="F61" s="95">
        <v>270</v>
      </c>
      <c r="G61" s="95">
        <v>324</v>
      </c>
      <c r="H61" s="95">
        <v>340</v>
      </c>
      <c r="I61" s="95">
        <v>351</v>
      </c>
      <c r="J61" s="95">
        <v>345</v>
      </c>
      <c r="K61" s="95">
        <v>331</v>
      </c>
      <c r="L61" s="95">
        <v>456</v>
      </c>
      <c r="M61" s="94">
        <v>300</v>
      </c>
      <c r="N61" s="94">
        <f>SUM(B61:M61)</f>
        <v>4156</v>
      </c>
      <c r="O61" s="117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</row>
    <row r="62" spans="1:56" s="14" customFormat="1" ht="15" customHeight="1">
      <c r="A62" s="97" t="s">
        <v>45</v>
      </c>
      <c r="B62" s="96">
        <v>28</v>
      </c>
      <c r="C62" s="95">
        <v>27</v>
      </c>
      <c r="D62" s="95">
        <v>33</v>
      </c>
      <c r="E62" s="95">
        <v>23</v>
      </c>
      <c r="F62" s="95">
        <v>17</v>
      </c>
      <c r="G62" s="95">
        <v>22</v>
      </c>
      <c r="H62" s="95">
        <v>18</v>
      </c>
      <c r="I62" s="95">
        <v>24</v>
      </c>
      <c r="J62" s="95">
        <v>26</v>
      </c>
      <c r="K62" s="95">
        <v>26</v>
      </c>
      <c r="L62" s="95">
        <v>24</v>
      </c>
      <c r="M62" s="94">
        <v>17</v>
      </c>
      <c r="N62" s="94">
        <f>SUM(B62:M62)</f>
        <v>285</v>
      </c>
      <c r="O62" s="117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</row>
    <row r="63" spans="1:56" s="14" customFormat="1" ht="15" customHeight="1">
      <c r="A63" s="18" t="s">
        <v>46</v>
      </c>
      <c r="B63" s="93">
        <f t="shared" ref="B63:N63" si="7">IF(B62=0,0,B62/B60*100)</f>
        <v>7.3298429319371721</v>
      </c>
      <c r="C63" s="92">
        <f t="shared" si="7"/>
        <v>6.7164179104477615</v>
      </c>
      <c r="D63" s="92">
        <f t="shared" si="7"/>
        <v>7.6744186046511631</v>
      </c>
      <c r="E63" s="92">
        <f t="shared" si="7"/>
        <v>6.8452380952380958</v>
      </c>
      <c r="F63" s="92">
        <f t="shared" si="7"/>
        <v>5.9233449477351918</v>
      </c>
      <c r="G63" s="92">
        <f t="shared" si="7"/>
        <v>6.3583815028901727</v>
      </c>
      <c r="H63" s="92">
        <f t="shared" si="7"/>
        <v>5.027932960893855</v>
      </c>
      <c r="I63" s="92">
        <f t="shared" si="7"/>
        <v>6.4</v>
      </c>
      <c r="J63" s="92">
        <f t="shared" si="7"/>
        <v>7.0080862533692727</v>
      </c>
      <c r="K63" s="92">
        <f t="shared" si="7"/>
        <v>7.2829131652661072</v>
      </c>
      <c r="L63" s="92">
        <f t="shared" si="7"/>
        <v>5</v>
      </c>
      <c r="M63" s="91">
        <f t="shared" si="7"/>
        <v>5.3627760252365935</v>
      </c>
      <c r="N63" s="91">
        <f t="shared" si="7"/>
        <v>6.4174735419950464</v>
      </c>
      <c r="O63" s="118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</row>
    <row r="64" spans="1:56" s="17" customFormat="1" ht="1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6"/>
      <c r="M64" s="15"/>
      <c r="N64" s="15"/>
      <c r="O64" s="15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</row>
    <row r="65" spans="1:56" s="17" customFormat="1" ht="1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</row>
    <row r="66" spans="1:56" s="17" customFormat="1" ht="1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</row>
    <row r="67" spans="1:56" s="17" customFormat="1" ht="1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</row>
    <row r="68" spans="1:56" s="17" customFormat="1" ht="1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</row>
    <row r="69" spans="1:56" s="17" customFormat="1" ht="1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</row>
    <row r="70" spans="1:56" s="17" customFormat="1" ht="1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</row>
    <row r="71" spans="1:56" s="17" customFormat="1" ht="1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</row>
    <row r="72" spans="1:56" s="17" customFormat="1" ht="1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</row>
    <row r="73" spans="1:56" s="17" customFormat="1" ht="1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</row>
    <row r="74" spans="1:56" s="17" customFormat="1" ht="1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</row>
    <row r="75" spans="1:56" s="17" customFormat="1" ht="1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</row>
    <row r="76" spans="1:56" s="17" customFormat="1" ht="1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</row>
    <row r="77" spans="1:56" s="17" customFormat="1" ht="1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</row>
    <row r="78" spans="1:56" s="17" customFormat="1" ht="1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6"/>
      <c r="M78" s="15"/>
      <c r="N78" s="15"/>
      <c r="O78" s="15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</row>
    <row r="79" spans="1:56" s="17" customFormat="1" ht="1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</row>
    <row r="80" spans="1:56" s="17" customFormat="1" ht="1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</row>
    <row r="81" spans="1:56" s="17" customFormat="1" ht="1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</row>
    <row r="82" spans="1:56" s="14" customFormat="1" ht="15" customHeight="1">
      <c r="A82" s="102" t="s">
        <v>47</v>
      </c>
      <c r="B82" s="101">
        <v>7</v>
      </c>
      <c r="C82" s="100">
        <v>8</v>
      </c>
      <c r="D82" s="100">
        <v>9</v>
      </c>
      <c r="E82" s="100">
        <v>10</v>
      </c>
      <c r="F82" s="100">
        <v>11</v>
      </c>
      <c r="G82" s="100">
        <v>12</v>
      </c>
      <c r="H82" s="100">
        <v>13</v>
      </c>
      <c r="I82" s="100">
        <v>14</v>
      </c>
      <c r="J82" s="100">
        <v>15</v>
      </c>
      <c r="K82" s="100">
        <v>16</v>
      </c>
      <c r="L82" s="100">
        <v>17</v>
      </c>
      <c r="M82" s="99">
        <v>18</v>
      </c>
      <c r="N82" s="99" t="s">
        <v>48</v>
      </c>
      <c r="O82" s="98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</row>
    <row r="83" spans="1:56" s="14" customFormat="1" ht="15" customHeight="1">
      <c r="A83" s="97" t="s">
        <v>49</v>
      </c>
      <c r="B83" s="96">
        <f t="shared" ref="B83:M83" si="8">SUM(B84:B85)</f>
        <v>890</v>
      </c>
      <c r="C83" s="95">
        <f t="shared" si="8"/>
        <v>933</v>
      </c>
      <c r="D83" s="95">
        <f t="shared" si="8"/>
        <v>805</v>
      </c>
      <c r="E83" s="95">
        <f t="shared" si="8"/>
        <v>702</v>
      </c>
      <c r="F83" s="95">
        <f t="shared" si="8"/>
        <v>630</v>
      </c>
      <c r="G83" s="95">
        <f t="shared" si="8"/>
        <v>696</v>
      </c>
      <c r="H83" s="95">
        <f t="shared" si="8"/>
        <v>708</v>
      </c>
      <c r="I83" s="95">
        <f t="shared" si="8"/>
        <v>727</v>
      </c>
      <c r="J83" s="95">
        <f t="shared" si="8"/>
        <v>749</v>
      </c>
      <c r="K83" s="95">
        <f t="shared" si="8"/>
        <v>759</v>
      </c>
      <c r="L83" s="95">
        <f t="shared" si="8"/>
        <v>837</v>
      </c>
      <c r="M83" s="94">
        <f t="shared" si="8"/>
        <v>638</v>
      </c>
      <c r="N83" s="94">
        <f>SUM(B83:M83)</f>
        <v>9074</v>
      </c>
      <c r="O83" s="117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</row>
    <row r="84" spans="1:56" s="14" customFormat="1" ht="15" customHeight="1">
      <c r="A84" s="97" t="s">
        <v>44</v>
      </c>
      <c r="B84" s="96">
        <f>SUM(B38,B61)</f>
        <v>834</v>
      </c>
      <c r="C84" s="95">
        <f t="shared" ref="C84:M84" si="9">SUM(C38,C61)</f>
        <v>880</v>
      </c>
      <c r="D84" s="95">
        <f t="shared" si="9"/>
        <v>749</v>
      </c>
      <c r="E84" s="95">
        <f t="shared" si="9"/>
        <v>658</v>
      </c>
      <c r="F84" s="95">
        <f t="shared" si="9"/>
        <v>591</v>
      </c>
      <c r="G84" s="95">
        <f t="shared" si="9"/>
        <v>655</v>
      </c>
      <c r="H84" s="95">
        <f t="shared" si="9"/>
        <v>671</v>
      </c>
      <c r="I84" s="95">
        <f t="shared" si="9"/>
        <v>683</v>
      </c>
      <c r="J84" s="95">
        <f t="shared" si="9"/>
        <v>701</v>
      </c>
      <c r="K84" s="95">
        <f t="shared" si="9"/>
        <v>711</v>
      </c>
      <c r="L84" s="95">
        <f t="shared" si="9"/>
        <v>800</v>
      </c>
      <c r="M84" s="94">
        <f t="shared" si="9"/>
        <v>600</v>
      </c>
      <c r="N84" s="94">
        <f>SUM(B84:M84)</f>
        <v>8533</v>
      </c>
      <c r="O84" s="117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</row>
    <row r="85" spans="1:56" s="14" customFormat="1" ht="15" customHeight="1">
      <c r="A85" s="97" t="s">
        <v>45</v>
      </c>
      <c r="B85" s="96">
        <f t="shared" ref="B85:M85" si="10">SUM(B39,B62)</f>
        <v>56</v>
      </c>
      <c r="C85" s="95">
        <f t="shared" si="10"/>
        <v>53</v>
      </c>
      <c r="D85" s="95">
        <f t="shared" si="10"/>
        <v>56</v>
      </c>
      <c r="E85" s="95">
        <f t="shared" si="10"/>
        <v>44</v>
      </c>
      <c r="F85" s="95">
        <f t="shared" si="10"/>
        <v>39</v>
      </c>
      <c r="G85" s="95">
        <f t="shared" si="10"/>
        <v>41</v>
      </c>
      <c r="H85" s="95">
        <f t="shared" si="10"/>
        <v>37</v>
      </c>
      <c r="I85" s="95">
        <f t="shared" si="10"/>
        <v>44</v>
      </c>
      <c r="J85" s="95">
        <f t="shared" si="10"/>
        <v>48</v>
      </c>
      <c r="K85" s="95">
        <f t="shared" si="10"/>
        <v>48</v>
      </c>
      <c r="L85" s="95">
        <f t="shared" si="10"/>
        <v>37</v>
      </c>
      <c r="M85" s="94">
        <f t="shared" si="10"/>
        <v>38</v>
      </c>
      <c r="N85" s="94">
        <f>SUM(B85:M85)</f>
        <v>541</v>
      </c>
      <c r="O85" s="117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</row>
    <row r="86" spans="1:56" s="14" customFormat="1" ht="15.95" customHeight="1">
      <c r="A86" s="18" t="s">
        <v>46</v>
      </c>
      <c r="B86" s="93">
        <f t="shared" ref="B86:N86" si="11">IF(B85=0,0,B85/B83*100)</f>
        <v>6.2921348314606744</v>
      </c>
      <c r="C86" s="92">
        <f t="shared" si="11"/>
        <v>5.680600214362272</v>
      </c>
      <c r="D86" s="92">
        <f t="shared" si="11"/>
        <v>6.9565217391304346</v>
      </c>
      <c r="E86" s="92">
        <f t="shared" si="11"/>
        <v>6.267806267806268</v>
      </c>
      <c r="F86" s="92">
        <f t="shared" si="11"/>
        <v>6.1904761904761907</v>
      </c>
      <c r="G86" s="92">
        <f t="shared" si="11"/>
        <v>5.8908045977011492</v>
      </c>
      <c r="H86" s="92">
        <f t="shared" si="11"/>
        <v>5.2259887005649714</v>
      </c>
      <c r="I86" s="92">
        <f t="shared" si="11"/>
        <v>6.0522696011004129</v>
      </c>
      <c r="J86" s="92">
        <f t="shared" si="11"/>
        <v>6.4085447263017361</v>
      </c>
      <c r="K86" s="92">
        <f t="shared" si="11"/>
        <v>6.3241106719367588</v>
      </c>
      <c r="L86" s="92">
        <f t="shared" si="11"/>
        <v>4.4205495818399045</v>
      </c>
      <c r="M86" s="91">
        <f t="shared" si="11"/>
        <v>5.9561128526645764</v>
      </c>
      <c r="N86" s="91">
        <f t="shared" si="11"/>
        <v>5.9620894864447873</v>
      </c>
      <c r="O86" s="118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</row>
    <row r="87" spans="1:56" s="14" customFormat="1" ht="12" customHeight="1">
      <c r="A87" s="15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</row>
    <row r="88" spans="1:56" s="14" customFormat="1" ht="12" customHeight="1">
      <c r="A88" s="15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</row>
    <row r="89" spans="1:56" s="11" customFormat="1" ht="15" customHeight="1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16"/>
      <c r="Q89" s="3"/>
      <c r="R89" s="3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</row>
    <row r="90" spans="1:56" s="11" customFormat="1" ht="15" customHeight="1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16"/>
      <c r="Q90" s="4"/>
      <c r="R90" s="4" t="s">
        <v>86</v>
      </c>
      <c r="S90" s="4"/>
      <c r="T90" s="4"/>
      <c r="U90" s="4" t="s">
        <v>87</v>
      </c>
      <c r="V90" s="4"/>
      <c r="W90" s="4"/>
      <c r="X90" s="4" t="s">
        <v>88</v>
      </c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</row>
    <row r="91" spans="1:56" s="11" customFormat="1" ht="15" customHeight="1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16"/>
      <c r="Q91" s="4">
        <v>7</v>
      </c>
      <c r="R91" s="4">
        <f t="array" ref="R91:R102">TRANSPOSE(B107:M107)</f>
        <v>257</v>
      </c>
      <c r="S91" s="4">
        <f t="array" ref="S91:S102">TRANSPOSE(B109:M109)</f>
        <v>13</v>
      </c>
      <c r="T91" s="108">
        <f t="shared" ref="T91:T102" si="12">IF(S91=0,0,S91/SUM(R91:S91)*100)</f>
        <v>4.8148148148148149</v>
      </c>
      <c r="U91" s="4">
        <f t="array" ref="U91:U102">TRANSPOSE(B130:M130)</f>
        <v>222</v>
      </c>
      <c r="V91" s="4">
        <f t="array" ref="V91:V102">TRANSPOSE(B132:M132)</f>
        <v>9</v>
      </c>
      <c r="W91" s="108">
        <f t="shared" ref="W91:W102" si="13">IF(V91=0,0,V91/SUM(U91:V91)*100)</f>
        <v>3.8961038961038961</v>
      </c>
      <c r="X91" s="4">
        <f t="shared" ref="X91:X102" si="14">SUM(R91,U91)</f>
        <v>479</v>
      </c>
      <c r="Y91" s="4">
        <f t="shared" ref="Y91:Y102" si="15">SUM(S91,V91)</f>
        <v>22</v>
      </c>
      <c r="Z91" s="108">
        <f t="shared" ref="Z91:Z102" si="16">IF(Y91=0,0,Y91/SUM(X91:Y91)*100)</f>
        <v>4.39121756487026</v>
      </c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</row>
    <row r="92" spans="1:56" s="11" customFormat="1" ht="15" customHeight="1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16"/>
      <c r="Q92" s="4">
        <v>8</v>
      </c>
      <c r="R92" s="4">
        <v>298</v>
      </c>
      <c r="S92" s="4">
        <v>8</v>
      </c>
      <c r="T92" s="108">
        <f t="shared" si="12"/>
        <v>2.6143790849673203</v>
      </c>
      <c r="U92" s="4">
        <v>240</v>
      </c>
      <c r="V92" s="4">
        <v>12</v>
      </c>
      <c r="W92" s="108">
        <f t="shared" si="13"/>
        <v>4.7619047619047619</v>
      </c>
      <c r="X92" s="4">
        <f t="shared" si="14"/>
        <v>538</v>
      </c>
      <c r="Y92" s="4">
        <f t="shared" si="15"/>
        <v>20</v>
      </c>
      <c r="Z92" s="108">
        <f t="shared" si="16"/>
        <v>3.5842293906810032</v>
      </c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</row>
    <row r="93" spans="1:56" s="11" customFormat="1" ht="15" customHeight="1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16"/>
      <c r="Q93" s="4">
        <v>9</v>
      </c>
      <c r="R93" s="4">
        <v>323</v>
      </c>
      <c r="S93" s="4">
        <v>18</v>
      </c>
      <c r="T93" s="108">
        <f t="shared" si="12"/>
        <v>5.2785923753665687</v>
      </c>
      <c r="U93" s="4">
        <v>276</v>
      </c>
      <c r="V93" s="4">
        <v>14</v>
      </c>
      <c r="W93" s="108">
        <f t="shared" si="13"/>
        <v>4.8275862068965516</v>
      </c>
      <c r="X93" s="4">
        <f t="shared" si="14"/>
        <v>599</v>
      </c>
      <c r="Y93" s="4">
        <f t="shared" si="15"/>
        <v>32</v>
      </c>
      <c r="Z93" s="108">
        <f t="shared" si="16"/>
        <v>5.0713153724247224</v>
      </c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</row>
    <row r="94" spans="1:56" s="11" customFormat="1" ht="15" customHeight="1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16"/>
      <c r="Q94" s="4">
        <v>10</v>
      </c>
      <c r="R94" s="4">
        <v>275</v>
      </c>
      <c r="S94" s="4">
        <v>20</v>
      </c>
      <c r="T94" s="108">
        <f t="shared" si="12"/>
        <v>6.7796610169491522</v>
      </c>
      <c r="U94" s="4">
        <v>262</v>
      </c>
      <c r="V94" s="4">
        <v>11</v>
      </c>
      <c r="W94" s="108">
        <f t="shared" si="13"/>
        <v>4.0293040293040292</v>
      </c>
      <c r="X94" s="4">
        <f t="shared" si="14"/>
        <v>537</v>
      </c>
      <c r="Y94" s="4">
        <f t="shared" si="15"/>
        <v>31</v>
      </c>
      <c r="Z94" s="108">
        <f t="shared" si="16"/>
        <v>5.457746478873239</v>
      </c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</row>
    <row r="95" spans="1:56" s="11" customFormat="1" ht="15" customHeight="1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16"/>
      <c r="Q95" s="4">
        <v>11</v>
      </c>
      <c r="R95" s="4">
        <v>218</v>
      </c>
      <c r="S95" s="4">
        <v>8</v>
      </c>
      <c r="T95" s="108">
        <f t="shared" si="12"/>
        <v>3.5398230088495577</v>
      </c>
      <c r="U95" s="4">
        <v>261</v>
      </c>
      <c r="V95" s="4">
        <v>12</v>
      </c>
      <c r="W95" s="108">
        <f t="shared" si="13"/>
        <v>4.395604395604396</v>
      </c>
      <c r="X95" s="4">
        <f t="shared" si="14"/>
        <v>479</v>
      </c>
      <c r="Y95" s="4">
        <f t="shared" si="15"/>
        <v>20</v>
      </c>
      <c r="Z95" s="108">
        <f t="shared" si="16"/>
        <v>4.0080160320641278</v>
      </c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</row>
    <row r="96" spans="1:56" s="11" customFormat="1" ht="15" customHeight="1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16"/>
      <c r="Q96" s="4">
        <v>12</v>
      </c>
      <c r="R96" s="4">
        <v>247</v>
      </c>
      <c r="S96" s="4">
        <v>12</v>
      </c>
      <c r="T96" s="108">
        <f t="shared" si="12"/>
        <v>4.6332046332046328</v>
      </c>
      <c r="U96" s="4">
        <v>263</v>
      </c>
      <c r="V96" s="4">
        <v>10</v>
      </c>
      <c r="W96" s="108">
        <f t="shared" si="13"/>
        <v>3.6630036630036633</v>
      </c>
      <c r="X96" s="4">
        <f t="shared" si="14"/>
        <v>510</v>
      </c>
      <c r="Y96" s="4">
        <f t="shared" si="15"/>
        <v>22</v>
      </c>
      <c r="Z96" s="108">
        <f t="shared" si="16"/>
        <v>4.1353383458646613</v>
      </c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</row>
    <row r="97" spans="1:56" s="11" customFormat="1" ht="15" customHeight="1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16"/>
      <c r="Q97" s="4">
        <v>13</v>
      </c>
      <c r="R97" s="4">
        <v>284</v>
      </c>
      <c r="S97" s="4">
        <v>8</v>
      </c>
      <c r="T97" s="108">
        <f t="shared" si="12"/>
        <v>2.7397260273972601</v>
      </c>
      <c r="U97" s="4">
        <v>254</v>
      </c>
      <c r="V97" s="4">
        <v>9</v>
      </c>
      <c r="W97" s="108">
        <f t="shared" si="13"/>
        <v>3.4220532319391634</v>
      </c>
      <c r="X97" s="4">
        <f t="shared" si="14"/>
        <v>538</v>
      </c>
      <c r="Y97" s="4">
        <f t="shared" si="15"/>
        <v>17</v>
      </c>
      <c r="Z97" s="108">
        <f t="shared" si="16"/>
        <v>3.0630630630630629</v>
      </c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</row>
    <row r="98" spans="1:56" s="11" customFormat="1" ht="15" customHeight="1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16"/>
      <c r="Q98" s="4">
        <v>14</v>
      </c>
      <c r="R98" s="4">
        <v>283</v>
      </c>
      <c r="S98" s="4">
        <v>17</v>
      </c>
      <c r="T98" s="108">
        <f t="shared" si="12"/>
        <v>5.6666666666666661</v>
      </c>
      <c r="U98" s="4">
        <v>262</v>
      </c>
      <c r="V98" s="4">
        <v>11</v>
      </c>
      <c r="W98" s="108">
        <f t="shared" si="13"/>
        <v>4.0293040293040292</v>
      </c>
      <c r="X98" s="4">
        <f t="shared" si="14"/>
        <v>545</v>
      </c>
      <c r="Y98" s="4">
        <f t="shared" si="15"/>
        <v>28</v>
      </c>
      <c r="Z98" s="108">
        <f t="shared" si="16"/>
        <v>4.8865619546247814</v>
      </c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</row>
    <row r="99" spans="1:56" s="11" customFormat="1" ht="15" customHeight="1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16"/>
      <c r="Q99" s="4">
        <v>15</v>
      </c>
      <c r="R99" s="4">
        <v>239</v>
      </c>
      <c r="S99" s="4">
        <v>13</v>
      </c>
      <c r="T99" s="108">
        <f t="shared" si="12"/>
        <v>5.1587301587301582</v>
      </c>
      <c r="U99" s="4">
        <v>303</v>
      </c>
      <c r="V99" s="4">
        <v>10</v>
      </c>
      <c r="W99" s="108">
        <f t="shared" si="13"/>
        <v>3.1948881789137378</v>
      </c>
      <c r="X99" s="4">
        <f t="shared" si="14"/>
        <v>542</v>
      </c>
      <c r="Y99" s="4">
        <f t="shared" si="15"/>
        <v>23</v>
      </c>
      <c r="Z99" s="108">
        <f t="shared" si="16"/>
        <v>4.0707964601769913</v>
      </c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</row>
    <row r="100" spans="1:56" s="11" customFormat="1" ht="15" customHeight="1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16"/>
      <c r="Q100" s="4">
        <v>16</v>
      </c>
      <c r="R100" s="4">
        <v>253</v>
      </c>
      <c r="S100" s="4">
        <v>11</v>
      </c>
      <c r="T100" s="108">
        <f t="shared" si="12"/>
        <v>4.1666666666666661</v>
      </c>
      <c r="U100" s="4">
        <v>302</v>
      </c>
      <c r="V100" s="4">
        <v>7</v>
      </c>
      <c r="W100" s="108">
        <f t="shared" si="13"/>
        <v>2.2653721682847898</v>
      </c>
      <c r="X100" s="4">
        <f t="shared" si="14"/>
        <v>555</v>
      </c>
      <c r="Y100" s="4">
        <f t="shared" si="15"/>
        <v>18</v>
      </c>
      <c r="Z100" s="108">
        <f t="shared" si="16"/>
        <v>3.1413612565445024</v>
      </c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</row>
    <row r="101" spans="1:56" s="11" customFormat="1" ht="15" customHeight="1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16"/>
      <c r="Q101" s="4">
        <v>17</v>
      </c>
      <c r="R101" s="4">
        <v>252</v>
      </c>
      <c r="S101" s="4">
        <v>10</v>
      </c>
      <c r="T101" s="108">
        <f t="shared" si="12"/>
        <v>3.8167938931297711</v>
      </c>
      <c r="U101" s="4">
        <v>286</v>
      </c>
      <c r="V101" s="4">
        <v>4</v>
      </c>
      <c r="W101" s="108">
        <f t="shared" si="13"/>
        <v>1.3793103448275863</v>
      </c>
      <c r="X101" s="4">
        <f t="shared" si="14"/>
        <v>538</v>
      </c>
      <c r="Y101" s="4">
        <f t="shared" si="15"/>
        <v>14</v>
      </c>
      <c r="Z101" s="108">
        <f t="shared" si="16"/>
        <v>2.5362318840579712</v>
      </c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</row>
    <row r="102" spans="1:56" s="11" customFormat="1" ht="15" customHeight="1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3"/>
      <c r="M102" s="12"/>
      <c r="N102" s="12"/>
      <c r="O102" s="116"/>
      <c r="Q102" s="4">
        <v>18</v>
      </c>
      <c r="R102" s="4">
        <v>169</v>
      </c>
      <c r="S102" s="4">
        <v>6</v>
      </c>
      <c r="T102" s="108">
        <f t="shared" si="12"/>
        <v>3.4285714285714288</v>
      </c>
      <c r="U102" s="4">
        <v>246</v>
      </c>
      <c r="V102" s="4">
        <v>10</v>
      </c>
      <c r="W102" s="108">
        <f t="shared" si="13"/>
        <v>3.90625</v>
      </c>
      <c r="X102" s="4">
        <f t="shared" si="14"/>
        <v>415</v>
      </c>
      <c r="Y102" s="4">
        <f t="shared" si="15"/>
        <v>16</v>
      </c>
      <c r="Z102" s="108">
        <f t="shared" si="16"/>
        <v>3.7122969837587005</v>
      </c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</row>
    <row r="103" spans="1:56" s="11" customFormat="1" ht="15" customHeight="1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16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</row>
    <row r="104" spans="1:56" s="11" customFormat="1" ht="15" customHeight="1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16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</row>
    <row r="105" spans="1:56" s="11" customFormat="1" ht="15" customHeight="1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16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</row>
    <row r="106" spans="1:56" s="14" customFormat="1" ht="15" customHeight="1">
      <c r="A106" s="102" t="s">
        <v>47</v>
      </c>
      <c r="B106" s="101">
        <v>7</v>
      </c>
      <c r="C106" s="100">
        <v>8</v>
      </c>
      <c r="D106" s="100">
        <v>9</v>
      </c>
      <c r="E106" s="100">
        <v>10</v>
      </c>
      <c r="F106" s="100">
        <v>11</v>
      </c>
      <c r="G106" s="100">
        <v>12</v>
      </c>
      <c r="H106" s="100">
        <v>13</v>
      </c>
      <c r="I106" s="100">
        <v>14</v>
      </c>
      <c r="J106" s="100">
        <v>15</v>
      </c>
      <c r="K106" s="100">
        <v>16</v>
      </c>
      <c r="L106" s="100">
        <v>17</v>
      </c>
      <c r="M106" s="99">
        <v>18</v>
      </c>
      <c r="N106" s="99" t="s">
        <v>48</v>
      </c>
      <c r="O106" s="98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</row>
    <row r="107" spans="1:56" s="14" customFormat="1" ht="15" customHeight="1">
      <c r="A107" s="97" t="s">
        <v>49</v>
      </c>
      <c r="B107" s="96">
        <f t="shared" ref="B107:M107" si="17">SUM(B108:B109)</f>
        <v>257</v>
      </c>
      <c r="C107" s="95">
        <f t="shared" si="17"/>
        <v>298</v>
      </c>
      <c r="D107" s="95">
        <f t="shared" si="17"/>
        <v>323</v>
      </c>
      <c r="E107" s="95">
        <f t="shared" si="17"/>
        <v>275</v>
      </c>
      <c r="F107" s="95">
        <f t="shared" si="17"/>
        <v>218</v>
      </c>
      <c r="G107" s="95">
        <f t="shared" si="17"/>
        <v>247</v>
      </c>
      <c r="H107" s="95">
        <f t="shared" si="17"/>
        <v>284</v>
      </c>
      <c r="I107" s="95">
        <f t="shared" si="17"/>
        <v>283</v>
      </c>
      <c r="J107" s="95">
        <f t="shared" si="17"/>
        <v>239</v>
      </c>
      <c r="K107" s="95">
        <f t="shared" si="17"/>
        <v>253</v>
      </c>
      <c r="L107" s="95">
        <f t="shared" si="17"/>
        <v>252</v>
      </c>
      <c r="M107" s="94">
        <f t="shared" si="17"/>
        <v>169</v>
      </c>
      <c r="N107" s="94">
        <f>SUM(B107:M107)</f>
        <v>3098</v>
      </c>
      <c r="O107" s="117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</row>
    <row r="108" spans="1:56" s="14" customFormat="1" ht="15" customHeight="1">
      <c r="A108" s="97" t="s">
        <v>44</v>
      </c>
      <c r="B108" s="96">
        <v>244</v>
      </c>
      <c r="C108" s="95">
        <v>290</v>
      </c>
      <c r="D108" s="95">
        <v>305</v>
      </c>
      <c r="E108" s="95">
        <v>255</v>
      </c>
      <c r="F108" s="95">
        <v>210</v>
      </c>
      <c r="G108" s="95">
        <v>235</v>
      </c>
      <c r="H108" s="95">
        <v>276</v>
      </c>
      <c r="I108" s="95">
        <v>266</v>
      </c>
      <c r="J108" s="95">
        <v>226</v>
      </c>
      <c r="K108" s="95">
        <v>242</v>
      </c>
      <c r="L108" s="95">
        <v>242</v>
      </c>
      <c r="M108" s="94">
        <v>163</v>
      </c>
      <c r="N108" s="94">
        <f>SUM(B108:M108)</f>
        <v>2954</v>
      </c>
      <c r="O108" s="117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</row>
    <row r="109" spans="1:56" s="14" customFormat="1" ht="15" customHeight="1">
      <c r="A109" s="97" t="s">
        <v>45</v>
      </c>
      <c r="B109" s="96">
        <v>13</v>
      </c>
      <c r="C109" s="95">
        <v>8</v>
      </c>
      <c r="D109" s="95">
        <v>18</v>
      </c>
      <c r="E109" s="95">
        <v>20</v>
      </c>
      <c r="F109" s="95">
        <v>8</v>
      </c>
      <c r="G109" s="95">
        <v>12</v>
      </c>
      <c r="H109" s="95">
        <v>8</v>
      </c>
      <c r="I109" s="95">
        <v>17</v>
      </c>
      <c r="J109" s="95">
        <v>13</v>
      </c>
      <c r="K109" s="95">
        <v>11</v>
      </c>
      <c r="L109" s="95">
        <v>10</v>
      </c>
      <c r="M109" s="94">
        <v>6</v>
      </c>
      <c r="N109" s="94">
        <f>SUM(B109:M109)</f>
        <v>144</v>
      </c>
      <c r="O109" s="117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</row>
    <row r="110" spans="1:56" s="14" customFormat="1" ht="15" customHeight="1">
      <c r="A110" s="18" t="s">
        <v>46</v>
      </c>
      <c r="B110" s="93">
        <f t="shared" ref="B110:N110" si="18">IF(B109=0,0,B109/B107*100)</f>
        <v>5.0583657587548636</v>
      </c>
      <c r="C110" s="92">
        <f t="shared" si="18"/>
        <v>2.6845637583892619</v>
      </c>
      <c r="D110" s="92">
        <f t="shared" si="18"/>
        <v>5.5727554179566559</v>
      </c>
      <c r="E110" s="92">
        <f t="shared" si="18"/>
        <v>7.2727272727272725</v>
      </c>
      <c r="F110" s="92">
        <f t="shared" si="18"/>
        <v>3.669724770642202</v>
      </c>
      <c r="G110" s="92">
        <f t="shared" si="18"/>
        <v>4.8582995951417001</v>
      </c>
      <c r="H110" s="92">
        <f t="shared" si="18"/>
        <v>2.8169014084507045</v>
      </c>
      <c r="I110" s="92">
        <f t="shared" si="18"/>
        <v>6.0070671378091873</v>
      </c>
      <c r="J110" s="92">
        <f t="shared" si="18"/>
        <v>5.439330543933055</v>
      </c>
      <c r="K110" s="92">
        <f t="shared" si="18"/>
        <v>4.3478260869565215</v>
      </c>
      <c r="L110" s="92">
        <f t="shared" si="18"/>
        <v>3.9682539682539679</v>
      </c>
      <c r="M110" s="91">
        <f t="shared" si="18"/>
        <v>3.5502958579881656</v>
      </c>
      <c r="N110" s="91">
        <f t="shared" si="18"/>
        <v>4.6481601032924464</v>
      </c>
      <c r="O110" s="118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</row>
    <row r="111" spans="1:56" s="17" customFormat="1" ht="1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6"/>
      <c r="M111" s="15"/>
      <c r="N111" s="15"/>
      <c r="O111" s="15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</row>
    <row r="112" spans="1:56" s="17" customFormat="1" ht="1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</row>
    <row r="113" spans="1:56" s="17" customFormat="1" ht="1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</row>
    <row r="114" spans="1:56" s="17" customFormat="1" ht="1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</row>
    <row r="115" spans="1:56" s="17" customFormat="1" ht="1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</row>
    <row r="116" spans="1:56" s="17" customFormat="1" ht="1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</row>
    <row r="117" spans="1:56" s="17" customFormat="1" ht="1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</row>
    <row r="118" spans="1:56" s="17" customFormat="1" ht="1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</row>
    <row r="119" spans="1:56" s="17" customFormat="1" ht="1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</row>
    <row r="120" spans="1:56" s="17" customFormat="1" ht="1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</row>
    <row r="121" spans="1:56" s="17" customFormat="1" ht="1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</row>
    <row r="122" spans="1:56" s="17" customFormat="1" ht="1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</row>
    <row r="123" spans="1:56" s="17" customFormat="1" ht="1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</row>
    <row r="124" spans="1:56" s="17" customFormat="1" ht="1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</row>
    <row r="125" spans="1:56" s="17" customFormat="1" ht="1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6"/>
      <c r="M125" s="15"/>
      <c r="N125" s="15"/>
      <c r="O125" s="15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</row>
    <row r="126" spans="1:56" s="17" customFormat="1" ht="1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</row>
    <row r="127" spans="1:56" s="17" customFormat="1" ht="1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</row>
    <row r="128" spans="1:56" s="17" customFormat="1" ht="1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</row>
    <row r="129" spans="1:56" s="14" customFormat="1" ht="15" customHeight="1">
      <c r="A129" s="102" t="s">
        <v>47</v>
      </c>
      <c r="B129" s="101">
        <v>7</v>
      </c>
      <c r="C129" s="100">
        <v>8</v>
      </c>
      <c r="D129" s="100">
        <v>9</v>
      </c>
      <c r="E129" s="100">
        <v>10</v>
      </c>
      <c r="F129" s="100">
        <v>11</v>
      </c>
      <c r="G129" s="100">
        <v>12</v>
      </c>
      <c r="H129" s="100">
        <v>13</v>
      </c>
      <c r="I129" s="100">
        <v>14</v>
      </c>
      <c r="J129" s="100">
        <v>15</v>
      </c>
      <c r="K129" s="100">
        <v>16</v>
      </c>
      <c r="L129" s="100">
        <v>17</v>
      </c>
      <c r="M129" s="99">
        <v>18</v>
      </c>
      <c r="N129" s="99" t="s">
        <v>48</v>
      </c>
      <c r="O129" s="98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</row>
    <row r="130" spans="1:56" s="14" customFormat="1" ht="15" customHeight="1">
      <c r="A130" s="97" t="s">
        <v>49</v>
      </c>
      <c r="B130" s="96">
        <f t="shared" ref="B130:M130" si="19">SUM(B131:B132)</f>
        <v>222</v>
      </c>
      <c r="C130" s="95">
        <f t="shared" si="19"/>
        <v>240</v>
      </c>
      <c r="D130" s="95">
        <f t="shared" si="19"/>
        <v>276</v>
      </c>
      <c r="E130" s="95">
        <f t="shared" si="19"/>
        <v>262</v>
      </c>
      <c r="F130" s="95">
        <f t="shared" si="19"/>
        <v>261</v>
      </c>
      <c r="G130" s="95">
        <f t="shared" si="19"/>
        <v>263</v>
      </c>
      <c r="H130" s="95">
        <f t="shared" si="19"/>
        <v>254</v>
      </c>
      <c r="I130" s="95">
        <f t="shared" si="19"/>
        <v>262</v>
      </c>
      <c r="J130" s="95">
        <f t="shared" si="19"/>
        <v>303</v>
      </c>
      <c r="K130" s="95">
        <f t="shared" si="19"/>
        <v>302</v>
      </c>
      <c r="L130" s="95">
        <f t="shared" si="19"/>
        <v>286</v>
      </c>
      <c r="M130" s="94">
        <f t="shared" si="19"/>
        <v>246</v>
      </c>
      <c r="N130" s="94">
        <f>SUM(B130:M130)</f>
        <v>3177</v>
      </c>
      <c r="O130" s="117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</row>
    <row r="131" spans="1:56" s="14" customFormat="1" ht="15" customHeight="1">
      <c r="A131" s="97" t="s">
        <v>44</v>
      </c>
      <c r="B131" s="96">
        <v>213</v>
      </c>
      <c r="C131" s="95">
        <v>228</v>
      </c>
      <c r="D131" s="95">
        <v>262</v>
      </c>
      <c r="E131" s="95">
        <v>251</v>
      </c>
      <c r="F131" s="95">
        <v>249</v>
      </c>
      <c r="G131" s="95">
        <v>253</v>
      </c>
      <c r="H131" s="95">
        <v>245</v>
      </c>
      <c r="I131" s="95">
        <v>251</v>
      </c>
      <c r="J131" s="95">
        <v>293</v>
      </c>
      <c r="K131" s="95">
        <v>295</v>
      </c>
      <c r="L131" s="95">
        <v>282</v>
      </c>
      <c r="M131" s="94">
        <v>236</v>
      </c>
      <c r="N131" s="94">
        <f>SUM(B131:M131)</f>
        <v>3058</v>
      </c>
      <c r="O131" s="117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</row>
    <row r="132" spans="1:56" s="14" customFormat="1" ht="15" customHeight="1">
      <c r="A132" s="97" t="s">
        <v>45</v>
      </c>
      <c r="B132" s="96">
        <v>9</v>
      </c>
      <c r="C132" s="95">
        <v>12</v>
      </c>
      <c r="D132" s="95">
        <v>14</v>
      </c>
      <c r="E132" s="95">
        <v>11</v>
      </c>
      <c r="F132" s="95">
        <v>12</v>
      </c>
      <c r="G132" s="95">
        <v>10</v>
      </c>
      <c r="H132" s="95">
        <v>9</v>
      </c>
      <c r="I132" s="95">
        <v>11</v>
      </c>
      <c r="J132" s="95">
        <v>10</v>
      </c>
      <c r="K132" s="95">
        <v>7</v>
      </c>
      <c r="L132" s="95">
        <v>4</v>
      </c>
      <c r="M132" s="94">
        <v>10</v>
      </c>
      <c r="N132" s="94">
        <f>SUM(B132:M132)</f>
        <v>119</v>
      </c>
      <c r="O132" s="117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</row>
    <row r="133" spans="1:56" s="14" customFormat="1" ht="15" customHeight="1">
      <c r="A133" s="18" t="s">
        <v>46</v>
      </c>
      <c r="B133" s="93">
        <f t="shared" ref="B133:N133" si="20">IF(B132=0,0,B132/B130*100)</f>
        <v>4.0540540540540544</v>
      </c>
      <c r="C133" s="92">
        <f t="shared" si="20"/>
        <v>5</v>
      </c>
      <c r="D133" s="92">
        <f t="shared" si="20"/>
        <v>5.0724637681159424</v>
      </c>
      <c r="E133" s="92">
        <f t="shared" si="20"/>
        <v>4.1984732824427482</v>
      </c>
      <c r="F133" s="92">
        <f t="shared" si="20"/>
        <v>4.5977011494252871</v>
      </c>
      <c r="G133" s="92">
        <f t="shared" si="20"/>
        <v>3.8022813688212929</v>
      </c>
      <c r="H133" s="92">
        <f t="shared" si="20"/>
        <v>3.5433070866141732</v>
      </c>
      <c r="I133" s="92">
        <f t="shared" si="20"/>
        <v>4.1984732824427482</v>
      </c>
      <c r="J133" s="92">
        <f t="shared" si="20"/>
        <v>3.3003300330032999</v>
      </c>
      <c r="K133" s="92">
        <f t="shared" si="20"/>
        <v>2.3178807947019866</v>
      </c>
      <c r="L133" s="92">
        <f t="shared" si="20"/>
        <v>1.3986013986013985</v>
      </c>
      <c r="M133" s="91">
        <f t="shared" si="20"/>
        <v>4.0650406504065035</v>
      </c>
      <c r="N133" s="91">
        <f t="shared" si="20"/>
        <v>3.7456720176266916</v>
      </c>
      <c r="O133" s="118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</row>
    <row r="134" spans="1:56" s="17" customFormat="1" ht="1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6"/>
      <c r="M134" s="15"/>
      <c r="N134" s="15"/>
      <c r="O134" s="15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</row>
    <row r="135" spans="1:56" s="17" customFormat="1" ht="1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</row>
    <row r="136" spans="1:56" s="17" customFormat="1" ht="1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</row>
    <row r="137" spans="1:56" s="17" customFormat="1" ht="1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</row>
    <row r="138" spans="1:56" s="17" customFormat="1" ht="1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</row>
    <row r="139" spans="1:56" s="17" customFormat="1" ht="1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</row>
    <row r="140" spans="1:56" s="17" customFormat="1" ht="1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</row>
    <row r="141" spans="1:56" s="17" customFormat="1" ht="1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</row>
    <row r="142" spans="1:56" s="17" customFormat="1" ht="1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</row>
    <row r="143" spans="1:56" s="17" customFormat="1" ht="1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</row>
    <row r="144" spans="1:56" s="17" customFormat="1" ht="1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</row>
    <row r="145" spans="1:56" s="17" customFormat="1" ht="1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</row>
    <row r="146" spans="1:56" s="17" customFormat="1" ht="1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</row>
    <row r="147" spans="1:56" s="17" customFormat="1" ht="1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</row>
    <row r="148" spans="1:56" s="17" customFormat="1" ht="1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6"/>
      <c r="M148" s="15"/>
      <c r="N148" s="15"/>
      <c r="O148" s="15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</row>
    <row r="149" spans="1:56" s="17" customFormat="1" ht="1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</row>
    <row r="150" spans="1:56" s="17" customFormat="1" ht="1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</row>
    <row r="151" spans="1:56" s="17" customFormat="1" ht="1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</row>
    <row r="152" spans="1:56" s="14" customFormat="1" ht="15" customHeight="1">
      <c r="A152" s="102" t="s">
        <v>47</v>
      </c>
      <c r="B152" s="101">
        <v>7</v>
      </c>
      <c r="C152" s="100">
        <v>8</v>
      </c>
      <c r="D152" s="100">
        <v>9</v>
      </c>
      <c r="E152" s="100">
        <v>10</v>
      </c>
      <c r="F152" s="100">
        <v>11</v>
      </c>
      <c r="G152" s="100">
        <v>12</v>
      </c>
      <c r="H152" s="100">
        <v>13</v>
      </c>
      <c r="I152" s="100">
        <v>14</v>
      </c>
      <c r="J152" s="100">
        <v>15</v>
      </c>
      <c r="K152" s="100">
        <v>16</v>
      </c>
      <c r="L152" s="100">
        <v>17</v>
      </c>
      <c r="M152" s="99">
        <v>18</v>
      </c>
      <c r="N152" s="99" t="s">
        <v>48</v>
      </c>
      <c r="O152" s="98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</row>
    <row r="153" spans="1:56" s="14" customFormat="1" ht="15" customHeight="1">
      <c r="A153" s="97" t="s">
        <v>49</v>
      </c>
      <c r="B153" s="96">
        <f t="shared" ref="B153:M153" si="21">SUM(B154:B155)</f>
        <v>479</v>
      </c>
      <c r="C153" s="95">
        <f t="shared" si="21"/>
        <v>538</v>
      </c>
      <c r="D153" s="95">
        <f t="shared" si="21"/>
        <v>599</v>
      </c>
      <c r="E153" s="95">
        <f t="shared" si="21"/>
        <v>537</v>
      </c>
      <c r="F153" s="95">
        <f t="shared" si="21"/>
        <v>479</v>
      </c>
      <c r="G153" s="95">
        <f t="shared" si="21"/>
        <v>510</v>
      </c>
      <c r="H153" s="95">
        <f t="shared" si="21"/>
        <v>538</v>
      </c>
      <c r="I153" s="95">
        <f t="shared" si="21"/>
        <v>545</v>
      </c>
      <c r="J153" s="95">
        <f t="shared" si="21"/>
        <v>542</v>
      </c>
      <c r="K153" s="95">
        <f t="shared" si="21"/>
        <v>555</v>
      </c>
      <c r="L153" s="95">
        <f t="shared" si="21"/>
        <v>538</v>
      </c>
      <c r="M153" s="94">
        <f t="shared" si="21"/>
        <v>415</v>
      </c>
      <c r="N153" s="94">
        <f>SUM(B153:M153)</f>
        <v>6275</v>
      </c>
      <c r="O153" s="117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</row>
    <row r="154" spans="1:56" s="14" customFormat="1" ht="15" customHeight="1">
      <c r="A154" s="97" t="s">
        <v>44</v>
      </c>
      <c r="B154" s="96">
        <f t="shared" ref="B154:M154" si="22">SUM(B108,B131)</f>
        <v>457</v>
      </c>
      <c r="C154" s="95">
        <f t="shared" si="22"/>
        <v>518</v>
      </c>
      <c r="D154" s="95">
        <f t="shared" si="22"/>
        <v>567</v>
      </c>
      <c r="E154" s="95">
        <f t="shared" si="22"/>
        <v>506</v>
      </c>
      <c r="F154" s="95">
        <f t="shared" si="22"/>
        <v>459</v>
      </c>
      <c r="G154" s="95">
        <f t="shared" si="22"/>
        <v>488</v>
      </c>
      <c r="H154" s="95">
        <f t="shared" si="22"/>
        <v>521</v>
      </c>
      <c r="I154" s="95">
        <f t="shared" si="22"/>
        <v>517</v>
      </c>
      <c r="J154" s="95">
        <f t="shared" si="22"/>
        <v>519</v>
      </c>
      <c r="K154" s="95">
        <f t="shared" si="22"/>
        <v>537</v>
      </c>
      <c r="L154" s="95">
        <f t="shared" si="22"/>
        <v>524</v>
      </c>
      <c r="M154" s="94">
        <f t="shared" si="22"/>
        <v>399</v>
      </c>
      <c r="N154" s="94">
        <f>SUM(B154:M154)</f>
        <v>6012</v>
      </c>
      <c r="O154" s="117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</row>
    <row r="155" spans="1:56" s="14" customFormat="1" ht="15" customHeight="1">
      <c r="A155" s="97" t="s">
        <v>45</v>
      </c>
      <c r="B155" s="96">
        <f t="shared" ref="B155:M155" si="23">SUM(B109,B132)</f>
        <v>22</v>
      </c>
      <c r="C155" s="95">
        <f t="shared" si="23"/>
        <v>20</v>
      </c>
      <c r="D155" s="95">
        <f t="shared" si="23"/>
        <v>32</v>
      </c>
      <c r="E155" s="95">
        <f t="shared" si="23"/>
        <v>31</v>
      </c>
      <c r="F155" s="95">
        <f t="shared" si="23"/>
        <v>20</v>
      </c>
      <c r="G155" s="95">
        <f t="shared" si="23"/>
        <v>22</v>
      </c>
      <c r="H155" s="95">
        <f t="shared" si="23"/>
        <v>17</v>
      </c>
      <c r="I155" s="95">
        <f t="shared" si="23"/>
        <v>28</v>
      </c>
      <c r="J155" s="95">
        <f t="shared" si="23"/>
        <v>23</v>
      </c>
      <c r="K155" s="95">
        <f t="shared" si="23"/>
        <v>18</v>
      </c>
      <c r="L155" s="95">
        <f t="shared" si="23"/>
        <v>14</v>
      </c>
      <c r="M155" s="94">
        <f t="shared" si="23"/>
        <v>16</v>
      </c>
      <c r="N155" s="94">
        <f>SUM(B155:M155)</f>
        <v>263</v>
      </c>
      <c r="O155" s="117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</row>
    <row r="156" spans="1:56" s="14" customFormat="1" ht="15.95" customHeight="1">
      <c r="A156" s="18" t="s">
        <v>46</v>
      </c>
      <c r="B156" s="93">
        <f t="shared" ref="B156:N156" si="24">IF(B155=0,0,B155/B153*100)</f>
        <v>4.5929018789144047</v>
      </c>
      <c r="C156" s="92">
        <f t="shared" si="24"/>
        <v>3.7174721189591078</v>
      </c>
      <c r="D156" s="92">
        <f t="shared" si="24"/>
        <v>5.342237061769616</v>
      </c>
      <c r="E156" s="92">
        <f t="shared" si="24"/>
        <v>5.7728119180633151</v>
      </c>
      <c r="F156" s="92">
        <f t="shared" si="24"/>
        <v>4.1753653444676413</v>
      </c>
      <c r="G156" s="92">
        <f t="shared" si="24"/>
        <v>4.3137254901960782</v>
      </c>
      <c r="H156" s="92">
        <f t="shared" si="24"/>
        <v>3.1598513011152414</v>
      </c>
      <c r="I156" s="92">
        <f t="shared" si="24"/>
        <v>5.1376146788990829</v>
      </c>
      <c r="J156" s="92">
        <f t="shared" si="24"/>
        <v>4.2435424354243541</v>
      </c>
      <c r="K156" s="92">
        <f t="shared" si="24"/>
        <v>3.2432432432432434</v>
      </c>
      <c r="L156" s="92">
        <f t="shared" si="24"/>
        <v>2.6022304832713754</v>
      </c>
      <c r="M156" s="91">
        <f t="shared" si="24"/>
        <v>3.8554216867469884</v>
      </c>
      <c r="N156" s="91">
        <f t="shared" si="24"/>
        <v>4.191235059760956</v>
      </c>
      <c r="O156" s="118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</row>
    <row r="157" spans="1:56" s="19" customFormat="1" ht="10.9" customHeight="1"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</row>
    <row r="158" spans="1:56" s="19" customFormat="1" ht="10.9" customHeight="1"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</row>
    <row r="159" spans="1:56" s="11" customFormat="1" ht="15" customHeight="1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16"/>
      <c r="Q159" s="3"/>
      <c r="R159" s="3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</row>
    <row r="160" spans="1:56" s="11" customFormat="1" ht="15" customHeight="1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16"/>
      <c r="Q160" s="4"/>
      <c r="R160" s="4" t="s">
        <v>89</v>
      </c>
      <c r="S160" s="4"/>
      <c r="T160" s="4"/>
      <c r="U160" s="4" t="s">
        <v>90</v>
      </c>
      <c r="V160" s="4"/>
      <c r="W160" s="4"/>
      <c r="X160" s="4" t="s">
        <v>91</v>
      </c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</row>
    <row r="161" spans="1:56" s="11" customFormat="1" ht="15" customHeight="1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16"/>
      <c r="Q161" s="4">
        <v>7</v>
      </c>
      <c r="R161" s="4">
        <f t="array" ref="R161:R172">TRANSPOSE(B177:M177)</f>
        <v>302</v>
      </c>
      <c r="S161" s="4">
        <f t="array" ref="S161:S172">TRANSPOSE(B179:M179)</f>
        <v>22</v>
      </c>
      <c r="T161" s="108">
        <f t="shared" ref="T161:T172" si="25">IF(S161=0,0,S161/SUM(R161:S161)*100)</f>
        <v>6.7901234567901234</v>
      </c>
      <c r="U161" s="4">
        <f t="array" ref="U161:U172">TRANSPOSE(B200:M200)</f>
        <v>463</v>
      </c>
      <c r="V161" s="4">
        <f t="array" ref="V161:V172">TRANSPOSE(B202:M202)</f>
        <v>26</v>
      </c>
      <c r="W161" s="108">
        <f t="shared" ref="W161:W172" si="26">IF(V161=0,0,V161/SUM(U161:V161)*100)</f>
        <v>5.3169734151329244</v>
      </c>
      <c r="X161" s="4">
        <f t="shared" ref="X161:X172" si="27">SUM(R161,U161)</f>
        <v>765</v>
      </c>
      <c r="Y161" s="4">
        <f t="shared" ref="Y161:Y172" si="28">SUM(S161,V161)</f>
        <v>48</v>
      </c>
      <c r="Z161" s="108">
        <f t="shared" ref="Z161:Z172" si="29">IF(Y161=0,0,Y161/SUM(X161:Y161)*100)</f>
        <v>5.9040590405904059</v>
      </c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</row>
    <row r="162" spans="1:56" s="11" customFormat="1" ht="15" customHeight="1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16"/>
      <c r="Q162" s="4">
        <v>8</v>
      </c>
      <c r="R162" s="4">
        <v>298</v>
      </c>
      <c r="S162" s="4">
        <v>22</v>
      </c>
      <c r="T162" s="108">
        <f t="shared" si="25"/>
        <v>6.8750000000000009</v>
      </c>
      <c r="U162" s="4">
        <v>485</v>
      </c>
      <c r="V162" s="4">
        <v>17</v>
      </c>
      <c r="W162" s="108">
        <f t="shared" si="26"/>
        <v>3.3864541832669319</v>
      </c>
      <c r="X162" s="4">
        <f t="shared" si="27"/>
        <v>783</v>
      </c>
      <c r="Y162" s="4">
        <f t="shared" si="28"/>
        <v>39</v>
      </c>
      <c r="Z162" s="108">
        <f t="shared" si="29"/>
        <v>4.7445255474452548</v>
      </c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</row>
    <row r="163" spans="1:56" s="11" customFormat="1" ht="15" customHeight="1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16"/>
      <c r="Q163" s="4">
        <v>9</v>
      </c>
      <c r="R163" s="4">
        <v>319</v>
      </c>
      <c r="S163" s="4">
        <v>23</v>
      </c>
      <c r="T163" s="108">
        <f t="shared" si="25"/>
        <v>6.7251461988304087</v>
      </c>
      <c r="U163" s="4">
        <v>311</v>
      </c>
      <c r="V163" s="4">
        <v>17</v>
      </c>
      <c r="W163" s="108">
        <f t="shared" si="26"/>
        <v>5.1829268292682924</v>
      </c>
      <c r="X163" s="4">
        <f t="shared" si="27"/>
        <v>630</v>
      </c>
      <c r="Y163" s="4">
        <f t="shared" si="28"/>
        <v>40</v>
      </c>
      <c r="Z163" s="108">
        <f t="shared" si="29"/>
        <v>5.9701492537313428</v>
      </c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</row>
    <row r="164" spans="1:56" s="11" customFormat="1" ht="15" customHeight="1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16"/>
      <c r="Q164" s="4">
        <v>10</v>
      </c>
      <c r="R164" s="4">
        <v>264</v>
      </c>
      <c r="S164" s="4">
        <v>16</v>
      </c>
      <c r="T164" s="108">
        <f t="shared" si="25"/>
        <v>5.7142857142857144</v>
      </c>
      <c r="U164" s="4">
        <v>307</v>
      </c>
      <c r="V164" s="4">
        <v>23</v>
      </c>
      <c r="W164" s="108">
        <f t="shared" si="26"/>
        <v>6.9696969696969706</v>
      </c>
      <c r="X164" s="4">
        <f t="shared" si="27"/>
        <v>571</v>
      </c>
      <c r="Y164" s="4">
        <f t="shared" si="28"/>
        <v>39</v>
      </c>
      <c r="Z164" s="108">
        <f t="shared" si="29"/>
        <v>6.3934426229508192</v>
      </c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</row>
    <row r="165" spans="1:56" s="11" customFormat="1" ht="15" customHeight="1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16"/>
      <c r="Q165" s="4">
        <v>11</v>
      </c>
      <c r="R165" s="4">
        <v>276</v>
      </c>
      <c r="S165" s="4">
        <v>19</v>
      </c>
      <c r="T165" s="108">
        <f t="shared" si="25"/>
        <v>6.4406779661016946</v>
      </c>
      <c r="U165" s="4">
        <v>289</v>
      </c>
      <c r="V165" s="4">
        <v>20</v>
      </c>
      <c r="W165" s="108">
        <f t="shared" si="26"/>
        <v>6.4724919093851128</v>
      </c>
      <c r="X165" s="4">
        <f t="shared" si="27"/>
        <v>565</v>
      </c>
      <c r="Y165" s="4">
        <f t="shared" si="28"/>
        <v>39</v>
      </c>
      <c r="Z165" s="108">
        <f t="shared" si="29"/>
        <v>6.4569536423841054</v>
      </c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</row>
    <row r="166" spans="1:56" s="11" customFormat="1" ht="15" customHeight="1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16"/>
      <c r="Q166" s="4">
        <v>12</v>
      </c>
      <c r="R166" s="4">
        <v>284</v>
      </c>
      <c r="S166" s="4">
        <v>18</v>
      </c>
      <c r="T166" s="108">
        <f t="shared" si="25"/>
        <v>5.9602649006622519</v>
      </c>
      <c r="U166" s="4">
        <v>272</v>
      </c>
      <c r="V166" s="4">
        <v>17</v>
      </c>
      <c r="W166" s="108">
        <f t="shared" si="26"/>
        <v>5.8823529411764701</v>
      </c>
      <c r="X166" s="4">
        <f t="shared" si="27"/>
        <v>556</v>
      </c>
      <c r="Y166" s="4">
        <f t="shared" si="28"/>
        <v>35</v>
      </c>
      <c r="Z166" s="108">
        <f t="shared" si="29"/>
        <v>5.9221658206429781</v>
      </c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</row>
    <row r="167" spans="1:56" s="11" customFormat="1" ht="15" customHeight="1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16"/>
      <c r="Q167" s="4">
        <v>13</v>
      </c>
      <c r="R167" s="4">
        <v>250</v>
      </c>
      <c r="S167" s="4">
        <v>15</v>
      </c>
      <c r="T167" s="108">
        <f t="shared" si="25"/>
        <v>5.6603773584905666</v>
      </c>
      <c r="U167" s="4">
        <v>272</v>
      </c>
      <c r="V167" s="4">
        <v>15</v>
      </c>
      <c r="W167" s="108">
        <f t="shared" si="26"/>
        <v>5.2264808362369335</v>
      </c>
      <c r="X167" s="4">
        <f t="shared" si="27"/>
        <v>522</v>
      </c>
      <c r="Y167" s="4">
        <f t="shared" si="28"/>
        <v>30</v>
      </c>
      <c r="Z167" s="108">
        <f t="shared" si="29"/>
        <v>5.4347826086956523</v>
      </c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</row>
    <row r="168" spans="1:56" s="11" customFormat="1" ht="15" customHeight="1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16"/>
      <c r="Q168" s="4">
        <v>14</v>
      </c>
      <c r="R168" s="4">
        <v>269</v>
      </c>
      <c r="S168" s="4">
        <v>15</v>
      </c>
      <c r="T168" s="108">
        <f t="shared" si="25"/>
        <v>5.28169014084507</v>
      </c>
      <c r="U168" s="4">
        <v>267</v>
      </c>
      <c r="V168" s="4">
        <v>17</v>
      </c>
      <c r="W168" s="108">
        <f t="shared" si="26"/>
        <v>5.9859154929577461</v>
      </c>
      <c r="X168" s="4">
        <f t="shared" si="27"/>
        <v>536</v>
      </c>
      <c r="Y168" s="4">
        <f t="shared" si="28"/>
        <v>32</v>
      </c>
      <c r="Z168" s="108">
        <f t="shared" si="29"/>
        <v>5.6338028169014089</v>
      </c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</row>
    <row r="169" spans="1:56" s="11" customFormat="1" ht="15" customHeight="1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16"/>
      <c r="Q169" s="4">
        <v>15</v>
      </c>
      <c r="R169" s="4">
        <v>317</v>
      </c>
      <c r="S169" s="4">
        <v>20</v>
      </c>
      <c r="T169" s="108">
        <f t="shared" si="25"/>
        <v>5.9347181008902083</v>
      </c>
      <c r="U169" s="4">
        <v>260</v>
      </c>
      <c r="V169" s="4">
        <v>19</v>
      </c>
      <c r="W169" s="108">
        <f t="shared" si="26"/>
        <v>6.8100358422939076</v>
      </c>
      <c r="X169" s="4">
        <f t="shared" si="27"/>
        <v>577</v>
      </c>
      <c r="Y169" s="4">
        <f t="shared" si="28"/>
        <v>39</v>
      </c>
      <c r="Z169" s="108">
        <f t="shared" si="29"/>
        <v>6.3311688311688306</v>
      </c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</row>
    <row r="170" spans="1:56" s="11" customFormat="1" ht="15" customHeight="1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16"/>
      <c r="Q170" s="4">
        <v>16</v>
      </c>
      <c r="R170" s="4">
        <v>322</v>
      </c>
      <c r="S170" s="4">
        <v>20</v>
      </c>
      <c r="T170" s="108">
        <f t="shared" si="25"/>
        <v>5.8479532163742682</v>
      </c>
      <c r="U170" s="4">
        <v>318</v>
      </c>
      <c r="V170" s="4">
        <v>20</v>
      </c>
      <c r="W170" s="108">
        <f t="shared" si="26"/>
        <v>5.9171597633136095</v>
      </c>
      <c r="X170" s="4">
        <f t="shared" si="27"/>
        <v>640</v>
      </c>
      <c r="Y170" s="4">
        <f t="shared" si="28"/>
        <v>40</v>
      </c>
      <c r="Z170" s="108">
        <f t="shared" si="29"/>
        <v>5.8823529411764701</v>
      </c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</row>
    <row r="171" spans="1:56" s="11" customFormat="1" ht="15" customHeight="1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16"/>
      <c r="Q171" s="4">
        <v>17</v>
      </c>
      <c r="R171" s="4">
        <v>438</v>
      </c>
      <c r="S171" s="4">
        <v>16</v>
      </c>
      <c r="T171" s="108">
        <f t="shared" si="25"/>
        <v>3.5242290748898681</v>
      </c>
      <c r="U171" s="4">
        <v>281</v>
      </c>
      <c r="V171" s="4">
        <v>11</v>
      </c>
      <c r="W171" s="108">
        <f t="shared" si="26"/>
        <v>3.7671232876712328</v>
      </c>
      <c r="X171" s="4">
        <f t="shared" si="27"/>
        <v>719</v>
      </c>
      <c r="Y171" s="4">
        <f t="shared" si="28"/>
        <v>27</v>
      </c>
      <c r="Z171" s="108">
        <f t="shared" si="29"/>
        <v>3.6193029490616624</v>
      </c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</row>
    <row r="172" spans="1:56" s="11" customFormat="1" ht="15" customHeight="1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3"/>
      <c r="M172" s="12"/>
      <c r="N172" s="12"/>
      <c r="O172" s="116"/>
      <c r="Q172" s="4">
        <v>18</v>
      </c>
      <c r="R172" s="4">
        <v>329</v>
      </c>
      <c r="S172" s="4">
        <v>12</v>
      </c>
      <c r="T172" s="108">
        <f t="shared" si="25"/>
        <v>3.519061583577713</v>
      </c>
      <c r="U172" s="4">
        <v>256</v>
      </c>
      <c r="V172" s="4">
        <v>12</v>
      </c>
      <c r="W172" s="108">
        <f t="shared" si="26"/>
        <v>4.4776119402985071</v>
      </c>
      <c r="X172" s="4">
        <f t="shared" si="27"/>
        <v>585</v>
      </c>
      <c r="Y172" s="4">
        <f t="shared" si="28"/>
        <v>24</v>
      </c>
      <c r="Z172" s="108">
        <f t="shared" si="29"/>
        <v>3.9408866995073892</v>
      </c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</row>
    <row r="173" spans="1:56" s="11" customFormat="1" ht="15" customHeight="1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16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</row>
    <row r="174" spans="1:56" s="11" customFormat="1" ht="15" customHeight="1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16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</row>
    <row r="175" spans="1:56" s="11" customFormat="1" ht="15" customHeight="1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16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</row>
    <row r="176" spans="1:56" s="14" customFormat="1" ht="15" customHeight="1">
      <c r="A176" s="102" t="s">
        <v>47</v>
      </c>
      <c r="B176" s="101">
        <v>7</v>
      </c>
      <c r="C176" s="100">
        <v>8</v>
      </c>
      <c r="D176" s="100">
        <v>9</v>
      </c>
      <c r="E176" s="100">
        <v>10</v>
      </c>
      <c r="F176" s="100">
        <v>11</v>
      </c>
      <c r="G176" s="100">
        <v>12</v>
      </c>
      <c r="H176" s="100">
        <v>13</v>
      </c>
      <c r="I176" s="100">
        <v>14</v>
      </c>
      <c r="J176" s="100">
        <v>15</v>
      </c>
      <c r="K176" s="100">
        <v>16</v>
      </c>
      <c r="L176" s="100">
        <v>17</v>
      </c>
      <c r="M176" s="99">
        <v>18</v>
      </c>
      <c r="N176" s="99" t="s">
        <v>48</v>
      </c>
      <c r="O176" s="98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</row>
    <row r="177" spans="1:56" s="14" customFormat="1" ht="15" customHeight="1">
      <c r="A177" s="97" t="s">
        <v>49</v>
      </c>
      <c r="B177" s="96">
        <f t="shared" ref="B177:M177" si="30">SUM(B178:B179)</f>
        <v>302</v>
      </c>
      <c r="C177" s="95">
        <f t="shared" si="30"/>
        <v>298</v>
      </c>
      <c r="D177" s="95">
        <f t="shared" si="30"/>
        <v>319</v>
      </c>
      <c r="E177" s="95">
        <f t="shared" si="30"/>
        <v>264</v>
      </c>
      <c r="F177" s="95">
        <f t="shared" si="30"/>
        <v>276</v>
      </c>
      <c r="G177" s="95">
        <f t="shared" si="30"/>
        <v>284</v>
      </c>
      <c r="H177" s="95">
        <f t="shared" si="30"/>
        <v>250</v>
      </c>
      <c r="I177" s="95">
        <f t="shared" si="30"/>
        <v>269</v>
      </c>
      <c r="J177" s="95">
        <f t="shared" si="30"/>
        <v>317</v>
      </c>
      <c r="K177" s="95">
        <f t="shared" si="30"/>
        <v>322</v>
      </c>
      <c r="L177" s="95">
        <f t="shared" si="30"/>
        <v>438</v>
      </c>
      <c r="M177" s="94">
        <f t="shared" si="30"/>
        <v>329</v>
      </c>
      <c r="N177" s="94">
        <f>SUM(B177:M177)</f>
        <v>3668</v>
      </c>
      <c r="O177" s="117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</row>
    <row r="178" spans="1:56" s="14" customFormat="1" ht="15" customHeight="1">
      <c r="A178" s="97" t="s">
        <v>44</v>
      </c>
      <c r="B178" s="96">
        <v>280</v>
      </c>
      <c r="C178" s="95">
        <v>276</v>
      </c>
      <c r="D178" s="95">
        <v>296</v>
      </c>
      <c r="E178" s="95">
        <v>248</v>
      </c>
      <c r="F178" s="95">
        <v>257</v>
      </c>
      <c r="G178" s="95">
        <v>266</v>
      </c>
      <c r="H178" s="95">
        <v>235</v>
      </c>
      <c r="I178" s="95">
        <v>254</v>
      </c>
      <c r="J178" s="95">
        <v>297</v>
      </c>
      <c r="K178" s="95">
        <v>302</v>
      </c>
      <c r="L178" s="95">
        <v>422</v>
      </c>
      <c r="M178" s="94">
        <v>317</v>
      </c>
      <c r="N178" s="94">
        <f>SUM(B178:M178)</f>
        <v>3450</v>
      </c>
      <c r="O178" s="117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</row>
    <row r="179" spans="1:56" s="14" customFormat="1" ht="15" customHeight="1">
      <c r="A179" s="97" t="s">
        <v>45</v>
      </c>
      <c r="B179" s="96">
        <v>22</v>
      </c>
      <c r="C179" s="95">
        <v>22</v>
      </c>
      <c r="D179" s="95">
        <v>23</v>
      </c>
      <c r="E179" s="95">
        <v>16</v>
      </c>
      <c r="F179" s="95">
        <v>19</v>
      </c>
      <c r="G179" s="95">
        <v>18</v>
      </c>
      <c r="H179" s="95">
        <v>15</v>
      </c>
      <c r="I179" s="95">
        <v>15</v>
      </c>
      <c r="J179" s="95">
        <v>20</v>
      </c>
      <c r="K179" s="95">
        <v>20</v>
      </c>
      <c r="L179" s="95">
        <v>16</v>
      </c>
      <c r="M179" s="94">
        <v>12</v>
      </c>
      <c r="N179" s="94">
        <f>SUM(B179:M179)</f>
        <v>218</v>
      </c>
      <c r="O179" s="117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</row>
    <row r="180" spans="1:56" s="14" customFormat="1" ht="15" customHeight="1">
      <c r="A180" s="18" t="s">
        <v>46</v>
      </c>
      <c r="B180" s="93">
        <f t="shared" ref="B180:N180" si="31">IF(B179=0,0,B179/B177*100)</f>
        <v>7.2847682119205297</v>
      </c>
      <c r="C180" s="92">
        <f t="shared" si="31"/>
        <v>7.3825503355704702</v>
      </c>
      <c r="D180" s="92">
        <f t="shared" si="31"/>
        <v>7.2100313479623823</v>
      </c>
      <c r="E180" s="92">
        <f t="shared" si="31"/>
        <v>6.0606060606060606</v>
      </c>
      <c r="F180" s="92">
        <f t="shared" si="31"/>
        <v>6.8840579710144931</v>
      </c>
      <c r="G180" s="92">
        <f t="shared" si="31"/>
        <v>6.3380281690140841</v>
      </c>
      <c r="H180" s="92">
        <f t="shared" si="31"/>
        <v>6</v>
      </c>
      <c r="I180" s="92">
        <f t="shared" si="31"/>
        <v>5.5762081784386615</v>
      </c>
      <c r="J180" s="92">
        <f t="shared" si="31"/>
        <v>6.309148264984227</v>
      </c>
      <c r="K180" s="92">
        <f t="shared" si="31"/>
        <v>6.2111801242236027</v>
      </c>
      <c r="L180" s="92">
        <f t="shared" si="31"/>
        <v>3.6529680365296802</v>
      </c>
      <c r="M180" s="91">
        <f t="shared" si="31"/>
        <v>3.6474164133738598</v>
      </c>
      <c r="N180" s="91">
        <f t="shared" si="31"/>
        <v>5.9432933478735004</v>
      </c>
      <c r="O180" s="118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</row>
    <row r="181" spans="1:56" s="17" customFormat="1" ht="1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6"/>
      <c r="M181" s="15"/>
      <c r="N181" s="15"/>
      <c r="O181" s="15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</row>
    <row r="182" spans="1:56" s="17" customFormat="1" ht="1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</row>
    <row r="183" spans="1:56" s="17" customFormat="1" ht="1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</row>
    <row r="184" spans="1:56" s="17" customFormat="1" ht="1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</row>
    <row r="185" spans="1:56" s="17" customFormat="1" ht="1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</row>
    <row r="186" spans="1:56" s="17" customFormat="1" ht="1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</row>
    <row r="187" spans="1:56" s="17" customFormat="1" ht="1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</row>
    <row r="188" spans="1:56" s="17" customFormat="1" ht="1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</row>
    <row r="189" spans="1:56" s="17" customFormat="1" ht="1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</row>
    <row r="190" spans="1:56" s="17" customFormat="1" ht="1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</row>
    <row r="191" spans="1:56" s="17" customFormat="1" ht="1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</row>
    <row r="192" spans="1:56" s="17" customFormat="1" ht="1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</row>
    <row r="193" spans="1:56" s="17" customFormat="1" ht="1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</row>
    <row r="194" spans="1:56" s="17" customFormat="1" ht="1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</row>
    <row r="195" spans="1:56" s="17" customFormat="1" ht="1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6"/>
      <c r="M195" s="15"/>
      <c r="N195" s="15"/>
      <c r="O195" s="15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</row>
    <row r="196" spans="1:56" s="17" customFormat="1" ht="1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</row>
    <row r="197" spans="1:56" s="17" customFormat="1" ht="1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</row>
    <row r="198" spans="1:56" s="17" customFormat="1" ht="1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</row>
    <row r="199" spans="1:56" s="14" customFormat="1" ht="15" customHeight="1">
      <c r="A199" s="102" t="s">
        <v>47</v>
      </c>
      <c r="B199" s="101">
        <v>7</v>
      </c>
      <c r="C199" s="100">
        <v>8</v>
      </c>
      <c r="D199" s="100">
        <v>9</v>
      </c>
      <c r="E199" s="100">
        <v>10</v>
      </c>
      <c r="F199" s="100">
        <v>11</v>
      </c>
      <c r="G199" s="100">
        <v>12</v>
      </c>
      <c r="H199" s="100">
        <v>13</v>
      </c>
      <c r="I199" s="100">
        <v>14</v>
      </c>
      <c r="J199" s="100">
        <v>15</v>
      </c>
      <c r="K199" s="100">
        <v>16</v>
      </c>
      <c r="L199" s="100">
        <v>17</v>
      </c>
      <c r="M199" s="99">
        <v>18</v>
      </c>
      <c r="N199" s="99" t="s">
        <v>48</v>
      </c>
      <c r="O199" s="98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</row>
    <row r="200" spans="1:56" s="14" customFormat="1" ht="15" customHeight="1">
      <c r="A200" s="97" t="s">
        <v>49</v>
      </c>
      <c r="B200" s="96">
        <f t="shared" ref="B200:M200" si="32">SUM(B201:B202)</f>
        <v>463</v>
      </c>
      <c r="C200" s="95">
        <f t="shared" si="32"/>
        <v>485</v>
      </c>
      <c r="D200" s="95">
        <f t="shared" si="32"/>
        <v>311</v>
      </c>
      <c r="E200" s="95">
        <f t="shared" si="32"/>
        <v>307</v>
      </c>
      <c r="F200" s="95">
        <f t="shared" si="32"/>
        <v>289</v>
      </c>
      <c r="G200" s="95">
        <f t="shared" si="32"/>
        <v>272</v>
      </c>
      <c r="H200" s="95">
        <f t="shared" si="32"/>
        <v>272</v>
      </c>
      <c r="I200" s="95">
        <f t="shared" si="32"/>
        <v>267</v>
      </c>
      <c r="J200" s="95">
        <f t="shared" si="32"/>
        <v>260</v>
      </c>
      <c r="K200" s="95">
        <f t="shared" si="32"/>
        <v>318</v>
      </c>
      <c r="L200" s="95">
        <f t="shared" si="32"/>
        <v>281</v>
      </c>
      <c r="M200" s="94">
        <f t="shared" si="32"/>
        <v>256</v>
      </c>
      <c r="N200" s="94">
        <f>SUM(B200:M200)</f>
        <v>3781</v>
      </c>
      <c r="O200" s="117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</row>
    <row r="201" spans="1:56" s="14" customFormat="1" ht="15" customHeight="1">
      <c r="A201" s="97" t="s">
        <v>44</v>
      </c>
      <c r="B201" s="96">
        <v>437</v>
      </c>
      <c r="C201" s="95">
        <v>468</v>
      </c>
      <c r="D201" s="95">
        <v>294</v>
      </c>
      <c r="E201" s="95">
        <v>284</v>
      </c>
      <c r="F201" s="95">
        <v>269</v>
      </c>
      <c r="G201" s="95">
        <v>255</v>
      </c>
      <c r="H201" s="95">
        <v>257</v>
      </c>
      <c r="I201" s="95">
        <v>250</v>
      </c>
      <c r="J201" s="95">
        <v>241</v>
      </c>
      <c r="K201" s="95">
        <v>298</v>
      </c>
      <c r="L201" s="95">
        <v>270</v>
      </c>
      <c r="M201" s="94">
        <v>244</v>
      </c>
      <c r="N201" s="94">
        <f>SUM(B201:M201)</f>
        <v>3567</v>
      </c>
      <c r="O201" s="117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</row>
    <row r="202" spans="1:56" s="14" customFormat="1" ht="15" customHeight="1">
      <c r="A202" s="97" t="s">
        <v>45</v>
      </c>
      <c r="B202" s="96">
        <v>26</v>
      </c>
      <c r="C202" s="95">
        <v>17</v>
      </c>
      <c r="D202" s="95">
        <v>17</v>
      </c>
      <c r="E202" s="95">
        <v>23</v>
      </c>
      <c r="F202" s="95">
        <v>20</v>
      </c>
      <c r="G202" s="95">
        <v>17</v>
      </c>
      <c r="H202" s="95">
        <v>15</v>
      </c>
      <c r="I202" s="95">
        <v>17</v>
      </c>
      <c r="J202" s="95">
        <v>19</v>
      </c>
      <c r="K202" s="95">
        <v>20</v>
      </c>
      <c r="L202" s="95">
        <v>11</v>
      </c>
      <c r="M202" s="94">
        <v>12</v>
      </c>
      <c r="N202" s="94">
        <f>SUM(B202:M202)</f>
        <v>214</v>
      </c>
      <c r="O202" s="117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</row>
    <row r="203" spans="1:56" s="14" customFormat="1" ht="15" customHeight="1">
      <c r="A203" s="18" t="s">
        <v>46</v>
      </c>
      <c r="B203" s="93">
        <f t="shared" ref="B203:N203" si="33">IF(B202=0,0,B202/B200*100)</f>
        <v>5.615550755939525</v>
      </c>
      <c r="C203" s="92">
        <f t="shared" si="33"/>
        <v>3.5051546391752577</v>
      </c>
      <c r="D203" s="92">
        <f t="shared" si="33"/>
        <v>5.4662379421221869</v>
      </c>
      <c r="E203" s="92">
        <f t="shared" si="33"/>
        <v>7.4918566775244306</v>
      </c>
      <c r="F203" s="92">
        <f t="shared" si="33"/>
        <v>6.9204152249134951</v>
      </c>
      <c r="G203" s="92">
        <f t="shared" si="33"/>
        <v>6.25</v>
      </c>
      <c r="H203" s="92">
        <f t="shared" si="33"/>
        <v>5.5147058823529411</v>
      </c>
      <c r="I203" s="92">
        <f t="shared" si="33"/>
        <v>6.3670411985018731</v>
      </c>
      <c r="J203" s="92">
        <f t="shared" si="33"/>
        <v>7.3076923076923084</v>
      </c>
      <c r="K203" s="92">
        <f t="shared" si="33"/>
        <v>6.2893081761006293</v>
      </c>
      <c r="L203" s="92">
        <f t="shared" si="33"/>
        <v>3.9145907473309607</v>
      </c>
      <c r="M203" s="91">
        <f t="shared" si="33"/>
        <v>4.6875</v>
      </c>
      <c r="N203" s="91">
        <f t="shared" si="33"/>
        <v>5.6598783390637397</v>
      </c>
      <c r="O203" s="118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</row>
    <row r="204" spans="1:56" s="17" customFormat="1" ht="1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6"/>
      <c r="M204" s="15"/>
      <c r="N204" s="15"/>
      <c r="O204" s="15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</row>
    <row r="205" spans="1:56" s="17" customFormat="1" ht="1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</row>
    <row r="206" spans="1:56" s="17" customFormat="1" ht="1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</row>
    <row r="207" spans="1:56" s="17" customFormat="1" ht="1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</row>
    <row r="208" spans="1:56" s="17" customFormat="1" ht="1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</row>
    <row r="209" spans="1:56" s="17" customFormat="1" ht="1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</row>
    <row r="210" spans="1:56" s="17" customFormat="1" ht="1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</row>
    <row r="211" spans="1:56" s="17" customFormat="1" ht="1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</row>
    <row r="212" spans="1:56" s="17" customFormat="1" ht="1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</row>
    <row r="213" spans="1:56" s="17" customFormat="1" ht="1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</row>
    <row r="214" spans="1:56" s="17" customFormat="1" ht="1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</row>
    <row r="215" spans="1:56" s="17" customFormat="1" ht="1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</row>
    <row r="216" spans="1:56" s="17" customFormat="1" ht="1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</row>
    <row r="217" spans="1:56" s="17" customFormat="1" ht="1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</row>
    <row r="218" spans="1:56" s="17" customFormat="1" ht="1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6"/>
      <c r="M218" s="15"/>
      <c r="N218" s="15"/>
      <c r="O218" s="15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</row>
    <row r="219" spans="1:56" s="17" customFormat="1" ht="1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</row>
    <row r="220" spans="1:56" s="17" customFormat="1" ht="1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</row>
    <row r="221" spans="1:56" s="17" customFormat="1" ht="1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</row>
    <row r="222" spans="1:56" s="14" customFormat="1" ht="15" customHeight="1">
      <c r="A222" s="102" t="s">
        <v>47</v>
      </c>
      <c r="B222" s="101">
        <v>7</v>
      </c>
      <c r="C222" s="100">
        <v>8</v>
      </c>
      <c r="D222" s="100">
        <v>9</v>
      </c>
      <c r="E222" s="100">
        <v>10</v>
      </c>
      <c r="F222" s="100">
        <v>11</v>
      </c>
      <c r="G222" s="100">
        <v>12</v>
      </c>
      <c r="H222" s="100">
        <v>13</v>
      </c>
      <c r="I222" s="100">
        <v>14</v>
      </c>
      <c r="J222" s="100">
        <v>15</v>
      </c>
      <c r="K222" s="100">
        <v>16</v>
      </c>
      <c r="L222" s="100">
        <v>17</v>
      </c>
      <c r="M222" s="99">
        <v>18</v>
      </c>
      <c r="N222" s="99" t="s">
        <v>48</v>
      </c>
      <c r="O222" s="98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</row>
    <row r="223" spans="1:56" s="14" customFormat="1" ht="15" customHeight="1">
      <c r="A223" s="97" t="s">
        <v>49</v>
      </c>
      <c r="B223" s="96">
        <f t="shared" ref="B223:M223" si="34">SUM(B224:B225)</f>
        <v>765</v>
      </c>
      <c r="C223" s="95">
        <f t="shared" si="34"/>
        <v>783</v>
      </c>
      <c r="D223" s="95">
        <f t="shared" si="34"/>
        <v>630</v>
      </c>
      <c r="E223" s="95">
        <f t="shared" si="34"/>
        <v>571</v>
      </c>
      <c r="F223" s="95">
        <f t="shared" si="34"/>
        <v>565</v>
      </c>
      <c r="G223" s="95">
        <f t="shared" si="34"/>
        <v>556</v>
      </c>
      <c r="H223" s="95">
        <f t="shared" si="34"/>
        <v>522</v>
      </c>
      <c r="I223" s="95">
        <f t="shared" si="34"/>
        <v>536</v>
      </c>
      <c r="J223" s="95">
        <f t="shared" si="34"/>
        <v>577</v>
      </c>
      <c r="K223" s="95">
        <f t="shared" si="34"/>
        <v>640</v>
      </c>
      <c r="L223" s="95">
        <f t="shared" si="34"/>
        <v>719</v>
      </c>
      <c r="M223" s="94">
        <f t="shared" si="34"/>
        <v>585</v>
      </c>
      <c r="N223" s="94">
        <f>SUM(B223:M223)</f>
        <v>7449</v>
      </c>
      <c r="O223" s="117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</row>
    <row r="224" spans="1:56" s="14" customFormat="1" ht="15" customHeight="1">
      <c r="A224" s="97" t="s">
        <v>44</v>
      </c>
      <c r="B224" s="96">
        <f t="shared" ref="B224:M224" si="35">SUM(B178,B201)</f>
        <v>717</v>
      </c>
      <c r="C224" s="95">
        <f t="shared" si="35"/>
        <v>744</v>
      </c>
      <c r="D224" s="95">
        <f t="shared" si="35"/>
        <v>590</v>
      </c>
      <c r="E224" s="95">
        <f t="shared" si="35"/>
        <v>532</v>
      </c>
      <c r="F224" s="95">
        <f t="shared" si="35"/>
        <v>526</v>
      </c>
      <c r="G224" s="95">
        <f t="shared" si="35"/>
        <v>521</v>
      </c>
      <c r="H224" s="95">
        <f t="shared" si="35"/>
        <v>492</v>
      </c>
      <c r="I224" s="95">
        <f t="shared" si="35"/>
        <v>504</v>
      </c>
      <c r="J224" s="95">
        <f t="shared" si="35"/>
        <v>538</v>
      </c>
      <c r="K224" s="95">
        <f t="shared" si="35"/>
        <v>600</v>
      </c>
      <c r="L224" s="95">
        <f t="shared" si="35"/>
        <v>692</v>
      </c>
      <c r="M224" s="94">
        <f t="shared" si="35"/>
        <v>561</v>
      </c>
      <c r="N224" s="94">
        <f>SUM(B224:M224)</f>
        <v>7017</v>
      </c>
      <c r="O224" s="117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</row>
    <row r="225" spans="1:56" s="14" customFormat="1" ht="15" customHeight="1">
      <c r="A225" s="97" t="s">
        <v>45</v>
      </c>
      <c r="B225" s="96">
        <f t="shared" ref="B225:M225" si="36">SUM(B179,B202)</f>
        <v>48</v>
      </c>
      <c r="C225" s="95">
        <f t="shared" si="36"/>
        <v>39</v>
      </c>
      <c r="D225" s="95">
        <f t="shared" si="36"/>
        <v>40</v>
      </c>
      <c r="E225" s="95">
        <f t="shared" si="36"/>
        <v>39</v>
      </c>
      <c r="F225" s="95">
        <f t="shared" si="36"/>
        <v>39</v>
      </c>
      <c r="G225" s="95">
        <f t="shared" si="36"/>
        <v>35</v>
      </c>
      <c r="H225" s="95">
        <f t="shared" si="36"/>
        <v>30</v>
      </c>
      <c r="I225" s="95">
        <f t="shared" si="36"/>
        <v>32</v>
      </c>
      <c r="J225" s="95">
        <f t="shared" si="36"/>
        <v>39</v>
      </c>
      <c r="K225" s="95">
        <f t="shared" si="36"/>
        <v>40</v>
      </c>
      <c r="L225" s="95">
        <f t="shared" si="36"/>
        <v>27</v>
      </c>
      <c r="M225" s="94">
        <f t="shared" si="36"/>
        <v>24</v>
      </c>
      <c r="N225" s="94">
        <f>SUM(B225:M225)</f>
        <v>432</v>
      </c>
      <c r="O225" s="117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</row>
    <row r="226" spans="1:56" s="14" customFormat="1" ht="15.95" customHeight="1">
      <c r="A226" s="18" t="s">
        <v>46</v>
      </c>
      <c r="B226" s="93">
        <f t="shared" ref="B226:N226" si="37">IF(B225=0,0,B225/B223*100)</f>
        <v>6.2745098039215685</v>
      </c>
      <c r="C226" s="92">
        <f t="shared" si="37"/>
        <v>4.980842911877394</v>
      </c>
      <c r="D226" s="92">
        <f t="shared" si="37"/>
        <v>6.3492063492063489</v>
      </c>
      <c r="E226" s="92">
        <f t="shared" si="37"/>
        <v>6.8301225919439572</v>
      </c>
      <c r="F226" s="92">
        <f t="shared" si="37"/>
        <v>6.9026548672566372</v>
      </c>
      <c r="G226" s="92">
        <f t="shared" si="37"/>
        <v>6.2949640287769784</v>
      </c>
      <c r="H226" s="92">
        <f t="shared" si="37"/>
        <v>5.7471264367816088</v>
      </c>
      <c r="I226" s="92">
        <f t="shared" si="37"/>
        <v>5.9701492537313428</v>
      </c>
      <c r="J226" s="92">
        <f t="shared" si="37"/>
        <v>6.7590987868284227</v>
      </c>
      <c r="K226" s="92">
        <f t="shared" si="37"/>
        <v>6.25</v>
      </c>
      <c r="L226" s="92">
        <f t="shared" si="37"/>
        <v>3.7552155771905427</v>
      </c>
      <c r="M226" s="91">
        <f t="shared" si="37"/>
        <v>4.1025641025641022</v>
      </c>
      <c r="N226" s="91">
        <f t="shared" si="37"/>
        <v>5.799436165928312</v>
      </c>
      <c r="O226" s="118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</row>
    <row r="227" spans="1:56" s="19" customFormat="1"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</row>
    <row r="228" spans="1:56" s="19" customFormat="1"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</row>
    <row r="229" spans="1:56" s="19" customFormat="1"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</row>
    <row r="230" spans="1:56" s="19" customFormat="1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</row>
    <row r="231" spans="1:56" s="19" customFormat="1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</row>
    <row r="232" spans="1:56" s="19" customFormat="1"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</row>
    <row r="233" spans="1:56" s="19" customFormat="1"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</row>
    <row r="234" spans="1:56" s="19" customFormat="1"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</row>
    <row r="235" spans="1:56" s="19" customFormat="1"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</row>
    <row r="236" spans="1:56" s="19" customFormat="1"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</row>
    <row r="237" spans="1:56" s="19" customFormat="1"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</row>
    <row r="238" spans="1:56" s="19" customFormat="1"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</row>
    <row r="239" spans="1:56" s="19" customFormat="1"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</row>
    <row r="240" spans="1:56" s="19" customFormat="1"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</row>
    <row r="241" spans="17:56" s="19" customFormat="1"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</row>
    <row r="242" spans="17:56" s="19" customFormat="1"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</row>
    <row r="243" spans="17:56" s="19" customFormat="1"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</row>
    <row r="244" spans="17:56" s="19" customFormat="1"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</row>
    <row r="245" spans="17:56" s="19" customFormat="1"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</row>
    <row r="246" spans="17:56" s="19" customFormat="1"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</row>
    <row r="247" spans="17:56" s="19" customFormat="1"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</row>
    <row r="248" spans="17:56" s="19" customFormat="1"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</row>
    <row r="249" spans="17:56" s="19" customFormat="1"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</row>
    <row r="250" spans="17:56" s="19" customFormat="1"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</row>
    <row r="251" spans="17:56" s="19" customFormat="1"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</row>
    <row r="252" spans="17:56" s="19" customFormat="1"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</row>
    <row r="253" spans="17:56" s="19" customFormat="1"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</row>
    <row r="254" spans="17:56" s="19" customFormat="1"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</row>
    <row r="255" spans="17:56" s="19" customFormat="1"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</row>
    <row r="256" spans="17:56" s="19" customFormat="1"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</row>
    <row r="257" spans="17:56" s="19" customFormat="1"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</row>
    <row r="258" spans="17:56" s="19" customFormat="1"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</row>
    <row r="259" spans="17:56" s="19" customFormat="1"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</row>
    <row r="260" spans="17:56" s="19" customFormat="1"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</row>
    <row r="261" spans="17:56" s="19" customFormat="1"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</row>
    <row r="262" spans="17:56" s="19" customFormat="1"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</row>
    <row r="263" spans="17:56" s="19" customFormat="1"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</row>
    <row r="264" spans="17:56" s="19" customFormat="1"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</row>
    <row r="265" spans="17:56" s="19" customFormat="1"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</row>
    <row r="266" spans="17:56" s="19" customFormat="1"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</row>
    <row r="267" spans="17:56" s="19" customFormat="1"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</row>
    <row r="268" spans="17:56" s="19" customFormat="1"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</row>
    <row r="269" spans="17:56" s="19" customFormat="1"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</row>
    <row r="270" spans="17:56" s="19" customFormat="1"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</row>
    <row r="271" spans="17:56" s="19" customFormat="1"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</row>
    <row r="272" spans="17:56" s="19" customFormat="1"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</row>
    <row r="273" spans="17:56" s="19" customFormat="1"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</row>
    <row r="274" spans="17:56" s="19" customFormat="1"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</row>
    <row r="275" spans="17:56" s="19" customFormat="1"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</row>
    <row r="276" spans="17:56" s="19" customFormat="1"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</row>
    <row r="277" spans="17:56" s="19" customFormat="1"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</row>
    <row r="278" spans="17:56" s="19" customFormat="1"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</row>
    <row r="279" spans="17:56" s="19" customFormat="1"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</row>
    <row r="280" spans="17:56" s="19" customFormat="1"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</row>
    <row r="281" spans="17:56" s="19" customFormat="1"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</row>
    <row r="282" spans="17:56" s="19" customFormat="1"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</row>
    <row r="283" spans="17:56" s="19" customFormat="1"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</row>
    <row r="284" spans="17:56" s="19" customFormat="1"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</row>
    <row r="285" spans="17:56" s="19" customFormat="1"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</row>
    <row r="286" spans="17:56" s="19" customFormat="1"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</row>
    <row r="287" spans="17:56" s="19" customFormat="1"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</row>
    <row r="288" spans="17:56" s="19" customFormat="1"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</row>
    <row r="289" spans="17:56" s="19" customFormat="1"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</row>
    <row r="290" spans="17:56" s="19" customFormat="1"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</row>
    <row r="291" spans="17:56" s="19" customFormat="1"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</row>
    <row r="292" spans="17:56" s="19" customFormat="1"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</row>
    <row r="293" spans="17:56" s="19" customFormat="1"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</row>
    <row r="294" spans="17:56" s="19" customFormat="1"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</row>
    <row r="295" spans="17:56" s="19" customFormat="1"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</row>
    <row r="296" spans="17:56" s="19" customFormat="1"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</row>
    <row r="297" spans="17:56" s="19" customFormat="1"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</row>
    <row r="298" spans="17:56" s="19" customFormat="1"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</row>
    <row r="299" spans="17:56" s="19" customFormat="1"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</row>
    <row r="300" spans="17:56" s="19" customFormat="1"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</row>
    <row r="301" spans="17:56" s="19" customFormat="1"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</row>
    <row r="302" spans="17:56" s="19" customFormat="1"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</row>
    <row r="303" spans="17:56" s="19" customFormat="1"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</row>
    <row r="304" spans="17:56" s="19" customFormat="1"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</row>
    <row r="305" spans="17:56" s="19" customFormat="1"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</row>
    <row r="306" spans="17:56" s="19" customFormat="1"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</row>
    <row r="307" spans="17:56" s="19" customFormat="1"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</row>
    <row r="308" spans="17:56" s="19" customFormat="1"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</row>
    <row r="309" spans="17:56" s="19" customFormat="1"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</row>
    <row r="310" spans="17:56" s="19" customFormat="1"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</row>
    <row r="311" spans="17:56" s="19" customFormat="1"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</row>
    <row r="312" spans="17:56" s="19" customFormat="1"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</row>
    <row r="313" spans="17:56" s="19" customFormat="1"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</row>
    <row r="314" spans="17:56" s="19" customFormat="1"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</row>
    <row r="315" spans="17:56" s="19" customFormat="1"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</row>
    <row r="316" spans="17:56" s="19" customFormat="1"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</row>
    <row r="317" spans="17:56" s="19" customFormat="1"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</row>
    <row r="318" spans="17:56" s="19" customFormat="1"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</row>
    <row r="319" spans="17:56" s="19" customFormat="1"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</row>
    <row r="320" spans="17:56" s="19" customFormat="1"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</row>
    <row r="321" spans="17:56" s="19" customFormat="1"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</row>
    <row r="322" spans="17:56" s="19" customFormat="1"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</row>
    <row r="323" spans="17:56" s="19" customFormat="1"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</row>
    <row r="324" spans="17:56" s="19" customFormat="1"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</row>
    <row r="325" spans="17:56" s="19" customFormat="1"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</row>
    <row r="326" spans="17:56" s="19" customFormat="1"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</row>
    <row r="327" spans="17:56" s="19" customFormat="1"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</row>
    <row r="328" spans="17:56" s="19" customFormat="1"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</row>
    <row r="329" spans="17:56" s="19" customFormat="1"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</row>
    <row r="330" spans="17:56" s="19" customFormat="1"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</row>
    <row r="331" spans="17:56" s="19" customFormat="1"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</row>
    <row r="332" spans="17:56" s="19" customFormat="1"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</row>
    <row r="333" spans="17:56" s="19" customFormat="1"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</row>
    <row r="334" spans="17:56" s="19" customFormat="1"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</row>
    <row r="335" spans="17:56" s="19" customFormat="1"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</row>
    <row r="336" spans="17:56" s="19" customFormat="1"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</row>
    <row r="337" spans="17:56" s="19" customFormat="1"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</row>
    <row r="338" spans="17:56" s="19" customFormat="1"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</row>
    <row r="339" spans="17:56" s="19" customFormat="1"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</row>
    <row r="340" spans="17:56" s="19" customFormat="1"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</row>
    <row r="341" spans="17:56" s="19" customFormat="1"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</row>
    <row r="342" spans="17:56" s="19" customFormat="1"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</row>
    <row r="343" spans="17:56" s="19" customFormat="1"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</row>
    <row r="344" spans="17:56" s="19" customFormat="1"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</row>
    <row r="345" spans="17:56" s="19" customFormat="1"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</row>
    <row r="346" spans="17:56" s="19" customFormat="1"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</row>
    <row r="347" spans="17:56" s="19" customFormat="1"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</row>
    <row r="348" spans="17:56" s="19" customFormat="1"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</row>
    <row r="349" spans="17:56" s="19" customFormat="1"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</row>
    <row r="350" spans="17:56" s="19" customFormat="1"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</row>
    <row r="351" spans="17:56" s="19" customFormat="1"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</row>
    <row r="352" spans="17:56" s="19" customFormat="1"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</row>
    <row r="353" spans="17:56" s="19" customFormat="1"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</row>
    <row r="354" spans="17:56" s="19" customFormat="1"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</row>
    <row r="355" spans="17:56" s="19" customFormat="1"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</row>
    <row r="356" spans="17:56" s="19" customFormat="1"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</row>
    <row r="357" spans="17:56" s="19" customFormat="1"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</row>
    <row r="358" spans="17:56" s="19" customFormat="1"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</row>
    <row r="359" spans="17:56" s="19" customFormat="1"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</row>
    <row r="360" spans="17:56" s="19" customFormat="1"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</row>
    <row r="361" spans="17:56" s="19" customFormat="1"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</row>
    <row r="362" spans="17:56" s="19" customFormat="1"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</row>
    <row r="363" spans="17:56" s="19" customFormat="1"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</row>
    <row r="364" spans="17:56" s="19" customFormat="1"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</row>
    <row r="365" spans="17:56" s="19" customFormat="1"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</row>
    <row r="366" spans="17:56" s="19" customFormat="1"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</row>
    <row r="367" spans="17:56" s="19" customFormat="1"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</row>
    <row r="368" spans="17:56" s="19" customFormat="1"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</row>
    <row r="369" spans="17:56" s="19" customFormat="1"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</row>
    <row r="370" spans="17:56" s="19" customFormat="1"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</row>
    <row r="371" spans="17:56" s="19" customFormat="1"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</row>
    <row r="372" spans="17:56" s="19" customFormat="1"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</row>
    <row r="373" spans="17:56" s="19" customFormat="1"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</row>
    <row r="374" spans="17:56" s="19" customFormat="1"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</row>
    <row r="375" spans="17:56" s="19" customFormat="1"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</row>
    <row r="376" spans="17:56" s="19" customFormat="1"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</row>
    <row r="377" spans="17:56" s="19" customFormat="1"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</row>
    <row r="378" spans="17:56" s="19" customFormat="1"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</row>
    <row r="379" spans="17:56" s="19" customFormat="1"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</row>
    <row r="380" spans="17:56" s="19" customFormat="1"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</row>
    <row r="381" spans="17:56" s="19" customFormat="1"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</row>
    <row r="382" spans="17:56" s="19" customFormat="1"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</row>
    <row r="383" spans="17:56" s="19" customFormat="1"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</row>
    <row r="384" spans="17:56" s="19" customFormat="1"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</row>
    <row r="385" spans="17:56" s="19" customFormat="1"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</row>
    <row r="386" spans="17:56" s="19" customFormat="1"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</row>
    <row r="387" spans="17:56" s="19" customFormat="1"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</row>
    <row r="388" spans="17:56" s="19" customFormat="1"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</row>
    <row r="389" spans="17:56" s="19" customFormat="1"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</row>
    <row r="390" spans="17:56" s="19" customFormat="1"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</row>
    <row r="391" spans="17:56" s="19" customFormat="1"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</row>
    <row r="392" spans="17:56" s="19" customFormat="1"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</row>
    <row r="393" spans="17:56" s="19" customFormat="1"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</row>
    <row r="394" spans="17:56" s="19" customFormat="1"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</row>
    <row r="395" spans="17:56" s="19" customFormat="1"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</row>
    <row r="396" spans="17:56" s="19" customFormat="1"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</row>
    <row r="397" spans="17:56" s="19" customFormat="1"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</row>
    <row r="398" spans="17:56" s="19" customFormat="1"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</row>
    <row r="399" spans="17:56" s="19" customFormat="1"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</row>
    <row r="400" spans="17:56" s="19" customFormat="1"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</row>
    <row r="401" spans="17:56" s="19" customFormat="1"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</row>
    <row r="402" spans="17:56" s="19" customFormat="1"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</row>
    <row r="403" spans="17:56" s="19" customFormat="1"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</row>
    <row r="404" spans="17:56" s="19" customFormat="1"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</row>
    <row r="405" spans="17:56" s="19" customFormat="1"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</row>
    <row r="406" spans="17:56" s="19" customFormat="1"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</row>
    <row r="407" spans="17:56" s="19" customFormat="1"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</row>
    <row r="408" spans="17:56" s="19" customFormat="1"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</row>
    <row r="409" spans="17:56" s="19" customFormat="1"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</row>
    <row r="410" spans="17:56" s="19" customFormat="1"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</row>
    <row r="411" spans="17:56" s="19" customFormat="1"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</row>
    <row r="412" spans="17:56" s="19" customFormat="1"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</row>
    <row r="413" spans="17:56" s="19" customFormat="1"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</row>
    <row r="414" spans="17:56" s="19" customFormat="1"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</row>
    <row r="415" spans="17:56" s="19" customFormat="1"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</row>
    <row r="416" spans="17:56" s="19" customFormat="1"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</row>
    <row r="417" spans="17:56" s="19" customFormat="1"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</row>
    <row r="418" spans="17:56" s="19" customFormat="1"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</row>
    <row r="419" spans="17:56" s="19" customFormat="1"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</row>
    <row r="420" spans="17:56" s="19" customFormat="1"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</row>
    <row r="421" spans="17:56" s="19" customFormat="1"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</row>
    <row r="422" spans="17:56" s="19" customFormat="1"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</row>
    <row r="423" spans="17:56" s="19" customFormat="1"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</row>
    <row r="424" spans="17:56" s="19" customFormat="1"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</row>
    <row r="425" spans="17:56" s="19" customFormat="1"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</row>
    <row r="426" spans="17:56" s="19" customFormat="1"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</row>
    <row r="427" spans="17:56" s="19" customFormat="1"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</row>
    <row r="428" spans="17:56" s="19" customFormat="1"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</row>
    <row r="429" spans="17:56" s="19" customFormat="1"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</row>
    <row r="430" spans="17:56" s="19" customFormat="1"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</row>
    <row r="431" spans="17:56" s="19" customFormat="1"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</row>
    <row r="432" spans="17:56" s="19" customFormat="1"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</row>
    <row r="433" spans="17:56" s="19" customFormat="1"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</row>
    <row r="434" spans="17:56" s="19" customFormat="1"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</row>
    <row r="435" spans="17:56" s="19" customFormat="1"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</row>
    <row r="436" spans="17:56" s="19" customFormat="1"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</row>
    <row r="437" spans="17:56" s="19" customFormat="1"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</row>
    <row r="438" spans="17:56" s="19" customFormat="1"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</row>
    <row r="439" spans="17:56" s="19" customFormat="1"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</row>
    <row r="440" spans="17:56" s="19" customFormat="1"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</row>
    <row r="441" spans="17:56" s="19" customFormat="1"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</row>
    <row r="442" spans="17:56" s="19" customFormat="1"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</row>
    <row r="443" spans="17:56" s="19" customFormat="1"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</row>
    <row r="444" spans="17:56" s="19" customFormat="1"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</row>
    <row r="445" spans="17:56" s="19" customFormat="1"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</row>
    <row r="446" spans="17:56" s="19" customFormat="1"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</row>
    <row r="447" spans="17:56" s="19" customFormat="1"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</row>
    <row r="448" spans="17:56" s="19" customFormat="1"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</row>
    <row r="449" spans="17:56" s="19" customFormat="1"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</row>
    <row r="450" spans="17:56" s="19" customFormat="1"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</row>
    <row r="451" spans="17:56" s="19" customFormat="1"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</row>
    <row r="452" spans="17:56" s="19" customFormat="1"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</row>
    <row r="453" spans="17:56" s="19" customFormat="1"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</row>
    <row r="454" spans="17:56" s="19" customFormat="1"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</row>
    <row r="455" spans="17:56" s="19" customFormat="1"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</row>
    <row r="456" spans="17:56" s="19" customFormat="1"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</row>
    <row r="457" spans="17:56" s="19" customFormat="1"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</row>
    <row r="458" spans="17:56" s="19" customFormat="1"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</row>
    <row r="459" spans="17:56" s="19" customFormat="1"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</row>
    <row r="460" spans="17:56" s="19" customFormat="1"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</row>
    <row r="461" spans="17:56" s="19" customFormat="1"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</row>
    <row r="462" spans="17:56" s="19" customFormat="1"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</row>
    <row r="463" spans="17:56" s="19" customFormat="1"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</row>
    <row r="464" spans="17:56" s="19" customFormat="1"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</row>
    <row r="465" spans="17:56" s="19" customFormat="1"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</row>
    <row r="466" spans="17:56" s="19" customFormat="1"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</row>
    <row r="467" spans="17:56" s="19" customFormat="1"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</row>
    <row r="468" spans="17:56" s="19" customFormat="1"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</row>
    <row r="469" spans="17:56" s="19" customFormat="1"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</row>
    <row r="470" spans="17:56" s="19" customFormat="1"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</row>
    <row r="471" spans="17:56" s="19" customFormat="1"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</row>
    <row r="472" spans="17:56" s="19" customFormat="1"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</row>
    <row r="473" spans="17:56" s="19" customFormat="1"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</row>
    <row r="474" spans="17:56" s="19" customFormat="1"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</row>
    <row r="475" spans="17:56" s="19" customFormat="1"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</row>
    <row r="476" spans="17:56" s="19" customFormat="1"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</row>
    <row r="477" spans="17:56" s="19" customFormat="1"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</row>
    <row r="478" spans="17:56" s="19" customFormat="1"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</row>
    <row r="479" spans="17:56" s="19" customFormat="1"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</row>
    <row r="480" spans="17:56" s="19" customFormat="1"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</row>
    <row r="481" spans="17:56" s="19" customFormat="1"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</row>
    <row r="482" spans="17:56" s="19" customFormat="1"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</row>
    <row r="483" spans="17:56" s="19" customFormat="1"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</row>
    <row r="484" spans="17:56" s="19" customFormat="1"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</row>
    <row r="485" spans="17:56" s="19" customFormat="1"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</row>
    <row r="486" spans="17:56" s="19" customFormat="1"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</row>
    <row r="487" spans="17:56" s="19" customFormat="1"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</row>
    <row r="488" spans="17:56" s="19" customFormat="1"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</row>
    <row r="489" spans="17:56" s="19" customFormat="1"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</row>
    <row r="490" spans="17:56" s="19" customFormat="1"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</row>
    <row r="491" spans="17:56" s="19" customFormat="1"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</row>
    <row r="492" spans="17:56" s="19" customFormat="1"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</row>
    <row r="493" spans="17:56" s="19" customFormat="1"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</row>
    <row r="494" spans="17:56" s="19" customFormat="1"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</row>
    <row r="495" spans="17:56" s="19" customFormat="1"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</row>
    <row r="496" spans="17:56" s="19" customFormat="1"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</row>
    <row r="497" spans="17:56" s="19" customFormat="1"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</row>
    <row r="498" spans="17:56" s="19" customFormat="1"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</row>
    <row r="499" spans="17:56" s="19" customFormat="1"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</row>
    <row r="500" spans="17:56" s="19" customFormat="1"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</row>
    <row r="501" spans="17:56" s="19" customFormat="1"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</row>
    <row r="502" spans="17:56" s="19" customFormat="1"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</row>
    <row r="503" spans="17:56" s="19" customFormat="1"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</row>
    <row r="504" spans="17:56" s="19" customFormat="1"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</row>
    <row r="505" spans="17:56" s="19" customFormat="1"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</row>
    <row r="506" spans="17:56" s="19" customFormat="1"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</row>
    <row r="507" spans="17:56" s="19" customFormat="1"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</row>
    <row r="508" spans="17:56" s="19" customFormat="1"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</row>
    <row r="509" spans="17:56" s="19" customFormat="1"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</row>
    <row r="510" spans="17:56" s="19" customFormat="1"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</row>
    <row r="511" spans="17:56" s="19" customFormat="1"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</row>
    <row r="512" spans="17:56" s="19" customFormat="1"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</row>
    <row r="513" spans="17:56" s="19" customFormat="1"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</row>
    <row r="514" spans="17:56" s="19" customFormat="1"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</row>
    <row r="515" spans="17:56" s="19" customFormat="1"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</row>
    <row r="516" spans="17:56" s="19" customFormat="1"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</row>
    <row r="517" spans="17:56" s="19" customFormat="1"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</row>
    <row r="518" spans="17:56" s="19" customFormat="1"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</row>
    <row r="519" spans="17:56" s="19" customFormat="1"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</row>
    <row r="520" spans="17:56" s="19" customFormat="1"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</row>
    <row r="521" spans="17:56" s="19" customFormat="1"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</row>
    <row r="522" spans="17:56" s="19" customFormat="1"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</row>
    <row r="523" spans="17:56" s="19" customFormat="1"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</row>
    <row r="524" spans="17:56" s="19" customFormat="1"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</row>
    <row r="525" spans="17:56" s="19" customFormat="1"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</row>
    <row r="526" spans="17:56" s="19" customFormat="1"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</row>
    <row r="527" spans="17:56" s="19" customFormat="1"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</row>
    <row r="528" spans="17:56" s="19" customFormat="1"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</row>
    <row r="529" spans="17:56" s="19" customFormat="1"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</row>
    <row r="530" spans="17:56" s="19" customFormat="1"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</row>
    <row r="531" spans="17:56" s="19" customFormat="1"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</row>
    <row r="532" spans="17:56" s="19" customFormat="1"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</row>
    <row r="533" spans="17:56" s="19" customFormat="1"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</row>
    <row r="534" spans="17:56" s="19" customFormat="1"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</row>
    <row r="535" spans="17:56" s="19" customFormat="1"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</row>
    <row r="536" spans="17:56" s="19" customFormat="1"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</row>
    <row r="537" spans="17:56" s="19" customFormat="1"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</row>
    <row r="538" spans="17:56" s="19" customFormat="1"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</row>
    <row r="539" spans="17:56" s="19" customFormat="1"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</row>
    <row r="540" spans="17:56" s="19" customFormat="1"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</row>
    <row r="541" spans="17:56" s="19" customFormat="1"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</row>
    <row r="542" spans="17:56" s="19" customFormat="1"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</row>
    <row r="543" spans="17:56" s="19" customFormat="1"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</row>
    <row r="544" spans="17:56" s="19" customFormat="1"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</row>
    <row r="545" spans="17:56" s="19" customFormat="1"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</row>
    <row r="546" spans="17:56" s="19" customFormat="1"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</row>
    <row r="547" spans="17:56" s="19" customFormat="1"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</row>
    <row r="548" spans="17:56" s="19" customFormat="1"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</row>
    <row r="549" spans="17:56" s="19" customFormat="1"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</row>
    <row r="550" spans="17:56" s="19" customFormat="1"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</row>
    <row r="551" spans="17:56" s="19" customFormat="1"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</row>
    <row r="552" spans="17:56" s="19" customFormat="1"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</row>
    <row r="553" spans="17:56" s="19" customFormat="1"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</row>
    <row r="554" spans="17:56" s="19" customFormat="1"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</row>
    <row r="555" spans="17:56" s="19" customFormat="1"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</row>
    <row r="556" spans="17:56" s="19" customFormat="1"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</row>
    <row r="557" spans="17:56" s="19" customFormat="1"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</row>
    <row r="558" spans="17:56" s="19" customFormat="1"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</row>
    <row r="559" spans="17:56" s="19" customFormat="1"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</row>
    <row r="560" spans="17:56" s="19" customFormat="1"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</row>
    <row r="561" spans="17:56" s="19" customFormat="1"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</row>
    <row r="562" spans="17:56" s="19" customFormat="1"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</row>
    <row r="563" spans="17:56" s="19" customFormat="1"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</row>
    <row r="564" spans="17:56" s="19" customFormat="1"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</row>
    <row r="565" spans="17:56" s="19" customFormat="1"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</row>
    <row r="566" spans="17:56" s="19" customFormat="1"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</row>
    <row r="567" spans="17:56" s="19" customFormat="1"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</row>
    <row r="568" spans="17:56" s="19" customFormat="1"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</row>
    <row r="569" spans="17:56" s="19" customFormat="1"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</row>
    <row r="570" spans="17:56" s="19" customFormat="1"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</row>
    <row r="571" spans="17:56" s="19" customFormat="1"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</row>
    <row r="572" spans="17:56" s="19" customFormat="1"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</row>
    <row r="573" spans="17:56" s="19" customFormat="1"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</row>
    <row r="574" spans="17:56" s="19" customFormat="1"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</row>
    <row r="575" spans="17:56" s="19" customFormat="1"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</row>
    <row r="576" spans="17:56" s="19" customFormat="1"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</row>
    <row r="577" spans="17:56" s="19" customFormat="1"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</row>
    <row r="578" spans="17:56" s="19" customFormat="1"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</row>
    <row r="579" spans="17:56" s="19" customFormat="1"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</row>
    <row r="580" spans="17:56" s="19" customFormat="1"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</row>
    <row r="581" spans="17:56" s="19" customFormat="1"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</row>
    <row r="582" spans="17:56" s="19" customFormat="1"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</row>
    <row r="583" spans="17:56" s="19" customFormat="1"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</row>
    <row r="584" spans="17:56" s="19" customFormat="1"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</row>
    <row r="585" spans="17:56" s="19" customFormat="1"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</row>
    <row r="586" spans="17:56" s="19" customFormat="1"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</row>
    <row r="587" spans="17:56" s="19" customFormat="1"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</row>
    <row r="588" spans="17:56" s="19" customFormat="1"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</row>
    <row r="589" spans="17:56" s="19" customFormat="1"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</row>
    <row r="590" spans="17:56" s="19" customFormat="1"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</row>
    <row r="591" spans="17:56" s="19" customFormat="1"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</row>
    <row r="592" spans="17:56" s="19" customFormat="1"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</row>
    <row r="593" spans="17:56" s="19" customFormat="1"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</row>
    <row r="594" spans="17:56" s="19" customFormat="1"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</row>
    <row r="595" spans="17:56" s="19" customFormat="1"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</row>
    <row r="596" spans="17:56" s="19" customFormat="1"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</row>
    <row r="597" spans="17:56" s="19" customFormat="1"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</row>
    <row r="598" spans="17:56" s="19" customFormat="1"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</row>
    <row r="599" spans="17:56" s="19" customFormat="1"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</row>
    <row r="600" spans="17:56" s="19" customFormat="1"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</row>
    <row r="601" spans="17:56" s="19" customFormat="1"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</row>
    <row r="602" spans="17:56" s="19" customFormat="1"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</row>
    <row r="603" spans="17:56" s="19" customFormat="1"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</row>
    <row r="604" spans="17:56" s="19" customFormat="1"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</row>
    <row r="605" spans="17:56" s="19" customFormat="1"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</row>
    <row r="606" spans="17:56" s="19" customFormat="1"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</row>
    <row r="607" spans="17:56" s="19" customFormat="1"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</row>
    <row r="608" spans="17:56" s="19" customFormat="1"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</row>
    <row r="609" spans="17:56" s="19" customFormat="1"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</row>
    <row r="610" spans="17:56" s="19" customFormat="1"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</row>
    <row r="611" spans="17:56" s="19" customFormat="1"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</row>
    <row r="612" spans="17:56" s="19" customFormat="1"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</row>
    <row r="613" spans="17:56" s="19" customFormat="1"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</row>
    <row r="614" spans="17:56" s="19" customFormat="1"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</row>
    <row r="615" spans="17:56" s="19" customFormat="1"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</row>
    <row r="616" spans="17:56" s="19" customFormat="1"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</row>
    <row r="617" spans="17:56" s="19" customFormat="1"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</row>
    <row r="618" spans="17:56" s="19" customFormat="1"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</row>
    <row r="619" spans="17:56" s="19" customFormat="1"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</row>
    <row r="620" spans="17:56" s="19" customFormat="1"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</row>
    <row r="621" spans="17:56" s="19" customFormat="1"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</row>
    <row r="622" spans="17:56" s="19" customFormat="1"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</row>
    <row r="623" spans="17:56" s="19" customFormat="1"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</row>
  </sheetData>
  <phoneticPr fontId="1"/>
  <printOptions horizontalCentered="1" gridLinesSet="0"/>
  <pageMargins left="0.78740157480314965" right="0.39370078740157483" top="0.59055118110236227" bottom="0.47244094488188981" header="0" footer="0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34"/>
  <sheetViews>
    <sheetView showGridLines="0" tabSelected="1" topLeftCell="A114" zoomScale="115" zoomScaleNormal="115" workbookViewId="0">
      <selection activeCell="Q132" sqref="Q132"/>
    </sheetView>
  </sheetViews>
  <sheetFormatPr defaultColWidth="5.625" defaultRowHeight="11.25"/>
  <cols>
    <col min="1" max="1" width="9.625" style="232" customWidth="1"/>
    <col min="2" max="2" width="7.625" style="232" customWidth="1"/>
    <col min="3" max="3" width="8" style="232" customWidth="1"/>
    <col min="4" max="7" width="7.625" style="227" customWidth="1"/>
    <col min="8" max="8" width="3.625" style="227" customWidth="1"/>
    <col min="9" max="9" width="6.625" style="227" customWidth="1"/>
    <col min="10" max="12" width="5.625" style="227" customWidth="1"/>
    <col min="13" max="14" width="5.625" style="232" customWidth="1"/>
    <col min="15" max="16" width="6.625" style="227" customWidth="1"/>
    <col min="17" max="18" width="6.625" style="233" customWidth="1"/>
    <col min="19" max="19" width="6.625" style="227" customWidth="1"/>
    <col min="20" max="21" width="12.625" style="227" customWidth="1"/>
    <col min="22" max="22" width="8.375" style="227" customWidth="1"/>
    <col min="23" max="23" width="6.75" style="227" customWidth="1"/>
    <col min="24" max="24" width="6.25" style="234" customWidth="1"/>
    <col min="25" max="26" width="6.875" style="233" customWidth="1"/>
    <col min="27" max="27" width="6.875" style="235" customWidth="1"/>
    <col min="28" max="61" width="6.875" style="232" customWidth="1"/>
    <col min="62" max="113" width="4" style="232" customWidth="1"/>
    <col min="114" max="16384" width="5.625" style="232"/>
  </cols>
  <sheetData>
    <row r="1" spans="1:109" s="125" customFormat="1" ht="49.5" customHeight="1">
      <c r="A1" s="335" t="s">
        <v>93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120"/>
      <c r="P1" s="121"/>
      <c r="Q1" s="122"/>
      <c r="R1" s="122"/>
      <c r="S1" s="120"/>
      <c r="T1" s="121"/>
      <c r="U1" s="121"/>
      <c r="V1" s="121"/>
      <c r="W1" s="121"/>
      <c r="X1" s="123"/>
      <c r="Y1" s="122"/>
      <c r="Z1" s="124"/>
      <c r="AA1" s="124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</row>
    <row r="2" spans="1:109" s="125" customFormat="1" ht="22.5" customHeight="1">
      <c r="A2" s="336" t="s">
        <v>94</v>
      </c>
      <c r="B2" s="337"/>
      <c r="C2" s="337"/>
      <c r="D2" s="337"/>
      <c r="E2" s="337"/>
      <c r="F2" s="338"/>
      <c r="G2" s="126"/>
      <c r="H2" s="348" t="s">
        <v>95</v>
      </c>
      <c r="I2" s="127"/>
      <c r="J2" s="128"/>
      <c r="K2" s="128"/>
      <c r="L2" s="128"/>
      <c r="M2" s="129"/>
      <c r="N2" s="130"/>
      <c r="O2" s="120"/>
      <c r="P2" s="121"/>
      <c r="Q2" s="122"/>
      <c r="R2" s="122"/>
      <c r="S2" s="121"/>
      <c r="T2" s="121"/>
      <c r="U2" s="121"/>
      <c r="V2" s="121"/>
      <c r="W2" s="121"/>
      <c r="X2" s="123"/>
      <c r="Y2" s="122"/>
      <c r="Z2" s="124"/>
      <c r="AA2" s="124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</row>
    <row r="3" spans="1:109" s="136" customFormat="1" ht="22.5" customHeight="1">
      <c r="A3" s="339"/>
      <c r="B3" s="340"/>
      <c r="C3" s="340"/>
      <c r="D3" s="340"/>
      <c r="E3" s="340"/>
      <c r="F3" s="341"/>
      <c r="G3" s="126"/>
      <c r="H3" s="349"/>
      <c r="I3" s="131"/>
      <c r="J3" s="132"/>
      <c r="K3" s="132"/>
      <c r="L3" s="132"/>
      <c r="M3" s="126"/>
      <c r="N3" s="133"/>
      <c r="O3" s="120"/>
      <c r="P3" s="134"/>
      <c r="Q3" s="135"/>
      <c r="R3" s="135"/>
      <c r="S3" s="134"/>
      <c r="T3" s="134"/>
      <c r="U3" s="134"/>
      <c r="V3" s="134"/>
      <c r="W3" s="134"/>
      <c r="X3" s="123"/>
      <c r="Y3" s="135"/>
      <c r="Z3" s="124"/>
      <c r="AA3" s="124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</row>
    <row r="4" spans="1:109" s="121" customFormat="1" ht="45.75" customHeight="1">
      <c r="A4" s="342" t="s">
        <v>55</v>
      </c>
      <c r="B4" s="343"/>
      <c r="C4" s="343"/>
      <c r="D4" s="343"/>
      <c r="E4" s="343"/>
      <c r="F4" s="344"/>
      <c r="G4" s="137"/>
      <c r="H4" s="349"/>
      <c r="I4" s="131"/>
      <c r="J4" s="138"/>
      <c r="K4" s="138"/>
      <c r="L4" s="138"/>
      <c r="M4" s="139"/>
      <c r="N4" s="140"/>
      <c r="O4" s="141"/>
      <c r="Q4" s="122"/>
      <c r="R4" s="122"/>
      <c r="X4" s="142"/>
      <c r="Y4" s="122"/>
      <c r="Z4" s="142"/>
      <c r="AA4" s="142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</row>
    <row r="5" spans="1:109" s="121" customFormat="1" ht="45.75" customHeight="1">
      <c r="A5" s="345" t="s">
        <v>56</v>
      </c>
      <c r="B5" s="346"/>
      <c r="C5" s="346"/>
      <c r="D5" s="346"/>
      <c r="E5" s="346"/>
      <c r="F5" s="347"/>
      <c r="G5" s="144"/>
      <c r="H5" s="349"/>
      <c r="I5" s="131"/>
      <c r="J5" s="138"/>
      <c r="K5" s="138"/>
      <c r="L5" s="138"/>
      <c r="M5" s="139"/>
      <c r="N5" s="145"/>
      <c r="O5" s="146"/>
      <c r="Q5" s="122"/>
      <c r="R5" s="122"/>
      <c r="X5" s="142"/>
      <c r="Y5" s="122"/>
      <c r="Z5" s="142"/>
      <c r="AA5" s="142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</row>
    <row r="6" spans="1:109" s="121" customFormat="1" ht="35.1" customHeight="1">
      <c r="A6" s="336" t="s">
        <v>96</v>
      </c>
      <c r="B6" s="337"/>
      <c r="C6" s="337"/>
      <c r="D6" s="337"/>
      <c r="E6" s="337"/>
      <c r="F6" s="338"/>
      <c r="G6" s="144"/>
      <c r="H6" s="349"/>
      <c r="I6" s="131"/>
      <c r="J6" s="138"/>
      <c r="K6" s="138"/>
      <c r="L6" s="138"/>
      <c r="M6" s="139"/>
      <c r="N6" s="145"/>
      <c r="O6" s="146"/>
      <c r="Q6" s="122"/>
      <c r="R6" s="122"/>
      <c r="X6" s="142"/>
      <c r="Y6" s="122"/>
      <c r="Z6" s="142"/>
      <c r="AA6" s="142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</row>
    <row r="7" spans="1:109" s="121" customFormat="1" ht="18.75" customHeight="1">
      <c r="A7" s="339"/>
      <c r="B7" s="340"/>
      <c r="C7" s="340"/>
      <c r="D7" s="340"/>
      <c r="E7" s="340"/>
      <c r="F7" s="341"/>
      <c r="G7" s="138"/>
      <c r="H7" s="350"/>
      <c r="I7" s="147"/>
      <c r="J7" s="148"/>
      <c r="K7" s="148"/>
      <c r="L7" s="148"/>
      <c r="M7" s="149"/>
      <c r="N7" s="150"/>
      <c r="O7" s="146"/>
      <c r="Q7" s="122"/>
      <c r="R7" s="122"/>
      <c r="X7" s="142"/>
      <c r="Y7" s="122"/>
      <c r="Z7" s="142"/>
      <c r="AA7" s="142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</row>
    <row r="8" spans="1:109" s="121" customFormat="1" ht="12" customHeight="1">
      <c r="A8" s="151"/>
      <c r="B8" s="152"/>
      <c r="C8" s="144"/>
      <c r="D8" s="144"/>
      <c r="E8" s="144"/>
      <c r="F8" s="144"/>
      <c r="G8" s="144"/>
      <c r="H8" s="138"/>
      <c r="I8" s="138"/>
      <c r="J8" s="138"/>
      <c r="K8" s="138"/>
      <c r="L8" s="138"/>
      <c r="M8" s="139"/>
      <c r="N8" s="144"/>
      <c r="O8" s="146"/>
      <c r="Q8" s="122"/>
      <c r="R8" s="122"/>
      <c r="X8" s="142"/>
      <c r="Y8" s="122"/>
      <c r="Z8" s="142"/>
      <c r="AA8" s="142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</row>
    <row r="9" spans="1:109" s="121" customFormat="1" ht="14.25" customHeight="1">
      <c r="A9" s="153"/>
      <c r="B9" s="332" t="s">
        <v>97</v>
      </c>
      <c r="C9" s="333"/>
      <c r="D9" s="333"/>
      <c r="E9" s="333"/>
      <c r="F9" s="333"/>
      <c r="G9" s="334"/>
      <c r="H9" s="154"/>
      <c r="I9" s="128"/>
      <c r="J9" s="128"/>
      <c r="K9" s="128"/>
      <c r="L9" s="128"/>
      <c r="M9" s="155"/>
      <c r="N9" s="156"/>
      <c r="O9" s="146"/>
      <c r="Q9" s="122"/>
      <c r="R9" s="122"/>
      <c r="X9" s="142"/>
      <c r="Y9" s="122"/>
      <c r="Z9" s="142"/>
      <c r="AA9" s="142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</row>
    <row r="10" spans="1:109" s="176" customFormat="1" ht="21">
      <c r="A10" s="157" t="s">
        <v>98</v>
      </c>
      <c r="B10" s="158" t="s">
        <v>99</v>
      </c>
      <c r="C10" s="159" t="s">
        <v>100</v>
      </c>
      <c r="D10" s="160" t="s">
        <v>101</v>
      </c>
      <c r="E10" s="160" t="s">
        <v>102</v>
      </c>
      <c r="F10" s="160" t="s">
        <v>103</v>
      </c>
      <c r="G10" s="161" t="s">
        <v>104</v>
      </c>
      <c r="H10" s="162"/>
      <c r="I10" s="163"/>
      <c r="J10" s="163"/>
      <c r="K10" s="163"/>
      <c r="L10" s="163"/>
      <c r="M10" s="164"/>
      <c r="N10" s="165"/>
      <c r="O10" s="166"/>
      <c r="P10" s="163"/>
      <c r="Q10" s="167"/>
      <c r="R10" s="168"/>
      <c r="S10" s="163"/>
      <c r="T10" s="163"/>
      <c r="U10" s="169"/>
      <c r="V10" s="163"/>
      <c r="W10" s="170"/>
      <c r="X10" s="171"/>
      <c r="Y10" s="172"/>
      <c r="Z10" s="172"/>
      <c r="AA10" s="172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</row>
    <row r="11" spans="1:109" s="192" customFormat="1" ht="14.1" customHeight="1">
      <c r="A11" s="177" t="s">
        <v>9</v>
      </c>
      <c r="B11" s="178">
        <v>40</v>
      </c>
      <c r="C11" s="179">
        <v>0</v>
      </c>
      <c r="D11" s="180">
        <v>3.3564814814814812E-4</v>
      </c>
      <c r="E11" s="181">
        <v>2</v>
      </c>
      <c r="F11" s="181">
        <v>0</v>
      </c>
      <c r="G11" s="182"/>
      <c r="H11" s="183"/>
      <c r="I11" s="184"/>
      <c r="J11" s="184"/>
      <c r="K11" s="184"/>
      <c r="L11" s="184"/>
      <c r="M11" s="185"/>
      <c r="N11" s="186"/>
      <c r="O11" s="187"/>
      <c r="P11" s="184"/>
      <c r="Q11" s="188"/>
      <c r="R11" s="188"/>
      <c r="S11" s="184"/>
      <c r="T11" s="184"/>
      <c r="U11" s="184"/>
      <c r="V11" s="184"/>
      <c r="W11" s="189"/>
      <c r="X11" s="122"/>
      <c r="Y11" s="122"/>
      <c r="Z11" s="122"/>
      <c r="AA11" s="122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</row>
    <row r="12" spans="1:109" s="192" customFormat="1" ht="14.1" customHeight="1">
      <c r="A12" s="193" t="s">
        <v>10</v>
      </c>
      <c r="B12" s="194">
        <v>40</v>
      </c>
      <c r="C12" s="195">
        <v>0</v>
      </c>
      <c r="D12" s="196">
        <v>3.2407407407407406E-4</v>
      </c>
      <c r="E12" s="197">
        <v>2</v>
      </c>
      <c r="F12" s="197">
        <v>0</v>
      </c>
      <c r="G12" s="198"/>
      <c r="H12" s="183"/>
      <c r="I12" s="184"/>
      <c r="J12" s="184"/>
      <c r="K12" s="184"/>
      <c r="L12" s="184"/>
      <c r="M12" s="185"/>
      <c r="N12" s="186"/>
      <c r="O12" s="187"/>
      <c r="P12" s="184"/>
      <c r="Q12" s="188"/>
      <c r="R12" s="188"/>
      <c r="S12" s="184"/>
      <c r="T12" s="184"/>
      <c r="U12" s="184"/>
      <c r="V12" s="184"/>
      <c r="W12" s="189"/>
      <c r="X12" s="122"/>
      <c r="Y12" s="122"/>
      <c r="Z12" s="122"/>
      <c r="AA12" s="122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</row>
    <row r="13" spans="1:109" s="121" customFormat="1" ht="14.1" customHeight="1">
      <c r="A13" s="193" t="s">
        <v>11</v>
      </c>
      <c r="B13" s="194">
        <v>80</v>
      </c>
      <c r="C13" s="195">
        <v>0</v>
      </c>
      <c r="D13" s="196">
        <v>5.3240740740740744E-4</v>
      </c>
      <c r="E13" s="197">
        <v>2</v>
      </c>
      <c r="F13" s="197">
        <v>0</v>
      </c>
      <c r="G13" s="198"/>
      <c r="H13" s="183"/>
      <c r="I13" s="184"/>
      <c r="J13" s="184"/>
      <c r="K13" s="184"/>
      <c r="L13" s="184"/>
      <c r="M13" s="185"/>
      <c r="N13" s="186"/>
      <c r="O13" s="187"/>
      <c r="P13" s="184"/>
      <c r="Q13" s="188"/>
      <c r="R13" s="188"/>
      <c r="S13" s="184"/>
      <c r="T13" s="184"/>
      <c r="U13" s="184"/>
      <c r="V13" s="184"/>
      <c r="W13" s="189"/>
      <c r="X13" s="122"/>
      <c r="Y13" s="122"/>
      <c r="Z13" s="122"/>
      <c r="AA13" s="122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</row>
    <row r="14" spans="1:109" s="175" customFormat="1" ht="14.1" customHeight="1">
      <c r="A14" s="193" t="s">
        <v>12</v>
      </c>
      <c r="B14" s="194">
        <v>110</v>
      </c>
      <c r="C14" s="195">
        <v>0</v>
      </c>
      <c r="D14" s="196">
        <v>5.6712962962962956E-4</v>
      </c>
      <c r="E14" s="197">
        <v>2</v>
      </c>
      <c r="F14" s="197">
        <v>0</v>
      </c>
      <c r="G14" s="198"/>
      <c r="H14" s="183"/>
      <c r="I14" s="184"/>
      <c r="J14" s="184"/>
      <c r="K14" s="184"/>
      <c r="L14" s="184"/>
      <c r="M14" s="185"/>
      <c r="N14" s="186"/>
      <c r="O14" s="187"/>
      <c r="P14" s="184"/>
      <c r="Q14" s="188"/>
      <c r="R14" s="188"/>
      <c r="S14" s="184"/>
      <c r="T14" s="184"/>
      <c r="U14" s="184"/>
      <c r="V14" s="184"/>
      <c r="W14" s="189"/>
      <c r="X14" s="122"/>
      <c r="Y14" s="122"/>
      <c r="Z14" s="122"/>
      <c r="AA14" s="122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</row>
    <row r="15" spans="1:109" s="121" customFormat="1" ht="14.1" customHeight="1">
      <c r="A15" s="193" t="s">
        <v>13</v>
      </c>
      <c r="B15" s="194">
        <v>30</v>
      </c>
      <c r="C15" s="195">
        <v>0</v>
      </c>
      <c r="D15" s="196">
        <v>2.3148148148148146E-4</v>
      </c>
      <c r="E15" s="197">
        <v>2</v>
      </c>
      <c r="F15" s="197">
        <v>0</v>
      </c>
      <c r="G15" s="198"/>
      <c r="H15" s="183"/>
      <c r="I15" s="184"/>
      <c r="J15" s="184"/>
      <c r="K15" s="184"/>
      <c r="L15" s="184"/>
      <c r="M15" s="185"/>
      <c r="N15" s="186"/>
      <c r="O15" s="187"/>
      <c r="P15" s="184"/>
      <c r="Q15" s="188"/>
      <c r="R15" s="188"/>
      <c r="S15" s="184"/>
      <c r="T15" s="184"/>
      <c r="U15" s="184"/>
      <c r="V15" s="184"/>
      <c r="W15" s="189"/>
      <c r="X15" s="122"/>
      <c r="Y15" s="122"/>
      <c r="Z15" s="122"/>
      <c r="AA15" s="122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</row>
    <row r="16" spans="1:109" s="192" customFormat="1" ht="14.1" customHeight="1">
      <c r="A16" s="199" t="s">
        <v>14</v>
      </c>
      <c r="B16" s="200">
        <v>30</v>
      </c>
      <c r="C16" s="201">
        <v>0</v>
      </c>
      <c r="D16" s="202">
        <v>2.0833333333333335E-4</v>
      </c>
      <c r="E16" s="203">
        <v>2</v>
      </c>
      <c r="F16" s="203">
        <v>0</v>
      </c>
      <c r="G16" s="204"/>
      <c r="H16" s="183"/>
      <c r="I16" s="184"/>
      <c r="J16" s="184"/>
      <c r="K16" s="184"/>
      <c r="L16" s="184"/>
      <c r="M16" s="185"/>
      <c r="N16" s="186"/>
      <c r="O16" s="187"/>
      <c r="P16" s="184"/>
      <c r="Q16" s="188"/>
      <c r="R16" s="188"/>
      <c r="S16" s="184"/>
      <c r="T16" s="184"/>
      <c r="U16" s="184"/>
      <c r="V16" s="184"/>
      <c r="W16" s="189"/>
      <c r="X16" s="122"/>
      <c r="Y16" s="122"/>
      <c r="Z16" s="122"/>
      <c r="AA16" s="122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</row>
    <row r="17" spans="1:76" s="192" customFormat="1" ht="14.1" customHeight="1">
      <c r="A17" s="177" t="s">
        <v>16</v>
      </c>
      <c r="B17" s="178">
        <v>70</v>
      </c>
      <c r="C17" s="179">
        <v>0</v>
      </c>
      <c r="D17" s="180">
        <v>4.8611111111111104E-4</v>
      </c>
      <c r="E17" s="181">
        <v>2</v>
      </c>
      <c r="F17" s="181">
        <v>0</v>
      </c>
      <c r="G17" s="182"/>
      <c r="H17" s="183"/>
      <c r="I17" s="184"/>
      <c r="J17" s="184"/>
      <c r="K17" s="184"/>
      <c r="L17" s="184"/>
      <c r="M17" s="185"/>
      <c r="N17" s="186"/>
      <c r="O17" s="187"/>
      <c r="P17" s="184"/>
      <c r="Q17" s="188"/>
      <c r="R17" s="188"/>
      <c r="S17" s="184"/>
      <c r="T17" s="184"/>
      <c r="U17" s="184"/>
      <c r="V17" s="184"/>
      <c r="W17" s="189"/>
      <c r="X17" s="122"/>
      <c r="Y17" s="122"/>
      <c r="Z17" s="122"/>
      <c r="AA17" s="122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</row>
    <row r="18" spans="1:76" s="121" customFormat="1" ht="14.1" customHeight="1">
      <c r="A18" s="193" t="s">
        <v>17</v>
      </c>
      <c r="B18" s="194">
        <v>60</v>
      </c>
      <c r="C18" s="195">
        <v>0</v>
      </c>
      <c r="D18" s="196">
        <v>4.6296296296296293E-4</v>
      </c>
      <c r="E18" s="197">
        <v>2</v>
      </c>
      <c r="F18" s="197">
        <v>0</v>
      </c>
      <c r="G18" s="198"/>
      <c r="H18" s="183"/>
      <c r="I18" s="184"/>
      <c r="J18" s="184"/>
      <c r="K18" s="184"/>
      <c r="L18" s="184"/>
      <c r="M18" s="185"/>
      <c r="N18" s="186"/>
      <c r="O18" s="187"/>
      <c r="P18" s="184"/>
      <c r="Q18" s="188"/>
      <c r="R18" s="188"/>
      <c r="S18" s="184"/>
      <c r="T18" s="184"/>
      <c r="U18" s="184"/>
      <c r="V18" s="184"/>
      <c r="W18" s="189"/>
      <c r="X18" s="122"/>
      <c r="Y18" s="122"/>
      <c r="Z18" s="122"/>
      <c r="AA18" s="122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</row>
    <row r="19" spans="1:76" s="175" customFormat="1" ht="14.1" customHeight="1">
      <c r="A19" s="193" t="s">
        <v>18</v>
      </c>
      <c r="B19" s="194">
        <v>180</v>
      </c>
      <c r="C19" s="195">
        <v>0</v>
      </c>
      <c r="D19" s="196">
        <v>6.5972222222222213E-4</v>
      </c>
      <c r="E19" s="197">
        <v>2</v>
      </c>
      <c r="F19" s="197">
        <v>0</v>
      </c>
      <c r="G19" s="198"/>
      <c r="H19" s="183"/>
      <c r="I19" s="184"/>
      <c r="J19" s="184"/>
      <c r="K19" s="184"/>
      <c r="L19" s="184"/>
      <c r="M19" s="185"/>
      <c r="N19" s="186"/>
      <c r="O19" s="187"/>
      <c r="P19" s="184"/>
      <c r="Q19" s="188"/>
      <c r="R19" s="188"/>
      <c r="S19" s="184"/>
      <c r="T19" s="184"/>
      <c r="U19" s="184"/>
      <c r="V19" s="184"/>
      <c r="W19" s="189"/>
      <c r="X19" s="122"/>
      <c r="Y19" s="122"/>
      <c r="Z19" s="122"/>
      <c r="AA19" s="122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</row>
    <row r="20" spans="1:76" s="121" customFormat="1" ht="14.1" customHeight="1">
      <c r="A20" s="193" t="s">
        <v>19</v>
      </c>
      <c r="B20" s="194">
        <v>160</v>
      </c>
      <c r="C20" s="195">
        <v>0</v>
      </c>
      <c r="D20" s="196">
        <v>6.134259259259259E-4</v>
      </c>
      <c r="E20" s="197">
        <v>2</v>
      </c>
      <c r="F20" s="197">
        <v>0</v>
      </c>
      <c r="G20" s="198"/>
      <c r="H20" s="183"/>
      <c r="I20" s="184"/>
      <c r="J20" s="184"/>
      <c r="K20" s="184"/>
      <c r="L20" s="184"/>
      <c r="M20" s="185"/>
      <c r="N20" s="186"/>
      <c r="O20" s="187"/>
      <c r="P20" s="184"/>
      <c r="Q20" s="188"/>
      <c r="R20" s="188"/>
      <c r="S20" s="184"/>
      <c r="T20" s="184"/>
      <c r="U20" s="184"/>
      <c r="V20" s="184"/>
      <c r="W20" s="189"/>
      <c r="X20" s="122"/>
      <c r="Y20" s="122"/>
      <c r="Z20" s="122"/>
      <c r="AA20" s="122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</row>
    <row r="21" spans="1:76" s="192" customFormat="1" ht="14.1" customHeight="1">
      <c r="A21" s="193" t="s">
        <v>20</v>
      </c>
      <c r="B21" s="194">
        <v>50</v>
      </c>
      <c r="C21" s="195">
        <v>0</v>
      </c>
      <c r="D21" s="196">
        <v>2.6620370370370372E-4</v>
      </c>
      <c r="E21" s="197">
        <v>2</v>
      </c>
      <c r="F21" s="197">
        <v>0</v>
      </c>
      <c r="G21" s="198"/>
      <c r="H21" s="183"/>
      <c r="I21" s="184"/>
      <c r="J21" s="184"/>
      <c r="K21" s="184"/>
      <c r="L21" s="184"/>
      <c r="M21" s="185"/>
      <c r="N21" s="186"/>
      <c r="O21" s="187"/>
      <c r="P21" s="184"/>
      <c r="Q21" s="188"/>
      <c r="R21" s="188"/>
      <c r="S21" s="184"/>
      <c r="T21" s="184"/>
      <c r="U21" s="184"/>
      <c r="V21" s="184"/>
      <c r="W21" s="189"/>
      <c r="X21" s="122"/>
      <c r="Y21" s="122"/>
      <c r="Z21" s="122"/>
      <c r="AA21" s="122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</row>
    <row r="22" spans="1:76" s="192" customFormat="1" ht="14.1" customHeight="1">
      <c r="A22" s="199" t="s">
        <v>21</v>
      </c>
      <c r="B22" s="200">
        <v>30</v>
      </c>
      <c r="C22" s="201">
        <v>0</v>
      </c>
      <c r="D22" s="202">
        <v>2.8935185185185189E-4</v>
      </c>
      <c r="E22" s="203">
        <v>2</v>
      </c>
      <c r="F22" s="203">
        <v>0</v>
      </c>
      <c r="G22" s="204"/>
      <c r="H22" s="183"/>
      <c r="I22" s="184"/>
      <c r="J22" s="184"/>
      <c r="K22" s="184"/>
      <c r="L22" s="184"/>
      <c r="M22" s="185"/>
      <c r="N22" s="186"/>
      <c r="O22" s="187"/>
      <c r="P22" s="184"/>
      <c r="Q22" s="188"/>
      <c r="R22" s="188"/>
      <c r="S22" s="184"/>
      <c r="T22" s="184"/>
      <c r="U22" s="184"/>
      <c r="V22" s="184"/>
      <c r="W22" s="189"/>
      <c r="X22" s="122"/>
      <c r="Y22" s="122"/>
      <c r="Z22" s="122"/>
      <c r="AA22" s="122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</row>
    <row r="23" spans="1:76" s="121" customFormat="1" ht="14.1" customHeight="1">
      <c r="A23" s="205" t="s">
        <v>22</v>
      </c>
      <c r="B23" s="206">
        <v>50</v>
      </c>
      <c r="C23" s="207">
        <v>0</v>
      </c>
      <c r="D23" s="208">
        <v>2.3148148148148146E-4</v>
      </c>
      <c r="E23" s="209">
        <v>2</v>
      </c>
      <c r="F23" s="209">
        <v>0</v>
      </c>
      <c r="G23" s="210"/>
      <c r="H23" s="183"/>
      <c r="I23" s="184"/>
      <c r="J23" s="184"/>
      <c r="K23" s="184"/>
      <c r="L23" s="184"/>
      <c r="M23" s="185"/>
      <c r="N23" s="186"/>
      <c r="O23" s="187"/>
      <c r="P23" s="184"/>
      <c r="Q23" s="188"/>
      <c r="R23" s="188"/>
      <c r="S23" s="184"/>
      <c r="T23" s="184"/>
      <c r="U23" s="184"/>
      <c r="V23" s="184"/>
      <c r="W23" s="189"/>
      <c r="X23" s="122"/>
      <c r="Y23" s="122"/>
      <c r="Z23" s="122"/>
      <c r="AA23" s="122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1"/>
      <c r="BK23" s="191"/>
      <c r="BL23" s="191"/>
      <c r="BM23" s="191"/>
      <c r="BN23" s="191"/>
      <c r="BO23" s="191"/>
      <c r="BP23" s="191"/>
      <c r="BQ23" s="191"/>
      <c r="BR23" s="191"/>
      <c r="BS23" s="191"/>
      <c r="BT23" s="191"/>
      <c r="BU23" s="191"/>
      <c r="BV23" s="191"/>
      <c r="BW23" s="191"/>
      <c r="BX23" s="191"/>
    </row>
    <row r="24" spans="1:76" s="175" customFormat="1" ht="14.1" customHeight="1">
      <c r="A24" s="193" t="s">
        <v>23</v>
      </c>
      <c r="B24" s="194">
        <v>40</v>
      </c>
      <c r="C24" s="195">
        <v>0</v>
      </c>
      <c r="D24" s="196">
        <v>2.0833333333333335E-4</v>
      </c>
      <c r="E24" s="197">
        <v>2</v>
      </c>
      <c r="F24" s="197">
        <v>0</v>
      </c>
      <c r="G24" s="198"/>
      <c r="H24" s="183"/>
      <c r="I24" s="184"/>
      <c r="J24" s="184"/>
      <c r="K24" s="184"/>
      <c r="L24" s="184"/>
      <c r="M24" s="185"/>
      <c r="N24" s="186"/>
      <c r="O24" s="187"/>
      <c r="P24" s="184"/>
      <c r="Q24" s="188"/>
      <c r="R24" s="188"/>
      <c r="S24" s="184"/>
      <c r="T24" s="184"/>
      <c r="U24" s="184"/>
      <c r="V24" s="184"/>
      <c r="W24" s="189"/>
      <c r="X24" s="122"/>
      <c r="Y24" s="122"/>
      <c r="Z24" s="122"/>
      <c r="AA24" s="122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1"/>
      <c r="BK24" s="191"/>
      <c r="BL24" s="191"/>
      <c r="BM24" s="191"/>
      <c r="BN24" s="191"/>
      <c r="BO24" s="191"/>
      <c r="BP24" s="191"/>
      <c r="BQ24" s="191"/>
      <c r="BR24" s="191"/>
      <c r="BS24" s="191"/>
      <c r="BT24" s="191"/>
      <c r="BU24" s="191"/>
      <c r="BV24" s="191"/>
      <c r="BW24" s="191"/>
      <c r="BX24" s="191"/>
    </row>
    <row r="25" spans="1:76" s="121" customFormat="1" ht="14.1" customHeight="1">
      <c r="A25" s="193" t="s">
        <v>24</v>
      </c>
      <c r="B25" s="194">
        <v>40</v>
      </c>
      <c r="C25" s="195">
        <v>0</v>
      </c>
      <c r="D25" s="196">
        <v>2.5462962962962961E-4</v>
      </c>
      <c r="E25" s="197">
        <v>2</v>
      </c>
      <c r="F25" s="197">
        <v>0</v>
      </c>
      <c r="G25" s="198"/>
      <c r="H25" s="183"/>
      <c r="I25" s="184"/>
      <c r="J25" s="184"/>
      <c r="K25" s="184"/>
      <c r="L25" s="184"/>
      <c r="M25" s="185"/>
      <c r="N25" s="186"/>
      <c r="O25" s="187"/>
      <c r="P25" s="184"/>
      <c r="Q25" s="188"/>
      <c r="R25" s="188"/>
      <c r="S25" s="184"/>
      <c r="T25" s="184"/>
      <c r="U25" s="184"/>
      <c r="V25" s="184"/>
      <c r="W25" s="189"/>
      <c r="X25" s="122"/>
      <c r="Y25" s="122"/>
      <c r="Z25" s="122"/>
      <c r="AA25" s="122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1"/>
      <c r="BK25" s="191"/>
      <c r="BL25" s="191"/>
      <c r="BM25" s="191"/>
      <c r="BN25" s="191"/>
      <c r="BO25" s="191"/>
      <c r="BP25" s="191"/>
      <c r="BQ25" s="191"/>
      <c r="BR25" s="191"/>
      <c r="BS25" s="191"/>
      <c r="BT25" s="191"/>
      <c r="BU25" s="191"/>
      <c r="BV25" s="191"/>
      <c r="BW25" s="191"/>
      <c r="BX25" s="191"/>
    </row>
    <row r="26" spans="1:76" s="192" customFormat="1" ht="14.1" customHeight="1">
      <c r="A26" s="193" t="s">
        <v>25</v>
      </c>
      <c r="B26" s="194">
        <v>30</v>
      </c>
      <c r="C26" s="195">
        <v>0</v>
      </c>
      <c r="D26" s="196">
        <v>2.0833333333333335E-4</v>
      </c>
      <c r="E26" s="197">
        <v>1</v>
      </c>
      <c r="F26" s="197">
        <v>0</v>
      </c>
      <c r="G26" s="198"/>
      <c r="H26" s="183"/>
      <c r="I26" s="184"/>
      <c r="J26" s="184"/>
      <c r="K26" s="184"/>
      <c r="L26" s="184"/>
      <c r="M26" s="185"/>
      <c r="N26" s="186"/>
      <c r="O26" s="187"/>
      <c r="P26" s="184"/>
      <c r="Q26" s="188"/>
      <c r="R26" s="188"/>
      <c r="S26" s="184"/>
      <c r="T26" s="184"/>
      <c r="U26" s="184"/>
      <c r="V26" s="184"/>
      <c r="W26" s="189"/>
      <c r="X26" s="122"/>
      <c r="Y26" s="122"/>
      <c r="Z26" s="122"/>
      <c r="AA26" s="122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1"/>
      <c r="BK26" s="191"/>
      <c r="BL26" s="191"/>
      <c r="BM26" s="191"/>
      <c r="BN26" s="191"/>
      <c r="BO26" s="191"/>
      <c r="BP26" s="191"/>
      <c r="BQ26" s="191"/>
      <c r="BR26" s="191"/>
      <c r="BS26" s="191"/>
      <c r="BT26" s="191"/>
      <c r="BU26" s="191"/>
      <c r="BV26" s="191"/>
      <c r="BW26" s="191"/>
      <c r="BX26" s="191"/>
    </row>
    <row r="27" spans="1:76" s="192" customFormat="1" ht="14.1" customHeight="1">
      <c r="A27" s="193" t="s">
        <v>26</v>
      </c>
      <c r="B27" s="194">
        <v>30</v>
      </c>
      <c r="C27" s="195">
        <v>0</v>
      </c>
      <c r="D27" s="196">
        <v>1.9675925925925926E-4</v>
      </c>
      <c r="E27" s="197">
        <v>1</v>
      </c>
      <c r="F27" s="197">
        <v>0</v>
      </c>
      <c r="G27" s="198"/>
      <c r="H27" s="183"/>
      <c r="I27" s="184"/>
      <c r="J27" s="184"/>
      <c r="K27" s="184"/>
      <c r="L27" s="184"/>
      <c r="M27" s="185"/>
      <c r="N27" s="186"/>
      <c r="O27" s="187"/>
      <c r="P27" s="184"/>
      <c r="Q27" s="188"/>
      <c r="R27" s="188"/>
      <c r="S27" s="184"/>
      <c r="T27" s="184"/>
      <c r="U27" s="184"/>
      <c r="V27" s="184"/>
      <c r="W27" s="189"/>
      <c r="X27" s="122"/>
      <c r="Y27" s="122"/>
      <c r="Z27" s="122"/>
      <c r="AA27" s="122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</row>
    <row r="28" spans="1:76" s="121" customFormat="1" ht="14.1" customHeight="1">
      <c r="A28" s="193" t="s">
        <v>27</v>
      </c>
      <c r="B28" s="194">
        <v>40</v>
      </c>
      <c r="C28" s="195">
        <v>0</v>
      </c>
      <c r="D28" s="196">
        <v>2.5462962962962961E-4</v>
      </c>
      <c r="E28" s="197">
        <v>2</v>
      </c>
      <c r="F28" s="197">
        <v>0</v>
      </c>
      <c r="G28" s="198"/>
      <c r="H28" s="183"/>
      <c r="I28" s="184"/>
      <c r="J28" s="184"/>
      <c r="K28" s="184"/>
      <c r="L28" s="184"/>
      <c r="M28" s="185"/>
      <c r="N28" s="186"/>
      <c r="O28" s="187"/>
      <c r="P28" s="184"/>
      <c r="Q28" s="188"/>
      <c r="R28" s="188"/>
      <c r="S28" s="184"/>
      <c r="T28" s="184"/>
      <c r="U28" s="184"/>
      <c r="V28" s="184"/>
      <c r="W28" s="189"/>
      <c r="X28" s="122"/>
      <c r="Y28" s="122"/>
      <c r="Z28" s="122"/>
      <c r="AA28" s="122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</row>
    <row r="29" spans="1:76" s="175" customFormat="1" ht="14.1" customHeight="1">
      <c r="A29" s="211" t="s">
        <v>28</v>
      </c>
      <c r="B29" s="212">
        <v>110</v>
      </c>
      <c r="C29" s="213">
        <v>0</v>
      </c>
      <c r="D29" s="214">
        <v>4.0509259259259258E-4</v>
      </c>
      <c r="E29" s="215">
        <v>1</v>
      </c>
      <c r="F29" s="215">
        <v>0</v>
      </c>
      <c r="G29" s="216"/>
      <c r="H29" s="183"/>
      <c r="I29" s="184"/>
      <c r="J29" s="184"/>
      <c r="K29" s="184"/>
      <c r="L29" s="184"/>
      <c r="M29" s="185"/>
      <c r="N29" s="186"/>
      <c r="O29" s="187"/>
      <c r="P29" s="184"/>
      <c r="Q29" s="188"/>
      <c r="R29" s="188"/>
      <c r="S29" s="184"/>
      <c r="T29" s="184"/>
      <c r="U29" s="184"/>
      <c r="V29" s="184"/>
      <c r="W29" s="189"/>
      <c r="X29" s="122"/>
      <c r="Y29" s="122"/>
      <c r="Z29" s="122"/>
      <c r="AA29" s="122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</row>
    <row r="30" spans="1:76" s="121" customFormat="1" ht="14.1" customHeight="1">
      <c r="A30" s="199" t="s">
        <v>57</v>
      </c>
      <c r="B30" s="200">
        <v>50</v>
      </c>
      <c r="C30" s="201">
        <v>0</v>
      </c>
      <c r="D30" s="202">
        <v>4.6296296296296293E-4</v>
      </c>
      <c r="E30" s="203">
        <v>1</v>
      </c>
      <c r="F30" s="203">
        <v>0</v>
      </c>
      <c r="G30" s="204"/>
      <c r="H30" s="183"/>
      <c r="I30" s="184"/>
      <c r="J30" s="184"/>
      <c r="K30" s="184"/>
      <c r="L30" s="184"/>
      <c r="M30" s="185"/>
      <c r="N30" s="186"/>
      <c r="O30" s="187"/>
      <c r="P30" s="184"/>
      <c r="Q30" s="188"/>
      <c r="R30" s="188"/>
      <c r="S30" s="184"/>
      <c r="T30" s="184"/>
      <c r="U30" s="184"/>
      <c r="V30" s="184"/>
      <c r="W30" s="189"/>
      <c r="X30" s="122"/>
      <c r="Y30" s="122"/>
      <c r="Z30" s="122"/>
      <c r="AA30" s="122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</row>
    <row r="31" spans="1:76" s="192" customFormat="1" ht="14.1" customHeight="1">
      <c r="A31" s="205" t="s">
        <v>29</v>
      </c>
      <c r="B31" s="206">
        <v>50</v>
      </c>
      <c r="C31" s="207">
        <v>0</v>
      </c>
      <c r="D31" s="208">
        <v>4.1666666666666669E-4</v>
      </c>
      <c r="E31" s="209">
        <v>1</v>
      </c>
      <c r="F31" s="209">
        <v>0</v>
      </c>
      <c r="G31" s="210"/>
      <c r="H31" s="183"/>
      <c r="I31" s="184"/>
      <c r="J31" s="184"/>
      <c r="K31" s="184"/>
      <c r="L31" s="184"/>
      <c r="M31" s="185"/>
      <c r="N31" s="186"/>
      <c r="O31" s="187"/>
      <c r="P31" s="184"/>
      <c r="Q31" s="188"/>
      <c r="R31" s="188"/>
      <c r="S31" s="184"/>
      <c r="T31" s="184"/>
      <c r="U31" s="184"/>
      <c r="V31" s="184"/>
      <c r="W31" s="189"/>
      <c r="X31" s="122"/>
      <c r="Y31" s="122"/>
      <c r="Z31" s="122"/>
      <c r="AA31" s="122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</row>
    <row r="32" spans="1:76" s="192" customFormat="1" ht="14.1" customHeight="1">
      <c r="A32" s="193" t="s">
        <v>30</v>
      </c>
      <c r="B32" s="194">
        <v>30</v>
      </c>
      <c r="C32" s="195">
        <v>0</v>
      </c>
      <c r="D32" s="196">
        <v>1.8518518518518518E-4</v>
      </c>
      <c r="E32" s="197">
        <v>1</v>
      </c>
      <c r="F32" s="197">
        <v>0</v>
      </c>
      <c r="G32" s="198"/>
      <c r="H32" s="183"/>
      <c r="I32" s="184"/>
      <c r="J32" s="184"/>
      <c r="K32" s="184"/>
      <c r="L32" s="184"/>
      <c r="M32" s="185"/>
      <c r="N32" s="186"/>
      <c r="O32" s="187"/>
      <c r="P32" s="184"/>
      <c r="Q32" s="188"/>
      <c r="R32" s="188"/>
      <c r="S32" s="184"/>
      <c r="T32" s="184"/>
      <c r="U32" s="184"/>
      <c r="V32" s="184"/>
      <c r="W32" s="189"/>
      <c r="X32" s="122"/>
      <c r="Y32" s="122"/>
      <c r="Z32" s="122"/>
      <c r="AA32" s="122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</row>
    <row r="33" spans="1:76" s="121" customFormat="1" ht="14.1" customHeight="1">
      <c r="A33" s="193" t="s">
        <v>31</v>
      </c>
      <c r="B33" s="194">
        <v>50</v>
      </c>
      <c r="C33" s="195">
        <v>0</v>
      </c>
      <c r="D33" s="196">
        <v>4.0509259259259258E-4</v>
      </c>
      <c r="E33" s="197">
        <v>1</v>
      </c>
      <c r="F33" s="197">
        <v>0</v>
      </c>
      <c r="G33" s="198"/>
      <c r="H33" s="183"/>
      <c r="I33" s="184"/>
      <c r="J33" s="184"/>
      <c r="K33" s="184"/>
      <c r="L33" s="184"/>
      <c r="M33" s="185"/>
      <c r="N33" s="186"/>
      <c r="O33" s="187"/>
      <c r="P33" s="184"/>
      <c r="Q33" s="188"/>
      <c r="R33" s="188"/>
      <c r="S33" s="184"/>
      <c r="T33" s="184"/>
      <c r="U33" s="184"/>
      <c r="V33" s="184"/>
      <c r="W33" s="189"/>
      <c r="X33" s="122"/>
      <c r="Y33" s="122"/>
      <c r="Z33" s="122"/>
      <c r="AA33" s="122"/>
      <c r="AB33" s="190"/>
      <c r="AC33" s="190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</row>
    <row r="34" spans="1:76" s="175" customFormat="1" ht="14.1" customHeight="1">
      <c r="A34" s="193" t="s">
        <v>32</v>
      </c>
      <c r="B34" s="194">
        <v>40</v>
      </c>
      <c r="C34" s="195">
        <v>0</v>
      </c>
      <c r="D34" s="196">
        <v>2.3148148148148146E-4</v>
      </c>
      <c r="E34" s="197">
        <v>1</v>
      </c>
      <c r="F34" s="197">
        <v>0</v>
      </c>
      <c r="G34" s="198"/>
      <c r="H34" s="183"/>
      <c r="I34" s="184"/>
      <c r="J34" s="184"/>
      <c r="K34" s="184"/>
      <c r="L34" s="184"/>
      <c r="M34" s="185"/>
      <c r="N34" s="186"/>
      <c r="O34" s="187"/>
      <c r="P34" s="184"/>
      <c r="Q34" s="188"/>
      <c r="R34" s="188"/>
      <c r="S34" s="184"/>
      <c r="T34" s="184"/>
      <c r="U34" s="184"/>
      <c r="V34" s="184"/>
      <c r="W34" s="189"/>
      <c r="X34" s="122"/>
      <c r="Y34" s="122"/>
      <c r="Z34" s="122"/>
      <c r="AA34" s="122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</row>
    <row r="35" spans="1:76" s="121" customFormat="1" ht="14.1" customHeight="1">
      <c r="A35" s="193" t="s">
        <v>33</v>
      </c>
      <c r="B35" s="194">
        <v>20</v>
      </c>
      <c r="C35" s="195">
        <v>0</v>
      </c>
      <c r="D35" s="196">
        <v>1.6203703703703703E-4</v>
      </c>
      <c r="E35" s="197">
        <v>1</v>
      </c>
      <c r="F35" s="197">
        <v>0</v>
      </c>
      <c r="G35" s="198"/>
      <c r="H35" s="183"/>
      <c r="I35" s="184"/>
      <c r="J35" s="184"/>
      <c r="K35" s="184"/>
      <c r="L35" s="184"/>
      <c r="M35" s="185"/>
      <c r="N35" s="186"/>
      <c r="O35" s="187"/>
      <c r="P35" s="184"/>
      <c r="Q35" s="188"/>
      <c r="R35" s="188"/>
      <c r="S35" s="184"/>
      <c r="T35" s="184"/>
      <c r="U35" s="184"/>
      <c r="V35" s="184"/>
      <c r="W35" s="189"/>
      <c r="X35" s="122"/>
      <c r="Y35" s="122"/>
      <c r="Z35" s="122"/>
      <c r="AA35" s="122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</row>
    <row r="36" spans="1:76" s="192" customFormat="1" ht="14.1" customHeight="1">
      <c r="A36" s="199" t="s">
        <v>34</v>
      </c>
      <c r="B36" s="200">
        <v>60</v>
      </c>
      <c r="C36" s="201">
        <v>0</v>
      </c>
      <c r="D36" s="202">
        <v>3.1250000000000001E-4</v>
      </c>
      <c r="E36" s="203">
        <v>1</v>
      </c>
      <c r="F36" s="203">
        <v>0</v>
      </c>
      <c r="G36" s="204"/>
      <c r="H36" s="183"/>
      <c r="I36" s="184"/>
      <c r="J36" s="184"/>
      <c r="K36" s="184"/>
      <c r="L36" s="184"/>
      <c r="M36" s="185"/>
      <c r="N36" s="186"/>
      <c r="O36" s="187"/>
      <c r="P36" s="184"/>
      <c r="Q36" s="188"/>
      <c r="R36" s="188"/>
      <c r="S36" s="184"/>
      <c r="T36" s="184"/>
      <c r="U36" s="184"/>
      <c r="V36" s="184"/>
      <c r="W36" s="189"/>
      <c r="X36" s="122"/>
      <c r="Y36" s="122"/>
      <c r="Z36" s="122"/>
      <c r="AA36" s="122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</row>
    <row r="37" spans="1:76" s="192" customFormat="1" ht="14.1" customHeight="1">
      <c r="A37" s="177" t="s">
        <v>35</v>
      </c>
      <c r="B37" s="178">
        <v>40</v>
      </c>
      <c r="C37" s="179">
        <v>0</v>
      </c>
      <c r="D37" s="180">
        <v>1.6203703703703703E-4</v>
      </c>
      <c r="E37" s="181">
        <v>2</v>
      </c>
      <c r="F37" s="181">
        <v>0</v>
      </c>
      <c r="G37" s="182"/>
      <c r="H37" s="183"/>
      <c r="I37" s="184"/>
      <c r="J37" s="184"/>
      <c r="K37" s="184"/>
      <c r="L37" s="184"/>
      <c r="M37" s="185"/>
      <c r="N37" s="186"/>
      <c r="O37" s="187"/>
      <c r="P37" s="184"/>
      <c r="Q37" s="188"/>
      <c r="R37" s="188"/>
      <c r="S37" s="184"/>
      <c r="T37" s="184"/>
      <c r="U37" s="184"/>
      <c r="V37" s="184"/>
      <c r="W37" s="189"/>
      <c r="X37" s="122"/>
      <c r="Y37" s="122"/>
      <c r="Z37" s="122"/>
      <c r="AA37" s="122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</row>
    <row r="38" spans="1:76" s="121" customFormat="1" ht="14.1" customHeight="1">
      <c r="A38" s="193" t="s">
        <v>36</v>
      </c>
      <c r="B38" s="194">
        <v>30</v>
      </c>
      <c r="C38" s="195">
        <v>0</v>
      </c>
      <c r="D38" s="196">
        <v>1.273148148148148E-4</v>
      </c>
      <c r="E38" s="197">
        <v>1</v>
      </c>
      <c r="F38" s="197">
        <v>0</v>
      </c>
      <c r="G38" s="198"/>
      <c r="H38" s="183"/>
      <c r="I38" s="184"/>
      <c r="J38" s="184"/>
      <c r="K38" s="184"/>
      <c r="L38" s="184"/>
      <c r="M38" s="185"/>
      <c r="N38" s="186"/>
      <c r="O38" s="187"/>
      <c r="P38" s="184"/>
      <c r="Q38" s="188"/>
      <c r="R38" s="188"/>
      <c r="S38" s="184"/>
      <c r="T38" s="184"/>
      <c r="U38" s="184"/>
      <c r="V38" s="184"/>
      <c r="W38" s="189"/>
      <c r="X38" s="122"/>
      <c r="Y38" s="122"/>
      <c r="Z38" s="122"/>
      <c r="AA38" s="122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</row>
    <row r="39" spans="1:76" s="175" customFormat="1" ht="14.1" customHeight="1">
      <c r="A39" s="193" t="s">
        <v>37</v>
      </c>
      <c r="B39" s="194">
        <v>30</v>
      </c>
      <c r="C39" s="195">
        <v>0</v>
      </c>
      <c r="D39" s="196">
        <v>1.3888888888888889E-4</v>
      </c>
      <c r="E39" s="197">
        <v>2</v>
      </c>
      <c r="F39" s="197">
        <v>0</v>
      </c>
      <c r="G39" s="198"/>
      <c r="H39" s="183"/>
      <c r="I39" s="184"/>
      <c r="J39" s="184"/>
      <c r="K39" s="184"/>
      <c r="L39" s="184"/>
      <c r="M39" s="185"/>
      <c r="N39" s="186"/>
      <c r="O39" s="187"/>
      <c r="P39" s="184"/>
      <c r="Q39" s="188"/>
      <c r="R39" s="188"/>
      <c r="S39" s="184"/>
      <c r="T39" s="184"/>
      <c r="U39" s="184"/>
      <c r="V39" s="184"/>
      <c r="W39" s="189"/>
      <c r="X39" s="122"/>
      <c r="Y39" s="122"/>
      <c r="Z39" s="122"/>
      <c r="AA39" s="122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</row>
    <row r="40" spans="1:76" s="121" customFormat="1" ht="14.1" customHeight="1">
      <c r="A40" s="193" t="s">
        <v>38</v>
      </c>
      <c r="B40" s="194">
        <v>40</v>
      </c>
      <c r="C40" s="195">
        <v>0</v>
      </c>
      <c r="D40" s="196">
        <v>1.8518518518518518E-4</v>
      </c>
      <c r="E40" s="197">
        <v>1</v>
      </c>
      <c r="F40" s="197">
        <v>0</v>
      </c>
      <c r="G40" s="198"/>
      <c r="H40" s="183"/>
      <c r="I40" s="184"/>
      <c r="J40" s="184"/>
      <c r="K40" s="184"/>
      <c r="L40" s="184"/>
      <c r="M40" s="185"/>
      <c r="N40" s="186"/>
      <c r="O40" s="187"/>
      <c r="P40" s="184"/>
      <c r="Q40" s="188"/>
      <c r="R40" s="188"/>
      <c r="S40" s="184"/>
      <c r="T40" s="184"/>
      <c r="U40" s="184"/>
      <c r="V40" s="184"/>
      <c r="W40" s="189"/>
      <c r="X40" s="122"/>
      <c r="Y40" s="122"/>
      <c r="Z40" s="122"/>
      <c r="AA40" s="122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</row>
    <row r="41" spans="1:76" s="121" customFormat="1" ht="14.1" customHeight="1">
      <c r="A41" s="193" t="s">
        <v>39</v>
      </c>
      <c r="B41" s="194">
        <v>60</v>
      </c>
      <c r="C41" s="195">
        <v>0</v>
      </c>
      <c r="D41" s="196">
        <v>3.5879629629629635E-4</v>
      </c>
      <c r="E41" s="197">
        <v>2</v>
      </c>
      <c r="F41" s="197">
        <v>0</v>
      </c>
      <c r="G41" s="198"/>
      <c r="H41" s="183"/>
      <c r="I41" s="184"/>
      <c r="J41" s="184"/>
      <c r="K41" s="184"/>
      <c r="L41" s="184"/>
      <c r="M41" s="185"/>
      <c r="N41" s="186"/>
      <c r="O41" s="187"/>
      <c r="P41" s="184"/>
      <c r="Q41" s="188"/>
      <c r="R41" s="188"/>
      <c r="S41" s="184"/>
      <c r="T41" s="184"/>
      <c r="U41" s="184"/>
      <c r="V41" s="184"/>
      <c r="W41" s="189"/>
      <c r="X41" s="122"/>
      <c r="Y41" s="122"/>
      <c r="Z41" s="122"/>
      <c r="AA41" s="122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</row>
    <row r="42" spans="1:76" s="121" customFormat="1" ht="14.1" customHeight="1">
      <c r="A42" s="199" t="s">
        <v>40</v>
      </c>
      <c r="B42" s="200">
        <v>40</v>
      </c>
      <c r="C42" s="201">
        <v>0</v>
      </c>
      <c r="D42" s="202">
        <v>2.5462962962962961E-4</v>
      </c>
      <c r="E42" s="203">
        <v>2</v>
      </c>
      <c r="F42" s="203">
        <v>0</v>
      </c>
      <c r="G42" s="204"/>
      <c r="H42" s="183"/>
      <c r="I42" s="184"/>
      <c r="J42" s="184"/>
      <c r="K42" s="184"/>
      <c r="L42" s="184"/>
      <c r="M42" s="185"/>
      <c r="N42" s="186"/>
      <c r="O42" s="187"/>
      <c r="P42" s="184"/>
      <c r="Q42" s="188"/>
      <c r="R42" s="188"/>
      <c r="S42" s="184"/>
      <c r="T42" s="184"/>
      <c r="U42" s="184"/>
      <c r="V42" s="184"/>
      <c r="W42" s="189"/>
      <c r="X42" s="122"/>
      <c r="Y42" s="122"/>
      <c r="Z42" s="122"/>
      <c r="AA42" s="122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</row>
    <row r="43" spans="1:76" s="192" customFormat="1" ht="14.1" customHeight="1">
      <c r="A43" s="217" t="s">
        <v>105</v>
      </c>
      <c r="B43" s="218">
        <f>MAX(B11:B42)</f>
        <v>180</v>
      </c>
      <c r="C43" s="219">
        <f>MAX(C11:C42)</f>
        <v>0</v>
      </c>
      <c r="D43" s="220">
        <f>MAX(D11:D42)</f>
        <v>6.5972222222222213E-4</v>
      </c>
      <c r="E43" s="221" t="s">
        <v>106</v>
      </c>
      <c r="F43" s="222">
        <f>MAX(F11:F42)</f>
        <v>0</v>
      </c>
      <c r="G43" s="223" t="s">
        <v>106</v>
      </c>
      <c r="H43" s="224"/>
      <c r="I43" s="225"/>
      <c r="J43" s="225"/>
      <c r="K43" s="225"/>
      <c r="L43" s="225"/>
      <c r="M43" s="225"/>
      <c r="N43" s="226"/>
      <c r="P43" s="227"/>
      <c r="Q43" s="228"/>
      <c r="R43" s="228"/>
      <c r="X43" s="122"/>
      <c r="Y43" s="228"/>
      <c r="Z43" s="228"/>
      <c r="AA43" s="228"/>
    </row>
    <row r="44" spans="1:76">
      <c r="A44" s="229"/>
      <c r="B44" s="191"/>
      <c r="C44" s="230"/>
      <c r="D44" s="230"/>
      <c r="E44" s="230"/>
      <c r="F44" s="230"/>
      <c r="G44" s="231"/>
      <c r="H44" s="230"/>
      <c r="I44" s="230"/>
      <c r="J44" s="230"/>
      <c r="K44" s="230"/>
      <c r="L44" s="230"/>
    </row>
    <row r="45" spans="1:76" ht="12" customHeight="1">
      <c r="A45" s="329" t="s">
        <v>107</v>
      </c>
      <c r="B45" s="236" t="s">
        <v>108</v>
      </c>
      <c r="C45" s="237"/>
      <c r="D45" s="238"/>
      <c r="E45" s="238"/>
      <c r="F45" s="239"/>
      <c r="G45" s="237"/>
      <c r="H45" s="240"/>
      <c r="I45" s="239"/>
      <c r="J45" s="241"/>
      <c r="K45" s="239"/>
      <c r="L45" s="239"/>
      <c r="M45" s="242"/>
      <c r="N45" s="243"/>
      <c r="O45" s="244"/>
      <c r="P45" s="245"/>
      <c r="Q45" s="246"/>
      <c r="R45" s="247"/>
    </row>
    <row r="46" spans="1:76" ht="12" customHeight="1">
      <c r="A46" s="330"/>
      <c r="B46" s="248" t="s">
        <v>109</v>
      </c>
      <c r="C46" s="187"/>
      <c r="D46" s="249"/>
      <c r="E46" s="249"/>
      <c r="F46" s="249"/>
      <c r="G46" s="187"/>
      <c r="H46" s="250"/>
      <c r="I46" s="249"/>
      <c r="J46" s="245"/>
      <c r="K46" s="245"/>
      <c r="L46" s="251"/>
      <c r="M46" s="252"/>
      <c r="N46" s="253"/>
      <c r="O46" s="249"/>
      <c r="P46" s="245"/>
      <c r="Q46" s="246"/>
      <c r="R46" s="247"/>
    </row>
    <row r="47" spans="1:76" ht="12" customHeight="1">
      <c r="A47" s="330"/>
      <c r="B47" s="248" t="s">
        <v>110</v>
      </c>
      <c r="C47" s="187"/>
      <c r="D47" s="249"/>
      <c r="E47" s="249"/>
      <c r="F47" s="249"/>
      <c r="G47" s="187"/>
      <c r="H47" s="250"/>
      <c r="I47" s="249"/>
      <c r="J47" s="245"/>
      <c r="K47" s="245"/>
      <c r="L47" s="251"/>
      <c r="M47" s="252"/>
      <c r="N47" s="253"/>
      <c r="O47" s="249"/>
      <c r="P47" s="245"/>
      <c r="Q47" s="246"/>
      <c r="R47" s="247"/>
    </row>
    <row r="48" spans="1:76" ht="12" customHeight="1">
      <c r="A48" s="331"/>
      <c r="B48" s="254" t="s">
        <v>111</v>
      </c>
      <c r="C48" s="255"/>
      <c r="D48" s="256"/>
      <c r="E48" s="256"/>
      <c r="F48" s="256"/>
      <c r="G48" s="255"/>
      <c r="H48" s="255"/>
      <c r="I48" s="256"/>
      <c r="J48" s="257"/>
      <c r="K48" s="256"/>
      <c r="L48" s="256"/>
      <c r="M48" s="225"/>
      <c r="N48" s="258"/>
      <c r="O48" s="249"/>
      <c r="P48" s="245"/>
      <c r="Q48" s="246"/>
      <c r="R48" s="246"/>
    </row>
    <row r="51" spans="1:109" s="121" customFormat="1" ht="12" customHeight="1">
      <c r="A51" s="151"/>
      <c r="B51" s="152"/>
      <c r="C51" s="144"/>
      <c r="D51" s="144"/>
      <c r="E51" s="144"/>
      <c r="F51" s="144"/>
      <c r="G51" s="144"/>
      <c r="H51" s="138"/>
      <c r="I51" s="138"/>
      <c r="J51" s="138"/>
      <c r="K51" s="138"/>
      <c r="L51" s="138"/>
      <c r="M51" s="139"/>
      <c r="N51" s="144"/>
      <c r="O51" s="146"/>
      <c r="Q51" s="122"/>
      <c r="R51" s="122"/>
      <c r="X51" s="142"/>
      <c r="Y51" s="122"/>
      <c r="Z51" s="142"/>
      <c r="AA51" s="142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</row>
    <row r="52" spans="1:109" s="121" customFormat="1" ht="14.25" customHeight="1">
      <c r="A52" s="153"/>
      <c r="B52" s="332" t="s">
        <v>112</v>
      </c>
      <c r="C52" s="333"/>
      <c r="D52" s="333"/>
      <c r="E52" s="333"/>
      <c r="F52" s="333"/>
      <c r="G52" s="334"/>
      <c r="H52" s="154"/>
      <c r="I52" s="128"/>
      <c r="J52" s="128"/>
      <c r="K52" s="128"/>
      <c r="L52" s="128"/>
      <c r="M52" s="155"/>
      <c r="N52" s="156"/>
      <c r="O52" s="146"/>
      <c r="Q52" s="122"/>
      <c r="R52" s="122"/>
      <c r="X52" s="142"/>
      <c r="Y52" s="122"/>
      <c r="Z52" s="142"/>
      <c r="AA52" s="142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</row>
    <row r="53" spans="1:109" s="176" customFormat="1" ht="21">
      <c r="A53" s="157" t="s">
        <v>98</v>
      </c>
      <c r="B53" s="158" t="s">
        <v>99</v>
      </c>
      <c r="C53" s="159" t="s">
        <v>100</v>
      </c>
      <c r="D53" s="160" t="s">
        <v>101</v>
      </c>
      <c r="E53" s="160" t="s">
        <v>102</v>
      </c>
      <c r="F53" s="160" t="s">
        <v>103</v>
      </c>
      <c r="G53" s="161" t="s">
        <v>104</v>
      </c>
      <c r="H53" s="162"/>
      <c r="I53" s="163"/>
      <c r="J53" s="163"/>
      <c r="K53" s="163"/>
      <c r="L53" s="163"/>
      <c r="M53" s="164"/>
      <c r="N53" s="165"/>
      <c r="O53" s="166"/>
      <c r="P53" s="163"/>
      <c r="Q53" s="167"/>
      <c r="R53" s="168"/>
      <c r="S53" s="163"/>
      <c r="T53" s="163"/>
      <c r="U53" s="169"/>
      <c r="V53" s="163"/>
      <c r="W53" s="170"/>
      <c r="X53" s="171"/>
      <c r="Y53" s="172"/>
      <c r="Z53" s="172"/>
      <c r="AA53" s="172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4"/>
      <c r="BK53" s="174"/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</row>
    <row r="54" spans="1:109" s="192" customFormat="1" ht="14.1" customHeight="1">
      <c r="A54" s="177" t="s">
        <v>9</v>
      </c>
      <c r="B54" s="178">
        <v>30</v>
      </c>
      <c r="C54" s="179">
        <v>0</v>
      </c>
      <c r="D54" s="180">
        <v>2.5462962962962961E-4</v>
      </c>
      <c r="E54" s="181">
        <v>2</v>
      </c>
      <c r="F54" s="181">
        <v>0</v>
      </c>
      <c r="G54" s="182"/>
      <c r="H54" s="183"/>
      <c r="I54" s="184"/>
      <c r="J54" s="184"/>
      <c r="K54" s="184"/>
      <c r="L54" s="184"/>
      <c r="M54" s="185"/>
      <c r="N54" s="186"/>
      <c r="O54" s="187"/>
      <c r="P54" s="184"/>
      <c r="Q54" s="188"/>
      <c r="R54" s="188"/>
      <c r="S54" s="184"/>
      <c r="T54" s="184"/>
      <c r="U54" s="184"/>
      <c r="V54" s="184"/>
      <c r="W54" s="189"/>
      <c r="X54" s="122"/>
      <c r="Y54" s="122"/>
      <c r="Z54" s="122"/>
      <c r="AA54" s="122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  <c r="AZ54" s="190"/>
      <c r="BA54" s="190"/>
      <c r="BB54" s="190"/>
      <c r="BC54" s="190"/>
      <c r="BD54" s="190"/>
      <c r="BE54" s="190"/>
      <c r="BF54" s="190"/>
      <c r="BG54" s="190"/>
      <c r="BH54" s="190"/>
      <c r="BI54" s="190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</row>
    <row r="55" spans="1:109" s="192" customFormat="1" ht="14.1" customHeight="1">
      <c r="A55" s="193" t="s">
        <v>10</v>
      </c>
      <c r="B55" s="194">
        <v>30</v>
      </c>
      <c r="C55" s="195">
        <v>0</v>
      </c>
      <c r="D55" s="196">
        <v>3.1250000000000001E-4</v>
      </c>
      <c r="E55" s="197">
        <v>2</v>
      </c>
      <c r="F55" s="197">
        <v>0</v>
      </c>
      <c r="G55" s="198"/>
      <c r="H55" s="183"/>
      <c r="I55" s="184"/>
      <c r="J55" s="184"/>
      <c r="K55" s="184"/>
      <c r="L55" s="184"/>
      <c r="M55" s="185"/>
      <c r="N55" s="186"/>
      <c r="O55" s="187"/>
      <c r="P55" s="184"/>
      <c r="Q55" s="188"/>
      <c r="R55" s="188"/>
      <c r="S55" s="184"/>
      <c r="T55" s="184"/>
      <c r="U55" s="184"/>
      <c r="V55" s="184"/>
      <c r="W55" s="189"/>
      <c r="X55" s="122"/>
      <c r="Y55" s="122"/>
      <c r="Z55" s="122"/>
      <c r="AA55" s="122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  <c r="AZ55" s="190"/>
      <c r="BA55" s="190"/>
      <c r="BB55" s="190"/>
      <c r="BC55" s="190"/>
      <c r="BD55" s="190"/>
      <c r="BE55" s="190"/>
      <c r="BF55" s="190"/>
      <c r="BG55" s="190"/>
      <c r="BH55" s="190"/>
      <c r="BI55" s="190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</row>
    <row r="56" spans="1:109" s="121" customFormat="1" ht="14.1" customHeight="1">
      <c r="A56" s="193" t="s">
        <v>11</v>
      </c>
      <c r="B56" s="194">
        <v>40</v>
      </c>
      <c r="C56" s="195">
        <v>0</v>
      </c>
      <c r="D56" s="196">
        <v>4.6296296296296293E-4</v>
      </c>
      <c r="E56" s="197">
        <v>2</v>
      </c>
      <c r="F56" s="197">
        <v>0</v>
      </c>
      <c r="G56" s="198"/>
      <c r="H56" s="183"/>
      <c r="I56" s="184"/>
      <c r="J56" s="184"/>
      <c r="K56" s="184"/>
      <c r="L56" s="184"/>
      <c r="M56" s="185"/>
      <c r="N56" s="186"/>
      <c r="O56" s="187"/>
      <c r="P56" s="184"/>
      <c r="Q56" s="188"/>
      <c r="R56" s="188"/>
      <c r="S56" s="184"/>
      <c r="T56" s="184"/>
      <c r="U56" s="184"/>
      <c r="V56" s="184"/>
      <c r="W56" s="189"/>
      <c r="X56" s="122"/>
      <c r="Y56" s="122"/>
      <c r="Z56" s="122"/>
      <c r="AA56" s="122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  <c r="AS56" s="190"/>
      <c r="AT56" s="190"/>
      <c r="AU56" s="190"/>
      <c r="AV56" s="190"/>
      <c r="AW56" s="190"/>
      <c r="AX56" s="190"/>
      <c r="AY56" s="190"/>
      <c r="AZ56" s="190"/>
      <c r="BA56" s="190"/>
      <c r="BB56" s="190"/>
      <c r="BC56" s="190"/>
      <c r="BD56" s="190"/>
      <c r="BE56" s="190"/>
      <c r="BF56" s="190"/>
      <c r="BG56" s="190"/>
      <c r="BH56" s="190"/>
      <c r="BI56" s="190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</row>
    <row r="57" spans="1:109" s="175" customFormat="1" ht="14.1" customHeight="1">
      <c r="A57" s="193" t="s">
        <v>12</v>
      </c>
      <c r="B57" s="194">
        <v>70</v>
      </c>
      <c r="C57" s="195">
        <v>20</v>
      </c>
      <c r="D57" s="196">
        <v>1.5393518518518519E-3</v>
      </c>
      <c r="E57" s="197">
        <v>2</v>
      </c>
      <c r="F57" s="197">
        <v>1</v>
      </c>
      <c r="G57" s="198" t="s">
        <v>113</v>
      </c>
      <c r="H57" s="183"/>
      <c r="I57" s="184"/>
      <c r="J57" s="184"/>
      <c r="K57" s="184"/>
      <c r="L57" s="184"/>
      <c r="M57" s="185"/>
      <c r="N57" s="186"/>
      <c r="O57" s="187"/>
      <c r="P57" s="184"/>
      <c r="Q57" s="188"/>
      <c r="R57" s="188"/>
      <c r="S57" s="184"/>
      <c r="T57" s="184"/>
      <c r="U57" s="184"/>
      <c r="V57" s="184"/>
      <c r="W57" s="189"/>
      <c r="X57" s="122"/>
      <c r="Y57" s="122"/>
      <c r="Z57" s="122"/>
      <c r="AA57" s="122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0"/>
      <c r="BG57" s="190"/>
      <c r="BH57" s="190"/>
      <c r="BI57" s="190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</row>
    <row r="58" spans="1:109" s="121" customFormat="1" ht="14.1" customHeight="1">
      <c r="A58" s="193" t="s">
        <v>13</v>
      </c>
      <c r="B58" s="194">
        <v>70</v>
      </c>
      <c r="C58" s="195">
        <v>30</v>
      </c>
      <c r="D58" s="196">
        <v>2.615740740740741E-3</v>
      </c>
      <c r="E58" s="197">
        <v>2</v>
      </c>
      <c r="F58" s="197">
        <v>2</v>
      </c>
      <c r="G58" s="198" t="s">
        <v>113</v>
      </c>
      <c r="H58" s="183"/>
      <c r="I58" s="184"/>
      <c r="J58" s="184"/>
      <c r="K58" s="184"/>
      <c r="L58" s="184"/>
      <c r="M58" s="185"/>
      <c r="N58" s="186"/>
      <c r="O58" s="187"/>
      <c r="P58" s="184"/>
      <c r="Q58" s="188"/>
      <c r="R58" s="188"/>
      <c r="S58" s="184"/>
      <c r="T58" s="184"/>
      <c r="U58" s="184"/>
      <c r="V58" s="184"/>
      <c r="W58" s="189"/>
      <c r="X58" s="122"/>
      <c r="Y58" s="122"/>
      <c r="Z58" s="122"/>
      <c r="AA58" s="122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</row>
    <row r="59" spans="1:109" s="192" customFormat="1" ht="14.1" customHeight="1">
      <c r="A59" s="199" t="s">
        <v>14</v>
      </c>
      <c r="B59" s="200">
        <v>90</v>
      </c>
      <c r="C59" s="201">
        <v>20</v>
      </c>
      <c r="D59" s="202">
        <v>2.673611111111111E-3</v>
      </c>
      <c r="E59" s="203">
        <v>2</v>
      </c>
      <c r="F59" s="203">
        <v>2</v>
      </c>
      <c r="G59" s="204" t="s">
        <v>113</v>
      </c>
      <c r="H59" s="183"/>
      <c r="I59" s="184"/>
      <c r="J59" s="184"/>
      <c r="K59" s="184"/>
      <c r="L59" s="184"/>
      <c r="M59" s="185"/>
      <c r="N59" s="186"/>
      <c r="O59" s="187"/>
      <c r="P59" s="184"/>
      <c r="Q59" s="188"/>
      <c r="R59" s="188"/>
      <c r="S59" s="184"/>
      <c r="T59" s="184"/>
      <c r="U59" s="184"/>
      <c r="V59" s="184"/>
      <c r="W59" s="189"/>
      <c r="X59" s="122"/>
      <c r="Y59" s="122"/>
      <c r="Z59" s="122"/>
      <c r="AA59" s="122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  <c r="BC59" s="190"/>
      <c r="BD59" s="190"/>
      <c r="BE59" s="190"/>
      <c r="BF59" s="190"/>
      <c r="BG59" s="190"/>
      <c r="BH59" s="190"/>
      <c r="BI59" s="190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</row>
    <row r="60" spans="1:109" s="192" customFormat="1" ht="14.1" customHeight="1">
      <c r="A60" s="177" t="s">
        <v>16</v>
      </c>
      <c r="B60" s="178">
        <v>60</v>
      </c>
      <c r="C60" s="179">
        <v>20</v>
      </c>
      <c r="D60" s="180">
        <v>1.3425925925925925E-3</v>
      </c>
      <c r="E60" s="181">
        <v>2</v>
      </c>
      <c r="F60" s="181">
        <v>1</v>
      </c>
      <c r="G60" s="182" t="s">
        <v>114</v>
      </c>
      <c r="H60" s="183"/>
      <c r="I60" s="184"/>
      <c r="J60" s="184"/>
      <c r="K60" s="184"/>
      <c r="L60" s="184"/>
      <c r="M60" s="185"/>
      <c r="N60" s="186"/>
      <c r="O60" s="187"/>
      <c r="P60" s="184"/>
      <c r="Q60" s="188"/>
      <c r="R60" s="188"/>
      <c r="S60" s="184"/>
      <c r="T60" s="184"/>
      <c r="U60" s="184"/>
      <c r="V60" s="184"/>
      <c r="W60" s="189"/>
      <c r="X60" s="122"/>
      <c r="Y60" s="122"/>
      <c r="Z60" s="122"/>
      <c r="AA60" s="122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  <c r="AS60" s="190"/>
      <c r="AT60" s="190"/>
      <c r="AU60" s="190"/>
      <c r="AV60" s="190"/>
      <c r="AW60" s="190"/>
      <c r="AX60" s="190"/>
      <c r="AY60" s="190"/>
      <c r="AZ60" s="190"/>
      <c r="BA60" s="190"/>
      <c r="BB60" s="190"/>
      <c r="BC60" s="190"/>
      <c r="BD60" s="190"/>
      <c r="BE60" s="190"/>
      <c r="BF60" s="190"/>
      <c r="BG60" s="190"/>
      <c r="BH60" s="190"/>
      <c r="BI60" s="190"/>
      <c r="BJ60" s="191"/>
      <c r="BK60" s="191"/>
      <c r="BL60" s="191"/>
      <c r="BM60" s="191"/>
      <c r="BN60" s="191"/>
      <c r="BO60" s="191"/>
      <c r="BP60" s="191"/>
      <c r="BQ60" s="191"/>
      <c r="BR60" s="191"/>
      <c r="BS60" s="191"/>
      <c r="BT60" s="191"/>
      <c r="BU60" s="191"/>
      <c r="BV60" s="191"/>
      <c r="BW60" s="191"/>
      <c r="BX60" s="191"/>
    </row>
    <row r="61" spans="1:109" s="121" customFormat="1" ht="14.1" customHeight="1">
      <c r="A61" s="193" t="s">
        <v>17</v>
      </c>
      <c r="B61" s="194">
        <v>100</v>
      </c>
      <c r="C61" s="195">
        <v>40</v>
      </c>
      <c r="D61" s="196">
        <v>2.5231481481481481E-3</v>
      </c>
      <c r="E61" s="197">
        <v>2</v>
      </c>
      <c r="F61" s="197">
        <v>2</v>
      </c>
      <c r="G61" s="198" t="s">
        <v>114</v>
      </c>
      <c r="H61" s="183"/>
      <c r="I61" s="184"/>
      <c r="J61" s="184"/>
      <c r="K61" s="184"/>
      <c r="L61" s="184"/>
      <c r="M61" s="185"/>
      <c r="N61" s="186"/>
      <c r="O61" s="187"/>
      <c r="P61" s="184"/>
      <c r="Q61" s="188"/>
      <c r="R61" s="188"/>
      <c r="S61" s="184"/>
      <c r="T61" s="184"/>
      <c r="U61" s="184"/>
      <c r="V61" s="184"/>
      <c r="W61" s="189"/>
      <c r="X61" s="122"/>
      <c r="Y61" s="122"/>
      <c r="Z61" s="122"/>
      <c r="AA61" s="122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190"/>
      <c r="BC61" s="190"/>
      <c r="BD61" s="190"/>
      <c r="BE61" s="190"/>
      <c r="BF61" s="190"/>
      <c r="BG61" s="190"/>
      <c r="BH61" s="190"/>
      <c r="BI61" s="190"/>
      <c r="BJ61" s="191"/>
      <c r="BK61" s="191"/>
      <c r="BL61" s="191"/>
      <c r="BM61" s="191"/>
      <c r="BN61" s="191"/>
      <c r="BO61" s="191"/>
      <c r="BP61" s="191"/>
      <c r="BQ61" s="191"/>
      <c r="BR61" s="191"/>
      <c r="BS61" s="191"/>
      <c r="BT61" s="191"/>
      <c r="BU61" s="191"/>
      <c r="BV61" s="191"/>
      <c r="BW61" s="191"/>
      <c r="BX61" s="191"/>
    </row>
    <row r="62" spans="1:109" s="175" customFormat="1" ht="14.1" customHeight="1">
      <c r="A62" s="193" t="s">
        <v>18</v>
      </c>
      <c r="B62" s="194">
        <v>30</v>
      </c>
      <c r="C62" s="195">
        <v>0</v>
      </c>
      <c r="D62" s="196">
        <v>3.2407407407407406E-4</v>
      </c>
      <c r="E62" s="197">
        <v>2</v>
      </c>
      <c r="F62" s="197">
        <v>0</v>
      </c>
      <c r="G62" s="198"/>
      <c r="H62" s="183"/>
      <c r="I62" s="184"/>
      <c r="J62" s="184"/>
      <c r="K62" s="184"/>
      <c r="L62" s="184"/>
      <c r="M62" s="185"/>
      <c r="N62" s="186"/>
      <c r="O62" s="187"/>
      <c r="P62" s="184"/>
      <c r="Q62" s="188"/>
      <c r="R62" s="188"/>
      <c r="S62" s="184"/>
      <c r="T62" s="184"/>
      <c r="U62" s="184"/>
      <c r="V62" s="184"/>
      <c r="W62" s="189"/>
      <c r="X62" s="122"/>
      <c r="Y62" s="122"/>
      <c r="Z62" s="122"/>
      <c r="AA62" s="122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  <c r="AS62" s="190"/>
      <c r="AT62" s="190"/>
      <c r="AU62" s="190"/>
      <c r="AV62" s="190"/>
      <c r="AW62" s="190"/>
      <c r="AX62" s="190"/>
      <c r="AY62" s="190"/>
      <c r="AZ62" s="190"/>
      <c r="BA62" s="190"/>
      <c r="BB62" s="190"/>
      <c r="BC62" s="190"/>
      <c r="BD62" s="190"/>
      <c r="BE62" s="190"/>
      <c r="BF62" s="190"/>
      <c r="BG62" s="190"/>
      <c r="BH62" s="190"/>
      <c r="BI62" s="190"/>
      <c r="BJ62" s="191"/>
      <c r="BK62" s="191"/>
      <c r="BL62" s="191"/>
      <c r="BM62" s="191"/>
      <c r="BN62" s="191"/>
      <c r="BO62" s="191"/>
      <c r="BP62" s="191"/>
      <c r="BQ62" s="191"/>
      <c r="BR62" s="191"/>
      <c r="BS62" s="191"/>
      <c r="BT62" s="191"/>
      <c r="BU62" s="191"/>
      <c r="BV62" s="191"/>
      <c r="BW62" s="191"/>
      <c r="BX62" s="191"/>
    </row>
    <row r="63" spans="1:109" s="121" customFormat="1" ht="14.1" customHeight="1">
      <c r="A63" s="193" t="s">
        <v>19</v>
      </c>
      <c r="B63" s="194">
        <v>70</v>
      </c>
      <c r="C63" s="195">
        <v>20</v>
      </c>
      <c r="D63" s="196">
        <v>1.4814814814814814E-3</v>
      </c>
      <c r="E63" s="197">
        <v>2</v>
      </c>
      <c r="F63" s="197">
        <v>1</v>
      </c>
      <c r="G63" s="198" t="s">
        <v>114</v>
      </c>
      <c r="H63" s="183"/>
      <c r="I63" s="184"/>
      <c r="J63" s="184"/>
      <c r="K63" s="184"/>
      <c r="L63" s="184"/>
      <c r="M63" s="185"/>
      <c r="N63" s="186"/>
      <c r="O63" s="187"/>
      <c r="P63" s="184"/>
      <c r="Q63" s="188"/>
      <c r="R63" s="188"/>
      <c r="S63" s="184"/>
      <c r="T63" s="184"/>
      <c r="U63" s="184"/>
      <c r="V63" s="184"/>
      <c r="W63" s="189"/>
      <c r="X63" s="122"/>
      <c r="Y63" s="122"/>
      <c r="Z63" s="122"/>
      <c r="AA63" s="122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  <c r="AS63" s="190"/>
      <c r="AT63" s="190"/>
      <c r="AU63" s="190"/>
      <c r="AV63" s="190"/>
      <c r="AW63" s="190"/>
      <c r="AX63" s="190"/>
      <c r="AY63" s="190"/>
      <c r="AZ63" s="190"/>
      <c r="BA63" s="190"/>
      <c r="BB63" s="190"/>
      <c r="BC63" s="190"/>
      <c r="BD63" s="190"/>
      <c r="BE63" s="190"/>
      <c r="BF63" s="190"/>
      <c r="BG63" s="190"/>
      <c r="BH63" s="190"/>
      <c r="BI63" s="190"/>
      <c r="BJ63" s="191"/>
      <c r="BK63" s="191"/>
      <c r="BL63" s="191"/>
      <c r="BM63" s="191"/>
      <c r="BN63" s="191"/>
      <c r="BO63" s="191"/>
      <c r="BP63" s="191"/>
      <c r="BQ63" s="191"/>
      <c r="BR63" s="191"/>
      <c r="BS63" s="191"/>
      <c r="BT63" s="191"/>
      <c r="BU63" s="191"/>
      <c r="BV63" s="191"/>
      <c r="BW63" s="191"/>
      <c r="BX63" s="191"/>
    </row>
    <row r="64" spans="1:109" s="192" customFormat="1" ht="14.1" customHeight="1">
      <c r="A64" s="193" t="s">
        <v>20</v>
      </c>
      <c r="B64" s="194">
        <v>100</v>
      </c>
      <c r="C64" s="195">
        <v>60</v>
      </c>
      <c r="D64" s="196">
        <v>2.7199074074074074E-3</v>
      </c>
      <c r="E64" s="197">
        <v>2</v>
      </c>
      <c r="F64" s="197">
        <v>2</v>
      </c>
      <c r="G64" s="198" t="s">
        <v>114</v>
      </c>
      <c r="H64" s="183"/>
      <c r="I64" s="184"/>
      <c r="J64" s="184"/>
      <c r="K64" s="184"/>
      <c r="L64" s="184"/>
      <c r="M64" s="185"/>
      <c r="N64" s="186"/>
      <c r="O64" s="187"/>
      <c r="P64" s="184"/>
      <c r="Q64" s="188"/>
      <c r="R64" s="188"/>
      <c r="S64" s="184"/>
      <c r="T64" s="184"/>
      <c r="U64" s="184"/>
      <c r="V64" s="184"/>
      <c r="W64" s="189"/>
      <c r="X64" s="122"/>
      <c r="Y64" s="122"/>
      <c r="Z64" s="122"/>
      <c r="AA64" s="122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1"/>
      <c r="BK64" s="191"/>
      <c r="BL64" s="191"/>
      <c r="BM64" s="191"/>
      <c r="BN64" s="191"/>
      <c r="BO64" s="191"/>
      <c r="BP64" s="191"/>
      <c r="BQ64" s="191"/>
      <c r="BR64" s="191"/>
      <c r="BS64" s="191"/>
      <c r="BT64" s="191"/>
      <c r="BU64" s="191"/>
      <c r="BV64" s="191"/>
      <c r="BW64" s="191"/>
      <c r="BX64" s="191"/>
    </row>
    <row r="65" spans="1:76" s="192" customFormat="1" ht="14.1" customHeight="1">
      <c r="A65" s="199" t="s">
        <v>21</v>
      </c>
      <c r="B65" s="200">
        <v>120</v>
      </c>
      <c r="C65" s="201">
        <v>80</v>
      </c>
      <c r="D65" s="202">
        <v>3.8888888888888883E-3</v>
      </c>
      <c r="E65" s="203">
        <v>2</v>
      </c>
      <c r="F65" s="203">
        <v>3</v>
      </c>
      <c r="G65" s="204" t="s">
        <v>114</v>
      </c>
      <c r="H65" s="183"/>
      <c r="I65" s="184"/>
      <c r="J65" s="184"/>
      <c r="K65" s="184"/>
      <c r="L65" s="184"/>
      <c r="M65" s="185"/>
      <c r="N65" s="186"/>
      <c r="O65" s="187"/>
      <c r="P65" s="184"/>
      <c r="Q65" s="188"/>
      <c r="R65" s="188"/>
      <c r="S65" s="184"/>
      <c r="T65" s="184"/>
      <c r="U65" s="184"/>
      <c r="V65" s="184"/>
      <c r="W65" s="189"/>
      <c r="X65" s="122"/>
      <c r="Y65" s="122"/>
      <c r="Z65" s="122"/>
      <c r="AA65" s="122"/>
      <c r="AB65" s="190"/>
      <c r="AC65" s="190"/>
      <c r="AD65" s="190"/>
      <c r="AE65" s="190"/>
      <c r="AF65" s="190"/>
      <c r="AG65" s="190"/>
      <c r="AH65" s="190"/>
      <c r="AI65" s="190"/>
      <c r="AJ65" s="190"/>
      <c r="AK65" s="190"/>
      <c r="AL65" s="190"/>
      <c r="AM65" s="190"/>
      <c r="AN65" s="190"/>
      <c r="AO65" s="190"/>
      <c r="AP65" s="190"/>
      <c r="AQ65" s="190"/>
      <c r="AR65" s="190"/>
      <c r="AS65" s="190"/>
      <c r="AT65" s="190"/>
      <c r="AU65" s="190"/>
      <c r="AV65" s="190"/>
      <c r="AW65" s="190"/>
      <c r="AX65" s="190"/>
      <c r="AY65" s="190"/>
      <c r="AZ65" s="190"/>
      <c r="BA65" s="190"/>
      <c r="BB65" s="190"/>
      <c r="BC65" s="190"/>
      <c r="BD65" s="190"/>
      <c r="BE65" s="190"/>
      <c r="BF65" s="190"/>
      <c r="BG65" s="190"/>
      <c r="BH65" s="190"/>
      <c r="BI65" s="190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191"/>
      <c r="BV65" s="191"/>
      <c r="BW65" s="191"/>
      <c r="BX65" s="191"/>
    </row>
    <row r="66" spans="1:76" s="121" customFormat="1" ht="14.1" customHeight="1">
      <c r="A66" s="205" t="s">
        <v>22</v>
      </c>
      <c r="B66" s="206">
        <v>80</v>
      </c>
      <c r="C66" s="207">
        <v>10</v>
      </c>
      <c r="D66" s="208">
        <v>1.5624999999999999E-3</v>
      </c>
      <c r="E66" s="209">
        <v>2</v>
      </c>
      <c r="F66" s="209">
        <v>1</v>
      </c>
      <c r="G66" s="210" t="s">
        <v>114</v>
      </c>
      <c r="H66" s="183"/>
      <c r="I66" s="184"/>
      <c r="J66" s="184"/>
      <c r="K66" s="184"/>
      <c r="L66" s="184"/>
      <c r="M66" s="185"/>
      <c r="N66" s="186"/>
      <c r="O66" s="187"/>
      <c r="P66" s="184"/>
      <c r="Q66" s="188"/>
      <c r="R66" s="188"/>
      <c r="S66" s="184"/>
      <c r="T66" s="184"/>
      <c r="U66" s="184"/>
      <c r="V66" s="184"/>
      <c r="W66" s="189"/>
      <c r="X66" s="122"/>
      <c r="Y66" s="122"/>
      <c r="Z66" s="122"/>
      <c r="AA66" s="122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/>
      <c r="AY66" s="190"/>
      <c r="AZ66" s="190"/>
      <c r="BA66" s="190"/>
      <c r="BB66" s="190"/>
      <c r="BC66" s="190"/>
      <c r="BD66" s="190"/>
      <c r="BE66" s="190"/>
      <c r="BF66" s="190"/>
      <c r="BG66" s="190"/>
      <c r="BH66" s="190"/>
      <c r="BI66" s="190"/>
      <c r="BJ66" s="191"/>
      <c r="BK66" s="191"/>
      <c r="BL66" s="191"/>
      <c r="BM66" s="191"/>
      <c r="BN66" s="191"/>
      <c r="BO66" s="191"/>
      <c r="BP66" s="191"/>
      <c r="BQ66" s="191"/>
      <c r="BR66" s="191"/>
      <c r="BS66" s="191"/>
      <c r="BT66" s="191"/>
      <c r="BU66" s="191"/>
      <c r="BV66" s="191"/>
      <c r="BW66" s="191"/>
      <c r="BX66" s="191"/>
    </row>
    <row r="67" spans="1:76" s="175" customFormat="1" ht="14.1" customHeight="1">
      <c r="A67" s="193" t="s">
        <v>23</v>
      </c>
      <c r="B67" s="194">
        <v>30</v>
      </c>
      <c r="C67" s="195">
        <v>0</v>
      </c>
      <c r="D67" s="196">
        <v>3.0092592592592595E-4</v>
      </c>
      <c r="E67" s="197">
        <v>2</v>
      </c>
      <c r="F67" s="197">
        <v>0</v>
      </c>
      <c r="G67" s="198"/>
      <c r="H67" s="183"/>
      <c r="I67" s="184"/>
      <c r="J67" s="184"/>
      <c r="K67" s="184"/>
      <c r="L67" s="184"/>
      <c r="M67" s="185"/>
      <c r="N67" s="186"/>
      <c r="O67" s="187"/>
      <c r="P67" s="184"/>
      <c r="Q67" s="188"/>
      <c r="R67" s="188"/>
      <c r="S67" s="184"/>
      <c r="T67" s="184"/>
      <c r="U67" s="184"/>
      <c r="V67" s="184"/>
      <c r="W67" s="189"/>
      <c r="X67" s="122"/>
      <c r="Y67" s="122"/>
      <c r="Z67" s="122"/>
      <c r="AA67" s="122"/>
      <c r="AB67" s="190"/>
      <c r="AC67" s="190"/>
      <c r="AD67" s="190"/>
      <c r="AE67" s="190"/>
      <c r="AF67" s="190"/>
      <c r="AG67" s="190"/>
      <c r="AH67" s="190"/>
      <c r="AI67" s="190"/>
      <c r="AJ67" s="190"/>
      <c r="AK67" s="190"/>
      <c r="AL67" s="190"/>
      <c r="AM67" s="190"/>
      <c r="AN67" s="190"/>
      <c r="AO67" s="190"/>
      <c r="AP67" s="190"/>
      <c r="AQ67" s="190"/>
      <c r="AR67" s="190"/>
      <c r="AS67" s="190"/>
      <c r="AT67" s="190"/>
      <c r="AU67" s="190"/>
      <c r="AV67" s="190"/>
      <c r="AW67" s="190"/>
      <c r="AX67" s="190"/>
      <c r="AY67" s="190"/>
      <c r="AZ67" s="190"/>
      <c r="BA67" s="190"/>
      <c r="BB67" s="190"/>
      <c r="BC67" s="190"/>
      <c r="BD67" s="190"/>
      <c r="BE67" s="190"/>
      <c r="BF67" s="190"/>
      <c r="BG67" s="190"/>
      <c r="BH67" s="190"/>
      <c r="BI67" s="190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191"/>
      <c r="BV67" s="191"/>
      <c r="BW67" s="191"/>
      <c r="BX67" s="191"/>
    </row>
    <row r="68" spans="1:76" s="121" customFormat="1" ht="14.1" customHeight="1">
      <c r="A68" s="193" t="s">
        <v>24</v>
      </c>
      <c r="B68" s="194">
        <v>20</v>
      </c>
      <c r="C68" s="195">
        <v>0</v>
      </c>
      <c r="D68" s="196">
        <v>2.5462962962962961E-4</v>
      </c>
      <c r="E68" s="197">
        <v>2</v>
      </c>
      <c r="F68" s="197">
        <v>0</v>
      </c>
      <c r="G68" s="198"/>
      <c r="H68" s="183"/>
      <c r="I68" s="184"/>
      <c r="J68" s="184"/>
      <c r="K68" s="184"/>
      <c r="L68" s="184"/>
      <c r="M68" s="185"/>
      <c r="N68" s="186"/>
      <c r="O68" s="187"/>
      <c r="P68" s="184"/>
      <c r="Q68" s="188"/>
      <c r="R68" s="188"/>
      <c r="S68" s="184"/>
      <c r="T68" s="184"/>
      <c r="U68" s="184"/>
      <c r="V68" s="184"/>
      <c r="W68" s="189"/>
      <c r="X68" s="122"/>
      <c r="Y68" s="122"/>
      <c r="Z68" s="122"/>
      <c r="AA68" s="122"/>
      <c r="AB68" s="190"/>
      <c r="AC68" s="190"/>
      <c r="AD68" s="190"/>
      <c r="AE68" s="190"/>
      <c r="AF68" s="190"/>
      <c r="AG68" s="190"/>
      <c r="AH68" s="190"/>
      <c r="AI68" s="190"/>
      <c r="AJ68" s="190"/>
      <c r="AK68" s="190"/>
      <c r="AL68" s="190"/>
      <c r="AM68" s="190"/>
      <c r="AN68" s="190"/>
      <c r="AO68" s="190"/>
      <c r="AP68" s="190"/>
      <c r="AQ68" s="190"/>
      <c r="AR68" s="190"/>
      <c r="AS68" s="190"/>
      <c r="AT68" s="190"/>
      <c r="AU68" s="190"/>
      <c r="AV68" s="190"/>
      <c r="AW68" s="190"/>
      <c r="AX68" s="190"/>
      <c r="AY68" s="190"/>
      <c r="AZ68" s="190"/>
      <c r="BA68" s="190"/>
      <c r="BB68" s="190"/>
      <c r="BC68" s="190"/>
      <c r="BD68" s="190"/>
      <c r="BE68" s="190"/>
      <c r="BF68" s="190"/>
      <c r="BG68" s="190"/>
      <c r="BH68" s="190"/>
      <c r="BI68" s="190"/>
      <c r="BJ68" s="191"/>
      <c r="BK68" s="191"/>
      <c r="BL68" s="191"/>
      <c r="BM68" s="191"/>
      <c r="BN68" s="191"/>
      <c r="BO68" s="191"/>
      <c r="BP68" s="191"/>
      <c r="BQ68" s="191"/>
      <c r="BR68" s="191"/>
      <c r="BS68" s="191"/>
      <c r="BT68" s="191"/>
      <c r="BU68" s="191"/>
      <c r="BV68" s="191"/>
      <c r="BW68" s="191"/>
      <c r="BX68" s="191"/>
    </row>
    <row r="69" spans="1:76" s="192" customFormat="1" ht="14.1" customHeight="1">
      <c r="A69" s="193" t="s">
        <v>25</v>
      </c>
      <c r="B69" s="194">
        <v>20</v>
      </c>
      <c r="C69" s="195">
        <v>0</v>
      </c>
      <c r="D69" s="196">
        <v>4.0509259259259258E-4</v>
      </c>
      <c r="E69" s="197">
        <v>2</v>
      </c>
      <c r="F69" s="197">
        <v>0</v>
      </c>
      <c r="G69" s="198"/>
      <c r="H69" s="183"/>
      <c r="I69" s="184"/>
      <c r="J69" s="184"/>
      <c r="K69" s="184"/>
      <c r="L69" s="184"/>
      <c r="M69" s="185"/>
      <c r="N69" s="186"/>
      <c r="O69" s="187"/>
      <c r="P69" s="184"/>
      <c r="Q69" s="188"/>
      <c r="R69" s="188"/>
      <c r="S69" s="184"/>
      <c r="T69" s="184"/>
      <c r="U69" s="184"/>
      <c r="V69" s="184"/>
      <c r="W69" s="189"/>
      <c r="X69" s="122"/>
      <c r="Y69" s="122"/>
      <c r="Z69" s="122"/>
      <c r="AA69" s="122"/>
      <c r="AB69" s="190"/>
      <c r="AC69" s="190"/>
      <c r="AD69" s="190"/>
      <c r="AE69" s="190"/>
      <c r="AF69" s="190"/>
      <c r="AG69" s="190"/>
      <c r="AH69" s="190"/>
      <c r="AI69" s="190"/>
      <c r="AJ69" s="190"/>
      <c r="AK69" s="190"/>
      <c r="AL69" s="190"/>
      <c r="AM69" s="190"/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  <c r="BA69" s="190"/>
      <c r="BB69" s="190"/>
      <c r="BC69" s="190"/>
      <c r="BD69" s="190"/>
      <c r="BE69" s="190"/>
      <c r="BF69" s="190"/>
      <c r="BG69" s="190"/>
      <c r="BH69" s="190"/>
      <c r="BI69" s="190"/>
      <c r="BJ69" s="191"/>
      <c r="BK69" s="191"/>
      <c r="BL69" s="191"/>
      <c r="BM69" s="191"/>
      <c r="BN69" s="191"/>
      <c r="BO69" s="191"/>
      <c r="BP69" s="191"/>
      <c r="BQ69" s="191"/>
      <c r="BR69" s="191"/>
      <c r="BS69" s="191"/>
      <c r="BT69" s="191"/>
      <c r="BU69" s="191"/>
      <c r="BV69" s="191"/>
      <c r="BW69" s="191"/>
      <c r="BX69" s="191"/>
    </row>
    <row r="70" spans="1:76" s="192" customFormat="1" ht="14.1" customHeight="1">
      <c r="A70" s="193" t="s">
        <v>26</v>
      </c>
      <c r="B70" s="194">
        <v>20</v>
      </c>
      <c r="C70" s="195">
        <v>0</v>
      </c>
      <c r="D70" s="196">
        <v>3.3564814814814812E-4</v>
      </c>
      <c r="E70" s="197">
        <v>2</v>
      </c>
      <c r="F70" s="197">
        <v>0</v>
      </c>
      <c r="G70" s="198"/>
      <c r="H70" s="183"/>
      <c r="I70" s="184"/>
      <c r="J70" s="184"/>
      <c r="K70" s="184"/>
      <c r="L70" s="184"/>
      <c r="M70" s="185"/>
      <c r="N70" s="186"/>
      <c r="O70" s="187"/>
      <c r="P70" s="184"/>
      <c r="Q70" s="188"/>
      <c r="R70" s="188"/>
      <c r="S70" s="184"/>
      <c r="T70" s="184"/>
      <c r="U70" s="184"/>
      <c r="V70" s="184"/>
      <c r="W70" s="189"/>
      <c r="X70" s="122"/>
      <c r="Y70" s="122"/>
      <c r="Z70" s="122"/>
      <c r="AA70" s="122"/>
      <c r="AB70" s="190"/>
      <c r="AC70" s="190"/>
      <c r="AD70" s="190"/>
      <c r="AE70" s="190"/>
      <c r="AF70" s="190"/>
      <c r="AG70" s="190"/>
      <c r="AH70" s="190"/>
      <c r="AI70" s="190"/>
      <c r="AJ70" s="190"/>
      <c r="AK70" s="190"/>
      <c r="AL70" s="190"/>
      <c r="AM70" s="190"/>
      <c r="AN70" s="190"/>
      <c r="AO70" s="190"/>
      <c r="AP70" s="190"/>
      <c r="AQ70" s="190"/>
      <c r="AR70" s="190"/>
      <c r="AS70" s="190"/>
      <c r="AT70" s="190"/>
      <c r="AU70" s="190"/>
      <c r="AV70" s="190"/>
      <c r="AW70" s="190"/>
      <c r="AX70" s="190"/>
      <c r="AY70" s="190"/>
      <c r="AZ70" s="190"/>
      <c r="BA70" s="190"/>
      <c r="BB70" s="190"/>
      <c r="BC70" s="190"/>
      <c r="BD70" s="190"/>
      <c r="BE70" s="190"/>
      <c r="BF70" s="190"/>
      <c r="BG70" s="190"/>
      <c r="BH70" s="190"/>
      <c r="BI70" s="190"/>
      <c r="BJ70" s="191"/>
      <c r="BK70" s="191"/>
      <c r="BL70" s="191"/>
      <c r="BM70" s="191"/>
      <c r="BN70" s="191"/>
      <c r="BO70" s="191"/>
      <c r="BP70" s="191"/>
      <c r="BQ70" s="191"/>
      <c r="BR70" s="191"/>
      <c r="BS70" s="191"/>
      <c r="BT70" s="191"/>
      <c r="BU70" s="191"/>
      <c r="BV70" s="191"/>
      <c r="BW70" s="191"/>
      <c r="BX70" s="191"/>
    </row>
    <row r="71" spans="1:76" s="121" customFormat="1" ht="14.1" customHeight="1">
      <c r="A71" s="193" t="s">
        <v>27</v>
      </c>
      <c r="B71" s="194">
        <v>40</v>
      </c>
      <c r="C71" s="195">
        <v>0</v>
      </c>
      <c r="D71" s="196">
        <v>4.3981481481481481E-4</v>
      </c>
      <c r="E71" s="197">
        <v>2</v>
      </c>
      <c r="F71" s="197">
        <v>0</v>
      </c>
      <c r="G71" s="198"/>
      <c r="H71" s="183"/>
      <c r="I71" s="184"/>
      <c r="J71" s="184"/>
      <c r="K71" s="184"/>
      <c r="L71" s="184"/>
      <c r="M71" s="185"/>
      <c r="N71" s="186"/>
      <c r="O71" s="187"/>
      <c r="P71" s="184"/>
      <c r="Q71" s="188"/>
      <c r="R71" s="188"/>
      <c r="S71" s="184"/>
      <c r="T71" s="184"/>
      <c r="U71" s="184"/>
      <c r="V71" s="184"/>
      <c r="W71" s="189"/>
      <c r="X71" s="122"/>
      <c r="Y71" s="122"/>
      <c r="Z71" s="122"/>
      <c r="AA71" s="122"/>
      <c r="AB71" s="190"/>
      <c r="AC71" s="190"/>
      <c r="AD71" s="190"/>
      <c r="AE71" s="190"/>
      <c r="AF71" s="190"/>
      <c r="AG71" s="190"/>
      <c r="AH71" s="190"/>
      <c r="AI71" s="190"/>
      <c r="AJ71" s="190"/>
      <c r="AK71" s="190"/>
      <c r="AL71" s="190"/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0"/>
      <c r="AY71" s="190"/>
      <c r="AZ71" s="190"/>
      <c r="BA71" s="190"/>
      <c r="BB71" s="190"/>
      <c r="BC71" s="190"/>
      <c r="BD71" s="190"/>
      <c r="BE71" s="190"/>
      <c r="BF71" s="190"/>
      <c r="BG71" s="190"/>
      <c r="BH71" s="190"/>
      <c r="BI71" s="190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191"/>
      <c r="BV71" s="191"/>
      <c r="BW71" s="191"/>
      <c r="BX71" s="191"/>
    </row>
    <row r="72" spans="1:76" s="175" customFormat="1" ht="14.1" customHeight="1">
      <c r="A72" s="211" t="s">
        <v>28</v>
      </c>
      <c r="B72" s="212">
        <v>30</v>
      </c>
      <c r="C72" s="213">
        <v>10</v>
      </c>
      <c r="D72" s="214">
        <v>1.5972222222222221E-3</v>
      </c>
      <c r="E72" s="215">
        <v>2</v>
      </c>
      <c r="F72" s="215">
        <v>1</v>
      </c>
      <c r="G72" s="216" t="s">
        <v>114</v>
      </c>
      <c r="H72" s="183"/>
      <c r="I72" s="184"/>
      <c r="J72" s="184"/>
      <c r="K72" s="184"/>
      <c r="L72" s="184"/>
      <c r="M72" s="185"/>
      <c r="N72" s="186"/>
      <c r="O72" s="187"/>
      <c r="P72" s="184"/>
      <c r="Q72" s="188"/>
      <c r="R72" s="188"/>
      <c r="S72" s="184"/>
      <c r="T72" s="184"/>
      <c r="U72" s="184"/>
      <c r="V72" s="184"/>
      <c r="W72" s="189"/>
      <c r="X72" s="122"/>
      <c r="Y72" s="122"/>
      <c r="Z72" s="122"/>
      <c r="AA72" s="122"/>
      <c r="AB72" s="190"/>
      <c r="AC72" s="190"/>
      <c r="AD72" s="190"/>
      <c r="AE72" s="190"/>
      <c r="AF72" s="190"/>
      <c r="AG72" s="190"/>
      <c r="AH72" s="190"/>
      <c r="AI72" s="190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90"/>
      <c r="AX72" s="190"/>
      <c r="AY72" s="190"/>
      <c r="AZ72" s="190"/>
      <c r="BA72" s="190"/>
      <c r="BB72" s="190"/>
      <c r="BC72" s="190"/>
      <c r="BD72" s="190"/>
      <c r="BE72" s="190"/>
      <c r="BF72" s="190"/>
      <c r="BG72" s="190"/>
      <c r="BH72" s="190"/>
      <c r="BI72" s="190"/>
      <c r="BJ72" s="191"/>
      <c r="BK72" s="191"/>
      <c r="BL72" s="191"/>
      <c r="BM72" s="191"/>
      <c r="BN72" s="191"/>
      <c r="BO72" s="191"/>
      <c r="BP72" s="191"/>
      <c r="BQ72" s="191"/>
      <c r="BR72" s="191"/>
      <c r="BS72" s="191"/>
      <c r="BT72" s="191"/>
      <c r="BU72" s="191"/>
      <c r="BV72" s="191"/>
      <c r="BW72" s="191"/>
      <c r="BX72" s="191"/>
    </row>
    <row r="73" spans="1:76" s="121" customFormat="1" ht="14.1" customHeight="1">
      <c r="A73" s="199" t="s">
        <v>57</v>
      </c>
      <c r="B73" s="200">
        <v>20</v>
      </c>
      <c r="C73" s="201">
        <v>0</v>
      </c>
      <c r="D73" s="202">
        <v>5.0925925925925921E-4</v>
      </c>
      <c r="E73" s="203">
        <v>2</v>
      </c>
      <c r="F73" s="203">
        <v>0</v>
      </c>
      <c r="G73" s="204"/>
      <c r="H73" s="183"/>
      <c r="I73" s="184"/>
      <c r="J73" s="184"/>
      <c r="K73" s="184"/>
      <c r="L73" s="184"/>
      <c r="M73" s="185"/>
      <c r="N73" s="186"/>
      <c r="O73" s="187"/>
      <c r="P73" s="184"/>
      <c r="Q73" s="188"/>
      <c r="R73" s="188"/>
      <c r="S73" s="184"/>
      <c r="T73" s="184"/>
      <c r="U73" s="184"/>
      <c r="V73" s="184"/>
      <c r="W73" s="189"/>
      <c r="X73" s="122"/>
      <c r="Y73" s="122"/>
      <c r="Z73" s="122"/>
      <c r="AA73" s="122"/>
      <c r="AB73" s="190"/>
      <c r="AC73" s="190"/>
      <c r="AD73" s="190"/>
      <c r="AE73" s="190"/>
      <c r="AF73" s="190"/>
      <c r="AG73" s="190"/>
      <c r="AH73" s="190"/>
      <c r="AI73" s="190"/>
      <c r="AJ73" s="190"/>
      <c r="AK73" s="190"/>
      <c r="AL73" s="190"/>
      <c r="AM73" s="190"/>
      <c r="AN73" s="190"/>
      <c r="AO73" s="190"/>
      <c r="AP73" s="190"/>
      <c r="AQ73" s="190"/>
      <c r="AR73" s="190"/>
      <c r="AS73" s="190"/>
      <c r="AT73" s="190"/>
      <c r="AU73" s="190"/>
      <c r="AV73" s="190"/>
      <c r="AW73" s="190"/>
      <c r="AX73" s="190"/>
      <c r="AY73" s="190"/>
      <c r="AZ73" s="190"/>
      <c r="BA73" s="190"/>
      <c r="BB73" s="190"/>
      <c r="BC73" s="190"/>
      <c r="BD73" s="190"/>
      <c r="BE73" s="190"/>
      <c r="BF73" s="190"/>
      <c r="BG73" s="190"/>
      <c r="BH73" s="190"/>
      <c r="BI73" s="190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191"/>
      <c r="BV73" s="191"/>
      <c r="BW73" s="191"/>
      <c r="BX73" s="191"/>
    </row>
    <row r="74" spans="1:76" s="192" customFormat="1" ht="14.1" customHeight="1">
      <c r="A74" s="205" t="s">
        <v>29</v>
      </c>
      <c r="B74" s="206">
        <v>30</v>
      </c>
      <c r="C74" s="207">
        <v>0</v>
      </c>
      <c r="D74" s="208">
        <v>3.4722222222222224E-4</v>
      </c>
      <c r="E74" s="209">
        <v>2</v>
      </c>
      <c r="F74" s="209">
        <v>0</v>
      </c>
      <c r="G74" s="210"/>
      <c r="H74" s="183"/>
      <c r="I74" s="184"/>
      <c r="J74" s="184"/>
      <c r="K74" s="184"/>
      <c r="L74" s="184"/>
      <c r="M74" s="185"/>
      <c r="N74" s="186"/>
      <c r="O74" s="187"/>
      <c r="P74" s="184"/>
      <c r="Q74" s="188"/>
      <c r="R74" s="188"/>
      <c r="S74" s="184"/>
      <c r="T74" s="184"/>
      <c r="U74" s="184"/>
      <c r="V74" s="184"/>
      <c r="W74" s="189"/>
      <c r="X74" s="122"/>
      <c r="Y74" s="122"/>
      <c r="Z74" s="122"/>
      <c r="AA74" s="122"/>
      <c r="AB74" s="190"/>
      <c r="AC74" s="190"/>
      <c r="AD74" s="190"/>
      <c r="AE74" s="190"/>
      <c r="AF74" s="190"/>
      <c r="AG74" s="190"/>
      <c r="AH74" s="190"/>
      <c r="AI74" s="190"/>
      <c r="AJ74" s="190"/>
      <c r="AK74" s="190"/>
      <c r="AL74" s="190"/>
      <c r="AM74" s="190"/>
      <c r="AN74" s="190"/>
      <c r="AO74" s="190"/>
      <c r="AP74" s="190"/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  <c r="BA74" s="190"/>
      <c r="BB74" s="190"/>
      <c r="BC74" s="190"/>
      <c r="BD74" s="190"/>
      <c r="BE74" s="190"/>
      <c r="BF74" s="190"/>
      <c r="BG74" s="190"/>
      <c r="BH74" s="190"/>
      <c r="BI74" s="190"/>
      <c r="BJ74" s="191"/>
      <c r="BK74" s="191"/>
      <c r="BL74" s="191"/>
      <c r="BM74" s="191"/>
      <c r="BN74" s="191"/>
      <c r="BO74" s="191"/>
      <c r="BP74" s="191"/>
      <c r="BQ74" s="191"/>
      <c r="BR74" s="191"/>
      <c r="BS74" s="191"/>
      <c r="BT74" s="191"/>
      <c r="BU74" s="191"/>
      <c r="BV74" s="191"/>
      <c r="BW74" s="191"/>
      <c r="BX74" s="191"/>
    </row>
    <row r="75" spans="1:76" s="192" customFormat="1" ht="14.1" customHeight="1">
      <c r="A75" s="193" t="s">
        <v>30</v>
      </c>
      <c r="B75" s="194">
        <v>20</v>
      </c>
      <c r="C75" s="195">
        <v>0</v>
      </c>
      <c r="D75" s="196">
        <v>4.9768518518518521E-4</v>
      </c>
      <c r="E75" s="197">
        <v>2</v>
      </c>
      <c r="F75" s="197">
        <v>0</v>
      </c>
      <c r="G75" s="198"/>
      <c r="H75" s="183"/>
      <c r="I75" s="184"/>
      <c r="J75" s="184"/>
      <c r="K75" s="184"/>
      <c r="L75" s="184"/>
      <c r="M75" s="185"/>
      <c r="N75" s="186"/>
      <c r="O75" s="187"/>
      <c r="P75" s="184"/>
      <c r="Q75" s="188"/>
      <c r="R75" s="188"/>
      <c r="S75" s="184"/>
      <c r="T75" s="184"/>
      <c r="U75" s="184"/>
      <c r="V75" s="184"/>
      <c r="W75" s="189"/>
      <c r="X75" s="122"/>
      <c r="Y75" s="122"/>
      <c r="Z75" s="122"/>
      <c r="AA75" s="122"/>
      <c r="AB75" s="190"/>
      <c r="AC75" s="190"/>
      <c r="AD75" s="190"/>
      <c r="AE75" s="190"/>
      <c r="AF75" s="190"/>
      <c r="AG75" s="190"/>
      <c r="AH75" s="190"/>
      <c r="AI75" s="190"/>
      <c r="AJ75" s="190"/>
      <c r="AK75" s="190"/>
      <c r="AL75" s="190"/>
      <c r="AM75" s="190"/>
      <c r="AN75" s="190"/>
      <c r="AO75" s="190"/>
      <c r="AP75" s="190"/>
      <c r="AQ75" s="190"/>
      <c r="AR75" s="190"/>
      <c r="AS75" s="190"/>
      <c r="AT75" s="190"/>
      <c r="AU75" s="190"/>
      <c r="AV75" s="190"/>
      <c r="AW75" s="190"/>
      <c r="AX75" s="190"/>
      <c r="AY75" s="190"/>
      <c r="AZ75" s="190"/>
      <c r="BA75" s="190"/>
      <c r="BB75" s="190"/>
      <c r="BC75" s="190"/>
      <c r="BD75" s="190"/>
      <c r="BE75" s="190"/>
      <c r="BF75" s="190"/>
      <c r="BG75" s="190"/>
      <c r="BH75" s="190"/>
      <c r="BI75" s="190"/>
      <c r="BJ75" s="191"/>
      <c r="BK75" s="191"/>
      <c r="BL75" s="191"/>
      <c r="BM75" s="191"/>
      <c r="BN75" s="191"/>
      <c r="BO75" s="191"/>
      <c r="BP75" s="191"/>
      <c r="BQ75" s="191"/>
      <c r="BR75" s="191"/>
      <c r="BS75" s="191"/>
      <c r="BT75" s="191"/>
      <c r="BU75" s="191"/>
      <c r="BV75" s="191"/>
      <c r="BW75" s="191"/>
      <c r="BX75" s="191"/>
    </row>
    <row r="76" spans="1:76" s="121" customFormat="1" ht="14.1" customHeight="1">
      <c r="A76" s="193" t="s">
        <v>31</v>
      </c>
      <c r="B76" s="194">
        <v>20</v>
      </c>
      <c r="C76" s="195">
        <v>0</v>
      </c>
      <c r="D76" s="196">
        <v>4.7453703703703704E-4</v>
      </c>
      <c r="E76" s="197">
        <v>2</v>
      </c>
      <c r="F76" s="197">
        <v>0</v>
      </c>
      <c r="G76" s="198"/>
      <c r="H76" s="183"/>
      <c r="I76" s="184"/>
      <c r="J76" s="184"/>
      <c r="K76" s="184"/>
      <c r="L76" s="184"/>
      <c r="M76" s="185"/>
      <c r="N76" s="186"/>
      <c r="O76" s="187"/>
      <c r="P76" s="184"/>
      <c r="Q76" s="188"/>
      <c r="R76" s="188"/>
      <c r="S76" s="184"/>
      <c r="T76" s="184"/>
      <c r="U76" s="184"/>
      <c r="V76" s="184"/>
      <c r="W76" s="189"/>
      <c r="X76" s="122"/>
      <c r="Y76" s="122"/>
      <c r="Z76" s="122"/>
      <c r="AA76" s="122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  <c r="AQ76" s="190"/>
      <c r="AR76" s="190"/>
      <c r="AS76" s="190"/>
      <c r="AT76" s="190"/>
      <c r="AU76" s="190"/>
      <c r="AV76" s="190"/>
      <c r="AW76" s="190"/>
      <c r="AX76" s="190"/>
      <c r="AY76" s="190"/>
      <c r="AZ76" s="190"/>
      <c r="BA76" s="190"/>
      <c r="BB76" s="190"/>
      <c r="BC76" s="190"/>
      <c r="BD76" s="190"/>
      <c r="BE76" s="190"/>
      <c r="BF76" s="190"/>
      <c r="BG76" s="190"/>
      <c r="BH76" s="190"/>
      <c r="BI76" s="190"/>
      <c r="BJ76" s="191"/>
      <c r="BK76" s="191"/>
      <c r="BL76" s="191"/>
      <c r="BM76" s="191"/>
      <c r="BN76" s="191"/>
      <c r="BO76" s="191"/>
      <c r="BP76" s="191"/>
      <c r="BQ76" s="191"/>
      <c r="BR76" s="191"/>
      <c r="BS76" s="191"/>
      <c r="BT76" s="191"/>
      <c r="BU76" s="191"/>
      <c r="BV76" s="191"/>
      <c r="BW76" s="191"/>
      <c r="BX76" s="191"/>
    </row>
    <row r="77" spans="1:76" s="175" customFormat="1" ht="14.1" customHeight="1">
      <c r="A77" s="193" t="s">
        <v>32</v>
      </c>
      <c r="B77" s="194">
        <v>20</v>
      </c>
      <c r="C77" s="195">
        <v>0</v>
      </c>
      <c r="D77" s="196">
        <v>3.4722222222222224E-4</v>
      </c>
      <c r="E77" s="197">
        <v>2</v>
      </c>
      <c r="F77" s="197">
        <v>0</v>
      </c>
      <c r="G77" s="198"/>
      <c r="H77" s="183"/>
      <c r="I77" s="184"/>
      <c r="J77" s="184"/>
      <c r="K77" s="184"/>
      <c r="L77" s="184"/>
      <c r="M77" s="185"/>
      <c r="N77" s="186"/>
      <c r="O77" s="187"/>
      <c r="P77" s="184"/>
      <c r="Q77" s="188"/>
      <c r="R77" s="188"/>
      <c r="S77" s="184"/>
      <c r="T77" s="184"/>
      <c r="U77" s="184"/>
      <c r="V77" s="184"/>
      <c r="W77" s="189"/>
      <c r="X77" s="122"/>
      <c r="Y77" s="122"/>
      <c r="Z77" s="122"/>
      <c r="AA77" s="122"/>
      <c r="AB77" s="190"/>
      <c r="AC77" s="190"/>
      <c r="AD77" s="190"/>
      <c r="AE77" s="190"/>
      <c r="AF77" s="190"/>
      <c r="AG77" s="190"/>
      <c r="AH77" s="190"/>
      <c r="AI77" s="190"/>
      <c r="AJ77" s="190"/>
      <c r="AK77" s="190"/>
      <c r="AL77" s="190"/>
      <c r="AM77" s="190"/>
      <c r="AN77" s="190"/>
      <c r="AO77" s="190"/>
      <c r="AP77" s="190"/>
      <c r="AQ77" s="190"/>
      <c r="AR77" s="190"/>
      <c r="AS77" s="190"/>
      <c r="AT77" s="190"/>
      <c r="AU77" s="190"/>
      <c r="AV77" s="190"/>
      <c r="AW77" s="190"/>
      <c r="AX77" s="190"/>
      <c r="AY77" s="190"/>
      <c r="AZ77" s="190"/>
      <c r="BA77" s="190"/>
      <c r="BB77" s="190"/>
      <c r="BC77" s="190"/>
      <c r="BD77" s="190"/>
      <c r="BE77" s="190"/>
      <c r="BF77" s="190"/>
      <c r="BG77" s="190"/>
      <c r="BH77" s="190"/>
      <c r="BI77" s="190"/>
      <c r="BJ77" s="191"/>
      <c r="BK77" s="191"/>
      <c r="BL77" s="191"/>
      <c r="BM77" s="191"/>
      <c r="BN77" s="191"/>
      <c r="BO77" s="191"/>
      <c r="BP77" s="191"/>
      <c r="BQ77" s="191"/>
      <c r="BR77" s="191"/>
      <c r="BS77" s="191"/>
      <c r="BT77" s="191"/>
      <c r="BU77" s="191"/>
      <c r="BV77" s="191"/>
      <c r="BW77" s="191"/>
      <c r="BX77" s="191"/>
    </row>
    <row r="78" spans="1:76" s="121" customFormat="1" ht="14.1" customHeight="1">
      <c r="A78" s="193" t="s">
        <v>33</v>
      </c>
      <c r="B78" s="194">
        <v>40</v>
      </c>
      <c r="C78" s="195">
        <v>0</v>
      </c>
      <c r="D78" s="196">
        <v>4.8611111111111104E-4</v>
      </c>
      <c r="E78" s="197">
        <v>2</v>
      </c>
      <c r="F78" s="197">
        <v>0</v>
      </c>
      <c r="G78" s="198"/>
      <c r="H78" s="183"/>
      <c r="I78" s="184"/>
      <c r="J78" s="184"/>
      <c r="K78" s="184"/>
      <c r="L78" s="184"/>
      <c r="M78" s="185"/>
      <c r="N78" s="186"/>
      <c r="O78" s="187"/>
      <c r="P78" s="184"/>
      <c r="Q78" s="188"/>
      <c r="R78" s="188"/>
      <c r="S78" s="184"/>
      <c r="T78" s="184"/>
      <c r="U78" s="184"/>
      <c r="V78" s="184"/>
      <c r="W78" s="189"/>
      <c r="X78" s="122"/>
      <c r="Y78" s="122"/>
      <c r="Z78" s="122"/>
      <c r="AA78" s="122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1"/>
      <c r="BK78" s="191"/>
      <c r="BL78" s="191"/>
      <c r="BM78" s="191"/>
      <c r="BN78" s="191"/>
      <c r="BO78" s="191"/>
      <c r="BP78" s="191"/>
      <c r="BQ78" s="191"/>
      <c r="BR78" s="191"/>
      <c r="BS78" s="191"/>
      <c r="BT78" s="191"/>
      <c r="BU78" s="191"/>
      <c r="BV78" s="191"/>
      <c r="BW78" s="191"/>
      <c r="BX78" s="191"/>
    </row>
    <row r="79" spans="1:76" s="192" customFormat="1" ht="14.1" customHeight="1">
      <c r="A79" s="199" t="s">
        <v>34</v>
      </c>
      <c r="B79" s="200">
        <v>20</v>
      </c>
      <c r="C79" s="201">
        <v>0</v>
      </c>
      <c r="D79" s="202">
        <v>5.2083333333333333E-4</v>
      </c>
      <c r="E79" s="203">
        <v>2</v>
      </c>
      <c r="F79" s="203">
        <v>0</v>
      </c>
      <c r="G79" s="204"/>
      <c r="H79" s="183"/>
      <c r="I79" s="184"/>
      <c r="J79" s="184"/>
      <c r="K79" s="184"/>
      <c r="L79" s="184"/>
      <c r="M79" s="185"/>
      <c r="N79" s="186"/>
      <c r="O79" s="187"/>
      <c r="P79" s="184"/>
      <c r="Q79" s="188"/>
      <c r="R79" s="188"/>
      <c r="S79" s="184"/>
      <c r="T79" s="184"/>
      <c r="U79" s="184"/>
      <c r="V79" s="184"/>
      <c r="W79" s="189"/>
      <c r="X79" s="122"/>
      <c r="Y79" s="122"/>
      <c r="Z79" s="122"/>
      <c r="AA79" s="122"/>
      <c r="AB79" s="190"/>
      <c r="AC79" s="190"/>
      <c r="AD79" s="190"/>
      <c r="AE79" s="190"/>
      <c r="AF79" s="190"/>
      <c r="AG79" s="190"/>
      <c r="AH79" s="190"/>
      <c r="AI79" s="190"/>
      <c r="AJ79" s="190"/>
      <c r="AK79" s="190"/>
      <c r="AL79" s="190"/>
      <c r="AM79" s="190"/>
      <c r="AN79" s="190"/>
      <c r="AO79" s="190"/>
      <c r="AP79" s="190"/>
      <c r="AQ79" s="190"/>
      <c r="AR79" s="190"/>
      <c r="AS79" s="190"/>
      <c r="AT79" s="190"/>
      <c r="AU79" s="190"/>
      <c r="AV79" s="190"/>
      <c r="AW79" s="190"/>
      <c r="AX79" s="190"/>
      <c r="AY79" s="190"/>
      <c r="AZ79" s="190"/>
      <c r="BA79" s="190"/>
      <c r="BB79" s="190"/>
      <c r="BC79" s="190"/>
      <c r="BD79" s="190"/>
      <c r="BE79" s="190"/>
      <c r="BF79" s="190"/>
      <c r="BG79" s="190"/>
      <c r="BH79" s="190"/>
      <c r="BI79" s="190"/>
      <c r="BJ79" s="191"/>
      <c r="BK79" s="191"/>
      <c r="BL79" s="191"/>
      <c r="BM79" s="191"/>
      <c r="BN79" s="191"/>
      <c r="BO79" s="191"/>
      <c r="BP79" s="191"/>
      <c r="BQ79" s="191"/>
      <c r="BR79" s="191"/>
      <c r="BS79" s="191"/>
      <c r="BT79" s="191"/>
      <c r="BU79" s="191"/>
      <c r="BV79" s="191"/>
      <c r="BW79" s="191"/>
      <c r="BX79" s="191"/>
    </row>
    <row r="80" spans="1:76" s="192" customFormat="1" ht="14.1" customHeight="1">
      <c r="A80" s="177" t="s">
        <v>35</v>
      </c>
      <c r="B80" s="178">
        <v>50</v>
      </c>
      <c r="C80" s="179">
        <v>0</v>
      </c>
      <c r="D80" s="180">
        <v>5.3240740740740744E-4</v>
      </c>
      <c r="E80" s="181">
        <v>2</v>
      </c>
      <c r="F80" s="181">
        <v>0</v>
      </c>
      <c r="G80" s="182"/>
      <c r="H80" s="183"/>
      <c r="I80" s="184"/>
      <c r="J80" s="184"/>
      <c r="K80" s="184"/>
      <c r="L80" s="184"/>
      <c r="M80" s="185"/>
      <c r="N80" s="186"/>
      <c r="O80" s="187"/>
      <c r="P80" s="184"/>
      <c r="Q80" s="188"/>
      <c r="R80" s="188"/>
      <c r="S80" s="184"/>
      <c r="T80" s="184"/>
      <c r="U80" s="184"/>
      <c r="V80" s="184"/>
      <c r="W80" s="189"/>
      <c r="X80" s="122"/>
      <c r="Y80" s="122"/>
      <c r="Z80" s="122"/>
      <c r="AA80" s="122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  <c r="AO80" s="190"/>
      <c r="AP80" s="190"/>
      <c r="AQ80" s="190"/>
      <c r="AR80" s="190"/>
      <c r="AS80" s="190"/>
      <c r="AT80" s="190"/>
      <c r="AU80" s="190"/>
      <c r="AV80" s="190"/>
      <c r="AW80" s="190"/>
      <c r="AX80" s="190"/>
      <c r="AY80" s="190"/>
      <c r="AZ80" s="190"/>
      <c r="BA80" s="190"/>
      <c r="BB80" s="190"/>
      <c r="BC80" s="190"/>
      <c r="BD80" s="190"/>
      <c r="BE80" s="190"/>
      <c r="BF80" s="190"/>
      <c r="BG80" s="190"/>
      <c r="BH80" s="190"/>
      <c r="BI80" s="190"/>
      <c r="BJ80" s="191"/>
      <c r="BK80" s="191"/>
      <c r="BL80" s="191"/>
      <c r="BM80" s="191"/>
      <c r="BN80" s="191"/>
      <c r="BO80" s="191"/>
      <c r="BP80" s="191"/>
      <c r="BQ80" s="191"/>
      <c r="BR80" s="191"/>
      <c r="BS80" s="191"/>
      <c r="BT80" s="191"/>
      <c r="BU80" s="191"/>
      <c r="BV80" s="191"/>
      <c r="BW80" s="191"/>
      <c r="BX80" s="191"/>
    </row>
    <row r="81" spans="1:109" s="121" customFormat="1" ht="14.1" customHeight="1">
      <c r="A81" s="193" t="s">
        <v>36</v>
      </c>
      <c r="B81" s="194">
        <v>20</v>
      </c>
      <c r="C81" s="195">
        <v>0</v>
      </c>
      <c r="D81" s="196">
        <v>4.2824074074074075E-4</v>
      </c>
      <c r="E81" s="197">
        <v>2</v>
      </c>
      <c r="F81" s="197">
        <v>0</v>
      </c>
      <c r="G81" s="198"/>
      <c r="H81" s="183"/>
      <c r="I81" s="184"/>
      <c r="J81" s="184"/>
      <c r="K81" s="184"/>
      <c r="L81" s="184"/>
      <c r="M81" s="185"/>
      <c r="N81" s="186"/>
      <c r="O81" s="187"/>
      <c r="P81" s="184"/>
      <c r="Q81" s="188"/>
      <c r="R81" s="188"/>
      <c r="S81" s="184"/>
      <c r="T81" s="184"/>
      <c r="U81" s="184"/>
      <c r="V81" s="184"/>
      <c r="W81" s="189"/>
      <c r="X81" s="122"/>
      <c r="Y81" s="122"/>
      <c r="Z81" s="122"/>
      <c r="AA81" s="122"/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0"/>
      <c r="AO81" s="190"/>
      <c r="AP81" s="190"/>
      <c r="AQ81" s="190"/>
      <c r="AR81" s="190"/>
      <c r="AS81" s="190"/>
      <c r="AT81" s="190"/>
      <c r="AU81" s="190"/>
      <c r="AV81" s="190"/>
      <c r="AW81" s="190"/>
      <c r="AX81" s="190"/>
      <c r="AY81" s="190"/>
      <c r="AZ81" s="190"/>
      <c r="BA81" s="190"/>
      <c r="BB81" s="190"/>
      <c r="BC81" s="190"/>
      <c r="BD81" s="190"/>
      <c r="BE81" s="190"/>
      <c r="BF81" s="190"/>
      <c r="BG81" s="190"/>
      <c r="BH81" s="190"/>
      <c r="BI81" s="190"/>
      <c r="BJ81" s="191"/>
      <c r="BK81" s="191"/>
      <c r="BL81" s="191"/>
      <c r="BM81" s="191"/>
      <c r="BN81" s="191"/>
      <c r="BO81" s="191"/>
      <c r="BP81" s="191"/>
      <c r="BQ81" s="191"/>
      <c r="BR81" s="191"/>
      <c r="BS81" s="191"/>
      <c r="BT81" s="191"/>
      <c r="BU81" s="191"/>
      <c r="BV81" s="191"/>
      <c r="BW81" s="191"/>
      <c r="BX81" s="191"/>
    </row>
    <row r="82" spans="1:109" s="175" customFormat="1" ht="14.1" customHeight="1">
      <c r="A82" s="193" t="s">
        <v>37</v>
      </c>
      <c r="B82" s="194">
        <v>10</v>
      </c>
      <c r="C82" s="195">
        <v>0</v>
      </c>
      <c r="D82" s="196">
        <v>3.1250000000000001E-4</v>
      </c>
      <c r="E82" s="197">
        <v>2</v>
      </c>
      <c r="F82" s="197">
        <v>0</v>
      </c>
      <c r="G82" s="198"/>
      <c r="H82" s="183"/>
      <c r="I82" s="184"/>
      <c r="J82" s="184"/>
      <c r="K82" s="184"/>
      <c r="L82" s="184"/>
      <c r="M82" s="185"/>
      <c r="N82" s="186"/>
      <c r="O82" s="187"/>
      <c r="P82" s="184"/>
      <c r="Q82" s="188"/>
      <c r="R82" s="188"/>
      <c r="S82" s="184"/>
      <c r="T82" s="184"/>
      <c r="U82" s="184"/>
      <c r="V82" s="184"/>
      <c r="W82" s="189"/>
      <c r="X82" s="122"/>
      <c r="Y82" s="122"/>
      <c r="Z82" s="122"/>
      <c r="AA82" s="122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90"/>
      <c r="BE82" s="190"/>
      <c r="BF82" s="190"/>
      <c r="BG82" s="190"/>
      <c r="BH82" s="190"/>
      <c r="BI82" s="190"/>
      <c r="BJ82" s="191"/>
      <c r="BK82" s="191"/>
      <c r="BL82" s="191"/>
      <c r="BM82" s="191"/>
      <c r="BN82" s="191"/>
      <c r="BO82" s="191"/>
      <c r="BP82" s="191"/>
      <c r="BQ82" s="191"/>
      <c r="BR82" s="191"/>
      <c r="BS82" s="191"/>
      <c r="BT82" s="191"/>
      <c r="BU82" s="191"/>
      <c r="BV82" s="191"/>
      <c r="BW82" s="191"/>
      <c r="BX82" s="191"/>
    </row>
    <row r="83" spans="1:109" s="121" customFormat="1" ht="14.1" customHeight="1">
      <c r="A83" s="193" t="s">
        <v>38</v>
      </c>
      <c r="B83" s="194">
        <v>10</v>
      </c>
      <c r="C83" s="195">
        <v>0</v>
      </c>
      <c r="D83" s="196">
        <v>1.8518518518518518E-4</v>
      </c>
      <c r="E83" s="197">
        <v>2</v>
      </c>
      <c r="F83" s="197">
        <v>0</v>
      </c>
      <c r="G83" s="198"/>
      <c r="H83" s="183"/>
      <c r="I83" s="184"/>
      <c r="J83" s="184"/>
      <c r="K83" s="184"/>
      <c r="L83" s="184"/>
      <c r="M83" s="185"/>
      <c r="N83" s="186"/>
      <c r="O83" s="187"/>
      <c r="P83" s="184"/>
      <c r="Q83" s="188"/>
      <c r="R83" s="188"/>
      <c r="S83" s="184"/>
      <c r="T83" s="184"/>
      <c r="U83" s="184"/>
      <c r="V83" s="184"/>
      <c r="W83" s="189"/>
      <c r="X83" s="122"/>
      <c r="Y83" s="122"/>
      <c r="Z83" s="122"/>
      <c r="AA83" s="122"/>
      <c r="AB83" s="190"/>
      <c r="AC83" s="190"/>
      <c r="AD83" s="190"/>
      <c r="AE83" s="190"/>
      <c r="AF83" s="190"/>
      <c r="AG83" s="190"/>
      <c r="AH83" s="190"/>
      <c r="AI83" s="190"/>
      <c r="AJ83" s="190"/>
      <c r="AK83" s="190"/>
      <c r="AL83" s="190"/>
      <c r="AM83" s="190"/>
      <c r="AN83" s="190"/>
      <c r="AO83" s="190"/>
      <c r="AP83" s="190"/>
      <c r="AQ83" s="190"/>
      <c r="AR83" s="190"/>
      <c r="AS83" s="190"/>
      <c r="AT83" s="190"/>
      <c r="AU83" s="190"/>
      <c r="AV83" s="190"/>
      <c r="AW83" s="190"/>
      <c r="AX83" s="190"/>
      <c r="AY83" s="190"/>
      <c r="AZ83" s="190"/>
      <c r="BA83" s="190"/>
      <c r="BB83" s="190"/>
      <c r="BC83" s="190"/>
      <c r="BD83" s="190"/>
      <c r="BE83" s="190"/>
      <c r="BF83" s="190"/>
      <c r="BG83" s="190"/>
      <c r="BH83" s="190"/>
      <c r="BI83" s="190"/>
      <c r="BJ83" s="191"/>
      <c r="BK83" s="191"/>
      <c r="BL83" s="191"/>
      <c r="BM83" s="191"/>
      <c r="BN83" s="191"/>
      <c r="BO83" s="191"/>
      <c r="BP83" s="191"/>
      <c r="BQ83" s="191"/>
      <c r="BR83" s="191"/>
      <c r="BS83" s="191"/>
      <c r="BT83" s="191"/>
      <c r="BU83" s="191"/>
      <c r="BV83" s="191"/>
      <c r="BW83" s="191"/>
      <c r="BX83" s="191"/>
    </row>
    <row r="84" spans="1:109" s="121" customFormat="1" ht="14.1" customHeight="1">
      <c r="A84" s="193" t="s">
        <v>39</v>
      </c>
      <c r="B84" s="194">
        <v>20</v>
      </c>
      <c r="C84" s="195">
        <v>0</v>
      </c>
      <c r="D84" s="196">
        <v>2.6620370370370372E-4</v>
      </c>
      <c r="E84" s="197">
        <v>2</v>
      </c>
      <c r="F84" s="197">
        <v>0</v>
      </c>
      <c r="G84" s="198"/>
      <c r="H84" s="183"/>
      <c r="I84" s="184"/>
      <c r="J84" s="184"/>
      <c r="K84" s="184"/>
      <c r="L84" s="184"/>
      <c r="M84" s="185"/>
      <c r="N84" s="186"/>
      <c r="O84" s="187"/>
      <c r="P84" s="184"/>
      <c r="Q84" s="188"/>
      <c r="R84" s="188"/>
      <c r="S84" s="184"/>
      <c r="T84" s="184"/>
      <c r="U84" s="184"/>
      <c r="V84" s="184"/>
      <c r="W84" s="189"/>
      <c r="X84" s="122"/>
      <c r="Y84" s="122"/>
      <c r="Z84" s="122"/>
      <c r="AA84" s="122"/>
      <c r="AB84" s="190"/>
      <c r="AC84" s="190"/>
      <c r="AD84" s="190"/>
      <c r="AE84" s="190"/>
      <c r="AF84" s="190"/>
      <c r="AG84" s="190"/>
      <c r="AH84" s="190"/>
      <c r="AI84" s="190"/>
      <c r="AJ84" s="190"/>
      <c r="AK84" s="190"/>
      <c r="AL84" s="190"/>
      <c r="AM84" s="190"/>
      <c r="AN84" s="190"/>
      <c r="AO84" s="190"/>
      <c r="AP84" s="190"/>
      <c r="AQ84" s="190"/>
      <c r="AR84" s="190"/>
      <c r="AS84" s="190"/>
      <c r="AT84" s="190"/>
      <c r="AU84" s="190"/>
      <c r="AV84" s="190"/>
      <c r="AW84" s="190"/>
      <c r="AX84" s="190"/>
      <c r="AY84" s="190"/>
      <c r="AZ84" s="190"/>
      <c r="BA84" s="190"/>
      <c r="BB84" s="190"/>
      <c r="BC84" s="190"/>
      <c r="BD84" s="190"/>
      <c r="BE84" s="190"/>
      <c r="BF84" s="190"/>
      <c r="BG84" s="190"/>
      <c r="BH84" s="190"/>
      <c r="BI84" s="190"/>
      <c r="BJ84" s="191"/>
      <c r="BK84" s="191"/>
      <c r="BL84" s="191"/>
      <c r="BM84" s="191"/>
      <c r="BN84" s="191"/>
      <c r="BO84" s="191"/>
      <c r="BP84" s="191"/>
      <c r="BQ84" s="191"/>
      <c r="BR84" s="191"/>
      <c r="BS84" s="191"/>
      <c r="BT84" s="191"/>
      <c r="BU84" s="191"/>
      <c r="BV84" s="191"/>
      <c r="BW84" s="191"/>
      <c r="BX84" s="191"/>
    </row>
    <row r="85" spans="1:109" s="121" customFormat="1" ht="14.1" customHeight="1">
      <c r="A85" s="199" t="s">
        <v>40</v>
      </c>
      <c r="B85" s="200">
        <v>20</v>
      </c>
      <c r="C85" s="201">
        <v>0</v>
      </c>
      <c r="D85" s="202">
        <v>3.0092592592592595E-4</v>
      </c>
      <c r="E85" s="203">
        <v>2</v>
      </c>
      <c r="F85" s="203">
        <v>0</v>
      </c>
      <c r="G85" s="204"/>
      <c r="H85" s="183"/>
      <c r="I85" s="184"/>
      <c r="J85" s="184"/>
      <c r="K85" s="184"/>
      <c r="L85" s="184"/>
      <c r="M85" s="185"/>
      <c r="N85" s="186"/>
      <c r="O85" s="187"/>
      <c r="P85" s="184"/>
      <c r="Q85" s="188"/>
      <c r="R85" s="188"/>
      <c r="S85" s="184"/>
      <c r="T85" s="184"/>
      <c r="U85" s="184"/>
      <c r="V85" s="184"/>
      <c r="W85" s="189"/>
      <c r="X85" s="122"/>
      <c r="Y85" s="122"/>
      <c r="Z85" s="122"/>
      <c r="AA85" s="122"/>
      <c r="AB85" s="190"/>
      <c r="AC85" s="190"/>
      <c r="AD85" s="190"/>
      <c r="AE85" s="190"/>
      <c r="AF85" s="190"/>
      <c r="AG85" s="190"/>
      <c r="AH85" s="190"/>
      <c r="AI85" s="190"/>
      <c r="AJ85" s="190"/>
      <c r="AK85" s="190"/>
      <c r="AL85" s="190"/>
      <c r="AM85" s="190"/>
      <c r="AN85" s="190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90"/>
      <c r="AZ85" s="190"/>
      <c r="BA85" s="190"/>
      <c r="BB85" s="190"/>
      <c r="BC85" s="190"/>
      <c r="BD85" s="190"/>
      <c r="BE85" s="190"/>
      <c r="BF85" s="190"/>
      <c r="BG85" s="190"/>
      <c r="BH85" s="190"/>
      <c r="BI85" s="190"/>
      <c r="BJ85" s="191"/>
      <c r="BK85" s="191"/>
      <c r="BL85" s="191"/>
      <c r="BM85" s="191"/>
      <c r="BN85" s="191"/>
      <c r="BO85" s="191"/>
      <c r="BP85" s="191"/>
      <c r="BQ85" s="191"/>
      <c r="BR85" s="191"/>
      <c r="BS85" s="191"/>
      <c r="BT85" s="191"/>
      <c r="BU85" s="191"/>
      <c r="BV85" s="191"/>
      <c r="BW85" s="191"/>
      <c r="BX85" s="191"/>
    </row>
    <row r="86" spans="1:109" s="192" customFormat="1" ht="14.1" customHeight="1">
      <c r="A86" s="217" t="s">
        <v>105</v>
      </c>
      <c r="B86" s="218">
        <f>MAX(B54:B85)</f>
        <v>120</v>
      </c>
      <c r="C86" s="219">
        <f>MAX(C54:C85)</f>
        <v>80</v>
      </c>
      <c r="D86" s="220">
        <f>MAX(D54:D85)</f>
        <v>3.8888888888888883E-3</v>
      </c>
      <c r="E86" s="221" t="s">
        <v>106</v>
      </c>
      <c r="F86" s="222">
        <f>MAX(F54:F85)</f>
        <v>3</v>
      </c>
      <c r="G86" s="223" t="s">
        <v>106</v>
      </c>
      <c r="H86" s="224"/>
      <c r="I86" s="225"/>
      <c r="J86" s="225"/>
      <c r="K86" s="225"/>
      <c r="L86" s="225"/>
      <c r="M86" s="225"/>
      <c r="N86" s="226"/>
      <c r="P86" s="227"/>
      <c r="Q86" s="228"/>
      <c r="R86" s="228"/>
      <c r="X86" s="122"/>
      <c r="Y86" s="228"/>
      <c r="Z86" s="228"/>
      <c r="AA86" s="228"/>
    </row>
    <row r="87" spans="1:109">
      <c r="A87" s="229"/>
      <c r="B87" s="191"/>
      <c r="C87" s="230"/>
      <c r="D87" s="230"/>
      <c r="E87" s="230"/>
      <c r="F87" s="230"/>
      <c r="G87" s="231"/>
      <c r="H87" s="230"/>
      <c r="I87" s="230"/>
      <c r="J87" s="230"/>
      <c r="K87" s="230"/>
      <c r="L87" s="230"/>
    </row>
    <row r="88" spans="1:109" ht="12" customHeight="1">
      <c r="A88" s="329" t="s">
        <v>107</v>
      </c>
      <c r="B88" s="236" t="s">
        <v>108</v>
      </c>
      <c r="C88" s="237"/>
      <c r="D88" s="238"/>
      <c r="E88" s="238"/>
      <c r="F88" s="239"/>
      <c r="G88" s="237"/>
      <c r="H88" s="240"/>
      <c r="I88" s="239"/>
      <c r="J88" s="241"/>
      <c r="K88" s="239"/>
      <c r="L88" s="239"/>
      <c r="M88" s="242"/>
      <c r="N88" s="243"/>
      <c r="O88" s="244"/>
      <c r="P88" s="245"/>
      <c r="Q88" s="246"/>
      <c r="R88" s="247"/>
    </row>
    <row r="89" spans="1:109" ht="12" customHeight="1">
      <c r="A89" s="330"/>
      <c r="B89" s="248" t="s">
        <v>109</v>
      </c>
      <c r="C89" s="187"/>
      <c r="D89" s="249"/>
      <c r="E89" s="249"/>
      <c r="F89" s="249"/>
      <c r="G89" s="187"/>
      <c r="H89" s="250"/>
      <c r="I89" s="249"/>
      <c r="J89" s="245"/>
      <c r="K89" s="245"/>
      <c r="L89" s="251"/>
      <c r="M89" s="252"/>
      <c r="N89" s="253"/>
      <c r="O89" s="249"/>
      <c r="P89" s="245"/>
      <c r="Q89" s="246"/>
      <c r="R89" s="247"/>
    </row>
    <row r="90" spans="1:109" ht="12" customHeight="1">
      <c r="A90" s="330"/>
      <c r="B90" s="248" t="s">
        <v>110</v>
      </c>
      <c r="C90" s="187"/>
      <c r="D90" s="249"/>
      <c r="E90" s="249"/>
      <c r="F90" s="249"/>
      <c r="G90" s="187"/>
      <c r="H90" s="250"/>
      <c r="I90" s="249"/>
      <c r="J90" s="245"/>
      <c r="K90" s="245"/>
      <c r="L90" s="251"/>
      <c r="M90" s="252"/>
      <c r="N90" s="253"/>
      <c r="O90" s="249"/>
      <c r="P90" s="245"/>
      <c r="Q90" s="246"/>
      <c r="R90" s="247"/>
    </row>
    <row r="91" spans="1:109" ht="12" customHeight="1">
      <c r="A91" s="331"/>
      <c r="B91" s="254" t="s">
        <v>111</v>
      </c>
      <c r="C91" s="255"/>
      <c r="D91" s="256"/>
      <c r="E91" s="256"/>
      <c r="F91" s="256"/>
      <c r="G91" s="255"/>
      <c r="H91" s="255"/>
      <c r="I91" s="256"/>
      <c r="J91" s="257"/>
      <c r="K91" s="256"/>
      <c r="L91" s="256"/>
      <c r="M91" s="225"/>
      <c r="N91" s="258"/>
      <c r="O91" s="249"/>
      <c r="P91" s="245"/>
      <c r="Q91" s="246"/>
      <c r="R91" s="246"/>
    </row>
    <row r="94" spans="1:109" s="121" customFormat="1" ht="12" customHeight="1">
      <c r="A94" s="151"/>
      <c r="B94" s="152"/>
      <c r="C94" s="144"/>
      <c r="D94" s="144"/>
      <c r="E94" s="144"/>
      <c r="F94" s="144"/>
      <c r="G94" s="144"/>
      <c r="H94" s="138"/>
      <c r="I94" s="138"/>
      <c r="J94" s="138"/>
      <c r="K94" s="138"/>
      <c r="L94" s="138"/>
      <c r="M94" s="139"/>
      <c r="N94" s="144"/>
      <c r="O94" s="146"/>
      <c r="Q94" s="122"/>
      <c r="R94" s="122"/>
      <c r="X94" s="142"/>
      <c r="Y94" s="122"/>
      <c r="Z94" s="142"/>
      <c r="AA94" s="142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43"/>
      <c r="BK94" s="143"/>
      <c r="BL94" s="143"/>
      <c r="BM94" s="143"/>
      <c r="BN94" s="143"/>
      <c r="BO94" s="143"/>
      <c r="BP94" s="143"/>
      <c r="BQ94" s="143"/>
      <c r="BR94" s="143"/>
      <c r="BS94" s="143"/>
      <c r="BT94" s="143"/>
      <c r="BU94" s="143"/>
      <c r="BV94" s="143"/>
      <c r="BW94" s="143"/>
      <c r="BX94" s="143"/>
    </row>
    <row r="95" spans="1:109" s="121" customFormat="1" ht="14.25" customHeight="1">
      <c r="A95" s="153"/>
      <c r="B95" s="332" t="s">
        <v>117</v>
      </c>
      <c r="C95" s="333"/>
      <c r="D95" s="333"/>
      <c r="E95" s="333"/>
      <c r="F95" s="333"/>
      <c r="G95" s="334"/>
      <c r="H95" s="154"/>
      <c r="I95" s="128"/>
      <c r="J95" s="128"/>
      <c r="K95" s="128"/>
      <c r="L95" s="128"/>
      <c r="M95" s="155"/>
      <c r="N95" s="156"/>
      <c r="O95" s="146"/>
      <c r="Q95" s="122"/>
      <c r="R95" s="122"/>
      <c r="X95" s="142"/>
      <c r="Y95" s="122"/>
      <c r="Z95" s="142"/>
      <c r="AA95" s="142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43"/>
      <c r="BK95" s="143"/>
      <c r="BL95" s="143"/>
      <c r="BM95" s="143"/>
      <c r="BN95" s="143"/>
      <c r="BO95" s="143"/>
      <c r="BP95" s="143"/>
      <c r="BQ95" s="143"/>
      <c r="BR95" s="143"/>
      <c r="BS95" s="143"/>
      <c r="BT95" s="143"/>
      <c r="BU95" s="143"/>
      <c r="BV95" s="143"/>
      <c r="BW95" s="143"/>
      <c r="BX95" s="143"/>
    </row>
    <row r="96" spans="1:109" s="176" customFormat="1" ht="21">
      <c r="A96" s="157" t="s">
        <v>98</v>
      </c>
      <c r="B96" s="158" t="s">
        <v>99</v>
      </c>
      <c r="C96" s="159" t="s">
        <v>100</v>
      </c>
      <c r="D96" s="160" t="s">
        <v>101</v>
      </c>
      <c r="E96" s="160" t="s">
        <v>102</v>
      </c>
      <c r="F96" s="160" t="s">
        <v>103</v>
      </c>
      <c r="G96" s="161" t="s">
        <v>104</v>
      </c>
      <c r="H96" s="162"/>
      <c r="I96" s="163"/>
      <c r="J96" s="163"/>
      <c r="K96" s="163"/>
      <c r="L96" s="163"/>
      <c r="M96" s="164"/>
      <c r="N96" s="165"/>
      <c r="O96" s="166"/>
      <c r="P96" s="163"/>
      <c r="Q96" s="167"/>
      <c r="R96" s="168"/>
      <c r="S96" s="163"/>
      <c r="T96" s="163"/>
      <c r="U96" s="169"/>
      <c r="V96" s="163"/>
      <c r="W96" s="170"/>
      <c r="X96" s="171"/>
      <c r="Y96" s="172"/>
      <c r="Z96" s="172"/>
      <c r="AA96" s="172"/>
      <c r="AB96" s="173"/>
      <c r="AC96" s="173"/>
      <c r="AD96" s="173"/>
      <c r="AE96" s="173"/>
      <c r="AF96" s="173"/>
      <c r="AG96" s="173"/>
      <c r="AH96" s="173"/>
      <c r="AI96" s="173"/>
      <c r="AJ96" s="173"/>
      <c r="AK96" s="173"/>
      <c r="AL96" s="173"/>
      <c r="AM96" s="173"/>
      <c r="AN96" s="173"/>
      <c r="AO96" s="173"/>
      <c r="AP96" s="173"/>
      <c r="AQ96" s="173"/>
      <c r="AR96" s="173"/>
      <c r="AS96" s="173"/>
      <c r="AT96" s="173"/>
      <c r="AU96" s="173"/>
      <c r="AV96" s="173"/>
      <c r="AW96" s="173"/>
      <c r="AX96" s="173"/>
      <c r="AY96" s="173"/>
      <c r="AZ96" s="173"/>
      <c r="BA96" s="173"/>
      <c r="BB96" s="173"/>
      <c r="BC96" s="173"/>
      <c r="BD96" s="173"/>
      <c r="BE96" s="173"/>
      <c r="BF96" s="173"/>
      <c r="BG96" s="173"/>
      <c r="BH96" s="173"/>
      <c r="BI96" s="173"/>
      <c r="BJ96" s="174"/>
      <c r="BK96" s="174"/>
      <c r="BL96" s="174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5"/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  <c r="CU96" s="175"/>
      <c r="CV96" s="175"/>
      <c r="CW96" s="175"/>
      <c r="CX96" s="175"/>
      <c r="CY96" s="175"/>
      <c r="CZ96" s="175"/>
      <c r="DA96" s="175"/>
      <c r="DB96" s="175"/>
      <c r="DC96" s="175"/>
      <c r="DD96" s="175"/>
      <c r="DE96" s="175"/>
    </row>
    <row r="97" spans="1:76" s="192" customFormat="1" ht="14.1" customHeight="1">
      <c r="A97" s="177" t="s">
        <v>9</v>
      </c>
      <c r="B97" s="178">
        <v>20</v>
      </c>
      <c r="C97" s="179">
        <v>0</v>
      </c>
      <c r="D97" s="180">
        <v>1.3888888888888889E-4</v>
      </c>
      <c r="E97" s="181">
        <v>2</v>
      </c>
      <c r="F97" s="181">
        <v>0</v>
      </c>
      <c r="G97" s="182"/>
      <c r="H97" s="183"/>
      <c r="I97" s="184"/>
      <c r="J97" s="184"/>
      <c r="K97" s="184"/>
      <c r="L97" s="184"/>
      <c r="M97" s="185"/>
      <c r="N97" s="186"/>
      <c r="O97" s="187"/>
      <c r="P97" s="184"/>
      <c r="Q97" s="188"/>
      <c r="R97" s="188"/>
      <c r="S97" s="184"/>
      <c r="T97" s="184"/>
      <c r="U97" s="184"/>
      <c r="V97" s="184"/>
      <c r="W97" s="189"/>
      <c r="X97" s="122"/>
      <c r="Y97" s="122"/>
      <c r="Z97" s="122"/>
      <c r="AA97" s="122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0"/>
      <c r="AZ97" s="190"/>
      <c r="BA97" s="190"/>
      <c r="BB97" s="190"/>
      <c r="BC97" s="190"/>
      <c r="BD97" s="190"/>
      <c r="BE97" s="190"/>
      <c r="BF97" s="190"/>
      <c r="BG97" s="190"/>
      <c r="BH97" s="190"/>
      <c r="BI97" s="190"/>
      <c r="BJ97" s="191"/>
      <c r="BK97" s="191"/>
      <c r="BL97" s="191"/>
      <c r="BM97" s="191"/>
      <c r="BN97" s="191"/>
      <c r="BO97" s="191"/>
      <c r="BP97" s="191"/>
      <c r="BQ97" s="191"/>
      <c r="BR97" s="191"/>
      <c r="BS97" s="191"/>
      <c r="BT97" s="191"/>
      <c r="BU97" s="191"/>
      <c r="BV97" s="191"/>
      <c r="BW97" s="191"/>
      <c r="BX97" s="191"/>
    </row>
    <row r="98" spans="1:76" s="192" customFormat="1" ht="14.1" customHeight="1">
      <c r="A98" s="193" t="s">
        <v>10</v>
      </c>
      <c r="B98" s="194">
        <v>20</v>
      </c>
      <c r="C98" s="195">
        <v>0</v>
      </c>
      <c r="D98" s="196">
        <v>1.1574074074074073E-4</v>
      </c>
      <c r="E98" s="197">
        <v>1</v>
      </c>
      <c r="F98" s="197">
        <v>0</v>
      </c>
      <c r="G98" s="198"/>
      <c r="H98" s="183"/>
      <c r="I98" s="184"/>
      <c r="J98" s="184"/>
      <c r="K98" s="184"/>
      <c r="L98" s="184"/>
      <c r="M98" s="185"/>
      <c r="N98" s="186"/>
      <c r="O98" s="187"/>
      <c r="P98" s="184"/>
      <c r="Q98" s="188"/>
      <c r="R98" s="188"/>
      <c r="S98" s="184"/>
      <c r="T98" s="184"/>
      <c r="U98" s="184"/>
      <c r="V98" s="184"/>
      <c r="W98" s="189"/>
      <c r="X98" s="122"/>
      <c r="Y98" s="122"/>
      <c r="Z98" s="122"/>
      <c r="AA98" s="122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0"/>
      <c r="AZ98" s="190"/>
      <c r="BA98" s="190"/>
      <c r="BB98" s="190"/>
      <c r="BC98" s="190"/>
      <c r="BD98" s="190"/>
      <c r="BE98" s="190"/>
      <c r="BF98" s="190"/>
      <c r="BG98" s="190"/>
      <c r="BH98" s="190"/>
      <c r="BI98" s="190"/>
      <c r="BJ98" s="191"/>
      <c r="BK98" s="191"/>
      <c r="BL98" s="191"/>
      <c r="BM98" s="191"/>
      <c r="BN98" s="191"/>
      <c r="BO98" s="191"/>
      <c r="BP98" s="191"/>
      <c r="BQ98" s="191"/>
      <c r="BR98" s="191"/>
      <c r="BS98" s="191"/>
      <c r="BT98" s="191"/>
      <c r="BU98" s="191"/>
      <c r="BV98" s="191"/>
      <c r="BW98" s="191"/>
      <c r="BX98" s="191"/>
    </row>
    <row r="99" spans="1:76" s="121" customFormat="1" ht="14.1" customHeight="1">
      <c r="A99" s="193" t="s">
        <v>11</v>
      </c>
      <c r="B99" s="194">
        <v>20</v>
      </c>
      <c r="C99" s="195">
        <v>0</v>
      </c>
      <c r="D99" s="196">
        <v>1.0416666666666667E-4</v>
      </c>
      <c r="E99" s="197">
        <v>1</v>
      </c>
      <c r="F99" s="197">
        <v>0</v>
      </c>
      <c r="G99" s="198"/>
      <c r="H99" s="183"/>
      <c r="I99" s="184"/>
      <c r="J99" s="184"/>
      <c r="K99" s="184"/>
      <c r="L99" s="184"/>
      <c r="M99" s="185"/>
      <c r="N99" s="186"/>
      <c r="O99" s="187"/>
      <c r="P99" s="184"/>
      <c r="Q99" s="188"/>
      <c r="R99" s="188"/>
      <c r="S99" s="184"/>
      <c r="T99" s="184"/>
      <c r="U99" s="184"/>
      <c r="V99" s="184"/>
      <c r="W99" s="189"/>
      <c r="X99" s="122"/>
      <c r="Y99" s="122"/>
      <c r="Z99" s="122"/>
      <c r="AA99" s="122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0"/>
      <c r="AZ99" s="190"/>
      <c r="BA99" s="190"/>
      <c r="BB99" s="190"/>
      <c r="BC99" s="190"/>
      <c r="BD99" s="190"/>
      <c r="BE99" s="190"/>
      <c r="BF99" s="190"/>
      <c r="BG99" s="190"/>
      <c r="BH99" s="190"/>
      <c r="BI99" s="190"/>
      <c r="BJ99" s="191"/>
      <c r="BK99" s="191"/>
      <c r="BL99" s="191"/>
      <c r="BM99" s="191"/>
      <c r="BN99" s="191"/>
      <c r="BO99" s="191"/>
      <c r="BP99" s="191"/>
      <c r="BQ99" s="191"/>
      <c r="BR99" s="191"/>
      <c r="BS99" s="191"/>
      <c r="BT99" s="191"/>
      <c r="BU99" s="191"/>
      <c r="BV99" s="191"/>
      <c r="BW99" s="191"/>
      <c r="BX99" s="191"/>
    </row>
    <row r="100" spans="1:76" s="175" customFormat="1" ht="14.1" customHeight="1">
      <c r="A100" s="193" t="s">
        <v>12</v>
      </c>
      <c r="B100" s="194">
        <v>40</v>
      </c>
      <c r="C100" s="195">
        <v>0</v>
      </c>
      <c r="D100" s="196">
        <v>2.0833333333333335E-4</v>
      </c>
      <c r="E100" s="197">
        <v>1</v>
      </c>
      <c r="F100" s="197">
        <v>0</v>
      </c>
      <c r="G100" s="198"/>
      <c r="H100" s="183"/>
      <c r="I100" s="184"/>
      <c r="J100" s="184"/>
      <c r="K100" s="184"/>
      <c r="L100" s="184"/>
      <c r="M100" s="185"/>
      <c r="N100" s="186"/>
      <c r="O100" s="187"/>
      <c r="P100" s="184"/>
      <c r="Q100" s="188"/>
      <c r="R100" s="188"/>
      <c r="S100" s="184"/>
      <c r="T100" s="184"/>
      <c r="U100" s="184"/>
      <c r="V100" s="184"/>
      <c r="W100" s="189"/>
      <c r="X100" s="122"/>
      <c r="Y100" s="122"/>
      <c r="Z100" s="122"/>
      <c r="AA100" s="122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0"/>
      <c r="AZ100" s="190"/>
      <c r="BA100" s="190"/>
      <c r="BB100" s="190"/>
      <c r="BC100" s="190"/>
      <c r="BD100" s="190"/>
      <c r="BE100" s="190"/>
      <c r="BF100" s="190"/>
      <c r="BG100" s="190"/>
      <c r="BH100" s="190"/>
      <c r="BI100" s="190"/>
      <c r="BJ100" s="191"/>
      <c r="BK100" s="191"/>
      <c r="BL100" s="191"/>
      <c r="BM100" s="191"/>
      <c r="BN100" s="191"/>
      <c r="BO100" s="191"/>
      <c r="BP100" s="191"/>
      <c r="BQ100" s="191"/>
      <c r="BR100" s="191"/>
      <c r="BS100" s="191"/>
      <c r="BT100" s="191"/>
      <c r="BU100" s="191"/>
      <c r="BV100" s="191"/>
      <c r="BW100" s="191"/>
      <c r="BX100" s="191"/>
    </row>
    <row r="101" spans="1:76" s="121" customFormat="1" ht="14.1" customHeight="1">
      <c r="A101" s="193" t="s">
        <v>13</v>
      </c>
      <c r="B101" s="194">
        <v>80</v>
      </c>
      <c r="C101" s="195">
        <v>10</v>
      </c>
      <c r="D101" s="196">
        <v>1.1921296296296296E-3</v>
      </c>
      <c r="E101" s="197">
        <v>1</v>
      </c>
      <c r="F101" s="197">
        <v>1</v>
      </c>
      <c r="G101" s="198" t="s">
        <v>116</v>
      </c>
      <c r="H101" s="183"/>
      <c r="I101" s="184"/>
      <c r="J101" s="184"/>
      <c r="K101" s="184"/>
      <c r="L101" s="184"/>
      <c r="M101" s="185"/>
      <c r="N101" s="186"/>
      <c r="O101" s="187"/>
      <c r="P101" s="184"/>
      <c r="Q101" s="188"/>
      <c r="R101" s="188"/>
      <c r="S101" s="184"/>
      <c r="T101" s="184"/>
      <c r="U101" s="184"/>
      <c r="V101" s="184"/>
      <c r="W101" s="189"/>
      <c r="X101" s="122"/>
      <c r="Y101" s="122"/>
      <c r="Z101" s="122"/>
      <c r="AA101" s="122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0"/>
      <c r="AZ101" s="190"/>
      <c r="BA101" s="190"/>
      <c r="BB101" s="190"/>
      <c r="BC101" s="190"/>
      <c r="BD101" s="190"/>
      <c r="BE101" s="190"/>
      <c r="BF101" s="190"/>
      <c r="BG101" s="190"/>
      <c r="BH101" s="190"/>
      <c r="BI101" s="190"/>
      <c r="BJ101" s="191"/>
      <c r="BK101" s="191"/>
      <c r="BL101" s="191"/>
      <c r="BM101" s="191"/>
      <c r="BN101" s="191"/>
      <c r="BO101" s="191"/>
      <c r="BP101" s="191"/>
      <c r="BQ101" s="191"/>
      <c r="BR101" s="191"/>
      <c r="BS101" s="191"/>
      <c r="BT101" s="191"/>
      <c r="BU101" s="191"/>
      <c r="BV101" s="191"/>
      <c r="BW101" s="191"/>
      <c r="BX101" s="191"/>
    </row>
    <row r="102" spans="1:76" s="192" customFormat="1" ht="14.1" customHeight="1">
      <c r="A102" s="199" t="s">
        <v>14</v>
      </c>
      <c r="B102" s="200">
        <v>40</v>
      </c>
      <c r="C102" s="201">
        <v>0</v>
      </c>
      <c r="D102" s="202">
        <v>1.6203703703703703E-4</v>
      </c>
      <c r="E102" s="203">
        <v>1</v>
      </c>
      <c r="F102" s="203">
        <v>0</v>
      </c>
      <c r="G102" s="204"/>
      <c r="H102" s="183"/>
      <c r="I102" s="184"/>
      <c r="J102" s="184"/>
      <c r="K102" s="184"/>
      <c r="L102" s="184"/>
      <c r="M102" s="185"/>
      <c r="N102" s="186"/>
      <c r="O102" s="187"/>
      <c r="P102" s="184"/>
      <c r="Q102" s="188"/>
      <c r="R102" s="188"/>
      <c r="S102" s="184"/>
      <c r="T102" s="184"/>
      <c r="U102" s="184"/>
      <c r="V102" s="184"/>
      <c r="W102" s="189"/>
      <c r="X102" s="122"/>
      <c r="Y102" s="122"/>
      <c r="Z102" s="122"/>
      <c r="AA102" s="122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0"/>
      <c r="AZ102" s="190"/>
      <c r="BA102" s="190"/>
      <c r="BB102" s="190"/>
      <c r="BC102" s="190"/>
      <c r="BD102" s="190"/>
      <c r="BE102" s="190"/>
      <c r="BF102" s="190"/>
      <c r="BG102" s="190"/>
      <c r="BH102" s="190"/>
      <c r="BI102" s="190"/>
      <c r="BJ102" s="191"/>
      <c r="BK102" s="191"/>
      <c r="BL102" s="191"/>
      <c r="BM102" s="191"/>
      <c r="BN102" s="191"/>
      <c r="BO102" s="191"/>
      <c r="BP102" s="191"/>
      <c r="BQ102" s="191"/>
      <c r="BR102" s="191"/>
      <c r="BS102" s="191"/>
      <c r="BT102" s="191"/>
      <c r="BU102" s="191"/>
      <c r="BV102" s="191"/>
      <c r="BW102" s="191"/>
      <c r="BX102" s="191"/>
    </row>
    <row r="103" spans="1:76" s="192" customFormat="1" ht="14.1" customHeight="1">
      <c r="A103" s="177" t="s">
        <v>16</v>
      </c>
      <c r="B103" s="178">
        <v>80</v>
      </c>
      <c r="C103" s="179">
        <v>10</v>
      </c>
      <c r="D103" s="180">
        <v>1.2152777777777778E-3</v>
      </c>
      <c r="E103" s="181">
        <v>1</v>
      </c>
      <c r="F103" s="181">
        <v>1</v>
      </c>
      <c r="G103" s="182" t="s">
        <v>116</v>
      </c>
      <c r="H103" s="183"/>
      <c r="I103" s="184"/>
      <c r="J103" s="184"/>
      <c r="K103" s="184"/>
      <c r="L103" s="184"/>
      <c r="M103" s="185"/>
      <c r="N103" s="186"/>
      <c r="O103" s="187"/>
      <c r="P103" s="184"/>
      <c r="Q103" s="188"/>
      <c r="R103" s="188"/>
      <c r="S103" s="184"/>
      <c r="T103" s="184"/>
      <c r="U103" s="184"/>
      <c r="V103" s="184"/>
      <c r="W103" s="189"/>
      <c r="X103" s="122"/>
      <c r="Y103" s="122"/>
      <c r="Z103" s="122"/>
      <c r="AA103" s="122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0"/>
      <c r="AZ103" s="190"/>
      <c r="BA103" s="190"/>
      <c r="BB103" s="190"/>
      <c r="BC103" s="190"/>
      <c r="BD103" s="190"/>
      <c r="BE103" s="190"/>
      <c r="BF103" s="190"/>
      <c r="BG103" s="190"/>
      <c r="BH103" s="190"/>
      <c r="BI103" s="190"/>
      <c r="BJ103" s="191"/>
      <c r="BK103" s="191"/>
      <c r="BL103" s="191"/>
      <c r="BM103" s="191"/>
      <c r="BN103" s="191"/>
      <c r="BO103" s="191"/>
      <c r="BP103" s="191"/>
      <c r="BQ103" s="191"/>
      <c r="BR103" s="191"/>
      <c r="BS103" s="191"/>
      <c r="BT103" s="191"/>
      <c r="BU103" s="191"/>
      <c r="BV103" s="191"/>
      <c r="BW103" s="191"/>
      <c r="BX103" s="191"/>
    </row>
    <row r="104" spans="1:76" s="121" customFormat="1" ht="14.1" customHeight="1">
      <c r="A104" s="193" t="s">
        <v>17</v>
      </c>
      <c r="B104" s="194">
        <v>60</v>
      </c>
      <c r="C104" s="195">
        <v>0</v>
      </c>
      <c r="D104" s="196">
        <v>2.6620370370370372E-4</v>
      </c>
      <c r="E104" s="197">
        <v>1</v>
      </c>
      <c r="F104" s="197">
        <v>0</v>
      </c>
      <c r="G104" s="198"/>
      <c r="H104" s="183"/>
      <c r="I104" s="184"/>
      <c r="J104" s="184"/>
      <c r="K104" s="184"/>
      <c r="L104" s="184"/>
      <c r="M104" s="185"/>
      <c r="N104" s="186"/>
      <c r="O104" s="187"/>
      <c r="P104" s="184"/>
      <c r="Q104" s="188"/>
      <c r="R104" s="188"/>
      <c r="S104" s="184"/>
      <c r="T104" s="184"/>
      <c r="U104" s="184"/>
      <c r="V104" s="184"/>
      <c r="W104" s="189"/>
      <c r="X104" s="122"/>
      <c r="Y104" s="122"/>
      <c r="Z104" s="122"/>
      <c r="AA104" s="122"/>
      <c r="AB104" s="190"/>
      <c r="AC104" s="190"/>
      <c r="AD104" s="190"/>
      <c r="AE104" s="190"/>
      <c r="AF104" s="190"/>
      <c r="AG104" s="190"/>
      <c r="AH104" s="190"/>
      <c r="AI104" s="190"/>
      <c r="AJ104" s="190"/>
      <c r="AK104" s="190"/>
      <c r="AL104" s="190"/>
      <c r="AM104" s="190"/>
      <c r="AN104" s="190"/>
      <c r="AO104" s="190"/>
      <c r="AP104" s="190"/>
      <c r="AQ104" s="190"/>
      <c r="AR104" s="190"/>
      <c r="AS104" s="190"/>
      <c r="AT104" s="190"/>
      <c r="AU104" s="190"/>
      <c r="AV104" s="190"/>
      <c r="AW104" s="190"/>
      <c r="AX104" s="190"/>
      <c r="AY104" s="190"/>
      <c r="AZ104" s="190"/>
      <c r="BA104" s="190"/>
      <c r="BB104" s="190"/>
      <c r="BC104" s="190"/>
      <c r="BD104" s="190"/>
      <c r="BE104" s="190"/>
      <c r="BF104" s="190"/>
      <c r="BG104" s="190"/>
      <c r="BH104" s="190"/>
      <c r="BI104" s="190"/>
      <c r="BJ104" s="191"/>
      <c r="BK104" s="191"/>
      <c r="BL104" s="191"/>
      <c r="BM104" s="191"/>
      <c r="BN104" s="191"/>
      <c r="BO104" s="191"/>
      <c r="BP104" s="191"/>
      <c r="BQ104" s="191"/>
      <c r="BR104" s="191"/>
      <c r="BS104" s="191"/>
      <c r="BT104" s="191"/>
      <c r="BU104" s="191"/>
      <c r="BV104" s="191"/>
      <c r="BW104" s="191"/>
      <c r="BX104" s="191"/>
    </row>
    <row r="105" spans="1:76" s="175" customFormat="1" ht="14.1" customHeight="1">
      <c r="A105" s="193" t="s">
        <v>18</v>
      </c>
      <c r="B105" s="194">
        <v>20</v>
      </c>
      <c r="C105" s="195">
        <v>0</v>
      </c>
      <c r="D105" s="196">
        <v>1.1574074074074073E-4</v>
      </c>
      <c r="E105" s="197">
        <v>1</v>
      </c>
      <c r="F105" s="197">
        <v>0</v>
      </c>
      <c r="G105" s="198"/>
      <c r="H105" s="183"/>
      <c r="I105" s="184"/>
      <c r="J105" s="184"/>
      <c r="K105" s="184"/>
      <c r="L105" s="184"/>
      <c r="M105" s="185"/>
      <c r="N105" s="186"/>
      <c r="O105" s="187"/>
      <c r="P105" s="184"/>
      <c r="Q105" s="188"/>
      <c r="R105" s="188"/>
      <c r="S105" s="184"/>
      <c r="T105" s="184"/>
      <c r="U105" s="184"/>
      <c r="V105" s="184"/>
      <c r="W105" s="189"/>
      <c r="X105" s="122"/>
      <c r="Y105" s="122"/>
      <c r="Z105" s="122"/>
      <c r="AA105" s="122"/>
      <c r="AB105" s="190"/>
      <c r="AC105" s="190"/>
      <c r="AD105" s="190"/>
      <c r="AE105" s="190"/>
      <c r="AF105" s="190"/>
      <c r="AG105" s="190"/>
      <c r="AH105" s="190"/>
      <c r="AI105" s="190"/>
      <c r="AJ105" s="190"/>
      <c r="AK105" s="190"/>
      <c r="AL105" s="190"/>
      <c r="AM105" s="190"/>
      <c r="AN105" s="190"/>
      <c r="AO105" s="190"/>
      <c r="AP105" s="190"/>
      <c r="AQ105" s="190"/>
      <c r="AR105" s="190"/>
      <c r="AS105" s="190"/>
      <c r="AT105" s="190"/>
      <c r="AU105" s="190"/>
      <c r="AV105" s="190"/>
      <c r="AW105" s="190"/>
      <c r="AX105" s="190"/>
      <c r="AY105" s="190"/>
      <c r="AZ105" s="190"/>
      <c r="BA105" s="190"/>
      <c r="BB105" s="190"/>
      <c r="BC105" s="190"/>
      <c r="BD105" s="190"/>
      <c r="BE105" s="190"/>
      <c r="BF105" s="190"/>
      <c r="BG105" s="190"/>
      <c r="BH105" s="190"/>
      <c r="BI105" s="190"/>
      <c r="BJ105" s="191"/>
      <c r="BK105" s="191"/>
      <c r="BL105" s="191"/>
      <c r="BM105" s="191"/>
      <c r="BN105" s="191"/>
      <c r="BO105" s="191"/>
      <c r="BP105" s="191"/>
      <c r="BQ105" s="191"/>
      <c r="BR105" s="191"/>
      <c r="BS105" s="191"/>
      <c r="BT105" s="191"/>
      <c r="BU105" s="191"/>
      <c r="BV105" s="191"/>
      <c r="BW105" s="191"/>
      <c r="BX105" s="191"/>
    </row>
    <row r="106" spans="1:76" s="121" customFormat="1" ht="14.1" customHeight="1">
      <c r="A106" s="193" t="s">
        <v>19</v>
      </c>
      <c r="B106" s="194">
        <v>60</v>
      </c>
      <c r="C106" s="195">
        <v>0</v>
      </c>
      <c r="D106" s="196">
        <v>3.0092592592592595E-4</v>
      </c>
      <c r="E106" s="197">
        <v>1</v>
      </c>
      <c r="F106" s="197">
        <v>0</v>
      </c>
      <c r="G106" s="198"/>
      <c r="H106" s="183"/>
      <c r="I106" s="184"/>
      <c r="J106" s="184"/>
      <c r="K106" s="184"/>
      <c r="L106" s="184"/>
      <c r="M106" s="185"/>
      <c r="N106" s="186"/>
      <c r="O106" s="187"/>
      <c r="P106" s="184"/>
      <c r="Q106" s="188"/>
      <c r="R106" s="188"/>
      <c r="S106" s="184"/>
      <c r="T106" s="184"/>
      <c r="U106" s="184"/>
      <c r="V106" s="184"/>
      <c r="W106" s="189"/>
      <c r="X106" s="122"/>
      <c r="Y106" s="122"/>
      <c r="Z106" s="122"/>
      <c r="AA106" s="122"/>
      <c r="AB106" s="190"/>
      <c r="AC106" s="190"/>
      <c r="AD106" s="190"/>
      <c r="AE106" s="190"/>
      <c r="AF106" s="190"/>
      <c r="AG106" s="190"/>
      <c r="AH106" s="190"/>
      <c r="AI106" s="190"/>
      <c r="AJ106" s="190"/>
      <c r="AK106" s="190"/>
      <c r="AL106" s="190"/>
      <c r="AM106" s="190"/>
      <c r="AN106" s="190"/>
      <c r="AO106" s="190"/>
      <c r="AP106" s="190"/>
      <c r="AQ106" s="190"/>
      <c r="AR106" s="190"/>
      <c r="AS106" s="190"/>
      <c r="AT106" s="190"/>
      <c r="AU106" s="190"/>
      <c r="AV106" s="190"/>
      <c r="AW106" s="190"/>
      <c r="AX106" s="190"/>
      <c r="AY106" s="190"/>
      <c r="AZ106" s="190"/>
      <c r="BA106" s="190"/>
      <c r="BB106" s="190"/>
      <c r="BC106" s="190"/>
      <c r="BD106" s="190"/>
      <c r="BE106" s="190"/>
      <c r="BF106" s="190"/>
      <c r="BG106" s="190"/>
      <c r="BH106" s="190"/>
      <c r="BI106" s="190"/>
      <c r="BJ106" s="191"/>
      <c r="BK106" s="191"/>
      <c r="BL106" s="191"/>
      <c r="BM106" s="191"/>
      <c r="BN106" s="191"/>
      <c r="BO106" s="191"/>
      <c r="BP106" s="191"/>
      <c r="BQ106" s="191"/>
      <c r="BR106" s="191"/>
      <c r="BS106" s="191"/>
      <c r="BT106" s="191"/>
      <c r="BU106" s="191"/>
      <c r="BV106" s="191"/>
      <c r="BW106" s="191"/>
      <c r="BX106" s="191"/>
    </row>
    <row r="107" spans="1:76" s="192" customFormat="1" ht="14.1" customHeight="1">
      <c r="A107" s="193" t="s">
        <v>20</v>
      </c>
      <c r="B107" s="194">
        <v>40</v>
      </c>
      <c r="C107" s="195">
        <v>0</v>
      </c>
      <c r="D107" s="196">
        <v>2.5462962962962961E-4</v>
      </c>
      <c r="E107" s="197">
        <v>1</v>
      </c>
      <c r="F107" s="197">
        <v>0</v>
      </c>
      <c r="G107" s="198"/>
      <c r="H107" s="183"/>
      <c r="I107" s="184"/>
      <c r="J107" s="184"/>
      <c r="K107" s="184"/>
      <c r="L107" s="184"/>
      <c r="M107" s="185"/>
      <c r="N107" s="186"/>
      <c r="O107" s="187"/>
      <c r="P107" s="184"/>
      <c r="Q107" s="188"/>
      <c r="R107" s="188"/>
      <c r="S107" s="184"/>
      <c r="T107" s="184"/>
      <c r="U107" s="184"/>
      <c r="V107" s="184"/>
      <c r="W107" s="189"/>
      <c r="X107" s="122"/>
      <c r="Y107" s="122"/>
      <c r="Z107" s="122"/>
      <c r="AA107" s="122"/>
      <c r="AB107" s="190"/>
      <c r="AC107" s="190"/>
      <c r="AD107" s="190"/>
      <c r="AE107" s="190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0"/>
      <c r="AZ107" s="190"/>
      <c r="BA107" s="190"/>
      <c r="BB107" s="190"/>
      <c r="BC107" s="190"/>
      <c r="BD107" s="190"/>
      <c r="BE107" s="190"/>
      <c r="BF107" s="190"/>
      <c r="BG107" s="190"/>
      <c r="BH107" s="190"/>
      <c r="BI107" s="190"/>
      <c r="BJ107" s="191"/>
      <c r="BK107" s="191"/>
      <c r="BL107" s="191"/>
      <c r="BM107" s="191"/>
      <c r="BN107" s="191"/>
      <c r="BO107" s="191"/>
      <c r="BP107" s="191"/>
      <c r="BQ107" s="191"/>
      <c r="BR107" s="191"/>
      <c r="BS107" s="191"/>
      <c r="BT107" s="191"/>
      <c r="BU107" s="191"/>
      <c r="BV107" s="191"/>
      <c r="BW107" s="191"/>
      <c r="BX107" s="191"/>
    </row>
    <row r="108" spans="1:76" s="192" customFormat="1" ht="14.1" customHeight="1">
      <c r="A108" s="199" t="s">
        <v>21</v>
      </c>
      <c r="B108" s="200">
        <v>60</v>
      </c>
      <c r="C108" s="201">
        <v>0</v>
      </c>
      <c r="D108" s="202">
        <v>3.1250000000000001E-4</v>
      </c>
      <c r="E108" s="203">
        <v>1</v>
      </c>
      <c r="F108" s="203">
        <v>0</v>
      </c>
      <c r="G108" s="204"/>
      <c r="H108" s="183"/>
      <c r="I108" s="184"/>
      <c r="J108" s="184"/>
      <c r="K108" s="184"/>
      <c r="L108" s="184"/>
      <c r="M108" s="185"/>
      <c r="N108" s="186"/>
      <c r="O108" s="187"/>
      <c r="P108" s="184"/>
      <c r="Q108" s="188"/>
      <c r="R108" s="188"/>
      <c r="S108" s="184"/>
      <c r="T108" s="184"/>
      <c r="U108" s="184"/>
      <c r="V108" s="184"/>
      <c r="W108" s="189"/>
      <c r="X108" s="122"/>
      <c r="Y108" s="122"/>
      <c r="Z108" s="122"/>
      <c r="AA108" s="122"/>
      <c r="AB108" s="190"/>
      <c r="AC108" s="190"/>
      <c r="AD108" s="190"/>
      <c r="AE108" s="190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0"/>
      <c r="AZ108" s="190"/>
      <c r="BA108" s="190"/>
      <c r="BB108" s="190"/>
      <c r="BC108" s="190"/>
      <c r="BD108" s="190"/>
      <c r="BE108" s="190"/>
      <c r="BF108" s="190"/>
      <c r="BG108" s="190"/>
      <c r="BH108" s="190"/>
      <c r="BI108" s="190"/>
      <c r="BJ108" s="191"/>
      <c r="BK108" s="191"/>
      <c r="BL108" s="191"/>
      <c r="BM108" s="191"/>
      <c r="BN108" s="191"/>
      <c r="BO108" s="191"/>
      <c r="BP108" s="191"/>
      <c r="BQ108" s="191"/>
      <c r="BR108" s="191"/>
      <c r="BS108" s="191"/>
      <c r="BT108" s="191"/>
      <c r="BU108" s="191"/>
      <c r="BV108" s="191"/>
      <c r="BW108" s="191"/>
      <c r="BX108" s="191"/>
    </row>
    <row r="109" spans="1:76" s="121" customFormat="1" ht="14.1" customHeight="1">
      <c r="A109" s="205" t="s">
        <v>22</v>
      </c>
      <c r="B109" s="206">
        <v>20</v>
      </c>
      <c r="C109" s="207">
        <v>0</v>
      </c>
      <c r="D109" s="208">
        <v>1.1574074074074073E-4</v>
      </c>
      <c r="E109" s="209">
        <v>1</v>
      </c>
      <c r="F109" s="209">
        <v>0</v>
      </c>
      <c r="G109" s="210"/>
      <c r="H109" s="183"/>
      <c r="I109" s="184"/>
      <c r="J109" s="184"/>
      <c r="K109" s="184"/>
      <c r="L109" s="184"/>
      <c r="M109" s="185"/>
      <c r="N109" s="186"/>
      <c r="O109" s="187"/>
      <c r="P109" s="184"/>
      <c r="Q109" s="188"/>
      <c r="R109" s="188"/>
      <c r="S109" s="184"/>
      <c r="T109" s="184"/>
      <c r="U109" s="184"/>
      <c r="V109" s="184"/>
      <c r="W109" s="189"/>
      <c r="X109" s="122"/>
      <c r="Y109" s="122"/>
      <c r="Z109" s="122"/>
      <c r="AA109" s="122"/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0"/>
      <c r="AZ109" s="190"/>
      <c r="BA109" s="190"/>
      <c r="BB109" s="190"/>
      <c r="BC109" s="190"/>
      <c r="BD109" s="190"/>
      <c r="BE109" s="190"/>
      <c r="BF109" s="190"/>
      <c r="BG109" s="190"/>
      <c r="BH109" s="190"/>
      <c r="BI109" s="190"/>
      <c r="BJ109" s="191"/>
      <c r="BK109" s="191"/>
      <c r="BL109" s="191"/>
      <c r="BM109" s="191"/>
      <c r="BN109" s="191"/>
      <c r="BO109" s="191"/>
      <c r="BP109" s="191"/>
      <c r="BQ109" s="191"/>
      <c r="BR109" s="191"/>
      <c r="BS109" s="191"/>
      <c r="BT109" s="191"/>
      <c r="BU109" s="191"/>
      <c r="BV109" s="191"/>
      <c r="BW109" s="191"/>
      <c r="BX109" s="191"/>
    </row>
    <row r="110" spans="1:76" s="175" customFormat="1" ht="14.1" customHeight="1">
      <c r="A110" s="193" t="s">
        <v>23</v>
      </c>
      <c r="B110" s="194">
        <v>40</v>
      </c>
      <c r="C110" s="195">
        <v>0</v>
      </c>
      <c r="D110" s="196">
        <v>3.0092592592592595E-4</v>
      </c>
      <c r="E110" s="197">
        <v>1</v>
      </c>
      <c r="F110" s="197">
        <v>0</v>
      </c>
      <c r="G110" s="198"/>
      <c r="H110" s="183"/>
      <c r="I110" s="184"/>
      <c r="J110" s="184"/>
      <c r="K110" s="184"/>
      <c r="L110" s="184"/>
      <c r="M110" s="185"/>
      <c r="N110" s="186"/>
      <c r="O110" s="187"/>
      <c r="P110" s="184"/>
      <c r="Q110" s="188"/>
      <c r="R110" s="188"/>
      <c r="S110" s="184"/>
      <c r="T110" s="184"/>
      <c r="U110" s="184"/>
      <c r="V110" s="184"/>
      <c r="W110" s="189"/>
      <c r="X110" s="122"/>
      <c r="Y110" s="122"/>
      <c r="Z110" s="122"/>
      <c r="AA110" s="122"/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0"/>
      <c r="AZ110" s="190"/>
      <c r="BA110" s="190"/>
      <c r="BB110" s="190"/>
      <c r="BC110" s="190"/>
      <c r="BD110" s="190"/>
      <c r="BE110" s="190"/>
      <c r="BF110" s="190"/>
      <c r="BG110" s="190"/>
      <c r="BH110" s="190"/>
      <c r="BI110" s="190"/>
      <c r="BJ110" s="191"/>
      <c r="BK110" s="191"/>
      <c r="BL110" s="191"/>
      <c r="BM110" s="191"/>
      <c r="BN110" s="191"/>
      <c r="BO110" s="191"/>
      <c r="BP110" s="191"/>
      <c r="BQ110" s="191"/>
      <c r="BR110" s="191"/>
      <c r="BS110" s="191"/>
      <c r="BT110" s="191"/>
      <c r="BU110" s="191"/>
      <c r="BV110" s="191"/>
      <c r="BW110" s="191"/>
      <c r="BX110" s="191"/>
    </row>
    <row r="111" spans="1:76" s="121" customFormat="1" ht="14.1" customHeight="1">
      <c r="A111" s="193" t="s">
        <v>24</v>
      </c>
      <c r="B111" s="194">
        <v>20</v>
      </c>
      <c r="C111" s="195">
        <v>0</v>
      </c>
      <c r="D111" s="196">
        <v>1.7361111111111112E-4</v>
      </c>
      <c r="E111" s="197">
        <v>1</v>
      </c>
      <c r="F111" s="197">
        <v>0</v>
      </c>
      <c r="G111" s="198"/>
      <c r="H111" s="183"/>
      <c r="I111" s="184"/>
      <c r="J111" s="184"/>
      <c r="K111" s="184"/>
      <c r="L111" s="184"/>
      <c r="M111" s="185"/>
      <c r="N111" s="186"/>
      <c r="O111" s="187"/>
      <c r="P111" s="184"/>
      <c r="Q111" s="188"/>
      <c r="R111" s="188"/>
      <c r="S111" s="184"/>
      <c r="T111" s="184"/>
      <c r="U111" s="184"/>
      <c r="V111" s="184"/>
      <c r="W111" s="189"/>
      <c r="X111" s="122"/>
      <c r="Y111" s="122"/>
      <c r="Z111" s="122"/>
      <c r="AA111" s="122"/>
      <c r="AB111" s="190"/>
      <c r="AC111" s="190"/>
      <c r="AD111" s="190"/>
      <c r="AE111" s="190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0"/>
      <c r="AZ111" s="190"/>
      <c r="BA111" s="190"/>
      <c r="BB111" s="190"/>
      <c r="BC111" s="190"/>
      <c r="BD111" s="190"/>
      <c r="BE111" s="190"/>
      <c r="BF111" s="190"/>
      <c r="BG111" s="190"/>
      <c r="BH111" s="190"/>
      <c r="BI111" s="190"/>
      <c r="BJ111" s="191"/>
      <c r="BK111" s="191"/>
      <c r="BL111" s="191"/>
      <c r="BM111" s="191"/>
      <c r="BN111" s="191"/>
      <c r="BO111" s="191"/>
      <c r="BP111" s="191"/>
      <c r="BQ111" s="191"/>
      <c r="BR111" s="191"/>
      <c r="BS111" s="191"/>
      <c r="BT111" s="191"/>
      <c r="BU111" s="191"/>
      <c r="BV111" s="191"/>
      <c r="BW111" s="191"/>
      <c r="BX111" s="191"/>
    </row>
    <row r="112" spans="1:76" s="192" customFormat="1" ht="14.1" customHeight="1">
      <c r="A112" s="193" t="s">
        <v>25</v>
      </c>
      <c r="B112" s="194">
        <v>20</v>
      </c>
      <c r="C112" s="195">
        <v>0</v>
      </c>
      <c r="D112" s="196">
        <v>2.199074074074074E-4</v>
      </c>
      <c r="E112" s="197">
        <v>1</v>
      </c>
      <c r="F112" s="197">
        <v>0</v>
      </c>
      <c r="G112" s="198"/>
      <c r="H112" s="183"/>
      <c r="I112" s="184"/>
      <c r="J112" s="184"/>
      <c r="K112" s="184"/>
      <c r="L112" s="184"/>
      <c r="M112" s="185"/>
      <c r="N112" s="186"/>
      <c r="O112" s="187"/>
      <c r="P112" s="184"/>
      <c r="Q112" s="188"/>
      <c r="R112" s="188"/>
      <c r="S112" s="184"/>
      <c r="T112" s="184"/>
      <c r="U112" s="184"/>
      <c r="V112" s="184"/>
      <c r="W112" s="189"/>
      <c r="X112" s="122"/>
      <c r="Y112" s="122"/>
      <c r="Z112" s="122"/>
      <c r="AA112" s="122"/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0"/>
      <c r="AZ112" s="190"/>
      <c r="BA112" s="190"/>
      <c r="BB112" s="190"/>
      <c r="BC112" s="190"/>
      <c r="BD112" s="190"/>
      <c r="BE112" s="190"/>
      <c r="BF112" s="190"/>
      <c r="BG112" s="190"/>
      <c r="BH112" s="190"/>
      <c r="BI112" s="190"/>
      <c r="BJ112" s="191"/>
      <c r="BK112" s="191"/>
      <c r="BL112" s="191"/>
      <c r="BM112" s="191"/>
      <c r="BN112" s="191"/>
      <c r="BO112" s="191"/>
      <c r="BP112" s="191"/>
      <c r="BQ112" s="191"/>
      <c r="BR112" s="191"/>
      <c r="BS112" s="191"/>
      <c r="BT112" s="191"/>
      <c r="BU112" s="191"/>
      <c r="BV112" s="191"/>
      <c r="BW112" s="191"/>
      <c r="BX112" s="191"/>
    </row>
    <row r="113" spans="1:76" s="192" customFormat="1" ht="14.1" customHeight="1">
      <c r="A113" s="193" t="s">
        <v>26</v>
      </c>
      <c r="B113" s="194">
        <v>30</v>
      </c>
      <c r="C113" s="195">
        <v>0</v>
      </c>
      <c r="D113" s="196">
        <v>2.3148148148148146E-4</v>
      </c>
      <c r="E113" s="197">
        <v>1</v>
      </c>
      <c r="F113" s="197">
        <v>0</v>
      </c>
      <c r="G113" s="198"/>
      <c r="H113" s="183"/>
      <c r="I113" s="184"/>
      <c r="J113" s="184"/>
      <c r="K113" s="184"/>
      <c r="L113" s="184"/>
      <c r="M113" s="185"/>
      <c r="N113" s="186"/>
      <c r="O113" s="187"/>
      <c r="P113" s="184"/>
      <c r="Q113" s="188"/>
      <c r="R113" s="188"/>
      <c r="S113" s="184"/>
      <c r="T113" s="184"/>
      <c r="U113" s="184"/>
      <c r="V113" s="184"/>
      <c r="W113" s="189"/>
      <c r="X113" s="122"/>
      <c r="Y113" s="122"/>
      <c r="Z113" s="122"/>
      <c r="AA113" s="122"/>
      <c r="AB113" s="190"/>
      <c r="AC113" s="190"/>
      <c r="AD113" s="190"/>
      <c r="AE113" s="190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0"/>
      <c r="AZ113" s="190"/>
      <c r="BA113" s="190"/>
      <c r="BB113" s="190"/>
      <c r="BC113" s="190"/>
      <c r="BD113" s="190"/>
      <c r="BE113" s="190"/>
      <c r="BF113" s="190"/>
      <c r="BG113" s="190"/>
      <c r="BH113" s="190"/>
      <c r="BI113" s="190"/>
      <c r="BJ113" s="191"/>
      <c r="BK113" s="191"/>
      <c r="BL113" s="191"/>
      <c r="BM113" s="191"/>
      <c r="BN113" s="191"/>
      <c r="BO113" s="191"/>
      <c r="BP113" s="191"/>
      <c r="BQ113" s="191"/>
      <c r="BR113" s="191"/>
      <c r="BS113" s="191"/>
      <c r="BT113" s="191"/>
      <c r="BU113" s="191"/>
      <c r="BV113" s="191"/>
      <c r="BW113" s="191"/>
      <c r="BX113" s="191"/>
    </row>
    <row r="114" spans="1:76" s="121" customFormat="1" ht="14.1" customHeight="1">
      <c r="A114" s="193" t="s">
        <v>27</v>
      </c>
      <c r="B114" s="194">
        <v>20</v>
      </c>
      <c r="C114" s="195">
        <v>0</v>
      </c>
      <c r="D114" s="196">
        <v>1.6203703703703703E-4</v>
      </c>
      <c r="E114" s="197">
        <v>1</v>
      </c>
      <c r="F114" s="197">
        <v>0</v>
      </c>
      <c r="G114" s="198"/>
      <c r="H114" s="183"/>
      <c r="I114" s="184"/>
      <c r="J114" s="184"/>
      <c r="K114" s="184"/>
      <c r="L114" s="184"/>
      <c r="M114" s="185"/>
      <c r="N114" s="186"/>
      <c r="O114" s="187"/>
      <c r="P114" s="184"/>
      <c r="Q114" s="188"/>
      <c r="R114" s="188"/>
      <c r="S114" s="184"/>
      <c r="T114" s="184"/>
      <c r="U114" s="184"/>
      <c r="V114" s="184"/>
      <c r="W114" s="189"/>
      <c r="X114" s="122"/>
      <c r="Y114" s="122"/>
      <c r="Z114" s="122"/>
      <c r="AA114" s="122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0"/>
      <c r="AZ114" s="190"/>
      <c r="BA114" s="190"/>
      <c r="BB114" s="190"/>
      <c r="BC114" s="190"/>
      <c r="BD114" s="190"/>
      <c r="BE114" s="190"/>
      <c r="BF114" s="190"/>
      <c r="BG114" s="190"/>
      <c r="BH114" s="190"/>
      <c r="BI114" s="190"/>
      <c r="BJ114" s="191"/>
      <c r="BK114" s="191"/>
      <c r="BL114" s="191"/>
      <c r="BM114" s="191"/>
      <c r="BN114" s="191"/>
      <c r="BO114" s="191"/>
      <c r="BP114" s="191"/>
      <c r="BQ114" s="191"/>
      <c r="BR114" s="191"/>
      <c r="BS114" s="191"/>
      <c r="BT114" s="191"/>
      <c r="BU114" s="191"/>
      <c r="BV114" s="191"/>
      <c r="BW114" s="191"/>
      <c r="BX114" s="191"/>
    </row>
    <row r="115" spans="1:76" s="175" customFormat="1" ht="14.1" customHeight="1">
      <c r="A115" s="211" t="s">
        <v>28</v>
      </c>
      <c r="B115" s="212">
        <v>20</v>
      </c>
      <c r="C115" s="213">
        <v>0</v>
      </c>
      <c r="D115" s="214">
        <v>1.3888888888888889E-4</v>
      </c>
      <c r="E115" s="215">
        <v>1</v>
      </c>
      <c r="F115" s="215">
        <v>0</v>
      </c>
      <c r="G115" s="216"/>
      <c r="H115" s="183"/>
      <c r="I115" s="184"/>
      <c r="J115" s="184"/>
      <c r="K115" s="184"/>
      <c r="L115" s="184"/>
      <c r="M115" s="185"/>
      <c r="N115" s="186"/>
      <c r="O115" s="187"/>
      <c r="P115" s="184"/>
      <c r="Q115" s="188"/>
      <c r="R115" s="188"/>
      <c r="S115" s="184"/>
      <c r="T115" s="184"/>
      <c r="U115" s="184"/>
      <c r="V115" s="184"/>
      <c r="W115" s="189"/>
      <c r="X115" s="122"/>
      <c r="Y115" s="122"/>
      <c r="Z115" s="122"/>
      <c r="AA115" s="122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0"/>
      <c r="AZ115" s="190"/>
      <c r="BA115" s="190"/>
      <c r="BB115" s="190"/>
      <c r="BC115" s="190"/>
      <c r="BD115" s="190"/>
      <c r="BE115" s="190"/>
      <c r="BF115" s="190"/>
      <c r="BG115" s="190"/>
      <c r="BH115" s="190"/>
      <c r="BI115" s="190"/>
      <c r="BJ115" s="191"/>
      <c r="BK115" s="191"/>
      <c r="BL115" s="191"/>
      <c r="BM115" s="191"/>
      <c r="BN115" s="191"/>
      <c r="BO115" s="191"/>
      <c r="BP115" s="191"/>
      <c r="BQ115" s="191"/>
      <c r="BR115" s="191"/>
      <c r="BS115" s="191"/>
      <c r="BT115" s="191"/>
      <c r="BU115" s="191"/>
      <c r="BV115" s="191"/>
      <c r="BW115" s="191"/>
      <c r="BX115" s="191"/>
    </row>
    <row r="116" spans="1:76" s="121" customFormat="1" ht="14.1" customHeight="1">
      <c r="A116" s="199" t="s">
        <v>57</v>
      </c>
      <c r="B116" s="200">
        <v>20</v>
      </c>
      <c r="C116" s="201">
        <v>0</v>
      </c>
      <c r="D116" s="202">
        <v>1.7361111111111112E-4</v>
      </c>
      <c r="E116" s="203">
        <v>1</v>
      </c>
      <c r="F116" s="203">
        <v>0</v>
      </c>
      <c r="G116" s="204"/>
      <c r="H116" s="183"/>
      <c r="I116" s="184"/>
      <c r="J116" s="184"/>
      <c r="K116" s="184"/>
      <c r="L116" s="184"/>
      <c r="M116" s="185"/>
      <c r="N116" s="186"/>
      <c r="O116" s="187"/>
      <c r="P116" s="184"/>
      <c r="Q116" s="188"/>
      <c r="R116" s="188"/>
      <c r="S116" s="184"/>
      <c r="T116" s="184"/>
      <c r="U116" s="184"/>
      <c r="V116" s="184"/>
      <c r="W116" s="189"/>
      <c r="X116" s="122"/>
      <c r="Y116" s="122"/>
      <c r="Z116" s="122"/>
      <c r="AA116" s="122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0"/>
      <c r="AZ116" s="190"/>
      <c r="BA116" s="190"/>
      <c r="BB116" s="190"/>
      <c r="BC116" s="190"/>
      <c r="BD116" s="190"/>
      <c r="BE116" s="190"/>
      <c r="BF116" s="190"/>
      <c r="BG116" s="190"/>
      <c r="BH116" s="190"/>
      <c r="BI116" s="190"/>
      <c r="BJ116" s="191"/>
      <c r="BK116" s="191"/>
      <c r="BL116" s="191"/>
      <c r="BM116" s="191"/>
      <c r="BN116" s="191"/>
      <c r="BO116" s="191"/>
      <c r="BP116" s="191"/>
      <c r="BQ116" s="191"/>
      <c r="BR116" s="191"/>
      <c r="BS116" s="191"/>
      <c r="BT116" s="191"/>
      <c r="BU116" s="191"/>
      <c r="BV116" s="191"/>
      <c r="BW116" s="191"/>
      <c r="BX116" s="191"/>
    </row>
    <row r="117" spans="1:76" s="192" customFormat="1" ht="14.1" customHeight="1">
      <c r="A117" s="205" t="s">
        <v>29</v>
      </c>
      <c r="B117" s="206">
        <v>60</v>
      </c>
      <c r="C117" s="207">
        <v>0</v>
      </c>
      <c r="D117" s="208">
        <v>3.3564814814814812E-4</v>
      </c>
      <c r="E117" s="209">
        <v>1</v>
      </c>
      <c r="F117" s="209">
        <v>0</v>
      </c>
      <c r="G117" s="210"/>
      <c r="H117" s="183"/>
      <c r="I117" s="184"/>
      <c r="J117" s="184"/>
      <c r="K117" s="184"/>
      <c r="L117" s="184"/>
      <c r="M117" s="185"/>
      <c r="N117" s="186"/>
      <c r="O117" s="187"/>
      <c r="P117" s="184"/>
      <c r="Q117" s="188"/>
      <c r="R117" s="188"/>
      <c r="S117" s="184"/>
      <c r="T117" s="184"/>
      <c r="U117" s="184"/>
      <c r="V117" s="184"/>
      <c r="W117" s="189"/>
      <c r="X117" s="122"/>
      <c r="Y117" s="122"/>
      <c r="Z117" s="122"/>
      <c r="AA117" s="122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0"/>
      <c r="AZ117" s="190"/>
      <c r="BA117" s="190"/>
      <c r="BB117" s="190"/>
      <c r="BC117" s="190"/>
      <c r="BD117" s="190"/>
      <c r="BE117" s="190"/>
      <c r="BF117" s="190"/>
      <c r="BG117" s="190"/>
      <c r="BH117" s="190"/>
      <c r="BI117" s="190"/>
      <c r="BJ117" s="191"/>
      <c r="BK117" s="191"/>
      <c r="BL117" s="191"/>
      <c r="BM117" s="191"/>
      <c r="BN117" s="191"/>
      <c r="BO117" s="191"/>
      <c r="BP117" s="191"/>
      <c r="BQ117" s="191"/>
      <c r="BR117" s="191"/>
      <c r="BS117" s="191"/>
      <c r="BT117" s="191"/>
      <c r="BU117" s="191"/>
      <c r="BV117" s="191"/>
      <c r="BW117" s="191"/>
      <c r="BX117" s="191"/>
    </row>
    <row r="118" spans="1:76" s="192" customFormat="1" ht="14.1" customHeight="1">
      <c r="A118" s="193" t="s">
        <v>30</v>
      </c>
      <c r="B118" s="194">
        <v>80</v>
      </c>
      <c r="C118" s="195">
        <v>0</v>
      </c>
      <c r="D118" s="196">
        <v>3.8194444444444446E-4</v>
      </c>
      <c r="E118" s="197">
        <v>1</v>
      </c>
      <c r="F118" s="197">
        <v>0</v>
      </c>
      <c r="G118" s="198"/>
      <c r="H118" s="183"/>
      <c r="I118" s="184"/>
      <c r="J118" s="184"/>
      <c r="K118" s="184"/>
      <c r="L118" s="184"/>
      <c r="M118" s="185"/>
      <c r="N118" s="186"/>
      <c r="O118" s="187"/>
      <c r="P118" s="184"/>
      <c r="Q118" s="188"/>
      <c r="R118" s="188"/>
      <c r="S118" s="184"/>
      <c r="T118" s="184"/>
      <c r="U118" s="184"/>
      <c r="V118" s="184"/>
      <c r="W118" s="189"/>
      <c r="X118" s="122"/>
      <c r="Y118" s="122"/>
      <c r="Z118" s="122"/>
      <c r="AA118" s="122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0"/>
      <c r="AZ118" s="190"/>
      <c r="BA118" s="190"/>
      <c r="BB118" s="190"/>
      <c r="BC118" s="190"/>
      <c r="BD118" s="190"/>
      <c r="BE118" s="190"/>
      <c r="BF118" s="190"/>
      <c r="BG118" s="190"/>
      <c r="BH118" s="190"/>
      <c r="BI118" s="190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</row>
    <row r="119" spans="1:76" s="121" customFormat="1" ht="14.1" customHeight="1">
      <c r="A119" s="193" t="s">
        <v>31</v>
      </c>
      <c r="B119" s="194">
        <v>60</v>
      </c>
      <c r="C119" s="195">
        <v>0</v>
      </c>
      <c r="D119" s="196">
        <v>4.1666666666666669E-4</v>
      </c>
      <c r="E119" s="197">
        <v>1</v>
      </c>
      <c r="F119" s="197">
        <v>0</v>
      </c>
      <c r="G119" s="198"/>
      <c r="H119" s="183"/>
      <c r="I119" s="184"/>
      <c r="J119" s="184"/>
      <c r="K119" s="184"/>
      <c r="L119" s="184"/>
      <c r="M119" s="185"/>
      <c r="N119" s="186"/>
      <c r="O119" s="187"/>
      <c r="P119" s="184"/>
      <c r="Q119" s="188"/>
      <c r="R119" s="188"/>
      <c r="S119" s="184"/>
      <c r="T119" s="184"/>
      <c r="U119" s="184"/>
      <c r="V119" s="184"/>
      <c r="W119" s="189"/>
      <c r="X119" s="122"/>
      <c r="Y119" s="122"/>
      <c r="Z119" s="122"/>
      <c r="AA119" s="122"/>
      <c r="AB119" s="190"/>
      <c r="AC119" s="190"/>
      <c r="AD119" s="190"/>
      <c r="AE119" s="190"/>
      <c r="AF119" s="190"/>
      <c r="AG119" s="190"/>
      <c r="AH119" s="190"/>
      <c r="AI119" s="190"/>
      <c r="AJ119" s="190"/>
      <c r="AK119" s="190"/>
      <c r="AL119" s="190"/>
      <c r="AM119" s="190"/>
      <c r="AN119" s="190"/>
      <c r="AO119" s="190"/>
      <c r="AP119" s="190"/>
      <c r="AQ119" s="190"/>
      <c r="AR119" s="190"/>
      <c r="AS119" s="190"/>
      <c r="AT119" s="190"/>
      <c r="AU119" s="190"/>
      <c r="AV119" s="190"/>
      <c r="AW119" s="190"/>
      <c r="AX119" s="190"/>
      <c r="AY119" s="190"/>
      <c r="AZ119" s="190"/>
      <c r="BA119" s="190"/>
      <c r="BB119" s="190"/>
      <c r="BC119" s="190"/>
      <c r="BD119" s="190"/>
      <c r="BE119" s="190"/>
      <c r="BF119" s="190"/>
      <c r="BG119" s="190"/>
      <c r="BH119" s="190"/>
      <c r="BI119" s="190"/>
      <c r="BJ119" s="191"/>
      <c r="BK119" s="191"/>
      <c r="BL119" s="191"/>
      <c r="BM119" s="191"/>
      <c r="BN119" s="191"/>
      <c r="BO119" s="191"/>
      <c r="BP119" s="191"/>
      <c r="BQ119" s="191"/>
      <c r="BR119" s="191"/>
      <c r="BS119" s="191"/>
      <c r="BT119" s="191"/>
      <c r="BU119" s="191"/>
      <c r="BV119" s="191"/>
      <c r="BW119" s="191"/>
      <c r="BX119" s="191"/>
    </row>
    <row r="120" spans="1:76" s="175" customFormat="1" ht="14.1" customHeight="1">
      <c r="A120" s="193" t="s">
        <v>32</v>
      </c>
      <c r="B120" s="194">
        <v>110</v>
      </c>
      <c r="C120" s="195">
        <v>20</v>
      </c>
      <c r="D120" s="196">
        <v>1.3078703703703705E-3</v>
      </c>
      <c r="E120" s="197">
        <v>1</v>
      </c>
      <c r="F120" s="197">
        <v>1</v>
      </c>
      <c r="G120" s="198" t="s">
        <v>115</v>
      </c>
      <c r="H120" s="183"/>
      <c r="I120" s="184"/>
      <c r="J120" s="184"/>
      <c r="K120" s="184"/>
      <c r="L120" s="184"/>
      <c r="M120" s="185"/>
      <c r="N120" s="186"/>
      <c r="O120" s="187"/>
      <c r="P120" s="184"/>
      <c r="Q120" s="188"/>
      <c r="R120" s="188"/>
      <c r="S120" s="184"/>
      <c r="T120" s="184"/>
      <c r="U120" s="184"/>
      <c r="V120" s="184"/>
      <c r="W120" s="189"/>
      <c r="X120" s="122"/>
      <c r="Y120" s="122"/>
      <c r="Z120" s="122"/>
      <c r="AA120" s="122"/>
      <c r="AB120" s="190"/>
      <c r="AC120" s="190"/>
      <c r="AD120" s="190"/>
      <c r="AE120" s="190"/>
      <c r="AF120" s="190"/>
      <c r="AG120" s="190"/>
      <c r="AH120" s="190"/>
      <c r="AI120" s="190"/>
      <c r="AJ120" s="190"/>
      <c r="AK120" s="190"/>
      <c r="AL120" s="190"/>
      <c r="AM120" s="190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  <c r="BA120" s="190"/>
      <c r="BB120" s="190"/>
      <c r="BC120" s="190"/>
      <c r="BD120" s="190"/>
      <c r="BE120" s="190"/>
      <c r="BF120" s="190"/>
      <c r="BG120" s="190"/>
      <c r="BH120" s="190"/>
      <c r="BI120" s="190"/>
      <c r="BJ120" s="191"/>
      <c r="BK120" s="191"/>
      <c r="BL120" s="191"/>
      <c r="BM120" s="191"/>
      <c r="BN120" s="191"/>
      <c r="BO120" s="191"/>
      <c r="BP120" s="191"/>
      <c r="BQ120" s="191"/>
      <c r="BR120" s="191"/>
      <c r="BS120" s="191"/>
      <c r="BT120" s="191"/>
      <c r="BU120" s="191"/>
      <c r="BV120" s="191"/>
      <c r="BW120" s="191"/>
      <c r="BX120" s="191"/>
    </row>
    <row r="121" spans="1:76" s="121" customFormat="1" ht="14.1" customHeight="1">
      <c r="A121" s="193" t="s">
        <v>33</v>
      </c>
      <c r="B121" s="194">
        <v>70</v>
      </c>
      <c r="C121" s="195">
        <v>0</v>
      </c>
      <c r="D121" s="196">
        <v>3.1250000000000001E-4</v>
      </c>
      <c r="E121" s="197">
        <v>1</v>
      </c>
      <c r="F121" s="197">
        <v>0</v>
      </c>
      <c r="G121" s="198"/>
      <c r="H121" s="183"/>
      <c r="I121" s="184"/>
      <c r="J121" s="184"/>
      <c r="K121" s="184"/>
      <c r="L121" s="184"/>
      <c r="M121" s="185"/>
      <c r="N121" s="186"/>
      <c r="O121" s="187"/>
      <c r="P121" s="184"/>
      <c r="Q121" s="188"/>
      <c r="R121" s="188"/>
      <c r="S121" s="184"/>
      <c r="T121" s="184"/>
      <c r="U121" s="184"/>
      <c r="V121" s="184"/>
      <c r="W121" s="189"/>
      <c r="X121" s="122"/>
      <c r="Y121" s="122"/>
      <c r="Z121" s="122"/>
      <c r="AA121" s="122"/>
      <c r="AB121" s="190"/>
      <c r="AC121" s="190"/>
      <c r="AD121" s="190"/>
      <c r="AE121" s="190"/>
      <c r="AF121" s="190"/>
      <c r="AG121" s="190"/>
      <c r="AH121" s="190"/>
      <c r="AI121" s="190"/>
      <c r="AJ121" s="190"/>
      <c r="AK121" s="190"/>
      <c r="AL121" s="190"/>
      <c r="AM121" s="190"/>
      <c r="AN121" s="190"/>
      <c r="AO121" s="190"/>
      <c r="AP121" s="190"/>
      <c r="AQ121" s="190"/>
      <c r="AR121" s="190"/>
      <c r="AS121" s="190"/>
      <c r="AT121" s="190"/>
      <c r="AU121" s="190"/>
      <c r="AV121" s="190"/>
      <c r="AW121" s="190"/>
      <c r="AX121" s="190"/>
      <c r="AY121" s="190"/>
      <c r="AZ121" s="190"/>
      <c r="BA121" s="190"/>
      <c r="BB121" s="190"/>
      <c r="BC121" s="190"/>
      <c r="BD121" s="190"/>
      <c r="BE121" s="190"/>
      <c r="BF121" s="190"/>
      <c r="BG121" s="190"/>
      <c r="BH121" s="190"/>
      <c r="BI121" s="190"/>
      <c r="BJ121" s="191"/>
      <c r="BK121" s="191"/>
      <c r="BL121" s="191"/>
      <c r="BM121" s="191"/>
      <c r="BN121" s="191"/>
      <c r="BO121" s="191"/>
      <c r="BP121" s="191"/>
      <c r="BQ121" s="191"/>
      <c r="BR121" s="191"/>
      <c r="BS121" s="191"/>
      <c r="BT121" s="191"/>
      <c r="BU121" s="191"/>
      <c r="BV121" s="191"/>
      <c r="BW121" s="191"/>
      <c r="BX121" s="191"/>
    </row>
    <row r="122" spans="1:76" s="192" customFormat="1" ht="14.1" customHeight="1">
      <c r="A122" s="199" t="s">
        <v>34</v>
      </c>
      <c r="B122" s="200">
        <v>110</v>
      </c>
      <c r="C122" s="201">
        <v>20</v>
      </c>
      <c r="D122" s="202">
        <v>1.3078703703703705E-3</v>
      </c>
      <c r="E122" s="203">
        <v>1</v>
      </c>
      <c r="F122" s="203">
        <v>1</v>
      </c>
      <c r="G122" s="204" t="s">
        <v>115</v>
      </c>
      <c r="H122" s="183"/>
      <c r="I122" s="184"/>
      <c r="J122" s="184"/>
      <c r="K122" s="184"/>
      <c r="L122" s="184"/>
      <c r="M122" s="185"/>
      <c r="N122" s="186"/>
      <c r="O122" s="187"/>
      <c r="P122" s="184"/>
      <c r="Q122" s="188"/>
      <c r="R122" s="188"/>
      <c r="S122" s="184"/>
      <c r="T122" s="184"/>
      <c r="U122" s="184"/>
      <c r="V122" s="184"/>
      <c r="W122" s="189"/>
      <c r="X122" s="122"/>
      <c r="Y122" s="122"/>
      <c r="Z122" s="122"/>
      <c r="AA122" s="122"/>
      <c r="AB122" s="190"/>
      <c r="AC122" s="190"/>
      <c r="AD122" s="190"/>
      <c r="AE122" s="190"/>
      <c r="AF122" s="190"/>
      <c r="AG122" s="190"/>
      <c r="AH122" s="190"/>
      <c r="AI122" s="190"/>
      <c r="AJ122" s="190"/>
      <c r="AK122" s="190"/>
      <c r="AL122" s="190"/>
      <c r="AM122" s="190"/>
      <c r="AN122" s="190"/>
      <c r="AO122" s="190"/>
      <c r="AP122" s="190"/>
      <c r="AQ122" s="190"/>
      <c r="AR122" s="190"/>
      <c r="AS122" s="190"/>
      <c r="AT122" s="190"/>
      <c r="AU122" s="190"/>
      <c r="AV122" s="190"/>
      <c r="AW122" s="190"/>
      <c r="AX122" s="190"/>
      <c r="AY122" s="190"/>
      <c r="AZ122" s="190"/>
      <c r="BA122" s="190"/>
      <c r="BB122" s="190"/>
      <c r="BC122" s="190"/>
      <c r="BD122" s="190"/>
      <c r="BE122" s="190"/>
      <c r="BF122" s="190"/>
      <c r="BG122" s="190"/>
      <c r="BH122" s="190"/>
      <c r="BI122" s="190"/>
      <c r="BJ122" s="191"/>
      <c r="BK122" s="191"/>
      <c r="BL122" s="191"/>
      <c r="BM122" s="191"/>
      <c r="BN122" s="191"/>
      <c r="BO122" s="191"/>
      <c r="BP122" s="191"/>
      <c r="BQ122" s="191"/>
      <c r="BR122" s="191"/>
      <c r="BS122" s="191"/>
      <c r="BT122" s="191"/>
      <c r="BU122" s="191"/>
      <c r="BV122" s="191"/>
      <c r="BW122" s="191"/>
      <c r="BX122" s="191"/>
    </row>
    <row r="123" spans="1:76" s="192" customFormat="1" ht="14.1" customHeight="1">
      <c r="A123" s="177" t="s">
        <v>35</v>
      </c>
      <c r="B123" s="178">
        <v>60</v>
      </c>
      <c r="C123" s="179">
        <v>0</v>
      </c>
      <c r="D123" s="180">
        <v>3.4722222222222224E-4</v>
      </c>
      <c r="E123" s="181">
        <v>1</v>
      </c>
      <c r="F123" s="181">
        <v>0</v>
      </c>
      <c r="G123" s="182"/>
      <c r="H123" s="183"/>
      <c r="I123" s="184"/>
      <c r="J123" s="184"/>
      <c r="K123" s="184"/>
      <c r="L123" s="184"/>
      <c r="M123" s="185"/>
      <c r="N123" s="186"/>
      <c r="O123" s="187"/>
      <c r="P123" s="184"/>
      <c r="Q123" s="188"/>
      <c r="R123" s="188"/>
      <c r="S123" s="184"/>
      <c r="T123" s="184"/>
      <c r="U123" s="184"/>
      <c r="V123" s="184"/>
      <c r="W123" s="189"/>
      <c r="X123" s="122"/>
      <c r="Y123" s="122"/>
      <c r="Z123" s="122"/>
      <c r="AA123" s="122"/>
      <c r="AB123" s="190"/>
      <c r="AC123" s="190"/>
      <c r="AD123" s="190"/>
      <c r="AE123" s="190"/>
      <c r="AF123" s="190"/>
      <c r="AG123" s="190"/>
      <c r="AH123" s="190"/>
      <c r="AI123" s="190"/>
      <c r="AJ123" s="190"/>
      <c r="AK123" s="190"/>
      <c r="AL123" s="190"/>
      <c r="AM123" s="190"/>
      <c r="AN123" s="190"/>
      <c r="AO123" s="190"/>
      <c r="AP123" s="190"/>
      <c r="AQ123" s="190"/>
      <c r="AR123" s="190"/>
      <c r="AS123" s="190"/>
      <c r="AT123" s="190"/>
      <c r="AU123" s="190"/>
      <c r="AV123" s="190"/>
      <c r="AW123" s="190"/>
      <c r="AX123" s="190"/>
      <c r="AY123" s="190"/>
      <c r="AZ123" s="190"/>
      <c r="BA123" s="190"/>
      <c r="BB123" s="190"/>
      <c r="BC123" s="190"/>
      <c r="BD123" s="190"/>
      <c r="BE123" s="190"/>
      <c r="BF123" s="190"/>
      <c r="BG123" s="190"/>
      <c r="BH123" s="190"/>
      <c r="BI123" s="190"/>
      <c r="BJ123" s="191"/>
      <c r="BK123" s="191"/>
      <c r="BL123" s="191"/>
      <c r="BM123" s="191"/>
      <c r="BN123" s="191"/>
      <c r="BO123" s="191"/>
      <c r="BP123" s="191"/>
      <c r="BQ123" s="191"/>
      <c r="BR123" s="191"/>
      <c r="BS123" s="191"/>
      <c r="BT123" s="191"/>
      <c r="BU123" s="191"/>
      <c r="BV123" s="191"/>
      <c r="BW123" s="191"/>
      <c r="BX123" s="191"/>
    </row>
    <row r="124" spans="1:76" s="121" customFormat="1" ht="14.1" customHeight="1">
      <c r="A124" s="193" t="s">
        <v>36</v>
      </c>
      <c r="B124" s="194">
        <v>110</v>
      </c>
      <c r="C124" s="195">
        <v>30</v>
      </c>
      <c r="D124" s="196">
        <v>1.3888888888888889E-3</v>
      </c>
      <c r="E124" s="197">
        <v>1</v>
      </c>
      <c r="F124" s="197">
        <v>1</v>
      </c>
      <c r="G124" s="198" t="s">
        <v>115</v>
      </c>
      <c r="H124" s="183"/>
      <c r="I124" s="184"/>
      <c r="J124" s="184"/>
      <c r="K124" s="184"/>
      <c r="L124" s="184"/>
      <c r="M124" s="185"/>
      <c r="N124" s="186"/>
      <c r="O124" s="187"/>
      <c r="P124" s="184"/>
      <c r="Q124" s="188"/>
      <c r="R124" s="188"/>
      <c r="S124" s="184"/>
      <c r="T124" s="184"/>
      <c r="U124" s="184"/>
      <c r="V124" s="184"/>
      <c r="W124" s="189"/>
      <c r="X124" s="122"/>
      <c r="Y124" s="122"/>
      <c r="Z124" s="122"/>
      <c r="AA124" s="122"/>
      <c r="AB124" s="190"/>
      <c r="AC124" s="190"/>
      <c r="AD124" s="190"/>
      <c r="AE124" s="190"/>
      <c r="AF124" s="190"/>
      <c r="AG124" s="190"/>
      <c r="AH124" s="190"/>
      <c r="AI124" s="190"/>
      <c r="AJ124" s="190"/>
      <c r="AK124" s="190"/>
      <c r="AL124" s="190"/>
      <c r="AM124" s="190"/>
      <c r="AN124" s="190"/>
      <c r="AO124" s="190"/>
      <c r="AP124" s="190"/>
      <c r="AQ124" s="190"/>
      <c r="AR124" s="190"/>
      <c r="AS124" s="190"/>
      <c r="AT124" s="190"/>
      <c r="AU124" s="190"/>
      <c r="AV124" s="190"/>
      <c r="AW124" s="190"/>
      <c r="AX124" s="190"/>
      <c r="AY124" s="190"/>
      <c r="AZ124" s="190"/>
      <c r="BA124" s="190"/>
      <c r="BB124" s="190"/>
      <c r="BC124" s="190"/>
      <c r="BD124" s="190"/>
      <c r="BE124" s="190"/>
      <c r="BF124" s="190"/>
      <c r="BG124" s="190"/>
      <c r="BH124" s="190"/>
      <c r="BI124" s="190"/>
      <c r="BJ124" s="191"/>
      <c r="BK124" s="191"/>
      <c r="BL124" s="191"/>
      <c r="BM124" s="191"/>
      <c r="BN124" s="191"/>
      <c r="BO124" s="191"/>
      <c r="BP124" s="191"/>
      <c r="BQ124" s="191"/>
      <c r="BR124" s="191"/>
      <c r="BS124" s="191"/>
      <c r="BT124" s="191"/>
      <c r="BU124" s="191"/>
      <c r="BV124" s="191"/>
      <c r="BW124" s="191"/>
      <c r="BX124" s="191"/>
    </row>
    <row r="125" spans="1:76" s="175" customFormat="1" ht="14.1" customHeight="1">
      <c r="A125" s="193" t="s">
        <v>37</v>
      </c>
      <c r="B125" s="194">
        <v>70</v>
      </c>
      <c r="C125" s="195">
        <v>0</v>
      </c>
      <c r="D125" s="196">
        <v>4.5138888888888892E-4</v>
      </c>
      <c r="E125" s="197">
        <v>1</v>
      </c>
      <c r="F125" s="197">
        <v>0</v>
      </c>
      <c r="G125" s="198"/>
      <c r="H125" s="183"/>
      <c r="I125" s="184"/>
      <c r="J125" s="184"/>
      <c r="K125" s="184"/>
      <c r="L125" s="184"/>
      <c r="M125" s="185"/>
      <c r="N125" s="186"/>
      <c r="O125" s="187"/>
      <c r="P125" s="184"/>
      <c r="Q125" s="188"/>
      <c r="R125" s="188"/>
      <c r="S125" s="184"/>
      <c r="T125" s="184"/>
      <c r="U125" s="184"/>
      <c r="V125" s="184"/>
      <c r="W125" s="189"/>
      <c r="X125" s="122"/>
      <c r="Y125" s="122"/>
      <c r="Z125" s="122"/>
      <c r="AA125" s="122"/>
      <c r="AB125" s="190"/>
      <c r="AC125" s="190"/>
      <c r="AD125" s="190"/>
      <c r="AE125" s="190"/>
      <c r="AF125" s="190"/>
      <c r="AG125" s="190"/>
      <c r="AH125" s="190"/>
      <c r="AI125" s="190"/>
      <c r="AJ125" s="190"/>
      <c r="AK125" s="190"/>
      <c r="AL125" s="190"/>
      <c r="AM125" s="190"/>
      <c r="AN125" s="190"/>
      <c r="AO125" s="190"/>
      <c r="AP125" s="190"/>
      <c r="AQ125" s="190"/>
      <c r="AR125" s="190"/>
      <c r="AS125" s="190"/>
      <c r="AT125" s="190"/>
      <c r="AU125" s="190"/>
      <c r="AV125" s="190"/>
      <c r="AW125" s="190"/>
      <c r="AX125" s="190"/>
      <c r="AY125" s="190"/>
      <c r="AZ125" s="190"/>
      <c r="BA125" s="190"/>
      <c r="BB125" s="190"/>
      <c r="BC125" s="190"/>
      <c r="BD125" s="190"/>
      <c r="BE125" s="190"/>
      <c r="BF125" s="190"/>
      <c r="BG125" s="190"/>
      <c r="BH125" s="190"/>
      <c r="BI125" s="190"/>
      <c r="BJ125" s="191"/>
      <c r="BK125" s="191"/>
      <c r="BL125" s="191"/>
      <c r="BM125" s="191"/>
      <c r="BN125" s="191"/>
      <c r="BO125" s="191"/>
      <c r="BP125" s="191"/>
      <c r="BQ125" s="191"/>
      <c r="BR125" s="191"/>
      <c r="BS125" s="191"/>
      <c r="BT125" s="191"/>
      <c r="BU125" s="191"/>
      <c r="BV125" s="191"/>
      <c r="BW125" s="191"/>
      <c r="BX125" s="191"/>
    </row>
    <row r="126" spans="1:76" s="121" customFormat="1" ht="14.1" customHeight="1">
      <c r="A126" s="193" t="s">
        <v>38</v>
      </c>
      <c r="B126" s="194">
        <v>70</v>
      </c>
      <c r="C126" s="195">
        <v>0</v>
      </c>
      <c r="D126" s="196">
        <v>3.9351851851851852E-4</v>
      </c>
      <c r="E126" s="197">
        <v>1</v>
      </c>
      <c r="F126" s="197">
        <v>0</v>
      </c>
      <c r="G126" s="198"/>
      <c r="H126" s="183"/>
      <c r="I126" s="184"/>
      <c r="J126" s="184"/>
      <c r="K126" s="184"/>
      <c r="L126" s="184"/>
      <c r="M126" s="185"/>
      <c r="N126" s="186"/>
      <c r="O126" s="187"/>
      <c r="P126" s="184"/>
      <c r="Q126" s="188"/>
      <c r="R126" s="188"/>
      <c r="S126" s="184"/>
      <c r="T126" s="184"/>
      <c r="U126" s="184"/>
      <c r="V126" s="184"/>
      <c r="W126" s="189"/>
      <c r="X126" s="122"/>
      <c r="Y126" s="122"/>
      <c r="Z126" s="122"/>
      <c r="AA126" s="122"/>
      <c r="AB126" s="190"/>
      <c r="AC126" s="190"/>
      <c r="AD126" s="190"/>
      <c r="AE126" s="190"/>
      <c r="AF126" s="190"/>
      <c r="AG126" s="190"/>
      <c r="AH126" s="190"/>
      <c r="AI126" s="190"/>
      <c r="AJ126" s="190"/>
      <c r="AK126" s="190"/>
      <c r="AL126" s="190"/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0"/>
      <c r="AW126" s="190"/>
      <c r="AX126" s="190"/>
      <c r="AY126" s="190"/>
      <c r="AZ126" s="190"/>
      <c r="BA126" s="190"/>
      <c r="BB126" s="190"/>
      <c r="BC126" s="190"/>
      <c r="BD126" s="190"/>
      <c r="BE126" s="190"/>
      <c r="BF126" s="190"/>
      <c r="BG126" s="190"/>
      <c r="BH126" s="190"/>
      <c r="BI126" s="190"/>
      <c r="BJ126" s="191"/>
      <c r="BK126" s="191"/>
      <c r="BL126" s="191"/>
      <c r="BM126" s="191"/>
      <c r="BN126" s="191"/>
      <c r="BO126" s="191"/>
      <c r="BP126" s="191"/>
      <c r="BQ126" s="191"/>
      <c r="BR126" s="191"/>
      <c r="BS126" s="191"/>
      <c r="BT126" s="191"/>
      <c r="BU126" s="191"/>
      <c r="BV126" s="191"/>
      <c r="BW126" s="191"/>
      <c r="BX126" s="191"/>
    </row>
    <row r="127" spans="1:76" s="121" customFormat="1" ht="14.1" customHeight="1">
      <c r="A127" s="193" t="s">
        <v>39</v>
      </c>
      <c r="B127" s="194">
        <v>70</v>
      </c>
      <c r="C127" s="195">
        <v>20</v>
      </c>
      <c r="D127" s="196">
        <v>1.3425925925925925E-3</v>
      </c>
      <c r="E127" s="197">
        <v>1</v>
      </c>
      <c r="F127" s="197">
        <v>1</v>
      </c>
      <c r="G127" s="198" t="s">
        <v>115</v>
      </c>
      <c r="H127" s="183"/>
      <c r="I127" s="184"/>
      <c r="J127" s="184"/>
      <c r="K127" s="184"/>
      <c r="L127" s="184"/>
      <c r="M127" s="185"/>
      <c r="N127" s="186"/>
      <c r="O127" s="187"/>
      <c r="P127" s="184"/>
      <c r="Q127" s="188"/>
      <c r="R127" s="188"/>
      <c r="S127" s="184"/>
      <c r="T127" s="184"/>
      <c r="U127" s="184"/>
      <c r="V127" s="184"/>
      <c r="W127" s="189"/>
      <c r="X127" s="122"/>
      <c r="Y127" s="122"/>
      <c r="Z127" s="122"/>
      <c r="AA127" s="122"/>
      <c r="AB127" s="190"/>
      <c r="AC127" s="190"/>
      <c r="AD127" s="190"/>
      <c r="AE127" s="190"/>
      <c r="AF127" s="190"/>
      <c r="AG127" s="190"/>
      <c r="AH127" s="190"/>
      <c r="AI127" s="190"/>
      <c r="AJ127" s="190"/>
      <c r="AK127" s="190"/>
      <c r="AL127" s="190"/>
      <c r="AM127" s="190"/>
      <c r="AN127" s="190"/>
      <c r="AO127" s="190"/>
      <c r="AP127" s="190"/>
      <c r="AQ127" s="190"/>
      <c r="AR127" s="190"/>
      <c r="AS127" s="190"/>
      <c r="AT127" s="190"/>
      <c r="AU127" s="190"/>
      <c r="AV127" s="190"/>
      <c r="AW127" s="190"/>
      <c r="AX127" s="190"/>
      <c r="AY127" s="190"/>
      <c r="AZ127" s="190"/>
      <c r="BA127" s="190"/>
      <c r="BB127" s="190"/>
      <c r="BC127" s="190"/>
      <c r="BD127" s="190"/>
      <c r="BE127" s="190"/>
      <c r="BF127" s="190"/>
      <c r="BG127" s="190"/>
      <c r="BH127" s="190"/>
      <c r="BI127" s="190"/>
      <c r="BJ127" s="191"/>
      <c r="BK127" s="191"/>
      <c r="BL127" s="191"/>
      <c r="BM127" s="191"/>
      <c r="BN127" s="191"/>
      <c r="BO127" s="191"/>
      <c r="BP127" s="191"/>
      <c r="BQ127" s="191"/>
      <c r="BR127" s="191"/>
      <c r="BS127" s="191"/>
      <c r="BT127" s="191"/>
      <c r="BU127" s="191"/>
      <c r="BV127" s="191"/>
      <c r="BW127" s="191"/>
      <c r="BX127" s="191"/>
    </row>
    <row r="128" spans="1:76" s="121" customFormat="1" ht="14.1" customHeight="1">
      <c r="A128" s="199" t="s">
        <v>40</v>
      </c>
      <c r="B128" s="200">
        <v>30</v>
      </c>
      <c r="C128" s="201">
        <v>0</v>
      </c>
      <c r="D128" s="202">
        <v>2.0833333333333335E-4</v>
      </c>
      <c r="E128" s="203">
        <v>1</v>
      </c>
      <c r="F128" s="203">
        <v>0</v>
      </c>
      <c r="G128" s="204"/>
      <c r="H128" s="183"/>
      <c r="I128" s="184"/>
      <c r="J128" s="184"/>
      <c r="K128" s="184"/>
      <c r="L128" s="184"/>
      <c r="M128" s="185"/>
      <c r="N128" s="186"/>
      <c r="O128" s="187"/>
      <c r="P128" s="184"/>
      <c r="Q128" s="188"/>
      <c r="R128" s="188"/>
      <c r="S128" s="184"/>
      <c r="T128" s="184"/>
      <c r="U128" s="184"/>
      <c r="V128" s="184"/>
      <c r="W128" s="189"/>
      <c r="X128" s="122"/>
      <c r="Y128" s="122"/>
      <c r="Z128" s="122"/>
      <c r="AA128" s="122"/>
      <c r="AB128" s="190"/>
      <c r="AC128" s="190"/>
      <c r="AD128" s="190"/>
      <c r="AE128" s="190"/>
      <c r="AF128" s="190"/>
      <c r="AG128" s="190"/>
      <c r="AH128" s="190"/>
      <c r="AI128" s="190"/>
      <c r="AJ128" s="190"/>
      <c r="AK128" s="190"/>
      <c r="AL128" s="190"/>
      <c r="AM128" s="190"/>
      <c r="AN128" s="190"/>
      <c r="AO128" s="190"/>
      <c r="AP128" s="190"/>
      <c r="AQ128" s="190"/>
      <c r="AR128" s="190"/>
      <c r="AS128" s="190"/>
      <c r="AT128" s="190"/>
      <c r="AU128" s="190"/>
      <c r="AV128" s="190"/>
      <c r="AW128" s="190"/>
      <c r="AX128" s="190"/>
      <c r="AY128" s="190"/>
      <c r="AZ128" s="190"/>
      <c r="BA128" s="190"/>
      <c r="BB128" s="190"/>
      <c r="BC128" s="190"/>
      <c r="BD128" s="190"/>
      <c r="BE128" s="190"/>
      <c r="BF128" s="190"/>
      <c r="BG128" s="190"/>
      <c r="BH128" s="190"/>
      <c r="BI128" s="190"/>
      <c r="BJ128" s="191"/>
      <c r="BK128" s="191"/>
      <c r="BL128" s="191"/>
      <c r="BM128" s="191"/>
      <c r="BN128" s="191"/>
      <c r="BO128" s="191"/>
      <c r="BP128" s="191"/>
      <c r="BQ128" s="191"/>
      <c r="BR128" s="191"/>
      <c r="BS128" s="191"/>
      <c r="BT128" s="191"/>
      <c r="BU128" s="191"/>
      <c r="BV128" s="191"/>
      <c r="BW128" s="191"/>
      <c r="BX128" s="191"/>
    </row>
    <row r="129" spans="1:27" s="192" customFormat="1" ht="14.1" customHeight="1">
      <c r="A129" s="217" t="s">
        <v>105</v>
      </c>
      <c r="B129" s="218">
        <f>MAX(B97:B128)</f>
        <v>110</v>
      </c>
      <c r="C129" s="219">
        <f>MAX(C97:C128)</f>
        <v>30</v>
      </c>
      <c r="D129" s="220">
        <f>MAX(D97:D128)</f>
        <v>1.3888888888888889E-3</v>
      </c>
      <c r="E129" s="221" t="s">
        <v>106</v>
      </c>
      <c r="F129" s="222">
        <f>MAX(F97:F128)</f>
        <v>1</v>
      </c>
      <c r="G129" s="223" t="s">
        <v>106</v>
      </c>
      <c r="H129" s="224"/>
      <c r="I129" s="225"/>
      <c r="J129" s="225"/>
      <c r="K129" s="225"/>
      <c r="L129" s="225"/>
      <c r="M129" s="225"/>
      <c r="N129" s="226"/>
      <c r="P129" s="227"/>
      <c r="Q129" s="228"/>
      <c r="R129" s="228"/>
      <c r="X129" s="122"/>
      <c r="Y129" s="228"/>
      <c r="Z129" s="228"/>
      <c r="AA129" s="228"/>
    </row>
    <row r="130" spans="1:27">
      <c r="A130" s="229"/>
      <c r="B130" s="191"/>
      <c r="C130" s="230"/>
      <c r="D130" s="230"/>
      <c r="E130" s="230"/>
      <c r="F130" s="230"/>
      <c r="G130" s="231"/>
      <c r="H130" s="230"/>
      <c r="I130" s="230"/>
      <c r="J130" s="230"/>
      <c r="K130" s="230"/>
      <c r="L130" s="230"/>
    </row>
    <row r="131" spans="1:27" ht="12" customHeight="1">
      <c r="A131" s="329" t="s">
        <v>107</v>
      </c>
      <c r="B131" s="236" t="s">
        <v>108</v>
      </c>
      <c r="C131" s="237"/>
      <c r="D131" s="238"/>
      <c r="E131" s="238"/>
      <c r="F131" s="239"/>
      <c r="G131" s="237"/>
      <c r="H131" s="240"/>
      <c r="I131" s="239"/>
      <c r="J131" s="241"/>
      <c r="K131" s="239"/>
      <c r="L131" s="239"/>
      <c r="M131" s="242"/>
      <c r="N131" s="243"/>
      <c r="O131" s="244"/>
      <c r="P131" s="245"/>
      <c r="Q131" s="246"/>
      <c r="R131" s="247"/>
    </row>
    <row r="132" spans="1:27" ht="12" customHeight="1">
      <c r="A132" s="330"/>
      <c r="B132" s="248" t="s">
        <v>109</v>
      </c>
      <c r="C132" s="187"/>
      <c r="D132" s="249"/>
      <c r="E132" s="249"/>
      <c r="F132" s="249"/>
      <c r="G132" s="187"/>
      <c r="H132" s="250"/>
      <c r="I132" s="249"/>
      <c r="J132" s="245"/>
      <c r="K132" s="245"/>
      <c r="L132" s="251"/>
      <c r="M132" s="252"/>
      <c r="N132" s="253"/>
      <c r="O132" s="249"/>
      <c r="P132" s="245"/>
      <c r="Q132" s="246"/>
      <c r="R132" s="247"/>
    </row>
    <row r="133" spans="1:27" ht="12" customHeight="1">
      <c r="A133" s="330"/>
      <c r="B133" s="248" t="s">
        <v>110</v>
      </c>
      <c r="C133" s="187"/>
      <c r="D133" s="249"/>
      <c r="E133" s="249"/>
      <c r="F133" s="249"/>
      <c r="G133" s="187"/>
      <c r="H133" s="250"/>
      <c r="I133" s="249"/>
      <c r="J133" s="245"/>
      <c r="K133" s="245"/>
      <c r="L133" s="251"/>
      <c r="M133" s="252"/>
      <c r="N133" s="253"/>
      <c r="O133" s="249"/>
      <c r="P133" s="245"/>
      <c r="Q133" s="246"/>
      <c r="R133" s="247"/>
    </row>
    <row r="134" spans="1:27" ht="12" customHeight="1">
      <c r="A134" s="331"/>
      <c r="B134" s="254" t="s">
        <v>111</v>
      </c>
      <c r="C134" s="255"/>
      <c r="D134" s="256"/>
      <c r="E134" s="256"/>
      <c r="F134" s="256"/>
      <c r="G134" s="255"/>
      <c r="H134" s="255"/>
      <c r="I134" s="256"/>
      <c r="J134" s="257"/>
      <c r="K134" s="256"/>
      <c r="L134" s="256"/>
      <c r="M134" s="225"/>
      <c r="N134" s="258"/>
      <c r="O134" s="249"/>
      <c r="P134" s="245"/>
      <c r="Q134" s="246"/>
      <c r="R134" s="246"/>
    </row>
  </sheetData>
  <mergeCells count="12">
    <mergeCell ref="A88:A91"/>
    <mergeCell ref="B95:G95"/>
    <mergeCell ref="A131:A134"/>
    <mergeCell ref="B9:G9"/>
    <mergeCell ref="A1:N1"/>
    <mergeCell ref="A45:A48"/>
    <mergeCell ref="A2:F3"/>
    <mergeCell ref="A6:F7"/>
    <mergeCell ref="A4:F4"/>
    <mergeCell ref="A5:F5"/>
    <mergeCell ref="H2:H7"/>
    <mergeCell ref="B52:G52"/>
  </mergeCells>
  <phoneticPr fontId="1"/>
  <printOptions horizontalCentered="1"/>
  <pageMargins left="0.78740157480314965" right="0.39370078740157483" top="0.78740157480314965" bottom="0.59055118110236227" header="0.31496062992125984" footer="0.31496062992125984"/>
  <pageSetup paperSize="9" scale="97" orientation="portrait" horizontalDpi="4294967292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00"/>
  <sheetViews>
    <sheetView showGridLines="0" workbookViewId="0">
      <selection activeCell="T36" sqref="T36"/>
    </sheetView>
  </sheetViews>
  <sheetFormatPr defaultColWidth="5.125" defaultRowHeight="11.25"/>
  <cols>
    <col min="1" max="1" width="9.625" style="41" customWidth="1"/>
    <col min="2" max="13" width="6.125" style="42" customWidth="1"/>
    <col min="14" max="14" width="1.25" style="42" customWidth="1"/>
    <col min="15" max="17" width="6.125" style="42" customWidth="1"/>
    <col min="18" max="52" width="6.125" style="41" customWidth="1"/>
    <col min="53" max="104" width="3.625" style="41" customWidth="1"/>
    <col min="105" max="16384" width="5.125" style="41"/>
  </cols>
  <sheetData>
    <row r="1" spans="1:67" s="88" customFormat="1" ht="51" customHeight="1">
      <c r="A1" s="303" t="s">
        <v>130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90"/>
      <c r="O1" s="90"/>
      <c r="P1" s="90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</row>
    <row r="2" spans="1:67" s="81" customFormat="1" ht="24.75" customHeight="1">
      <c r="A2" s="363" t="s">
        <v>59</v>
      </c>
      <c r="B2" s="358"/>
      <c r="C2" s="358"/>
      <c r="D2" s="358"/>
      <c r="E2" s="358"/>
      <c r="F2" s="359"/>
      <c r="G2" s="83"/>
      <c r="H2" s="364" t="s">
        <v>129</v>
      </c>
      <c r="I2" s="299"/>
      <c r="J2" s="298"/>
      <c r="K2" s="298"/>
      <c r="L2" s="298"/>
      <c r="M2" s="297"/>
      <c r="N2" s="296"/>
      <c r="O2" s="83"/>
    </row>
    <row r="3" spans="1:67" s="81" customFormat="1" ht="23.25" customHeight="1">
      <c r="A3" s="360"/>
      <c r="B3" s="361"/>
      <c r="C3" s="361"/>
      <c r="D3" s="361"/>
      <c r="E3" s="361"/>
      <c r="F3" s="362"/>
      <c r="H3" s="365"/>
      <c r="I3" s="290"/>
      <c r="J3" s="295"/>
      <c r="K3" s="295"/>
      <c r="L3" s="295"/>
      <c r="M3" s="294"/>
      <c r="N3" s="293"/>
    </row>
    <row r="4" spans="1:67" ht="45.75" customHeight="1">
      <c r="A4" s="351" t="s">
        <v>55</v>
      </c>
      <c r="B4" s="352"/>
      <c r="C4" s="352"/>
      <c r="D4" s="352"/>
      <c r="E4" s="352"/>
      <c r="F4" s="353"/>
      <c r="G4" s="41"/>
      <c r="H4" s="365"/>
      <c r="I4" s="290"/>
      <c r="J4" s="289"/>
      <c r="K4" s="289"/>
      <c r="L4" s="289"/>
      <c r="M4" s="288"/>
      <c r="N4" s="292"/>
      <c r="O4" s="41"/>
      <c r="P4" s="41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</row>
    <row r="5" spans="1:67" s="291" customFormat="1" ht="45.75" customHeight="1">
      <c r="A5" s="354" t="s">
        <v>56</v>
      </c>
      <c r="B5" s="355"/>
      <c r="C5" s="355"/>
      <c r="D5" s="355"/>
      <c r="E5" s="355"/>
      <c r="F5" s="356"/>
      <c r="H5" s="365"/>
      <c r="I5" s="290"/>
      <c r="J5" s="289"/>
      <c r="K5" s="289"/>
      <c r="L5" s="289"/>
      <c r="M5" s="288"/>
      <c r="N5" s="284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  <c r="BG5" s="260"/>
      <c r="BH5" s="260"/>
      <c r="BI5" s="260"/>
      <c r="BJ5" s="260"/>
      <c r="BK5" s="260"/>
      <c r="BL5" s="260"/>
      <c r="BM5" s="260"/>
      <c r="BN5" s="260"/>
      <c r="BO5" s="260"/>
    </row>
    <row r="6" spans="1:67" ht="35.1" customHeight="1">
      <c r="A6" s="357" t="s">
        <v>128</v>
      </c>
      <c r="B6" s="358"/>
      <c r="C6" s="358"/>
      <c r="D6" s="358"/>
      <c r="E6" s="358"/>
      <c r="F6" s="359"/>
      <c r="G6" s="41"/>
      <c r="H6" s="365"/>
      <c r="I6" s="290"/>
      <c r="J6" s="289"/>
      <c r="K6" s="289"/>
      <c r="L6" s="289"/>
      <c r="M6" s="288"/>
      <c r="N6" s="284"/>
      <c r="O6" s="41"/>
      <c r="P6" s="41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  <c r="BG6" s="260"/>
      <c r="BH6" s="260"/>
      <c r="BI6" s="260"/>
      <c r="BJ6" s="260"/>
      <c r="BK6" s="260"/>
      <c r="BL6" s="260"/>
      <c r="BM6" s="260"/>
      <c r="BN6" s="260"/>
      <c r="BO6" s="260"/>
    </row>
    <row r="7" spans="1:67" ht="12" customHeight="1">
      <c r="A7" s="360"/>
      <c r="B7" s="361"/>
      <c r="C7" s="361"/>
      <c r="D7" s="361"/>
      <c r="E7" s="361"/>
      <c r="F7" s="362"/>
      <c r="G7" s="41"/>
      <c r="H7" s="366"/>
      <c r="I7" s="287"/>
      <c r="J7" s="286"/>
      <c r="K7" s="286"/>
      <c r="L7" s="286"/>
      <c r="M7" s="285"/>
      <c r="N7" s="284"/>
      <c r="O7" s="41"/>
      <c r="P7" s="41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  <c r="BD7" s="260"/>
      <c r="BE7" s="260"/>
      <c r="BF7" s="260"/>
      <c r="BG7" s="260"/>
      <c r="BH7" s="260"/>
      <c r="BI7" s="260"/>
      <c r="BJ7" s="260"/>
      <c r="BK7" s="260"/>
      <c r="BL7" s="260"/>
      <c r="BM7" s="260"/>
      <c r="BN7" s="260"/>
      <c r="BO7" s="260"/>
    </row>
    <row r="8" spans="1:67" ht="12" customHeight="1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60"/>
      <c r="BH8" s="260"/>
      <c r="BI8" s="260"/>
      <c r="BJ8" s="260"/>
      <c r="BK8" s="260"/>
      <c r="BL8" s="260"/>
      <c r="BM8" s="260"/>
      <c r="BN8" s="260"/>
      <c r="BO8" s="260"/>
    </row>
    <row r="9" spans="1:67" s="259" customFormat="1" ht="12" customHeight="1">
      <c r="A9" s="283" t="s">
        <v>0</v>
      </c>
      <c r="B9" s="282" t="s">
        <v>127</v>
      </c>
      <c r="C9" s="281"/>
      <c r="D9" s="281"/>
      <c r="E9" s="280"/>
      <c r="F9" s="282" t="s">
        <v>126</v>
      </c>
      <c r="G9" s="281"/>
      <c r="H9" s="281"/>
      <c r="I9" s="280"/>
      <c r="J9" s="282" t="s">
        <v>121</v>
      </c>
      <c r="K9" s="281"/>
      <c r="L9" s="281"/>
      <c r="M9" s="280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  <c r="AO9" s="279"/>
      <c r="AP9" s="279"/>
      <c r="AQ9" s="279"/>
      <c r="AR9" s="279"/>
      <c r="AS9" s="279"/>
      <c r="AT9" s="279"/>
      <c r="AU9" s="279"/>
      <c r="AV9" s="279"/>
      <c r="AW9" s="279"/>
      <c r="AX9" s="279"/>
      <c r="AY9" s="279"/>
      <c r="AZ9" s="279"/>
      <c r="BA9" s="260"/>
      <c r="BB9" s="260"/>
      <c r="BC9" s="260"/>
      <c r="BD9" s="260"/>
      <c r="BE9" s="260"/>
      <c r="BF9" s="260"/>
      <c r="BG9" s="260"/>
      <c r="BH9" s="260"/>
      <c r="BI9" s="260"/>
      <c r="BJ9" s="260"/>
      <c r="BK9" s="260"/>
      <c r="BL9" s="260"/>
      <c r="BM9" s="260"/>
      <c r="BN9" s="260"/>
      <c r="BO9" s="260"/>
    </row>
    <row r="10" spans="1:67" s="264" customFormat="1" ht="39" customHeight="1">
      <c r="A10" s="278" t="s">
        <v>1</v>
      </c>
      <c r="B10" s="277" t="s">
        <v>120</v>
      </c>
      <c r="C10" s="273" t="s">
        <v>119</v>
      </c>
      <c r="D10" s="274" t="s">
        <v>118</v>
      </c>
      <c r="E10" s="276" t="s">
        <v>8</v>
      </c>
      <c r="F10" s="275" t="s">
        <v>120</v>
      </c>
      <c r="G10" s="274" t="s">
        <v>119</v>
      </c>
      <c r="H10" s="273" t="s">
        <v>118</v>
      </c>
      <c r="I10" s="276" t="s">
        <v>8</v>
      </c>
      <c r="J10" s="275" t="s">
        <v>120</v>
      </c>
      <c r="K10" s="274" t="s">
        <v>119</v>
      </c>
      <c r="L10" s="273" t="s">
        <v>118</v>
      </c>
      <c r="M10" s="272" t="s">
        <v>8</v>
      </c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</row>
    <row r="11" spans="1:67" ht="13.5" customHeight="1">
      <c r="A11" s="270" t="s">
        <v>9</v>
      </c>
      <c r="B11" s="269">
        <v>0</v>
      </c>
      <c r="C11" s="269">
        <v>1</v>
      </c>
      <c r="D11" s="269">
        <f t="shared" ref="D11:D46" si="0">SUM(B11:C11)</f>
        <v>1</v>
      </c>
      <c r="E11" s="268">
        <f t="shared" ref="E11:E47" si="1">IF(D11=0,0,D11/D$47*100)</f>
        <v>2.2222222222222223</v>
      </c>
      <c r="F11" s="269">
        <v>2</v>
      </c>
      <c r="G11" s="269">
        <v>0</v>
      </c>
      <c r="H11" s="269">
        <f t="shared" ref="H11:H46" si="2">SUM(F11:G11)</f>
        <v>2</v>
      </c>
      <c r="I11" s="268">
        <f t="shared" ref="I11:I47" si="3">IF(H11=0,0,H11/H$47*100)</f>
        <v>4.6511627906976747</v>
      </c>
      <c r="J11" s="269">
        <f t="shared" ref="J11:K16" si="4">SUM(B11,F11)</f>
        <v>2</v>
      </c>
      <c r="K11" s="269">
        <f t="shared" si="4"/>
        <v>1</v>
      </c>
      <c r="L11" s="269">
        <f t="shared" ref="L11:L46" si="5">SUM(J11:K11)</f>
        <v>3</v>
      </c>
      <c r="M11" s="268">
        <f t="shared" ref="M11:M47" si="6">IF(L11=0,0,L11/L$47*100)</f>
        <v>3.4090909090909087</v>
      </c>
      <c r="N11" s="259"/>
      <c r="O11" s="259"/>
      <c r="P11" s="259"/>
      <c r="Q11" s="259"/>
      <c r="R11" s="259"/>
      <c r="S11" s="259"/>
      <c r="T11" s="259"/>
      <c r="U11" s="259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60"/>
      <c r="BB11" s="260"/>
      <c r="BC11" s="260"/>
      <c r="BD11" s="260"/>
      <c r="BE11" s="260"/>
      <c r="BF11" s="260"/>
      <c r="BG11" s="260"/>
      <c r="BH11" s="260"/>
      <c r="BI11" s="260"/>
      <c r="BJ11" s="260"/>
      <c r="BK11" s="260"/>
      <c r="BL11" s="260"/>
      <c r="BM11" s="260"/>
      <c r="BN11" s="260"/>
      <c r="BO11" s="260"/>
    </row>
    <row r="12" spans="1:67" ht="13.5" customHeight="1">
      <c r="A12" s="267" t="s">
        <v>10</v>
      </c>
      <c r="B12" s="266">
        <v>0</v>
      </c>
      <c r="C12" s="266">
        <v>1</v>
      </c>
      <c r="D12" s="266">
        <f t="shared" si="0"/>
        <v>1</v>
      </c>
      <c r="E12" s="265">
        <f t="shared" si="1"/>
        <v>2.2222222222222223</v>
      </c>
      <c r="F12" s="266">
        <v>0</v>
      </c>
      <c r="G12" s="266">
        <v>0</v>
      </c>
      <c r="H12" s="266">
        <f t="shared" si="2"/>
        <v>0</v>
      </c>
      <c r="I12" s="265">
        <f t="shared" si="3"/>
        <v>0</v>
      </c>
      <c r="J12" s="266">
        <f t="shared" si="4"/>
        <v>0</v>
      </c>
      <c r="K12" s="266">
        <f t="shared" si="4"/>
        <v>1</v>
      </c>
      <c r="L12" s="266">
        <f t="shared" si="5"/>
        <v>1</v>
      </c>
      <c r="M12" s="265">
        <f t="shared" si="6"/>
        <v>1.1363636363636365</v>
      </c>
      <c r="N12" s="259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260"/>
      <c r="BM12" s="260"/>
      <c r="BN12" s="260"/>
      <c r="BO12" s="260"/>
    </row>
    <row r="13" spans="1:67" s="259" customFormat="1" ht="13.5" customHeight="1">
      <c r="A13" s="267" t="s">
        <v>11</v>
      </c>
      <c r="B13" s="266">
        <v>0</v>
      </c>
      <c r="C13" s="266">
        <v>1</v>
      </c>
      <c r="D13" s="266">
        <f t="shared" si="0"/>
        <v>1</v>
      </c>
      <c r="E13" s="265">
        <f t="shared" si="1"/>
        <v>2.2222222222222223</v>
      </c>
      <c r="F13" s="266">
        <v>0</v>
      </c>
      <c r="G13" s="266">
        <v>0</v>
      </c>
      <c r="H13" s="266">
        <f t="shared" si="2"/>
        <v>0</v>
      </c>
      <c r="I13" s="265">
        <f t="shared" si="3"/>
        <v>0</v>
      </c>
      <c r="J13" s="266">
        <f t="shared" si="4"/>
        <v>0</v>
      </c>
      <c r="K13" s="266">
        <f t="shared" si="4"/>
        <v>1</v>
      </c>
      <c r="L13" s="266">
        <f t="shared" si="5"/>
        <v>1</v>
      </c>
      <c r="M13" s="265">
        <f t="shared" si="6"/>
        <v>1.1363636363636365</v>
      </c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</row>
    <row r="14" spans="1:67" s="264" customFormat="1" ht="13.5" customHeight="1">
      <c r="A14" s="267" t="s">
        <v>12</v>
      </c>
      <c r="B14" s="266">
        <v>0</v>
      </c>
      <c r="C14" s="266">
        <v>1</v>
      </c>
      <c r="D14" s="266">
        <f t="shared" si="0"/>
        <v>1</v>
      </c>
      <c r="E14" s="265">
        <f t="shared" si="1"/>
        <v>2.2222222222222223</v>
      </c>
      <c r="F14" s="266">
        <v>0</v>
      </c>
      <c r="G14" s="266">
        <v>2</v>
      </c>
      <c r="H14" s="266">
        <f t="shared" si="2"/>
        <v>2</v>
      </c>
      <c r="I14" s="265">
        <f t="shared" si="3"/>
        <v>4.6511627906976747</v>
      </c>
      <c r="J14" s="266">
        <f t="shared" si="4"/>
        <v>0</v>
      </c>
      <c r="K14" s="266">
        <f t="shared" si="4"/>
        <v>3</v>
      </c>
      <c r="L14" s="266">
        <f t="shared" si="5"/>
        <v>3</v>
      </c>
      <c r="M14" s="265">
        <f t="shared" si="6"/>
        <v>3.4090909090909087</v>
      </c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60"/>
      <c r="BB14" s="260"/>
      <c r="BC14" s="260"/>
      <c r="BD14" s="260"/>
      <c r="BE14" s="260"/>
      <c r="BF14" s="260"/>
      <c r="BG14" s="260"/>
      <c r="BH14" s="260"/>
      <c r="BI14" s="260"/>
      <c r="BJ14" s="260"/>
      <c r="BK14" s="260"/>
      <c r="BL14" s="260"/>
      <c r="BM14" s="260"/>
      <c r="BN14" s="260"/>
      <c r="BO14" s="260"/>
    </row>
    <row r="15" spans="1:67" s="259" customFormat="1" ht="13.5" customHeight="1">
      <c r="A15" s="267" t="s">
        <v>13</v>
      </c>
      <c r="B15" s="266">
        <v>0</v>
      </c>
      <c r="C15" s="266">
        <v>0</v>
      </c>
      <c r="D15" s="266">
        <f t="shared" si="0"/>
        <v>0</v>
      </c>
      <c r="E15" s="265">
        <f t="shared" si="1"/>
        <v>0</v>
      </c>
      <c r="F15" s="266">
        <v>0</v>
      </c>
      <c r="G15" s="266">
        <v>0</v>
      </c>
      <c r="H15" s="266">
        <f t="shared" si="2"/>
        <v>0</v>
      </c>
      <c r="I15" s="265">
        <f t="shared" si="3"/>
        <v>0</v>
      </c>
      <c r="J15" s="266">
        <f t="shared" si="4"/>
        <v>0</v>
      </c>
      <c r="K15" s="266">
        <f t="shared" si="4"/>
        <v>0</v>
      </c>
      <c r="L15" s="266">
        <f t="shared" si="5"/>
        <v>0</v>
      </c>
      <c r="M15" s="265">
        <f t="shared" si="6"/>
        <v>0</v>
      </c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</row>
    <row r="16" spans="1:67" s="259" customFormat="1" ht="13.5" customHeight="1">
      <c r="A16" s="267" t="s">
        <v>14</v>
      </c>
      <c r="B16" s="266">
        <v>0</v>
      </c>
      <c r="C16" s="266">
        <v>0</v>
      </c>
      <c r="D16" s="266">
        <f t="shared" si="0"/>
        <v>0</v>
      </c>
      <c r="E16" s="265">
        <f t="shared" si="1"/>
        <v>0</v>
      </c>
      <c r="F16" s="266">
        <v>0</v>
      </c>
      <c r="G16" s="266">
        <v>0</v>
      </c>
      <c r="H16" s="266">
        <f t="shared" si="2"/>
        <v>0</v>
      </c>
      <c r="I16" s="265">
        <f t="shared" si="3"/>
        <v>0</v>
      </c>
      <c r="J16" s="266">
        <f t="shared" si="4"/>
        <v>0</v>
      </c>
      <c r="K16" s="266">
        <f t="shared" si="4"/>
        <v>0</v>
      </c>
      <c r="L16" s="266">
        <f t="shared" si="5"/>
        <v>0</v>
      </c>
      <c r="M16" s="265">
        <f t="shared" si="6"/>
        <v>0</v>
      </c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</row>
    <row r="17" spans="1:67" s="259" customFormat="1" ht="13.5" customHeight="1">
      <c r="A17" s="263" t="s">
        <v>15</v>
      </c>
      <c r="B17" s="262">
        <f>SUM(B11:B16)</f>
        <v>0</v>
      </c>
      <c r="C17" s="262">
        <f>SUM(C11:C16)</f>
        <v>4</v>
      </c>
      <c r="D17" s="262">
        <f t="shared" si="0"/>
        <v>4</v>
      </c>
      <c r="E17" s="261">
        <f t="shared" si="1"/>
        <v>8.8888888888888893</v>
      </c>
      <c r="F17" s="262">
        <f>SUM(F11:F16)</f>
        <v>2</v>
      </c>
      <c r="G17" s="262">
        <f>SUM(G11:G16)</f>
        <v>2</v>
      </c>
      <c r="H17" s="262">
        <f t="shared" si="2"/>
        <v>4</v>
      </c>
      <c r="I17" s="261">
        <f t="shared" si="3"/>
        <v>9.3023255813953494</v>
      </c>
      <c r="J17" s="262">
        <f>SUM(J11:J16)</f>
        <v>2</v>
      </c>
      <c r="K17" s="262">
        <f>SUM(K11:K16)</f>
        <v>6</v>
      </c>
      <c r="L17" s="262">
        <f t="shared" si="5"/>
        <v>8</v>
      </c>
      <c r="M17" s="261">
        <f t="shared" si="6"/>
        <v>9.0909090909090917</v>
      </c>
      <c r="BA17" s="260"/>
      <c r="BB17" s="260"/>
      <c r="BC17" s="260"/>
      <c r="BD17" s="260"/>
      <c r="BE17" s="260"/>
      <c r="BF17" s="260"/>
      <c r="BG17" s="260"/>
      <c r="BH17" s="260"/>
      <c r="BI17" s="260"/>
      <c r="BJ17" s="260"/>
      <c r="BK17" s="260"/>
      <c r="BL17" s="260"/>
      <c r="BM17" s="260"/>
      <c r="BN17" s="260"/>
      <c r="BO17" s="260"/>
    </row>
    <row r="18" spans="1:67" s="264" customFormat="1" ht="13.5" customHeight="1">
      <c r="A18" s="270" t="s">
        <v>16</v>
      </c>
      <c r="B18" s="269">
        <v>1</v>
      </c>
      <c r="C18" s="269">
        <v>0</v>
      </c>
      <c r="D18" s="269">
        <f t="shared" si="0"/>
        <v>1</v>
      </c>
      <c r="E18" s="268">
        <f t="shared" si="1"/>
        <v>2.2222222222222223</v>
      </c>
      <c r="F18" s="269">
        <v>0</v>
      </c>
      <c r="G18" s="269">
        <v>0</v>
      </c>
      <c r="H18" s="269">
        <f t="shared" si="2"/>
        <v>0</v>
      </c>
      <c r="I18" s="268">
        <f t="shared" si="3"/>
        <v>0</v>
      </c>
      <c r="J18" s="269">
        <f t="shared" ref="J18:K23" si="7">SUM(B18,F18)</f>
        <v>1</v>
      </c>
      <c r="K18" s="269">
        <f t="shared" si="7"/>
        <v>0</v>
      </c>
      <c r="L18" s="269">
        <f t="shared" si="5"/>
        <v>1</v>
      </c>
      <c r="M18" s="268">
        <f t="shared" si="6"/>
        <v>1.1363636363636365</v>
      </c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59"/>
    </row>
    <row r="19" spans="1:67" s="264" customFormat="1" ht="13.5" customHeight="1">
      <c r="A19" s="267" t="s">
        <v>17</v>
      </c>
      <c r="B19" s="266">
        <v>0</v>
      </c>
      <c r="C19" s="266">
        <v>0</v>
      </c>
      <c r="D19" s="266">
        <f t="shared" si="0"/>
        <v>0</v>
      </c>
      <c r="E19" s="265">
        <f t="shared" si="1"/>
        <v>0</v>
      </c>
      <c r="F19" s="266">
        <v>0</v>
      </c>
      <c r="G19" s="266">
        <v>1</v>
      </c>
      <c r="H19" s="266">
        <f t="shared" si="2"/>
        <v>1</v>
      </c>
      <c r="I19" s="265">
        <f t="shared" si="3"/>
        <v>2.3255813953488373</v>
      </c>
      <c r="J19" s="266">
        <f t="shared" si="7"/>
        <v>0</v>
      </c>
      <c r="K19" s="266">
        <f t="shared" si="7"/>
        <v>1</v>
      </c>
      <c r="L19" s="266">
        <f t="shared" si="5"/>
        <v>1</v>
      </c>
      <c r="M19" s="265">
        <f t="shared" si="6"/>
        <v>1.1363636363636365</v>
      </c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9"/>
      <c r="AT19" s="259"/>
      <c r="AU19" s="259"/>
      <c r="AV19" s="259"/>
      <c r="AW19" s="259"/>
      <c r="AX19" s="259"/>
      <c r="AY19" s="259"/>
      <c r="AZ19" s="259"/>
    </row>
    <row r="20" spans="1:67" s="264" customFormat="1" ht="13.5" customHeight="1">
      <c r="A20" s="267" t="s">
        <v>18</v>
      </c>
      <c r="B20" s="266">
        <v>0</v>
      </c>
      <c r="C20" s="266">
        <v>1</v>
      </c>
      <c r="D20" s="266">
        <f t="shared" si="0"/>
        <v>1</v>
      </c>
      <c r="E20" s="265">
        <f t="shared" si="1"/>
        <v>2.2222222222222223</v>
      </c>
      <c r="F20" s="266">
        <v>1</v>
      </c>
      <c r="G20" s="266">
        <v>1</v>
      </c>
      <c r="H20" s="266">
        <f t="shared" si="2"/>
        <v>2</v>
      </c>
      <c r="I20" s="265">
        <f t="shared" si="3"/>
        <v>4.6511627906976747</v>
      </c>
      <c r="J20" s="266">
        <f t="shared" si="7"/>
        <v>1</v>
      </c>
      <c r="K20" s="266">
        <f t="shared" si="7"/>
        <v>2</v>
      </c>
      <c r="L20" s="266">
        <f t="shared" si="5"/>
        <v>3</v>
      </c>
      <c r="M20" s="265">
        <f t="shared" si="6"/>
        <v>3.4090909090909087</v>
      </c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</row>
    <row r="21" spans="1:67" s="259" customFormat="1" ht="13.5" customHeight="1">
      <c r="A21" s="267" t="s">
        <v>19</v>
      </c>
      <c r="B21" s="266">
        <v>0</v>
      </c>
      <c r="C21" s="266">
        <v>0</v>
      </c>
      <c r="D21" s="266">
        <f t="shared" si="0"/>
        <v>0</v>
      </c>
      <c r="E21" s="265">
        <f t="shared" si="1"/>
        <v>0</v>
      </c>
      <c r="F21" s="266">
        <v>0</v>
      </c>
      <c r="G21" s="266">
        <v>0</v>
      </c>
      <c r="H21" s="266">
        <f t="shared" si="2"/>
        <v>0</v>
      </c>
      <c r="I21" s="265">
        <f t="shared" si="3"/>
        <v>0</v>
      </c>
      <c r="J21" s="266">
        <f t="shared" si="7"/>
        <v>0</v>
      </c>
      <c r="K21" s="266">
        <f t="shared" si="7"/>
        <v>0</v>
      </c>
      <c r="L21" s="266">
        <f t="shared" si="5"/>
        <v>0</v>
      </c>
      <c r="M21" s="265">
        <f t="shared" si="6"/>
        <v>0</v>
      </c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</row>
    <row r="22" spans="1:67" s="264" customFormat="1" ht="13.5" customHeight="1">
      <c r="A22" s="267" t="s">
        <v>20</v>
      </c>
      <c r="B22" s="266">
        <v>1</v>
      </c>
      <c r="C22" s="266">
        <v>0</v>
      </c>
      <c r="D22" s="266">
        <f t="shared" si="0"/>
        <v>1</v>
      </c>
      <c r="E22" s="265">
        <f t="shared" si="1"/>
        <v>2.2222222222222223</v>
      </c>
      <c r="F22" s="266">
        <v>4</v>
      </c>
      <c r="G22" s="266">
        <v>1</v>
      </c>
      <c r="H22" s="266">
        <f t="shared" si="2"/>
        <v>5</v>
      </c>
      <c r="I22" s="265">
        <f t="shared" si="3"/>
        <v>11.627906976744185</v>
      </c>
      <c r="J22" s="266">
        <f t="shared" si="7"/>
        <v>5</v>
      </c>
      <c r="K22" s="266">
        <f t="shared" si="7"/>
        <v>1</v>
      </c>
      <c r="L22" s="266">
        <f t="shared" si="5"/>
        <v>6</v>
      </c>
      <c r="M22" s="265">
        <f t="shared" si="6"/>
        <v>6.8181818181818175</v>
      </c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  <c r="AN22" s="259"/>
      <c r="AO22" s="259"/>
      <c r="AP22" s="259"/>
      <c r="AQ22" s="259"/>
      <c r="AR22" s="259"/>
      <c r="AS22" s="259"/>
      <c r="AT22" s="259"/>
      <c r="AU22" s="259"/>
      <c r="AV22" s="259"/>
      <c r="AW22" s="259"/>
      <c r="AX22" s="259"/>
      <c r="AY22" s="259"/>
      <c r="AZ22" s="259"/>
      <c r="BA22" s="260"/>
      <c r="BB22" s="260"/>
      <c r="BC22" s="260"/>
      <c r="BD22" s="260"/>
      <c r="BE22" s="260"/>
      <c r="BF22" s="260"/>
      <c r="BG22" s="260"/>
      <c r="BH22" s="260"/>
      <c r="BI22" s="260"/>
      <c r="BJ22" s="260"/>
      <c r="BK22" s="260"/>
      <c r="BL22" s="260"/>
      <c r="BM22" s="260"/>
      <c r="BN22" s="260"/>
      <c r="BO22" s="260"/>
    </row>
    <row r="23" spans="1:67" s="259" customFormat="1" ht="13.5" customHeight="1">
      <c r="A23" s="267" t="s">
        <v>21</v>
      </c>
      <c r="B23" s="266">
        <v>0</v>
      </c>
      <c r="C23" s="266">
        <v>0</v>
      </c>
      <c r="D23" s="266">
        <f t="shared" si="0"/>
        <v>0</v>
      </c>
      <c r="E23" s="265">
        <f t="shared" si="1"/>
        <v>0</v>
      </c>
      <c r="F23" s="266">
        <v>0</v>
      </c>
      <c r="G23" s="266">
        <v>0</v>
      </c>
      <c r="H23" s="266">
        <f t="shared" si="2"/>
        <v>0</v>
      </c>
      <c r="I23" s="265">
        <f t="shared" si="3"/>
        <v>0</v>
      </c>
      <c r="J23" s="266">
        <f t="shared" si="7"/>
        <v>0</v>
      </c>
      <c r="K23" s="266">
        <f t="shared" si="7"/>
        <v>0</v>
      </c>
      <c r="L23" s="266">
        <f t="shared" si="5"/>
        <v>0</v>
      </c>
      <c r="M23" s="265">
        <f t="shared" si="6"/>
        <v>0</v>
      </c>
      <c r="BA23" s="260"/>
      <c r="BB23" s="260"/>
      <c r="BC23" s="260"/>
      <c r="BD23" s="260"/>
      <c r="BE23" s="260"/>
      <c r="BF23" s="260"/>
      <c r="BG23" s="260"/>
      <c r="BH23" s="260"/>
      <c r="BI23" s="260"/>
      <c r="BJ23" s="260"/>
      <c r="BK23" s="260"/>
      <c r="BL23" s="260"/>
      <c r="BM23" s="260"/>
      <c r="BN23" s="260"/>
      <c r="BO23" s="260"/>
    </row>
    <row r="24" spans="1:67" s="264" customFormat="1" ht="13.5" customHeight="1">
      <c r="A24" s="263" t="s">
        <v>15</v>
      </c>
      <c r="B24" s="262">
        <f>SUM(B18:B23)</f>
        <v>2</v>
      </c>
      <c r="C24" s="262">
        <f>SUM(C18:C23)</f>
        <v>1</v>
      </c>
      <c r="D24" s="262">
        <f t="shared" si="0"/>
        <v>3</v>
      </c>
      <c r="E24" s="261">
        <f t="shared" si="1"/>
        <v>6.666666666666667</v>
      </c>
      <c r="F24" s="262">
        <f>SUM(F18:F23)</f>
        <v>5</v>
      </c>
      <c r="G24" s="262">
        <f>SUM(G18:G23)</f>
        <v>3</v>
      </c>
      <c r="H24" s="262">
        <f t="shared" si="2"/>
        <v>8</v>
      </c>
      <c r="I24" s="261">
        <f t="shared" si="3"/>
        <v>18.604651162790699</v>
      </c>
      <c r="J24" s="262">
        <f>SUM(J18:J23)</f>
        <v>7</v>
      </c>
      <c r="K24" s="262">
        <f>SUM(K18:K23)</f>
        <v>4</v>
      </c>
      <c r="L24" s="262">
        <f t="shared" si="5"/>
        <v>11</v>
      </c>
      <c r="M24" s="261">
        <f t="shared" si="6"/>
        <v>12.5</v>
      </c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259"/>
      <c r="AZ24" s="259"/>
    </row>
    <row r="25" spans="1:67" s="259" customFormat="1" ht="13.5" customHeight="1">
      <c r="A25" s="267" t="s">
        <v>22</v>
      </c>
      <c r="B25" s="266">
        <v>0</v>
      </c>
      <c r="C25" s="266">
        <v>0</v>
      </c>
      <c r="D25" s="266">
        <f t="shared" si="0"/>
        <v>0</v>
      </c>
      <c r="E25" s="265">
        <f t="shared" si="1"/>
        <v>0</v>
      </c>
      <c r="F25" s="266">
        <v>2</v>
      </c>
      <c r="G25" s="266">
        <v>3</v>
      </c>
      <c r="H25" s="266">
        <f t="shared" si="2"/>
        <v>5</v>
      </c>
      <c r="I25" s="265">
        <f t="shared" si="3"/>
        <v>11.627906976744185</v>
      </c>
      <c r="J25" s="266">
        <f t="shared" ref="J25:J38" si="8">SUM(B25,F25)</f>
        <v>2</v>
      </c>
      <c r="K25" s="266">
        <f t="shared" ref="K25:K38" si="9">SUM(C25,G25)</f>
        <v>3</v>
      </c>
      <c r="L25" s="266">
        <f t="shared" si="5"/>
        <v>5</v>
      </c>
      <c r="M25" s="265">
        <f t="shared" si="6"/>
        <v>5.6818181818181817</v>
      </c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0"/>
      <c r="BO25" s="260"/>
    </row>
    <row r="26" spans="1:67" s="264" customFormat="1" ht="13.5" customHeight="1">
      <c r="A26" s="267" t="s">
        <v>23</v>
      </c>
      <c r="B26" s="266">
        <v>1</v>
      </c>
      <c r="C26" s="266">
        <v>1</v>
      </c>
      <c r="D26" s="266">
        <f t="shared" si="0"/>
        <v>2</v>
      </c>
      <c r="E26" s="265">
        <f t="shared" si="1"/>
        <v>4.4444444444444446</v>
      </c>
      <c r="F26" s="266">
        <v>0</v>
      </c>
      <c r="G26" s="266">
        <v>0</v>
      </c>
      <c r="H26" s="266">
        <f t="shared" si="2"/>
        <v>0</v>
      </c>
      <c r="I26" s="265">
        <f t="shared" si="3"/>
        <v>0</v>
      </c>
      <c r="J26" s="266">
        <f t="shared" si="8"/>
        <v>1</v>
      </c>
      <c r="K26" s="266">
        <f t="shared" si="9"/>
        <v>1</v>
      </c>
      <c r="L26" s="266">
        <f t="shared" si="5"/>
        <v>2</v>
      </c>
      <c r="M26" s="265">
        <f t="shared" si="6"/>
        <v>2.2727272727272729</v>
      </c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259"/>
      <c r="AQ26" s="259"/>
      <c r="AR26" s="259"/>
      <c r="AS26" s="259"/>
      <c r="AT26" s="259"/>
      <c r="AU26" s="259"/>
      <c r="AV26" s="259"/>
      <c r="AW26" s="259"/>
      <c r="AX26" s="259"/>
      <c r="AY26" s="259"/>
      <c r="AZ26" s="259"/>
    </row>
    <row r="27" spans="1:67" s="259" customFormat="1" ht="13.5" customHeight="1">
      <c r="A27" s="267" t="s">
        <v>24</v>
      </c>
      <c r="B27" s="266">
        <v>2</v>
      </c>
      <c r="C27" s="266">
        <v>1</v>
      </c>
      <c r="D27" s="266">
        <f t="shared" si="0"/>
        <v>3</v>
      </c>
      <c r="E27" s="265">
        <f t="shared" si="1"/>
        <v>6.666666666666667</v>
      </c>
      <c r="F27" s="266">
        <v>2</v>
      </c>
      <c r="G27" s="266">
        <v>2</v>
      </c>
      <c r="H27" s="266">
        <f t="shared" si="2"/>
        <v>4</v>
      </c>
      <c r="I27" s="265">
        <f t="shared" si="3"/>
        <v>9.3023255813953494</v>
      </c>
      <c r="J27" s="266">
        <f t="shared" si="8"/>
        <v>4</v>
      </c>
      <c r="K27" s="266">
        <f t="shared" si="9"/>
        <v>3</v>
      </c>
      <c r="L27" s="266">
        <f t="shared" si="5"/>
        <v>7</v>
      </c>
      <c r="M27" s="265">
        <f t="shared" si="6"/>
        <v>7.9545454545454541</v>
      </c>
      <c r="BA27" s="260"/>
      <c r="BB27" s="260"/>
      <c r="BC27" s="260"/>
      <c r="BD27" s="260"/>
      <c r="BE27" s="260"/>
      <c r="BF27" s="260"/>
      <c r="BG27" s="260"/>
      <c r="BH27" s="260"/>
      <c r="BI27" s="260"/>
      <c r="BJ27" s="260"/>
      <c r="BK27" s="260"/>
      <c r="BL27" s="260"/>
      <c r="BM27" s="260"/>
      <c r="BN27" s="260"/>
      <c r="BO27" s="260"/>
    </row>
    <row r="28" spans="1:67" s="264" customFormat="1" ht="13.5" customHeight="1">
      <c r="A28" s="267" t="s">
        <v>25</v>
      </c>
      <c r="B28" s="266">
        <v>6</v>
      </c>
      <c r="C28" s="266">
        <v>1</v>
      </c>
      <c r="D28" s="266">
        <f t="shared" si="0"/>
        <v>7</v>
      </c>
      <c r="E28" s="265">
        <f t="shared" si="1"/>
        <v>15.555555555555555</v>
      </c>
      <c r="F28" s="266">
        <v>2</v>
      </c>
      <c r="G28" s="266">
        <v>2</v>
      </c>
      <c r="H28" s="266">
        <f t="shared" si="2"/>
        <v>4</v>
      </c>
      <c r="I28" s="265">
        <f t="shared" si="3"/>
        <v>9.3023255813953494</v>
      </c>
      <c r="J28" s="266">
        <f t="shared" si="8"/>
        <v>8</v>
      </c>
      <c r="K28" s="266">
        <f t="shared" si="9"/>
        <v>3</v>
      </c>
      <c r="L28" s="266">
        <f t="shared" si="5"/>
        <v>11</v>
      </c>
      <c r="M28" s="265">
        <f t="shared" si="6"/>
        <v>12.5</v>
      </c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259"/>
      <c r="AU28" s="259"/>
      <c r="AV28" s="259"/>
      <c r="AW28" s="259"/>
      <c r="AX28" s="259"/>
      <c r="AY28" s="259"/>
      <c r="AZ28" s="259"/>
    </row>
    <row r="29" spans="1:67" s="264" customFormat="1" ht="13.5" customHeight="1">
      <c r="A29" s="267" t="s">
        <v>26</v>
      </c>
      <c r="B29" s="266">
        <v>4</v>
      </c>
      <c r="C29" s="266">
        <v>2</v>
      </c>
      <c r="D29" s="266">
        <f t="shared" si="0"/>
        <v>6</v>
      </c>
      <c r="E29" s="265">
        <f t="shared" si="1"/>
        <v>13.333333333333334</v>
      </c>
      <c r="F29" s="266">
        <v>1</v>
      </c>
      <c r="G29" s="266">
        <v>0</v>
      </c>
      <c r="H29" s="266">
        <f t="shared" si="2"/>
        <v>1</v>
      </c>
      <c r="I29" s="265">
        <f t="shared" si="3"/>
        <v>2.3255813953488373</v>
      </c>
      <c r="J29" s="266">
        <f t="shared" si="8"/>
        <v>5</v>
      </c>
      <c r="K29" s="266">
        <f t="shared" si="9"/>
        <v>2</v>
      </c>
      <c r="L29" s="266">
        <f t="shared" si="5"/>
        <v>7</v>
      </c>
      <c r="M29" s="265">
        <f t="shared" si="6"/>
        <v>7.9545454545454541</v>
      </c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259"/>
      <c r="AN29" s="259"/>
      <c r="AO29" s="259"/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59"/>
    </row>
    <row r="30" spans="1:67" s="264" customFormat="1" ht="13.5" customHeight="1">
      <c r="A30" s="267" t="s">
        <v>27</v>
      </c>
      <c r="B30" s="266">
        <v>0</v>
      </c>
      <c r="C30" s="266">
        <v>0</v>
      </c>
      <c r="D30" s="266">
        <f t="shared" si="0"/>
        <v>0</v>
      </c>
      <c r="E30" s="265">
        <f t="shared" si="1"/>
        <v>0</v>
      </c>
      <c r="F30" s="266">
        <v>3</v>
      </c>
      <c r="G30" s="266">
        <v>1</v>
      </c>
      <c r="H30" s="266">
        <f t="shared" si="2"/>
        <v>4</v>
      </c>
      <c r="I30" s="265">
        <f t="shared" si="3"/>
        <v>9.3023255813953494</v>
      </c>
      <c r="J30" s="266">
        <f t="shared" si="8"/>
        <v>3</v>
      </c>
      <c r="K30" s="266">
        <f t="shared" si="9"/>
        <v>1</v>
      </c>
      <c r="L30" s="266">
        <f t="shared" si="5"/>
        <v>4</v>
      </c>
      <c r="M30" s="265">
        <f t="shared" si="6"/>
        <v>4.5454545454545459</v>
      </c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259"/>
      <c r="AV30" s="259"/>
      <c r="AW30" s="259"/>
      <c r="AX30" s="259"/>
      <c r="AY30" s="259"/>
      <c r="AZ30" s="259"/>
      <c r="BA30" s="260"/>
      <c r="BB30" s="260"/>
      <c r="BC30" s="260"/>
      <c r="BD30" s="260"/>
      <c r="BE30" s="260"/>
      <c r="BF30" s="260"/>
      <c r="BG30" s="260"/>
      <c r="BH30" s="260"/>
      <c r="BI30" s="260"/>
      <c r="BJ30" s="260"/>
      <c r="BK30" s="260"/>
      <c r="BL30" s="260"/>
      <c r="BM30" s="260"/>
      <c r="BN30" s="260"/>
      <c r="BO30" s="260"/>
    </row>
    <row r="31" spans="1:67" s="259" customFormat="1" ht="13.5" customHeight="1">
      <c r="A31" s="267" t="s">
        <v>28</v>
      </c>
      <c r="B31" s="266">
        <v>3</v>
      </c>
      <c r="C31" s="266">
        <v>0</v>
      </c>
      <c r="D31" s="266">
        <f t="shared" si="0"/>
        <v>3</v>
      </c>
      <c r="E31" s="265">
        <f t="shared" si="1"/>
        <v>6.666666666666667</v>
      </c>
      <c r="F31" s="266">
        <v>2</v>
      </c>
      <c r="G31" s="266">
        <v>0</v>
      </c>
      <c r="H31" s="266">
        <f t="shared" si="2"/>
        <v>2</v>
      </c>
      <c r="I31" s="265">
        <f t="shared" si="3"/>
        <v>4.6511627906976747</v>
      </c>
      <c r="J31" s="266">
        <f t="shared" si="8"/>
        <v>5</v>
      </c>
      <c r="K31" s="266">
        <f t="shared" si="9"/>
        <v>0</v>
      </c>
      <c r="L31" s="266">
        <f t="shared" si="5"/>
        <v>5</v>
      </c>
      <c r="M31" s="265">
        <f t="shared" si="6"/>
        <v>5.6818181818181817</v>
      </c>
      <c r="BA31" s="260"/>
      <c r="BB31" s="260"/>
      <c r="BC31" s="260"/>
      <c r="BD31" s="260"/>
      <c r="BE31" s="260"/>
      <c r="BF31" s="260"/>
      <c r="BG31" s="260"/>
      <c r="BH31" s="260"/>
      <c r="BI31" s="260"/>
      <c r="BJ31" s="260"/>
      <c r="BK31" s="260"/>
      <c r="BL31" s="260"/>
      <c r="BM31" s="260"/>
      <c r="BN31" s="260"/>
      <c r="BO31" s="260"/>
    </row>
    <row r="32" spans="1:67" s="259" customFormat="1" ht="13.5" customHeight="1">
      <c r="A32" s="267" t="s">
        <v>57</v>
      </c>
      <c r="B32" s="266">
        <v>4</v>
      </c>
      <c r="C32" s="266">
        <v>3</v>
      </c>
      <c r="D32" s="266">
        <f t="shared" si="0"/>
        <v>7</v>
      </c>
      <c r="E32" s="265">
        <f t="shared" si="1"/>
        <v>15.555555555555555</v>
      </c>
      <c r="F32" s="266">
        <v>4</v>
      </c>
      <c r="G32" s="266">
        <v>3</v>
      </c>
      <c r="H32" s="266">
        <f t="shared" si="2"/>
        <v>7</v>
      </c>
      <c r="I32" s="265">
        <f t="shared" si="3"/>
        <v>16.279069767441861</v>
      </c>
      <c r="J32" s="266">
        <f t="shared" si="8"/>
        <v>8</v>
      </c>
      <c r="K32" s="266">
        <f t="shared" si="9"/>
        <v>6</v>
      </c>
      <c r="L32" s="266">
        <f t="shared" si="5"/>
        <v>14</v>
      </c>
      <c r="M32" s="265">
        <f t="shared" si="6"/>
        <v>15.909090909090908</v>
      </c>
      <c r="BA32" s="260"/>
      <c r="BB32" s="260"/>
      <c r="BC32" s="260"/>
      <c r="BD32" s="260"/>
      <c r="BE32" s="260"/>
      <c r="BF32" s="260"/>
      <c r="BG32" s="260"/>
      <c r="BH32" s="260"/>
      <c r="BI32" s="260"/>
      <c r="BJ32" s="260"/>
      <c r="BK32" s="260"/>
      <c r="BL32" s="260"/>
      <c r="BM32" s="260"/>
      <c r="BN32" s="260"/>
      <c r="BO32" s="260"/>
    </row>
    <row r="33" spans="1:67" s="259" customFormat="1" ht="13.5" customHeight="1">
      <c r="A33" s="270" t="s">
        <v>29</v>
      </c>
      <c r="B33" s="269">
        <v>0</v>
      </c>
      <c r="C33" s="269">
        <v>0</v>
      </c>
      <c r="D33" s="269">
        <f t="shared" si="0"/>
        <v>0</v>
      </c>
      <c r="E33" s="268">
        <f t="shared" si="1"/>
        <v>0</v>
      </c>
      <c r="F33" s="269">
        <v>0</v>
      </c>
      <c r="G33" s="269">
        <v>1</v>
      </c>
      <c r="H33" s="269">
        <f t="shared" si="2"/>
        <v>1</v>
      </c>
      <c r="I33" s="268">
        <f t="shared" si="3"/>
        <v>2.3255813953488373</v>
      </c>
      <c r="J33" s="269">
        <f t="shared" si="8"/>
        <v>0</v>
      </c>
      <c r="K33" s="269">
        <f t="shared" si="9"/>
        <v>1</v>
      </c>
      <c r="L33" s="269">
        <f t="shared" si="5"/>
        <v>1</v>
      </c>
      <c r="M33" s="268">
        <f t="shared" si="6"/>
        <v>1.1363636363636365</v>
      </c>
      <c r="BA33" s="260"/>
      <c r="BB33" s="260"/>
      <c r="BC33" s="260"/>
      <c r="BD33" s="260"/>
      <c r="BE33" s="260"/>
      <c r="BF33" s="260"/>
      <c r="BG33" s="260"/>
      <c r="BH33" s="260"/>
      <c r="BI33" s="260"/>
      <c r="BJ33" s="260"/>
      <c r="BK33" s="260"/>
      <c r="BL33" s="260"/>
      <c r="BM33" s="260"/>
      <c r="BN33" s="260"/>
      <c r="BO33" s="260"/>
    </row>
    <row r="34" spans="1:67" s="264" customFormat="1" ht="13.5" customHeight="1">
      <c r="A34" s="267" t="s">
        <v>30</v>
      </c>
      <c r="B34" s="266">
        <v>1</v>
      </c>
      <c r="C34" s="266">
        <v>0</v>
      </c>
      <c r="D34" s="266">
        <f t="shared" si="0"/>
        <v>1</v>
      </c>
      <c r="E34" s="265">
        <f t="shared" si="1"/>
        <v>2.2222222222222223</v>
      </c>
      <c r="F34" s="266">
        <v>0</v>
      </c>
      <c r="G34" s="266">
        <v>0</v>
      </c>
      <c r="H34" s="266">
        <f t="shared" si="2"/>
        <v>0</v>
      </c>
      <c r="I34" s="265">
        <f t="shared" si="3"/>
        <v>0</v>
      </c>
      <c r="J34" s="266">
        <f t="shared" si="8"/>
        <v>1</v>
      </c>
      <c r="K34" s="266">
        <f t="shared" si="9"/>
        <v>0</v>
      </c>
      <c r="L34" s="266">
        <f t="shared" si="5"/>
        <v>1</v>
      </c>
      <c r="M34" s="265">
        <f t="shared" si="6"/>
        <v>1.1363636363636365</v>
      </c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  <c r="AP34" s="259"/>
      <c r="AQ34" s="259"/>
      <c r="AR34" s="259"/>
      <c r="AS34" s="259"/>
      <c r="AT34" s="259"/>
      <c r="AU34" s="259"/>
      <c r="AV34" s="259"/>
      <c r="AW34" s="259"/>
      <c r="AX34" s="259"/>
      <c r="AY34" s="259"/>
      <c r="AZ34" s="259"/>
    </row>
    <row r="35" spans="1:67" s="264" customFormat="1" ht="13.5" customHeight="1">
      <c r="A35" s="267" t="s">
        <v>31</v>
      </c>
      <c r="B35" s="266">
        <v>2</v>
      </c>
      <c r="C35" s="266">
        <v>1</v>
      </c>
      <c r="D35" s="266">
        <f t="shared" si="0"/>
        <v>3</v>
      </c>
      <c r="E35" s="265">
        <f t="shared" si="1"/>
        <v>6.666666666666667</v>
      </c>
      <c r="F35" s="266">
        <v>0</v>
      </c>
      <c r="G35" s="266">
        <v>1</v>
      </c>
      <c r="H35" s="266">
        <f t="shared" si="2"/>
        <v>1</v>
      </c>
      <c r="I35" s="265">
        <f t="shared" si="3"/>
        <v>2.3255813953488373</v>
      </c>
      <c r="J35" s="266">
        <f t="shared" si="8"/>
        <v>2</v>
      </c>
      <c r="K35" s="266">
        <f t="shared" si="9"/>
        <v>2</v>
      </c>
      <c r="L35" s="266">
        <f t="shared" si="5"/>
        <v>4</v>
      </c>
      <c r="M35" s="265">
        <f t="shared" si="6"/>
        <v>4.5454545454545459</v>
      </c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59"/>
      <c r="AR35" s="259"/>
      <c r="AS35" s="259"/>
      <c r="AT35" s="259"/>
      <c r="AU35" s="259"/>
      <c r="AV35" s="259"/>
      <c r="AW35" s="259"/>
      <c r="AX35" s="259"/>
      <c r="AY35" s="259"/>
      <c r="AZ35" s="259"/>
    </row>
    <row r="36" spans="1:67" s="264" customFormat="1" ht="13.5" customHeight="1">
      <c r="A36" s="267" t="s">
        <v>32</v>
      </c>
      <c r="B36" s="266">
        <v>0</v>
      </c>
      <c r="C36" s="266">
        <v>0</v>
      </c>
      <c r="D36" s="266">
        <f t="shared" si="0"/>
        <v>0</v>
      </c>
      <c r="E36" s="265">
        <f t="shared" si="1"/>
        <v>0</v>
      </c>
      <c r="F36" s="266">
        <v>0</v>
      </c>
      <c r="G36" s="266">
        <v>1</v>
      </c>
      <c r="H36" s="266">
        <f t="shared" si="2"/>
        <v>1</v>
      </c>
      <c r="I36" s="265">
        <f t="shared" si="3"/>
        <v>2.3255813953488373</v>
      </c>
      <c r="J36" s="266">
        <f t="shared" si="8"/>
        <v>0</v>
      </c>
      <c r="K36" s="266">
        <f t="shared" si="9"/>
        <v>1</v>
      </c>
      <c r="L36" s="266">
        <f t="shared" si="5"/>
        <v>1</v>
      </c>
      <c r="M36" s="265">
        <f t="shared" si="6"/>
        <v>1.1363636363636365</v>
      </c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259"/>
      <c r="AW36" s="259"/>
      <c r="AX36" s="259"/>
      <c r="AY36" s="259"/>
      <c r="AZ36" s="259"/>
      <c r="BA36" s="260"/>
      <c r="BB36" s="260"/>
      <c r="BC36" s="260"/>
      <c r="BD36" s="260"/>
      <c r="BE36" s="260"/>
      <c r="BF36" s="260"/>
      <c r="BG36" s="260"/>
      <c r="BH36" s="260"/>
      <c r="BI36" s="260"/>
      <c r="BJ36" s="260"/>
      <c r="BK36" s="260"/>
      <c r="BL36" s="260"/>
      <c r="BM36" s="260"/>
      <c r="BN36" s="260"/>
      <c r="BO36" s="260"/>
    </row>
    <row r="37" spans="1:67" s="259" customFormat="1" ht="13.5" customHeight="1">
      <c r="A37" s="267" t="s">
        <v>33</v>
      </c>
      <c r="B37" s="266">
        <v>0</v>
      </c>
      <c r="C37" s="266">
        <v>0</v>
      </c>
      <c r="D37" s="266">
        <f t="shared" si="0"/>
        <v>0</v>
      </c>
      <c r="E37" s="265">
        <f t="shared" si="1"/>
        <v>0</v>
      </c>
      <c r="F37" s="266">
        <v>0</v>
      </c>
      <c r="G37" s="266">
        <v>0</v>
      </c>
      <c r="H37" s="266">
        <f t="shared" si="2"/>
        <v>0</v>
      </c>
      <c r="I37" s="265">
        <f t="shared" si="3"/>
        <v>0</v>
      </c>
      <c r="J37" s="266">
        <f t="shared" si="8"/>
        <v>0</v>
      </c>
      <c r="K37" s="266">
        <f t="shared" si="9"/>
        <v>0</v>
      </c>
      <c r="L37" s="266">
        <f t="shared" si="5"/>
        <v>0</v>
      </c>
      <c r="M37" s="265">
        <f t="shared" si="6"/>
        <v>0</v>
      </c>
      <c r="BA37" s="260"/>
      <c r="BB37" s="260"/>
      <c r="BC37" s="260"/>
      <c r="BD37" s="260"/>
      <c r="BE37" s="260"/>
      <c r="BF37" s="260"/>
      <c r="BG37" s="260"/>
      <c r="BH37" s="260"/>
      <c r="BI37" s="260"/>
      <c r="BJ37" s="260"/>
      <c r="BK37" s="260"/>
      <c r="BL37" s="260"/>
      <c r="BM37" s="260"/>
      <c r="BN37" s="260"/>
      <c r="BO37" s="260"/>
    </row>
    <row r="38" spans="1:67" s="264" customFormat="1" ht="13.5" customHeight="1">
      <c r="A38" s="267" t="s">
        <v>34</v>
      </c>
      <c r="B38" s="266">
        <v>2</v>
      </c>
      <c r="C38" s="266">
        <v>0</v>
      </c>
      <c r="D38" s="266">
        <f t="shared" si="0"/>
        <v>2</v>
      </c>
      <c r="E38" s="265">
        <f t="shared" si="1"/>
        <v>4.4444444444444446</v>
      </c>
      <c r="F38" s="266">
        <v>0</v>
      </c>
      <c r="G38" s="266">
        <v>0</v>
      </c>
      <c r="H38" s="266">
        <f t="shared" si="2"/>
        <v>0</v>
      </c>
      <c r="I38" s="265">
        <f t="shared" si="3"/>
        <v>0</v>
      </c>
      <c r="J38" s="266">
        <f t="shared" si="8"/>
        <v>2</v>
      </c>
      <c r="K38" s="266">
        <f t="shared" si="9"/>
        <v>0</v>
      </c>
      <c r="L38" s="266">
        <f t="shared" si="5"/>
        <v>2</v>
      </c>
      <c r="M38" s="265">
        <f t="shared" si="6"/>
        <v>2.2727272727272729</v>
      </c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259"/>
      <c r="AU38" s="259"/>
      <c r="AV38" s="259"/>
      <c r="AW38" s="259"/>
      <c r="AX38" s="259"/>
      <c r="AY38" s="259"/>
      <c r="AZ38" s="259"/>
      <c r="BA38" s="260"/>
      <c r="BB38" s="260"/>
      <c r="BC38" s="260"/>
      <c r="BD38" s="260"/>
      <c r="BE38" s="260"/>
      <c r="BF38" s="260"/>
      <c r="BG38" s="260"/>
      <c r="BH38" s="260"/>
      <c r="BI38" s="260"/>
      <c r="BJ38" s="260"/>
      <c r="BK38" s="260"/>
      <c r="BL38" s="260"/>
      <c r="BM38" s="260"/>
      <c r="BN38" s="260"/>
      <c r="BO38" s="260"/>
    </row>
    <row r="39" spans="1:67" s="259" customFormat="1" ht="13.5" customHeight="1">
      <c r="A39" s="263" t="s">
        <v>15</v>
      </c>
      <c r="B39" s="262">
        <f>SUM(B33:B38)</f>
        <v>5</v>
      </c>
      <c r="C39" s="262">
        <f>SUM(C33:C38)</f>
        <v>1</v>
      </c>
      <c r="D39" s="262">
        <f t="shared" si="0"/>
        <v>6</v>
      </c>
      <c r="E39" s="261">
        <f t="shared" si="1"/>
        <v>13.333333333333334</v>
      </c>
      <c r="F39" s="262">
        <f>SUM(F33:F38)</f>
        <v>0</v>
      </c>
      <c r="G39" s="262">
        <f>SUM(G33:G38)</f>
        <v>3</v>
      </c>
      <c r="H39" s="262">
        <f t="shared" si="2"/>
        <v>3</v>
      </c>
      <c r="I39" s="261">
        <f t="shared" si="3"/>
        <v>6.9767441860465116</v>
      </c>
      <c r="J39" s="262">
        <f>SUM(J33:J38)</f>
        <v>5</v>
      </c>
      <c r="K39" s="262">
        <f>SUM(K33:K38)</f>
        <v>4</v>
      </c>
      <c r="L39" s="262">
        <f t="shared" si="5"/>
        <v>9</v>
      </c>
      <c r="M39" s="261">
        <f t="shared" si="6"/>
        <v>10.227272727272728</v>
      </c>
      <c r="BA39" s="260"/>
      <c r="BB39" s="260"/>
      <c r="BC39" s="260"/>
      <c r="BD39" s="260"/>
      <c r="BE39" s="260"/>
      <c r="BF39" s="260"/>
      <c r="BG39" s="260"/>
      <c r="BH39" s="260"/>
      <c r="BI39" s="260"/>
      <c r="BJ39" s="260"/>
      <c r="BK39" s="260"/>
      <c r="BL39" s="260"/>
      <c r="BM39" s="260"/>
      <c r="BN39" s="260"/>
      <c r="BO39" s="260"/>
    </row>
    <row r="40" spans="1:67" s="259" customFormat="1" ht="13.5" customHeight="1">
      <c r="A40" s="270" t="s">
        <v>35</v>
      </c>
      <c r="B40" s="269">
        <v>0</v>
      </c>
      <c r="C40" s="269">
        <v>0</v>
      </c>
      <c r="D40" s="269">
        <f t="shared" si="0"/>
        <v>0</v>
      </c>
      <c r="E40" s="268">
        <f t="shared" si="1"/>
        <v>0</v>
      </c>
      <c r="F40" s="269">
        <v>0</v>
      </c>
      <c r="G40" s="269">
        <v>1</v>
      </c>
      <c r="H40" s="269">
        <f t="shared" si="2"/>
        <v>1</v>
      </c>
      <c r="I40" s="268">
        <f t="shared" si="3"/>
        <v>2.3255813953488373</v>
      </c>
      <c r="J40" s="269">
        <f t="shared" ref="J40:K45" si="10">SUM(B40,F40)</f>
        <v>0</v>
      </c>
      <c r="K40" s="269">
        <f t="shared" si="10"/>
        <v>1</v>
      </c>
      <c r="L40" s="269">
        <f t="shared" si="5"/>
        <v>1</v>
      </c>
      <c r="M40" s="268">
        <f t="shared" si="6"/>
        <v>1.1363636363636365</v>
      </c>
      <c r="BA40" s="260"/>
      <c r="BB40" s="260"/>
      <c r="BC40" s="260"/>
      <c r="BD40" s="260"/>
      <c r="BE40" s="260"/>
      <c r="BF40" s="260"/>
      <c r="BG40" s="260"/>
      <c r="BH40" s="260"/>
      <c r="BI40" s="260"/>
      <c r="BJ40" s="260"/>
      <c r="BK40" s="260"/>
      <c r="BL40" s="260"/>
      <c r="BM40" s="260"/>
      <c r="BN40" s="260"/>
      <c r="BO40" s="260"/>
    </row>
    <row r="41" spans="1:67" s="264" customFormat="1" ht="13.5" customHeight="1">
      <c r="A41" s="267" t="s">
        <v>36</v>
      </c>
      <c r="B41" s="266">
        <v>0</v>
      </c>
      <c r="C41" s="266">
        <v>1</v>
      </c>
      <c r="D41" s="266">
        <f t="shared" si="0"/>
        <v>1</v>
      </c>
      <c r="E41" s="265">
        <f t="shared" si="1"/>
        <v>2.2222222222222223</v>
      </c>
      <c r="F41" s="266">
        <v>0</v>
      </c>
      <c r="G41" s="266">
        <v>0</v>
      </c>
      <c r="H41" s="266">
        <f t="shared" si="2"/>
        <v>0</v>
      </c>
      <c r="I41" s="265">
        <f t="shared" si="3"/>
        <v>0</v>
      </c>
      <c r="J41" s="266">
        <f t="shared" si="10"/>
        <v>0</v>
      </c>
      <c r="K41" s="266">
        <f t="shared" si="10"/>
        <v>1</v>
      </c>
      <c r="L41" s="266">
        <f t="shared" si="5"/>
        <v>1</v>
      </c>
      <c r="M41" s="265">
        <f t="shared" si="6"/>
        <v>1.1363636363636365</v>
      </c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59"/>
      <c r="AT41" s="259"/>
      <c r="AU41" s="259"/>
      <c r="AV41" s="259"/>
      <c r="AW41" s="259"/>
      <c r="AX41" s="259"/>
      <c r="AY41" s="259"/>
      <c r="AZ41" s="259"/>
    </row>
    <row r="42" spans="1:67" s="264" customFormat="1" ht="13.5" customHeight="1">
      <c r="A42" s="267" t="s">
        <v>37</v>
      </c>
      <c r="B42" s="266">
        <v>0</v>
      </c>
      <c r="C42" s="266">
        <v>0</v>
      </c>
      <c r="D42" s="266">
        <f t="shared" si="0"/>
        <v>0</v>
      </c>
      <c r="E42" s="265">
        <f t="shared" si="1"/>
        <v>0</v>
      </c>
      <c r="F42" s="266">
        <v>0</v>
      </c>
      <c r="G42" s="266">
        <v>0</v>
      </c>
      <c r="H42" s="266">
        <f t="shared" si="2"/>
        <v>0</v>
      </c>
      <c r="I42" s="265">
        <f t="shared" si="3"/>
        <v>0</v>
      </c>
      <c r="J42" s="266">
        <f t="shared" si="10"/>
        <v>0</v>
      </c>
      <c r="K42" s="266">
        <f t="shared" si="10"/>
        <v>0</v>
      </c>
      <c r="L42" s="266">
        <f t="shared" si="5"/>
        <v>0</v>
      </c>
      <c r="M42" s="265">
        <f t="shared" si="6"/>
        <v>0</v>
      </c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59"/>
      <c r="AK42" s="259"/>
      <c r="AL42" s="259"/>
      <c r="AM42" s="259"/>
      <c r="AN42" s="259"/>
      <c r="AO42" s="259"/>
      <c r="AP42" s="259"/>
      <c r="AQ42" s="259"/>
      <c r="AR42" s="259"/>
      <c r="AS42" s="259"/>
      <c r="AT42" s="259"/>
      <c r="AU42" s="259"/>
      <c r="AV42" s="259"/>
      <c r="AW42" s="259"/>
      <c r="AX42" s="259"/>
      <c r="AY42" s="259"/>
      <c r="AZ42" s="259"/>
    </row>
    <row r="43" spans="1:67" ht="13.5" customHeight="1">
      <c r="A43" s="267" t="s">
        <v>38</v>
      </c>
      <c r="B43" s="266">
        <v>0</v>
      </c>
      <c r="C43" s="266">
        <v>1</v>
      </c>
      <c r="D43" s="266">
        <f t="shared" si="0"/>
        <v>1</v>
      </c>
      <c r="E43" s="265">
        <f t="shared" si="1"/>
        <v>2.2222222222222223</v>
      </c>
      <c r="F43" s="266">
        <v>0</v>
      </c>
      <c r="G43" s="266">
        <v>0</v>
      </c>
      <c r="H43" s="266">
        <f t="shared" si="2"/>
        <v>0</v>
      </c>
      <c r="I43" s="265">
        <f t="shared" si="3"/>
        <v>0</v>
      </c>
      <c r="J43" s="266">
        <f t="shared" si="10"/>
        <v>0</v>
      </c>
      <c r="K43" s="266">
        <f t="shared" si="10"/>
        <v>1</v>
      </c>
      <c r="L43" s="266">
        <f t="shared" si="5"/>
        <v>1</v>
      </c>
      <c r="M43" s="265">
        <f t="shared" si="6"/>
        <v>1.1363636363636365</v>
      </c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59"/>
      <c r="AK43" s="259"/>
      <c r="AL43" s="259"/>
      <c r="AM43" s="259"/>
      <c r="AN43" s="259"/>
      <c r="AO43" s="259"/>
      <c r="AP43" s="259"/>
      <c r="AQ43" s="259"/>
      <c r="AR43" s="259"/>
      <c r="AS43" s="259"/>
      <c r="AT43" s="259"/>
      <c r="AU43" s="259"/>
      <c r="AV43" s="259"/>
      <c r="AW43" s="259"/>
      <c r="AX43" s="259"/>
      <c r="AY43" s="259"/>
      <c r="AZ43" s="259"/>
      <c r="BA43" s="260"/>
      <c r="BB43" s="260"/>
      <c r="BC43" s="260"/>
      <c r="BD43" s="260"/>
      <c r="BE43" s="260"/>
      <c r="BF43" s="260"/>
      <c r="BG43" s="260"/>
      <c r="BH43" s="260"/>
      <c r="BI43" s="260"/>
      <c r="BJ43" s="260"/>
      <c r="BK43" s="260"/>
      <c r="BL43" s="260"/>
      <c r="BM43" s="260"/>
      <c r="BN43" s="260"/>
      <c r="BO43" s="260"/>
    </row>
    <row r="44" spans="1:67" ht="13.5" customHeight="1">
      <c r="A44" s="267" t="s">
        <v>39</v>
      </c>
      <c r="B44" s="266">
        <v>0</v>
      </c>
      <c r="C44" s="266">
        <v>0</v>
      </c>
      <c r="D44" s="266">
        <f t="shared" si="0"/>
        <v>0</v>
      </c>
      <c r="E44" s="265">
        <f t="shared" si="1"/>
        <v>0</v>
      </c>
      <c r="F44" s="266">
        <v>0</v>
      </c>
      <c r="G44" s="266">
        <v>0</v>
      </c>
      <c r="H44" s="266">
        <f t="shared" si="2"/>
        <v>0</v>
      </c>
      <c r="I44" s="265">
        <f t="shared" si="3"/>
        <v>0</v>
      </c>
      <c r="J44" s="266">
        <f t="shared" si="10"/>
        <v>0</v>
      </c>
      <c r="K44" s="266">
        <f t="shared" si="10"/>
        <v>0</v>
      </c>
      <c r="L44" s="266">
        <f t="shared" si="5"/>
        <v>0</v>
      </c>
      <c r="M44" s="265">
        <f t="shared" si="6"/>
        <v>0</v>
      </c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59"/>
      <c r="AT44" s="259"/>
      <c r="AU44" s="259"/>
      <c r="AV44" s="259"/>
      <c r="AW44" s="259"/>
      <c r="AX44" s="259"/>
      <c r="AY44" s="259"/>
      <c r="AZ44" s="259"/>
      <c r="BA44" s="260"/>
      <c r="BB44" s="260"/>
      <c r="BC44" s="260"/>
      <c r="BD44" s="260"/>
      <c r="BE44" s="260"/>
      <c r="BF44" s="260"/>
      <c r="BG44" s="260"/>
      <c r="BH44" s="260"/>
      <c r="BI44" s="260"/>
      <c r="BJ44" s="260"/>
      <c r="BK44" s="260"/>
      <c r="BL44" s="260"/>
      <c r="BM44" s="260"/>
      <c r="BN44" s="260"/>
      <c r="BO44" s="260"/>
    </row>
    <row r="45" spans="1:67" s="259" customFormat="1" ht="13.5" customHeight="1">
      <c r="A45" s="267" t="s">
        <v>40</v>
      </c>
      <c r="B45" s="266">
        <v>1</v>
      </c>
      <c r="C45" s="266">
        <v>1</v>
      </c>
      <c r="D45" s="266">
        <f t="shared" si="0"/>
        <v>2</v>
      </c>
      <c r="E45" s="265">
        <f t="shared" si="1"/>
        <v>4.4444444444444446</v>
      </c>
      <c r="F45" s="266">
        <v>0</v>
      </c>
      <c r="G45" s="266">
        <v>0</v>
      </c>
      <c r="H45" s="266">
        <f t="shared" si="2"/>
        <v>0</v>
      </c>
      <c r="I45" s="265">
        <f t="shared" si="3"/>
        <v>0</v>
      </c>
      <c r="J45" s="266">
        <f t="shared" si="10"/>
        <v>1</v>
      </c>
      <c r="K45" s="266">
        <f t="shared" si="10"/>
        <v>1</v>
      </c>
      <c r="L45" s="266">
        <f t="shared" si="5"/>
        <v>2</v>
      </c>
      <c r="M45" s="265">
        <f t="shared" si="6"/>
        <v>2.2727272727272729</v>
      </c>
      <c r="BA45" s="260"/>
      <c r="BB45" s="260"/>
      <c r="BC45" s="260"/>
      <c r="BD45" s="260"/>
      <c r="BE45" s="260"/>
      <c r="BF45" s="260"/>
      <c r="BG45" s="260"/>
      <c r="BH45" s="260"/>
      <c r="BI45" s="260"/>
      <c r="BJ45" s="260"/>
      <c r="BK45" s="260"/>
      <c r="BL45" s="260"/>
      <c r="BM45" s="260"/>
      <c r="BN45" s="260"/>
      <c r="BO45" s="260"/>
    </row>
    <row r="46" spans="1:67" s="264" customFormat="1" ht="13.5" customHeight="1">
      <c r="A46" s="263" t="s">
        <v>15</v>
      </c>
      <c r="B46" s="262">
        <f>SUM(B40:B45)</f>
        <v>1</v>
      </c>
      <c r="C46" s="262">
        <f>SUM(C40:C45)</f>
        <v>3</v>
      </c>
      <c r="D46" s="262">
        <f t="shared" si="0"/>
        <v>4</v>
      </c>
      <c r="E46" s="261">
        <f t="shared" si="1"/>
        <v>8.8888888888888893</v>
      </c>
      <c r="F46" s="262">
        <f>SUM(F40:F45)</f>
        <v>0</v>
      </c>
      <c r="G46" s="262">
        <f>SUM(G40:G45)</f>
        <v>1</v>
      </c>
      <c r="H46" s="262">
        <f t="shared" si="2"/>
        <v>1</v>
      </c>
      <c r="I46" s="261">
        <f t="shared" si="3"/>
        <v>2.3255813953488373</v>
      </c>
      <c r="J46" s="262">
        <f>SUM(J40:J45)</f>
        <v>1</v>
      </c>
      <c r="K46" s="262">
        <f>SUM(K40:K45)</f>
        <v>4</v>
      </c>
      <c r="L46" s="262">
        <f t="shared" si="5"/>
        <v>5</v>
      </c>
      <c r="M46" s="261">
        <f t="shared" si="6"/>
        <v>5.6818181818181817</v>
      </c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Z46" s="259"/>
      <c r="AA46" s="259"/>
      <c r="AB46" s="259"/>
      <c r="AC46" s="259"/>
      <c r="AD46" s="259"/>
      <c r="AE46" s="259"/>
      <c r="AF46" s="259"/>
      <c r="AG46" s="259"/>
      <c r="AH46" s="259"/>
      <c r="AI46" s="259"/>
      <c r="AJ46" s="259"/>
      <c r="AK46" s="259"/>
      <c r="AL46" s="259"/>
      <c r="AM46" s="259"/>
      <c r="AN46" s="259"/>
      <c r="AO46" s="259"/>
      <c r="AP46" s="259"/>
      <c r="AQ46" s="259"/>
      <c r="AR46" s="259"/>
      <c r="AS46" s="259"/>
      <c r="AT46" s="259"/>
      <c r="AU46" s="259"/>
      <c r="AV46" s="259"/>
      <c r="AW46" s="259"/>
      <c r="AX46" s="259"/>
      <c r="AY46" s="259"/>
      <c r="AZ46" s="259"/>
    </row>
    <row r="47" spans="1:67" ht="13.5" customHeight="1">
      <c r="A47" s="263" t="s">
        <v>41</v>
      </c>
      <c r="B47" s="262">
        <f>SUM(B17,B24:B32,B39,B46)</f>
        <v>28</v>
      </c>
      <c r="C47" s="262">
        <f>SUM(C17,C24:C32,C39,C46)</f>
        <v>17</v>
      </c>
      <c r="D47" s="262">
        <f>SUM(D17,D24:D32,D39,D46)</f>
        <v>45</v>
      </c>
      <c r="E47" s="261">
        <f t="shared" si="1"/>
        <v>100</v>
      </c>
      <c r="F47" s="262">
        <f>SUM(F17,F24:F32,F39,F46)</f>
        <v>23</v>
      </c>
      <c r="G47" s="262">
        <f>SUM(G17,G24:G32,G39,G46)</f>
        <v>20</v>
      </c>
      <c r="H47" s="262">
        <f>SUM(H17,H24:H32,H39,H46)</f>
        <v>43</v>
      </c>
      <c r="I47" s="261">
        <f t="shared" si="3"/>
        <v>100</v>
      </c>
      <c r="J47" s="262">
        <f>SUM(J17,J24:J32,J39,J46)</f>
        <v>51</v>
      </c>
      <c r="K47" s="262">
        <f>SUM(K17,K24:K32,K39,K46)</f>
        <v>37</v>
      </c>
      <c r="L47" s="262">
        <f>SUM(L17,L24:L32,L39,L46)</f>
        <v>88</v>
      </c>
      <c r="M47" s="261">
        <f t="shared" si="6"/>
        <v>100</v>
      </c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60"/>
      <c r="BB47" s="260"/>
      <c r="BC47" s="260"/>
      <c r="BD47" s="260"/>
      <c r="BE47" s="260"/>
      <c r="BF47" s="260"/>
      <c r="BG47" s="260"/>
      <c r="BH47" s="260"/>
      <c r="BI47" s="260"/>
      <c r="BJ47" s="260"/>
      <c r="BK47" s="260"/>
      <c r="BL47" s="260"/>
      <c r="BM47" s="260"/>
      <c r="BN47" s="260"/>
      <c r="BO47" s="260"/>
    </row>
    <row r="48" spans="1:67" ht="13.5" customHeight="1">
      <c r="A48" s="259"/>
      <c r="B48" s="259"/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60"/>
      <c r="BB48" s="260"/>
      <c r="BC48" s="260"/>
      <c r="BD48" s="260"/>
      <c r="BE48" s="260"/>
      <c r="BF48" s="260"/>
      <c r="BG48" s="260"/>
      <c r="BH48" s="260"/>
      <c r="BI48" s="260"/>
      <c r="BJ48" s="260"/>
      <c r="BK48" s="260"/>
      <c r="BL48" s="260"/>
      <c r="BM48" s="260"/>
      <c r="BN48" s="260"/>
      <c r="BO48" s="260"/>
    </row>
    <row r="49" spans="1:67" s="259" customFormat="1" ht="13.5" customHeight="1">
      <c r="BA49" s="260"/>
      <c r="BB49" s="260"/>
      <c r="BC49" s="260"/>
      <c r="BD49" s="260"/>
      <c r="BE49" s="26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</row>
    <row r="50" spans="1:67" s="259" customFormat="1" ht="12" customHeight="1">
      <c r="A50" s="283" t="s">
        <v>0</v>
      </c>
      <c r="B50" s="282" t="s">
        <v>125</v>
      </c>
      <c r="C50" s="281"/>
      <c r="D50" s="281"/>
      <c r="E50" s="280"/>
      <c r="F50" s="282" t="s">
        <v>124</v>
      </c>
      <c r="G50" s="281"/>
      <c r="H50" s="281"/>
      <c r="I50" s="280"/>
      <c r="J50" s="282" t="s">
        <v>121</v>
      </c>
      <c r="K50" s="281"/>
      <c r="L50" s="281"/>
      <c r="M50" s="280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79"/>
      <c r="AD50" s="279"/>
      <c r="AE50" s="279"/>
      <c r="AF50" s="279"/>
      <c r="AG50" s="279"/>
      <c r="AH50" s="279"/>
      <c r="AI50" s="279"/>
      <c r="AJ50" s="279"/>
      <c r="AK50" s="279"/>
      <c r="AL50" s="279"/>
      <c r="AM50" s="279"/>
      <c r="AN50" s="279"/>
      <c r="AO50" s="279"/>
      <c r="AP50" s="279"/>
      <c r="AQ50" s="279"/>
      <c r="AR50" s="279"/>
      <c r="AS50" s="279"/>
      <c r="AT50" s="279"/>
      <c r="AU50" s="279"/>
      <c r="AV50" s="279"/>
      <c r="AW50" s="279"/>
      <c r="AX50" s="279"/>
      <c r="AY50" s="279"/>
      <c r="AZ50" s="279"/>
      <c r="BA50" s="260"/>
      <c r="BB50" s="260"/>
      <c r="BC50" s="260"/>
      <c r="BD50" s="260"/>
      <c r="BE50" s="260"/>
      <c r="BF50" s="260"/>
      <c r="BG50" s="260"/>
      <c r="BH50" s="260"/>
      <c r="BI50" s="260"/>
      <c r="BJ50" s="260"/>
      <c r="BK50" s="260"/>
      <c r="BL50" s="260"/>
      <c r="BM50" s="260"/>
      <c r="BN50" s="260"/>
      <c r="BO50" s="260"/>
    </row>
    <row r="51" spans="1:67" s="264" customFormat="1" ht="39" customHeight="1">
      <c r="A51" s="278" t="s">
        <v>1</v>
      </c>
      <c r="B51" s="277" t="s">
        <v>120</v>
      </c>
      <c r="C51" s="273" t="s">
        <v>119</v>
      </c>
      <c r="D51" s="274" t="s">
        <v>118</v>
      </c>
      <c r="E51" s="276" t="s">
        <v>8</v>
      </c>
      <c r="F51" s="275" t="s">
        <v>120</v>
      </c>
      <c r="G51" s="274" t="s">
        <v>119</v>
      </c>
      <c r="H51" s="273" t="s">
        <v>118</v>
      </c>
      <c r="I51" s="276" t="s">
        <v>8</v>
      </c>
      <c r="J51" s="275" t="s">
        <v>120</v>
      </c>
      <c r="K51" s="274" t="s">
        <v>119</v>
      </c>
      <c r="L51" s="273" t="s">
        <v>118</v>
      </c>
      <c r="M51" s="272" t="s">
        <v>8</v>
      </c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/>
      <c r="AO51" s="271"/>
      <c r="AP51" s="271"/>
      <c r="AQ51" s="271"/>
      <c r="AR51" s="271"/>
      <c r="AS51" s="271"/>
      <c r="AT51" s="271"/>
      <c r="AU51" s="271"/>
      <c r="AV51" s="271"/>
      <c r="AW51" s="271"/>
      <c r="AX51" s="271"/>
      <c r="AY51" s="271"/>
      <c r="AZ51" s="271"/>
    </row>
    <row r="52" spans="1:67" ht="13.5" customHeight="1">
      <c r="A52" s="270" t="s">
        <v>9</v>
      </c>
      <c r="B52" s="269">
        <v>2</v>
      </c>
      <c r="C52" s="269">
        <v>0</v>
      </c>
      <c r="D52" s="269">
        <f t="shared" ref="D52:D87" si="11">SUM(B52:C52)</f>
        <v>2</v>
      </c>
      <c r="E52" s="268">
        <f t="shared" ref="E52:E88" si="12">IF(D52=0,0,D52/D$88*100)</f>
        <v>4</v>
      </c>
      <c r="F52" s="269">
        <v>0</v>
      </c>
      <c r="G52" s="269">
        <v>3</v>
      </c>
      <c r="H52" s="269">
        <f t="shared" ref="H52:H87" si="13">SUM(F52:G52)</f>
        <v>3</v>
      </c>
      <c r="I52" s="268">
        <f t="shared" ref="I52:I88" si="14">IF(H52=0,0,H52/H$88*100)</f>
        <v>2.8301886792452833</v>
      </c>
      <c r="J52" s="269">
        <f t="shared" ref="J52:K57" si="15">SUM(B52,F52)</f>
        <v>2</v>
      </c>
      <c r="K52" s="269">
        <f t="shared" si="15"/>
        <v>3</v>
      </c>
      <c r="L52" s="269">
        <f t="shared" ref="L52:L87" si="16">SUM(J52:K52)</f>
        <v>5</v>
      </c>
      <c r="M52" s="268">
        <f t="shared" ref="M52:M88" si="17">IF(L52=0,0,L52/L$88*100)</f>
        <v>3.2051282051282048</v>
      </c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259"/>
      <c r="AW52" s="259"/>
      <c r="AX52" s="259"/>
      <c r="AY52" s="259"/>
      <c r="AZ52" s="259"/>
      <c r="BA52" s="260"/>
      <c r="BB52" s="260"/>
      <c r="BC52" s="260"/>
      <c r="BD52" s="260"/>
      <c r="BE52" s="260"/>
      <c r="BF52" s="260"/>
      <c r="BG52" s="260"/>
      <c r="BH52" s="260"/>
      <c r="BI52" s="260"/>
      <c r="BJ52" s="260"/>
      <c r="BK52" s="260"/>
      <c r="BL52" s="260"/>
      <c r="BM52" s="260"/>
      <c r="BN52" s="260"/>
      <c r="BO52" s="260"/>
    </row>
    <row r="53" spans="1:67" ht="13.5" customHeight="1">
      <c r="A53" s="267" t="s">
        <v>10</v>
      </c>
      <c r="B53" s="266">
        <v>0</v>
      </c>
      <c r="C53" s="266">
        <v>0</v>
      </c>
      <c r="D53" s="266">
        <f t="shared" si="11"/>
        <v>0</v>
      </c>
      <c r="E53" s="265">
        <f t="shared" si="12"/>
        <v>0</v>
      </c>
      <c r="F53" s="266">
        <v>4</v>
      </c>
      <c r="G53" s="266">
        <v>2</v>
      </c>
      <c r="H53" s="266">
        <f t="shared" si="13"/>
        <v>6</v>
      </c>
      <c r="I53" s="265">
        <f t="shared" si="14"/>
        <v>5.6603773584905666</v>
      </c>
      <c r="J53" s="266">
        <f t="shared" si="15"/>
        <v>4</v>
      </c>
      <c r="K53" s="266">
        <f t="shared" si="15"/>
        <v>2</v>
      </c>
      <c r="L53" s="266">
        <f t="shared" si="16"/>
        <v>6</v>
      </c>
      <c r="M53" s="265">
        <f t="shared" si="17"/>
        <v>3.8461538461538463</v>
      </c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59"/>
      <c r="AU53" s="259"/>
      <c r="AV53" s="259"/>
      <c r="AW53" s="259"/>
      <c r="AX53" s="259"/>
      <c r="AY53" s="259"/>
      <c r="AZ53" s="259"/>
      <c r="BA53" s="260"/>
      <c r="BB53" s="260"/>
      <c r="BC53" s="260"/>
      <c r="BD53" s="260"/>
      <c r="BE53" s="260"/>
      <c r="BF53" s="260"/>
      <c r="BG53" s="260"/>
      <c r="BH53" s="260"/>
      <c r="BI53" s="260"/>
      <c r="BJ53" s="260"/>
      <c r="BK53" s="260"/>
      <c r="BL53" s="260"/>
      <c r="BM53" s="260"/>
      <c r="BN53" s="260"/>
      <c r="BO53" s="260"/>
    </row>
    <row r="54" spans="1:67" s="259" customFormat="1" ht="13.5" customHeight="1">
      <c r="A54" s="267" t="s">
        <v>11</v>
      </c>
      <c r="B54" s="266">
        <v>0</v>
      </c>
      <c r="C54" s="266">
        <v>0</v>
      </c>
      <c r="D54" s="266">
        <f t="shared" si="11"/>
        <v>0</v>
      </c>
      <c r="E54" s="265">
        <f t="shared" si="12"/>
        <v>0</v>
      </c>
      <c r="F54" s="266">
        <v>1</v>
      </c>
      <c r="G54" s="266">
        <v>2</v>
      </c>
      <c r="H54" s="266">
        <f t="shared" si="13"/>
        <v>3</v>
      </c>
      <c r="I54" s="265">
        <f t="shared" si="14"/>
        <v>2.8301886792452833</v>
      </c>
      <c r="J54" s="266">
        <f t="shared" si="15"/>
        <v>1</v>
      </c>
      <c r="K54" s="266">
        <f t="shared" si="15"/>
        <v>2</v>
      </c>
      <c r="L54" s="266">
        <f t="shared" si="16"/>
        <v>3</v>
      </c>
      <c r="M54" s="265">
        <f t="shared" si="17"/>
        <v>1.9230769230769231</v>
      </c>
      <c r="BA54" s="260"/>
      <c r="BB54" s="260"/>
      <c r="BC54" s="260"/>
      <c r="BD54" s="260"/>
      <c r="BE54" s="260"/>
      <c r="BF54" s="260"/>
      <c r="BG54" s="260"/>
      <c r="BH54" s="260"/>
      <c r="BI54" s="260"/>
      <c r="BJ54" s="260"/>
      <c r="BK54" s="260"/>
      <c r="BL54" s="260"/>
      <c r="BM54" s="260"/>
      <c r="BN54" s="260"/>
      <c r="BO54" s="260"/>
    </row>
    <row r="55" spans="1:67" s="264" customFormat="1" ht="13.5" customHeight="1">
      <c r="A55" s="267" t="s">
        <v>12</v>
      </c>
      <c r="B55" s="266">
        <v>0</v>
      </c>
      <c r="C55" s="266">
        <v>0</v>
      </c>
      <c r="D55" s="266">
        <f t="shared" si="11"/>
        <v>0</v>
      </c>
      <c r="E55" s="265">
        <f t="shared" si="12"/>
        <v>0</v>
      </c>
      <c r="F55" s="266">
        <v>1</v>
      </c>
      <c r="G55" s="266">
        <v>4</v>
      </c>
      <c r="H55" s="266">
        <f t="shared" si="13"/>
        <v>5</v>
      </c>
      <c r="I55" s="265">
        <f t="shared" si="14"/>
        <v>4.716981132075472</v>
      </c>
      <c r="J55" s="266">
        <f t="shared" si="15"/>
        <v>1</v>
      </c>
      <c r="K55" s="266">
        <f t="shared" si="15"/>
        <v>4</v>
      </c>
      <c r="L55" s="266">
        <f t="shared" si="16"/>
        <v>5</v>
      </c>
      <c r="M55" s="265">
        <f t="shared" si="17"/>
        <v>3.2051282051282048</v>
      </c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60"/>
      <c r="BB55" s="260"/>
      <c r="BC55" s="260"/>
      <c r="BD55" s="260"/>
      <c r="BE55" s="260"/>
      <c r="BF55" s="260"/>
      <c r="BG55" s="260"/>
      <c r="BH55" s="260"/>
      <c r="BI55" s="260"/>
      <c r="BJ55" s="260"/>
      <c r="BK55" s="260"/>
      <c r="BL55" s="260"/>
      <c r="BM55" s="260"/>
      <c r="BN55" s="260"/>
      <c r="BO55" s="260"/>
    </row>
    <row r="56" spans="1:67" s="259" customFormat="1" ht="13.5" customHeight="1">
      <c r="A56" s="267" t="s">
        <v>13</v>
      </c>
      <c r="B56" s="266">
        <v>1</v>
      </c>
      <c r="C56" s="266">
        <v>1</v>
      </c>
      <c r="D56" s="266">
        <f t="shared" si="11"/>
        <v>2</v>
      </c>
      <c r="E56" s="265">
        <f t="shared" si="12"/>
        <v>4</v>
      </c>
      <c r="F56" s="266">
        <v>1</v>
      </c>
      <c r="G56" s="266">
        <v>4</v>
      </c>
      <c r="H56" s="266">
        <f t="shared" si="13"/>
        <v>5</v>
      </c>
      <c r="I56" s="265">
        <f t="shared" si="14"/>
        <v>4.716981132075472</v>
      </c>
      <c r="J56" s="266">
        <f t="shared" si="15"/>
        <v>2</v>
      </c>
      <c r="K56" s="266">
        <f t="shared" si="15"/>
        <v>5</v>
      </c>
      <c r="L56" s="266">
        <f t="shared" si="16"/>
        <v>7</v>
      </c>
      <c r="M56" s="265">
        <f t="shared" si="17"/>
        <v>4.4871794871794872</v>
      </c>
      <c r="BA56" s="260"/>
      <c r="BB56" s="260"/>
      <c r="BC56" s="260"/>
      <c r="BD56" s="260"/>
      <c r="BE56" s="260"/>
      <c r="BF56" s="260"/>
      <c r="BG56" s="260"/>
      <c r="BH56" s="260"/>
      <c r="BI56" s="260"/>
      <c r="BJ56" s="260"/>
      <c r="BK56" s="260"/>
      <c r="BL56" s="260"/>
      <c r="BM56" s="260"/>
      <c r="BN56" s="260"/>
      <c r="BO56" s="260"/>
    </row>
    <row r="57" spans="1:67" s="259" customFormat="1" ht="13.5" customHeight="1">
      <c r="A57" s="267" t="s">
        <v>14</v>
      </c>
      <c r="B57" s="266">
        <v>0</v>
      </c>
      <c r="C57" s="266">
        <v>0</v>
      </c>
      <c r="D57" s="266">
        <f t="shared" si="11"/>
        <v>0</v>
      </c>
      <c r="E57" s="265">
        <f t="shared" si="12"/>
        <v>0</v>
      </c>
      <c r="F57" s="266">
        <v>1</v>
      </c>
      <c r="G57" s="266">
        <v>2</v>
      </c>
      <c r="H57" s="266">
        <f t="shared" si="13"/>
        <v>3</v>
      </c>
      <c r="I57" s="265">
        <f t="shared" si="14"/>
        <v>2.8301886792452833</v>
      </c>
      <c r="J57" s="266">
        <f t="shared" si="15"/>
        <v>1</v>
      </c>
      <c r="K57" s="266">
        <f t="shared" si="15"/>
        <v>2</v>
      </c>
      <c r="L57" s="266">
        <f t="shared" si="16"/>
        <v>3</v>
      </c>
      <c r="M57" s="265">
        <f t="shared" si="17"/>
        <v>1.9230769230769231</v>
      </c>
      <c r="BA57" s="260"/>
      <c r="BB57" s="260"/>
      <c r="BC57" s="260"/>
      <c r="BD57" s="260"/>
      <c r="BE57" s="260"/>
      <c r="BF57" s="260"/>
      <c r="BG57" s="260"/>
      <c r="BH57" s="260"/>
      <c r="BI57" s="260"/>
      <c r="BJ57" s="260"/>
      <c r="BK57" s="260"/>
      <c r="BL57" s="260"/>
      <c r="BM57" s="260"/>
      <c r="BN57" s="260"/>
      <c r="BO57" s="260"/>
    </row>
    <row r="58" spans="1:67" s="259" customFormat="1" ht="13.5" customHeight="1">
      <c r="A58" s="263" t="s">
        <v>15</v>
      </c>
      <c r="B58" s="262">
        <f>SUM(B52:B57)</f>
        <v>3</v>
      </c>
      <c r="C58" s="262">
        <f>SUM(C52:C57)</f>
        <v>1</v>
      </c>
      <c r="D58" s="262">
        <f t="shared" si="11"/>
        <v>4</v>
      </c>
      <c r="E58" s="261">
        <f t="shared" si="12"/>
        <v>8</v>
      </c>
      <c r="F58" s="262">
        <f>SUM(F52:F57)</f>
        <v>8</v>
      </c>
      <c r="G58" s="262">
        <f>SUM(G52:G57)</f>
        <v>17</v>
      </c>
      <c r="H58" s="262">
        <f t="shared" si="13"/>
        <v>25</v>
      </c>
      <c r="I58" s="261">
        <f t="shared" si="14"/>
        <v>23.584905660377359</v>
      </c>
      <c r="J58" s="262">
        <f>SUM(J52:J57)</f>
        <v>11</v>
      </c>
      <c r="K58" s="262">
        <f>SUM(K52:K57)</f>
        <v>18</v>
      </c>
      <c r="L58" s="262">
        <f t="shared" si="16"/>
        <v>29</v>
      </c>
      <c r="M58" s="261">
        <f t="shared" si="17"/>
        <v>18.589743589743591</v>
      </c>
      <c r="BA58" s="260"/>
      <c r="BB58" s="260"/>
      <c r="BC58" s="260"/>
      <c r="BD58" s="260"/>
      <c r="BE58" s="260"/>
      <c r="BF58" s="260"/>
      <c r="BG58" s="260"/>
      <c r="BH58" s="260"/>
      <c r="BI58" s="260"/>
      <c r="BJ58" s="260"/>
      <c r="BK58" s="260"/>
      <c r="BL58" s="260"/>
      <c r="BM58" s="260"/>
      <c r="BN58" s="260"/>
      <c r="BO58" s="260"/>
    </row>
    <row r="59" spans="1:67" s="264" customFormat="1" ht="13.5" customHeight="1">
      <c r="A59" s="270" t="s">
        <v>16</v>
      </c>
      <c r="B59" s="269">
        <v>3</v>
      </c>
      <c r="C59" s="269">
        <v>2</v>
      </c>
      <c r="D59" s="269">
        <f t="shared" si="11"/>
        <v>5</v>
      </c>
      <c r="E59" s="268">
        <f t="shared" si="12"/>
        <v>10</v>
      </c>
      <c r="F59" s="269">
        <v>0</v>
      </c>
      <c r="G59" s="269">
        <v>2</v>
      </c>
      <c r="H59" s="269">
        <f t="shared" si="13"/>
        <v>2</v>
      </c>
      <c r="I59" s="268">
        <f t="shared" si="14"/>
        <v>1.8867924528301887</v>
      </c>
      <c r="J59" s="269">
        <f t="shared" ref="J59:K64" si="18">SUM(B59,F59)</f>
        <v>3</v>
      </c>
      <c r="K59" s="269">
        <f t="shared" si="18"/>
        <v>4</v>
      </c>
      <c r="L59" s="269">
        <f t="shared" si="16"/>
        <v>7</v>
      </c>
      <c r="M59" s="268">
        <f t="shared" si="17"/>
        <v>4.4871794871794872</v>
      </c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259"/>
      <c r="AO59" s="259"/>
      <c r="AP59" s="259"/>
      <c r="AQ59" s="259"/>
      <c r="AR59" s="259"/>
      <c r="AS59" s="259"/>
      <c r="AT59" s="259"/>
      <c r="AU59" s="259"/>
      <c r="AV59" s="259"/>
      <c r="AW59" s="259"/>
      <c r="AX59" s="259"/>
      <c r="AY59" s="259"/>
      <c r="AZ59" s="259"/>
    </row>
    <row r="60" spans="1:67" s="264" customFormat="1" ht="13.5" customHeight="1">
      <c r="A60" s="267" t="s">
        <v>17</v>
      </c>
      <c r="B60" s="266">
        <v>1</v>
      </c>
      <c r="C60" s="266">
        <v>1</v>
      </c>
      <c r="D60" s="266">
        <f t="shared" si="11"/>
        <v>2</v>
      </c>
      <c r="E60" s="265">
        <f t="shared" si="12"/>
        <v>4</v>
      </c>
      <c r="F60" s="266">
        <v>0</v>
      </c>
      <c r="G60" s="266">
        <v>2</v>
      </c>
      <c r="H60" s="266">
        <f t="shared" si="13"/>
        <v>2</v>
      </c>
      <c r="I60" s="265">
        <f t="shared" si="14"/>
        <v>1.8867924528301887</v>
      </c>
      <c r="J60" s="266">
        <f t="shared" si="18"/>
        <v>1</v>
      </c>
      <c r="K60" s="266">
        <f t="shared" si="18"/>
        <v>3</v>
      </c>
      <c r="L60" s="266">
        <f t="shared" si="16"/>
        <v>4</v>
      </c>
      <c r="M60" s="265">
        <f t="shared" si="17"/>
        <v>2.5641025641025639</v>
      </c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</row>
    <row r="61" spans="1:67" s="264" customFormat="1" ht="13.5" customHeight="1">
      <c r="A61" s="267" t="s">
        <v>18</v>
      </c>
      <c r="B61" s="266">
        <v>0</v>
      </c>
      <c r="C61" s="266">
        <v>0</v>
      </c>
      <c r="D61" s="266">
        <f t="shared" si="11"/>
        <v>0</v>
      </c>
      <c r="E61" s="265">
        <f t="shared" si="12"/>
        <v>0</v>
      </c>
      <c r="F61" s="266">
        <v>1</v>
      </c>
      <c r="G61" s="266">
        <v>0</v>
      </c>
      <c r="H61" s="266">
        <f t="shared" si="13"/>
        <v>1</v>
      </c>
      <c r="I61" s="265">
        <f t="shared" si="14"/>
        <v>0.94339622641509435</v>
      </c>
      <c r="J61" s="266">
        <f t="shared" si="18"/>
        <v>1</v>
      </c>
      <c r="K61" s="266">
        <f t="shared" si="18"/>
        <v>0</v>
      </c>
      <c r="L61" s="266">
        <f t="shared" si="16"/>
        <v>1</v>
      </c>
      <c r="M61" s="265">
        <f t="shared" si="17"/>
        <v>0.64102564102564097</v>
      </c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59"/>
      <c r="AU61" s="259"/>
      <c r="AV61" s="259"/>
      <c r="AW61" s="259"/>
      <c r="AX61" s="259"/>
      <c r="AY61" s="259"/>
      <c r="AZ61" s="259"/>
      <c r="BA61" s="260"/>
      <c r="BB61" s="260"/>
      <c r="BC61" s="260"/>
      <c r="BD61" s="260"/>
      <c r="BE61" s="260"/>
      <c r="BF61" s="260"/>
      <c r="BG61" s="260"/>
      <c r="BH61" s="260"/>
      <c r="BI61" s="260"/>
      <c r="BJ61" s="260"/>
      <c r="BK61" s="260"/>
      <c r="BL61" s="260"/>
      <c r="BM61" s="260"/>
      <c r="BN61" s="260"/>
      <c r="BO61" s="260"/>
    </row>
    <row r="62" spans="1:67" s="259" customFormat="1" ht="13.5" customHeight="1">
      <c r="A62" s="267" t="s">
        <v>19</v>
      </c>
      <c r="B62" s="266">
        <v>0</v>
      </c>
      <c r="C62" s="266">
        <v>1</v>
      </c>
      <c r="D62" s="266">
        <f t="shared" si="11"/>
        <v>1</v>
      </c>
      <c r="E62" s="265">
        <f t="shared" si="12"/>
        <v>2</v>
      </c>
      <c r="F62" s="266">
        <v>0</v>
      </c>
      <c r="G62" s="266">
        <v>2</v>
      </c>
      <c r="H62" s="266">
        <f t="shared" si="13"/>
        <v>2</v>
      </c>
      <c r="I62" s="265">
        <f t="shared" si="14"/>
        <v>1.8867924528301887</v>
      </c>
      <c r="J62" s="266">
        <f t="shared" si="18"/>
        <v>0</v>
      </c>
      <c r="K62" s="266">
        <f t="shared" si="18"/>
        <v>3</v>
      </c>
      <c r="L62" s="266">
        <f t="shared" si="16"/>
        <v>3</v>
      </c>
      <c r="M62" s="265">
        <f t="shared" si="17"/>
        <v>1.9230769230769231</v>
      </c>
      <c r="BA62" s="260"/>
      <c r="BB62" s="260"/>
      <c r="BC62" s="260"/>
      <c r="BD62" s="260"/>
      <c r="BE62" s="260"/>
      <c r="BF62" s="260"/>
      <c r="BG62" s="260"/>
      <c r="BH62" s="260"/>
      <c r="BI62" s="260"/>
      <c r="BJ62" s="260"/>
      <c r="BK62" s="260"/>
      <c r="BL62" s="260"/>
      <c r="BM62" s="260"/>
      <c r="BN62" s="260"/>
      <c r="BO62" s="260"/>
    </row>
    <row r="63" spans="1:67" s="264" customFormat="1" ht="13.5" customHeight="1">
      <c r="A63" s="267" t="s">
        <v>20</v>
      </c>
      <c r="B63" s="266">
        <v>0</v>
      </c>
      <c r="C63" s="266">
        <v>0</v>
      </c>
      <c r="D63" s="266">
        <f t="shared" si="11"/>
        <v>0</v>
      </c>
      <c r="E63" s="265">
        <f t="shared" si="12"/>
        <v>0</v>
      </c>
      <c r="F63" s="266">
        <v>0</v>
      </c>
      <c r="G63" s="266">
        <v>2</v>
      </c>
      <c r="H63" s="266">
        <f t="shared" si="13"/>
        <v>2</v>
      </c>
      <c r="I63" s="265">
        <f t="shared" si="14"/>
        <v>1.8867924528301887</v>
      </c>
      <c r="J63" s="266">
        <f t="shared" si="18"/>
        <v>0</v>
      </c>
      <c r="K63" s="266">
        <f t="shared" si="18"/>
        <v>2</v>
      </c>
      <c r="L63" s="266">
        <f t="shared" si="16"/>
        <v>2</v>
      </c>
      <c r="M63" s="265">
        <f t="shared" si="17"/>
        <v>1.2820512820512819</v>
      </c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60"/>
      <c r="BB63" s="260"/>
      <c r="BC63" s="260"/>
      <c r="BD63" s="260"/>
      <c r="BE63" s="260"/>
      <c r="BF63" s="260"/>
      <c r="BG63" s="260"/>
      <c r="BH63" s="260"/>
      <c r="BI63" s="260"/>
      <c r="BJ63" s="260"/>
      <c r="BK63" s="260"/>
      <c r="BL63" s="260"/>
      <c r="BM63" s="260"/>
      <c r="BN63" s="260"/>
      <c r="BO63" s="260"/>
    </row>
    <row r="64" spans="1:67" s="259" customFormat="1" ht="13.5" customHeight="1">
      <c r="A64" s="267" t="s">
        <v>21</v>
      </c>
      <c r="B64" s="266">
        <v>1</v>
      </c>
      <c r="C64" s="266">
        <v>0</v>
      </c>
      <c r="D64" s="266">
        <f t="shared" si="11"/>
        <v>1</v>
      </c>
      <c r="E64" s="265">
        <f t="shared" si="12"/>
        <v>2</v>
      </c>
      <c r="F64" s="266">
        <v>0</v>
      </c>
      <c r="G64" s="266">
        <v>1</v>
      </c>
      <c r="H64" s="266">
        <f t="shared" si="13"/>
        <v>1</v>
      </c>
      <c r="I64" s="265">
        <f t="shared" si="14"/>
        <v>0.94339622641509435</v>
      </c>
      <c r="J64" s="266">
        <f t="shared" si="18"/>
        <v>1</v>
      </c>
      <c r="K64" s="266">
        <f t="shared" si="18"/>
        <v>1</v>
      </c>
      <c r="L64" s="266">
        <f t="shared" si="16"/>
        <v>2</v>
      </c>
      <c r="M64" s="265">
        <f t="shared" si="17"/>
        <v>1.2820512820512819</v>
      </c>
      <c r="BA64" s="260"/>
      <c r="BB64" s="260"/>
      <c r="BC64" s="260"/>
      <c r="BD64" s="260"/>
      <c r="BE64" s="260"/>
      <c r="BF64" s="260"/>
      <c r="BG64" s="260"/>
      <c r="BH64" s="260"/>
      <c r="BI64" s="260"/>
      <c r="BJ64" s="260"/>
      <c r="BK64" s="260"/>
      <c r="BL64" s="260"/>
      <c r="BM64" s="260"/>
      <c r="BN64" s="260"/>
      <c r="BO64" s="260"/>
    </row>
    <row r="65" spans="1:67" s="264" customFormat="1" ht="13.5" customHeight="1">
      <c r="A65" s="263" t="s">
        <v>15</v>
      </c>
      <c r="B65" s="262">
        <f>SUM(B59:B64)</f>
        <v>5</v>
      </c>
      <c r="C65" s="262">
        <f>SUM(C59:C64)</f>
        <v>4</v>
      </c>
      <c r="D65" s="262">
        <f t="shared" si="11"/>
        <v>9</v>
      </c>
      <c r="E65" s="261">
        <f t="shared" si="12"/>
        <v>18</v>
      </c>
      <c r="F65" s="262">
        <f>SUM(F59:F64)</f>
        <v>1</v>
      </c>
      <c r="G65" s="262">
        <f>SUM(G59:G64)</f>
        <v>9</v>
      </c>
      <c r="H65" s="262">
        <f t="shared" si="13"/>
        <v>10</v>
      </c>
      <c r="I65" s="261">
        <f t="shared" si="14"/>
        <v>9.433962264150944</v>
      </c>
      <c r="J65" s="262">
        <f>SUM(J59:J64)</f>
        <v>6</v>
      </c>
      <c r="K65" s="262">
        <f>SUM(K59:K64)</f>
        <v>13</v>
      </c>
      <c r="L65" s="262">
        <f t="shared" si="16"/>
        <v>19</v>
      </c>
      <c r="M65" s="261">
        <f t="shared" si="17"/>
        <v>12.179487179487179</v>
      </c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59"/>
      <c r="AK65" s="259"/>
      <c r="AL65" s="259"/>
      <c r="AM65" s="259"/>
      <c r="AN65" s="259"/>
      <c r="AO65" s="259"/>
      <c r="AP65" s="259"/>
      <c r="AQ65" s="259"/>
      <c r="AR65" s="259"/>
      <c r="AS65" s="259"/>
      <c r="AT65" s="259"/>
      <c r="AU65" s="259"/>
      <c r="AV65" s="259"/>
      <c r="AW65" s="259"/>
      <c r="AX65" s="259"/>
      <c r="AY65" s="259"/>
      <c r="AZ65" s="259"/>
    </row>
    <row r="66" spans="1:67" s="259" customFormat="1" ht="13.5" customHeight="1">
      <c r="A66" s="267" t="s">
        <v>22</v>
      </c>
      <c r="B66" s="266">
        <v>3</v>
      </c>
      <c r="C66" s="266">
        <v>1</v>
      </c>
      <c r="D66" s="266">
        <f t="shared" si="11"/>
        <v>4</v>
      </c>
      <c r="E66" s="265">
        <f t="shared" si="12"/>
        <v>8</v>
      </c>
      <c r="F66" s="266">
        <v>3</v>
      </c>
      <c r="G66" s="266">
        <v>3</v>
      </c>
      <c r="H66" s="266">
        <f t="shared" si="13"/>
        <v>6</v>
      </c>
      <c r="I66" s="265">
        <f t="shared" si="14"/>
        <v>5.6603773584905666</v>
      </c>
      <c r="J66" s="266">
        <f t="shared" ref="J66:J79" si="19">SUM(B66,F66)</f>
        <v>6</v>
      </c>
      <c r="K66" s="266">
        <f t="shared" ref="K66:K79" si="20">SUM(C66,G66)</f>
        <v>4</v>
      </c>
      <c r="L66" s="266">
        <f t="shared" si="16"/>
        <v>10</v>
      </c>
      <c r="M66" s="265">
        <f t="shared" si="17"/>
        <v>6.4102564102564097</v>
      </c>
      <c r="BA66" s="260"/>
      <c r="BB66" s="260"/>
      <c r="BC66" s="260"/>
      <c r="BD66" s="260"/>
      <c r="BE66" s="260"/>
      <c r="BF66" s="260"/>
      <c r="BG66" s="260"/>
      <c r="BH66" s="260"/>
      <c r="BI66" s="260"/>
      <c r="BJ66" s="260"/>
      <c r="BK66" s="260"/>
      <c r="BL66" s="260"/>
      <c r="BM66" s="260"/>
      <c r="BN66" s="260"/>
      <c r="BO66" s="260"/>
    </row>
    <row r="67" spans="1:67" s="264" customFormat="1" ht="13.5" customHeight="1">
      <c r="A67" s="267" t="s">
        <v>23</v>
      </c>
      <c r="B67" s="266">
        <v>1</v>
      </c>
      <c r="C67" s="266">
        <v>2</v>
      </c>
      <c r="D67" s="266">
        <f t="shared" si="11"/>
        <v>3</v>
      </c>
      <c r="E67" s="265">
        <f t="shared" si="12"/>
        <v>6</v>
      </c>
      <c r="F67" s="266">
        <v>5</v>
      </c>
      <c r="G67" s="266">
        <v>1</v>
      </c>
      <c r="H67" s="266">
        <f t="shared" si="13"/>
        <v>6</v>
      </c>
      <c r="I67" s="265">
        <f t="shared" si="14"/>
        <v>5.6603773584905666</v>
      </c>
      <c r="J67" s="266">
        <f t="shared" si="19"/>
        <v>6</v>
      </c>
      <c r="K67" s="266">
        <f t="shared" si="20"/>
        <v>3</v>
      </c>
      <c r="L67" s="266">
        <f t="shared" si="16"/>
        <v>9</v>
      </c>
      <c r="M67" s="265">
        <f t="shared" si="17"/>
        <v>5.7692307692307692</v>
      </c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</row>
    <row r="68" spans="1:67" s="259" customFormat="1" ht="13.5" customHeight="1">
      <c r="A68" s="267" t="s">
        <v>24</v>
      </c>
      <c r="B68" s="266">
        <v>3</v>
      </c>
      <c r="C68" s="266">
        <v>2</v>
      </c>
      <c r="D68" s="266">
        <f t="shared" si="11"/>
        <v>5</v>
      </c>
      <c r="E68" s="265">
        <f t="shared" si="12"/>
        <v>10</v>
      </c>
      <c r="F68" s="266">
        <v>4</v>
      </c>
      <c r="G68" s="266">
        <v>6</v>
      </c>
      <c r="H68" s="266">
        <f t="shared" si="13"/>
        <v>10</v>
      </c>
      <c r="I68" s="265">
        <f t="shared" si="14"/>
        <v>9.433962264150944</v>
      </c>
      <c r="J68" s="266">
        <f t="shared" si="19"/>
        <v>7</v>
      </c>
      <c r="K68" s="266">
        <f t="shared" si="20"/>
        <v>8</v>
      </c>
      <c r="L68" s="266">
        <f t="shared" si="16"/>
        <v>15</v>
      </c>
      <c r="M68" s="265">
        <f t="shared" si="17"/>
        <v>9.6153846153846168</v>
      </c>
      <c r="BA68" s="260"/>
      <c r="BB68" s="260"/>
      <c r="BC68" s="260"/>
      <c r="BD68" s="260"/>
      <c r="BE68" s="260"/>
      <c r="BF68" s="260"/>
      <c r="BG68" s="260"/>
      <c r="BH68" s="260"/>
      <c r="BI68" s="260"/>
      <c r="BJ68" s="260"/>
      <c r="BK68" s="260"/>
      <c r="BL68" s="260"/>
      <c r="BM68" s="260"/>
      <c r="BN68" s="260"/>
      <c r="BO68" s="260"/>
    </row>
    <row r="69" spans="1:67" s="264" customFormat="1" ht="13.5" customHeight="1">
      <c r="A69" s="267" t="s">
        <v>25</v>
      </c>
      <c r="B69" s="266">
        <v>3</v>
      </c>
      <c r="C69" s="266">
        <v>1</v>
      </c>
      <c r="D69" s="266">
        <f t="shared" si="11"/>
        <v>4</v>
      </c>
      <c r="E69" s="265">
        <f t="shared" si="12"/>
        <v>8</v>
      </c>
      <c r="F69" s="266">
        <v>6</v>
      </c>
      <c r="G69" s="266">
        <v>3</v>
      </c>
      <c r="H69" s="266">
        <f t="shared" si="13"/>
        <v>9</v>
      </c>
      <c r="I69" s="265">
        <f t="shared" si="14"/>
        <v>8.4905660377358494</v>
      </c>
      <c r="J69" s="266">
        <f t="shared" si="19"/>
        <v>9</v>
      </c>
      <c r="K69" s="266">
        <f t="shared" si="20"/>
        <v>4</v>
      </c>
      <c r="L69" s="266">
        <f t="shared" si="16"/>
        <v>13</v>
      </c>
      <c r="M69" s="265">
        <f t="shared" si="17"/>
        <v>8.3333333333333321</v>
      </c>
      <c r="N69" s="259"/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59"/>
      <c r="AR69" s="259"/>
      <c r="AS69" s="259"/>
      <c r="AT69" s="259"/>
      <c r="AU69" s="259"/>
      <c r="AV69" s="259"/>
      <c r="AW69" s="259"/>
      <c r="AX69" s="259"/>
      <c r="AY69" s="259"/>
      <c r="AZ69" s="259"/>
    </row>
    <row r="70" spans="1:67" s="264" customFormat="1" ht="13.5" customHeight="1">
      <c r="A70" s="267" t="s">
        <v>26</v>
      </c>
      <c r="B70" s="266">
        <v>4</v>
      </c>
      <c r="C70" s="266">
        <v>0</v>
      </c>
      <c r="D70" s="266">
        <f t="shared" si="11"/>
        <v>4</v>
      </c>
      <c r="E70" s="265">
        <f t="shared" si="12"/>
        <v>8</v>
      </c>
      <c r="F70" s="266">
        <v>10</v>
      </c>
      <c r="G70" s="266">
        <v>3</v>
      </c>
      <c r="H70" s="266">
        <f t="shared" si="13"/>
        <v>13</v>
      </c>
      <c r="I70" s="265">
        <f t="shared" si="14"/>
        <v>12.264150943396226</v>
      </c>
      <c r="J70" s="266">
        <f t="shared" si="19"/>
        <v>14</v>
      </c>
      <c r="K70" s="266">
        <f t="shared" si="20"/>
        <v>3</v>
      </c>
      <c r="L70" s="266">
        <f t="shared" si="16"/>
        <v>17</v>
      </c>
      <c r="M70" s="265">
        <f t="shared" si="17"/>
        <v>10.897435897435898</v>
      </c>
      <c r="N70" s="259"/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59"/>
      <c r="AR70" s="259"/>
      <c r="AS70" s="259"/>
      <c r="AT70" s="259"/>
      <c r="AU70" s="259"/>
      <c r="AV70" s="259"/>
      <c r="AW70" s="259"/>
      <c r="AX70" s="259"/>
      <c r="AY70" s="259"/>
      <c r="AZ70" s="259"/>
    </row>
    <row r="71" spans="1:67" s="264" customFormat="1" ht="13.5" customHeight="1">
      <c r="A71" s="267" t="s">
        <v>27</v>
      </c>
      <c r="B71" s="266">
        <v>1</v>
      </c>
      <c r="C71" s="266">
        <v>1</v>
      </c>
      <c r="D71" s="266">
        <f t="shared" si="11"/>
        <v>2</v>
      </c>
      <c r="E71" s="265">
        <f t="shared" si="12"/>
        <v>4</v>
      </c>
      <c r="F71" s="266">
        <v>7</v>
      </c>
      <c r="G71" s="266">
        <v>2</v>
      </c>
      <c r="H71" s="266">
        <f t="shared" si="13"/>
        <v>9</v>
      </c>
      <c r="I71" s="265">
        <f t="shared" si="14"/>
        <v>8.4905660377358494</v>
      </c>
      <c r="J71" s="266">
        <f t="shared" si="19"/>
        <v>8</v>
      </c>
      <c r="K71" s="266">
        <f t="shared" si="20"/>
        <v>3</v>
      </c>
      <c r="L71" s="266">
        <f t="shared" si="16"/>
        <v>11</v>
      </c>
      <c r="M71" s="265">
        <f t="shared" si="17"/>
        <v>7.0512820512820511</v>
      </c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59"/>
      <c r="AR71" s="259"/>
      <c r="AS71" s="259"/>
      <c r="AT71" s="259"/>
      <c r="AU71" s="259"/>
      <c r="AV71" s="259"/>
      <c r="AW71" s="259"/>
      <c r="AX71" s="259"/>
      <c r="AY71" s="259"/>
      <c r="AZ71" s="259"/>
      <c r="BA71" s="260"/>
      <c r="BB71" s="260"/>
      <c r="BC71" s="260"/>
      <c r="BD71" s="260"/>
      <c r="BE71" s="260"/>
      <c r="BF71" s="260"/>
      <c r="BG71" s="260"/>
      <c r="BH71" s="260"/>
      <c r="BI71" s="260"/>
      <c r="BJ71" s="260"/>
      <c r="BK71" s="260"/>
      <c r="BL71" s="260"/>
      <c r="BM71" s="260"/>
      <c r="BN71" s="260"/>
      <c r="BO71" s="260"/>
    </row>
    <row r="72" spans="1:67" s="259" customFormat="1" ht="13.5" customHeight="1">
      <c r="A72" s="267" t="s">
        <v>28</v>
      </c>
      <c r="B72" s="266">
        <v>5</v>
      </c>
      <c r="C72" s="266">
        <v>2</v>
      </c>
      <c r="D72" s="266">
        <f t="shared" si="11"/>
        <v>7</v>
      </c>
      <c r="E72" s="265">
        <f t="shared" si="12"/>
        <v>14.000000000000002</v>
      </c>
      <c r="F72" s="266">
        <v>5</v>
      </c>
      <c r="G72" s="266">
        <v>1</v>
      </c>
      <c r="H72" s="266">
        <f t="shared" si="13"/>
        <v>6</v>
      </c>
      <c r="I72" s="265">
        <f t="shared" si="14"/>
        <v>5.6603773584905666</v>
      </c>
      <c r="J72" s="266">
        <f t="shared" si="19"/>
        <v>10</v>
      </c>
      <c r="K72" s="266">
        <f t="shared" si="20"/>
        <v>3</v>
      </c>
      <c r="L72" s="266">
        <f t="shared" si="16"/>
        <v>13</v>
      </c>
      <c r="M72" s="265">
        <f t="shared" si="17"/>
        <v>8.3333333333333321</v>
      </c>
      <c r="BA72" s="260"/>
      <c r="BB72" s="260"/>
      <c r="BC72" s="260"/>
      <c r="BD72" s="260"/>
      <c r="BE72" s="260"/>
      <c r="BF72" s="260"/>
      <c r="BG72" s="260"/>
      <c r="BH72" s="260"/>
      <c r="BI72" s="260"/>
      <c r="BJ72" s="260"/>
      <c r="BK72" s="260"/>
      <c r="BL72" s="260"/>
      <c r="BM72" s="260"/>
      <c r="BN72" s="260"/>
      <c r="BO72" s="260"/>
    </row>
    <row r="73" spans="1:67" s="259" customFormat="1" ht="13.5" customHeight="1">
      <c r="A73" s="267" t="s">
        <v>57</v>
      </c>
      <c r="B73" s="266">
        <v>1</v>
      </c>
      <c r="C73" s="266">
        <v>2</v>
      </c>
      <c r="D73" s="266">
        <f t="shared" si="11"/>
        <v>3</v>
      </c>
      <c r="E73" s="265">
        <f t="shared" si="12"/>
        <v>6</v>
      </c>
      <c r="F73" s="266">
        <v>2</v>
      </c>
      <c r="G73" s="266">
        <v>0</v>
      </c>
      <c r="H73" s="266">
        <f t="shared" si="13"/>
        <v>2</v>
      </c>
      <c r="I73" s="265">
        <f t="shared" si="14"/>
        <v>1.8867924528301887</v>
      </c>
      <c r="J73" s="266">
        <f t="shared" si="19"/>
        <v>3</v>
      </c>
      <c r="K73" s="266">
        <f t="shared" si="20"/>
        <v>2</v>
      </c>
      <c r="L73" s="266">
        <f t="shared" si="16"/>
        <v>5</v>
      </c>
      <c r="M73" s="265">
        <f t="shared" si="17"/>
        <v>3.2051282051282048</v>
      </c>
      <c r="BA73" s="260"/>
      <c r="BB73" s="260"/>
      <c r="BC73" s="260"/>
      <c r="BD73" s="260"/>
      <c r="BE73" s="260"/>
      <c r="BF73" s="260"/>
      <c r="BG73" s="260"/>
      <c r="BH73" s="260"/>
      <c r="BI73" s="260"/>
      <c r="BJ73" s="260"/>
      <c r="BK73" s="260"/>
      <c r="BL73" s="260"/>
      <c r="BM73" s="260"/>
      <c r="BN73" s="260"/>
      <c r="BO73" s="260"/>
    </row>
    <row r="74" spans="1:67" s="259" customFormat="1" ht="13.5" customHeight="1">
      <c r="A74" s="270" t="s">
        <v>29</v>
      </c>
      <c r="B74" s="269">
        <v>1</v>
      </c>
      <c r="C74" s="269">
        <v>0</v>
      </c>
      <c r="D74" s="269">
        <f t="shared" si="11"/>
        <v>1</v>
      </c>
      <c r="E74" s="268">
        <f t="shared" si="12"/>
        <v>2</v>
      </c>
      <c r="F74" s="269">
        <v>1</v>
      </c>
      <c r="G74" s="269">
        <v>0</v>
      </c>
      <c r="H74" s="269">
        <f t="shared" si="13"/>
        <v>1</v>
      </c>
      <c r="I74" s="268">
        <f t="shared" si="14"/>
        <v>0.94339622641509435</v>
      </c>
      <c r="J74" s="269">
        <f t="shared" si="19"/>
        <v>2</v>
      </c>
      <c r="K74" s="269">
        <f t="shared" si="20"/>
        <v>0</v>
      </c>
      <c r="L74" s="269">
        <f t="shared" si="16"/>
        <v>2</v>
      </c>
      <c r="M74" s="268">
        <f t="shared" si="17"/>
        <v>1.2820512820512819</v>
      </c>
      <c r="BA74" s="260"/>
      <c r="BB74" s="260"/>
      <c r="BC74" s="260"/>
      <c r="BD74" s="260"/>
      <c r="BE74" s="260"/>
      <c r="BF74" s="260"/>
      <c r="BG74" s="260"/>
      <c r="BH74" s="260"/>
      <c r="BI74" s="260"/>
      <c r="BJ74" s="260"/>
      <c r="BK74" s="260"/>
      <c r="BL74" s="260"/>
      <c r="BM74" s="260"/>
      <c r="BN74" s="260"/>
      <c r="BO74" s="260"/>
    </row>
    <row r="75" spans="1:67" s="264" customFormat="1" ht="13.5" customHeight="1">
      <c r="A75" s="267" t="s">
        <v>30</v>
      </c>
      <c r="B75" s="266">
        <v>0</v>
      </c>
      <c r="C75" s="266">
        <v>0</v>
      </c>
      <c r="D75" s="266">
        <f t="shared" si="11"/>
        <v>0</v>
      </c>
      <c r="E75" s="265">
        <f t="shared" si="12"/>
        <v>0</v>
      </c>
      <c r="F75" s="266">
        <v>1</v>
      </c>
      <c r="G75" s="266">
        <v>1</v>
      </c>
      <c r="H75" s="266">
        <f t="shared" si="13"/>
        <v>2</v>
      </c>
      <c r="I75" s="265">
        <f t="shared" si="14"/>
        <v>1.8867924528301887</v>
      </c>
      <c r="J75" s="266">
        <f t="shared" si="19"/>
        <v>1</v>
      </c>
      <c r="K75" s="266">
        <f t="shared" si="20"/>
        <v>1</v>
      </c>
      <c r="L75" s="266">
        <f t="shared" si="16"/>
        <v>2</v>
      </c>
      <c r="M75" s="265">
        <f t="shared" si="17"/>
        <v>1.2820512820512819</v>
      </c>
      <c r="N75" s="259"/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59"/>
      <c r="AR75" s="259"/>
      <c r="AS75" s="259"/>
      <c r="AT75" s="259"/>
      <c r="AU75" s="259"/>
      <c r="AV75" s="259"/>
      <c r="AW75" s="259"/>
      <c r="AX75" s="259"/>
      <c r="AY75" s="259"/>
      <c r="AZ75" s="259"/>
    </row>
    <row r="76" spans="1:67" s="264" customFormat="1" ht="13.5" customHeight="1">
      <c r="A76" s="267" t="s">
        <v>31</v>
      </c>
      <c r="B76" s="266">
        <v>2</v>
      </c>
      <c r="C76" s="266">
        <v>0</v>
      </c>
      <c r="D76" s="266">
        <f t="shared" si="11"/>
        <v>2</v>
      </c>
      <c r="E76" s="265">
        <f t="shared" si="12"/>
        <v>4</v>
      </c>
      <c r="F76" s="266">
        <v>2</v>
      </c>
      <c r="G76" s="266">
        <v>0</v>
      </c>
      <c r="H76" s="266">
        <f t="shared" si="13"/>
        <v>2</v>
      </c>
      <c r="I76" s="265">
        <f t="shared" si="14"/>
        <v>1.8867924528301887</v>
      </c>
      <c r="J76" s="266">
        <f t="shared" si="19"/>
        <v>4</v>
      </c>
      <c r="K76" s="266">
        <f t="shared" si="20"/>
        <v>0</v>
      </c>
      <c r="L76" s="266">
        <f t="shared" si="16"/>
        <v>4</v>
      </c>
      <c r="M76" s="265">
        <f t="shared" si="17"/>
        <v>2.5641025641025639</v>
      </c>
      <c r="N76" s="259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259"/>
      <c r="AR76" s="259"/>
      <c r="AS76" s="259"/>
      <c r="AT76" s="259"/>
      <c r="AU76" s="259"/>
      <c r="AV76" s="259"/>
      <c r="AW76" s="259"/>
      <c r="AX76" s="259"/>
      <c r="AY76" s="259"/>
      <c r="AZ76" s="259"/>
    </row>
    <row r="77" spans="1:67" s="264" customFormat="1" ht="13.5" customHeight="1">
      <c r="A77" s="267" t="s">
        <v>32</v>
      </c>
      <c r="B77" s="266">
        <v>0</v>
      </c>
      <c r="C77" s="266">
        <v>0</v>
      </c>
      <c r="D77" s="266">
        <f t="shared" si="11"/>
        <v>0</v>
      </c>
      <c r="E77" s="265">
        <f t="shared" si="12"/>
        <v>0</v>
      </c>
      <c r="F77" s="266">
        <v>1</v>
      </c>
      <c r="G77" s="266">
        <v>0</v>
      </c>
      <c r="H77" s="266">
        <f t="shared" si="13"/>
        <v>1</v>
      </c>
      <c r="I77" s="265">
        <f t="shared" si="14"/>
        <v>0.94339622641509435</v>
      </c>
      <c r="J77" s="266">
        <f t="shared" si="19"/>
        <v>1</v>
      </c>
      <c r="K77" s="266">
        <f t="shared" si="20"/>
        <v>0</v>
      </c>
      <c r="L77" s="266">
        <f t="shared" si="16"/>
        <v>1</v>
      </c>
      <c r="M77" s="265">
        <f t="shared" si="17"/>
        <v>0.64102564102564097</v>
      </c>
      <c r="N77" s="259"/>
      <c r="O77" s="259"/>
      <c r="P77" s="259"/>
      <c r="Q77" s="259"/>
      <c r="R77" s="259"/>
      <c r="S77" s="259"/>
      <c r="T77" s="259"/>
      <c r="U77" s="259"/>
      <c r="V77" s="259"/>
      <c r="W77" s="259"/>
      <c r="X77" s="259"/>
      <c r="Y77" s="259"/>
      <c r="Z77" s="259"/>
      <c r="AA77" s="259"/>
      <c r="AB77" s="259"/>
      <c r="AC77" s="259"/>
      <c r="AD77" s="259"/>
      <c r="AE77" s="259"/>
      <c r="AF77" s="259"/>
      <c r="AG77" s="259"/>
      <c r="AH77" s="259"/>
      <c r="AI77" s="259"/>
      <c r="AJ77" s="259"/>
      <c r="AK77" s="259"/>
      <c r="AL77" s="259"/>
      <c r="AM77" s="259"/>
      <c r="AN77" s="259"/>
      <c r="AO77" s="259"/>
      <c r="AP77" s="259"/>
      <c r="AQ77" s="259"/>
      <c r="AR77" s="259"/>
      <c r="AS77" s="259"/>
      <c r="AT77" s="259"/>
      <c r="AU77" s="259"/>
      <c r="AV77" s="259"/>
      <c r="AW77" s="259"/>
      <c r="AX77" s="259"/>
      <c r="AY77" s="259"/>
      <c r="AZ77" s="259"/>
      <c r="BA77" s="260"/>
      <c r="BB77" s="260"/>
      <c r="BC77" s="260"/>
      <c r="BD77" s="260"/>
      <c r="BE77" s="260"/>
      <c r="BF77" s="260"/>
      <c r="BG77" s="260"/>
      <c r="BH77" s="260"/>
      <c r="BI77" s="260"/>
      <c r="BJ77" s="260"/>
      <c r="BK77" s="260"/>
      <c r="BL77" s="260"/>
      <c r="BM77" s="260"/>
      <c r="BN77" s="260"/>
      <c r="BO77" s="260"/>
    </row>
    <row r="78" spans="1:67" s="259" customFormat="1" ht="13.5" customHeight="1">
      <c r="A78" s="267" t="s">
        <v>33</v>
      </c>
      <c r="B78" s="266">
        <v>2</v>
      </c>
      <c r="C78" s="266">
        <v>0</v>
      </c>
      <c r="D78" s="266">
        <f t="shared" si="11"/>
        <v>2</v>
      </c>
      <c r="E78" s="265">
        <f t="shared" si="12"/>
        <v>4</v>
      </c>
      <c r="F78" s="266">
        <v>2</v>
      </c>
      <c r="G78" s="266">
        <v>0</v>
      </c>
      <c r="H78" s="266">
        <f t="shared" si="13"/>
        <v>2</v>
      </c>
      <c r="I78" s="265">
        <f t="shared" si="14"/>
        <v>1.8867924528301887</v>
      </c>
      <c r="J78" s="266">
        <f t="shared" si="19"/>
        <v>4</v>
      </c>
      <c r="K78" s="266">
        <f t="shared" si="20"/>
        <v>0</v>
      </c>
      <c r="L78" s="266">
        <f t="shared" si="16"/>
        <v>4</v>
      </c>
      <c r="M78" s="265">
        <f t="shared" si="17"/>
        <v>2.5641025641025639</v>
      </c>
      <c r="BA78" s="260"/>
      <c r="BB78" s="260"/>
      <c r="BC78" s="260"/>
      <c r="BD78" s="260"/>
      <c r="BE78" s="260"/>
      <c r="BF78" s="260"/>
      <c r="BG78" s="260"/>
      <c r="BH78" s="260"/>
      <c r="BI78" s="260"/>
      <c r="BJ78" s="260"/>
      <c r="BK78" s="260"/>
      <c r="BL78" s="260"/>
      <c r="BM78" s="260"/>
      <c r="BN78" s="260"/>
      <c r="BO78" s="260"/>
    </row>
    <row r="79" spans="1:67" s="264" customFormat="1" ht="13.5" customHeight="1">
      <c r="A79" s="267" t="s">
        <v>34</v>
      </c>
      <c r="B79" s="266">
        <v>0</v>
      </c>
      <c r="C79" s="266">
        <v>0</v>
      </c>
      <c r="D79" s="266">
        <f t="shared" si="11"/>
        <v>0</v>
      </c>
      <c r="E79" s="265">
        <f t="shared" si="12"/>
        <v>0</v>
      </c>
      <c r="F79" s="266">
        <v>0</v>
      </c>
      <c r="G79" s="266">
        <v>0</v>
      </c>
      <c r="H79" s="266">
        <f t="shared" si="13"/>
        <v>0</v>
      </c>
      <c r="I79" s="265">
        <f t="shared" si="14"/>
        <v>0</v>
      </c>
      <c r="J79" s="266">
        <f t="shared" si="19"/>
        <v>0</v>
      </c>
      <c r="K79" s="266">
        <f t="shared" si="20"/>
        <v>0</v>
      </c>
      <c r="L79" s="266">
        <f t="shared" si="16"/>
        <v>0</v>
      </c>
      <c r="M79" s="265">
        <f t="shared" si="17"/>
        <v>0</v>
      </c>
      <c r="N79" s="259"/>
      <c r="O79" s="259"/>
      <c r="P79" s="259"/>
      <c r="Q79" s="259"/>
      <c r="R79" s="259"/>
      <c r="S79" s="259"/>
      <c r="T79" s="259"/>
      <c r="U79" s="259"/>
      <c r="V79" s="259"/>
      <c r="W79" s="259"/>
      <c r="X79" s="259"/>
      <c r="Y79" s="259"/>
      <c r="Z79" s="259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59"/>
      <c r="AL79" s="259"/>
      <c r="AM79" s="259"/>
      <c r="AN79" s="259"/>
      <c r="AO79" s="259"/>
      <c r="AP79" s="259"/>
      <c r="AQ79" s="259"/>
      <c r="AR79" s="259"/>
      <c r="AS79" s="259"/>
      <c r="AT79" s="259"/>
      <c r="AU79" s="259"/>
      <c r="AV79" s="259"/>
      <c r="AW79" s="259"/>
      <c r="AX79" s="259"/>
      <c r="AY79" s="259"/>
      <c r="AZ79" s="259"/>
      <c r="BA79" s="260"/>
      <c r="BB79" s="260"/>
      <c r="BC79" s="260"/>
      <c r="BD79" s="260"/>
      <c r="BE79" s="260"/>
      <c r="BF79" s="260"/>
      <c r="BG79" s="260"/>
      <c r="BH79" s="260"/>
      <c r="BI79" s="260"/>
      <c r="BJ79" s="260"/>
      <c r="BK79" s="260"/>
      <c r="BL79" s="260"/>
      <c r="BM79" s="260"/>
      <c r="BN79" s="260"/>
      <c r="BO79" s="260"/>
    </row>
    <row r="80" spans="1:67" s="259" customFormat="1" ht="13.5" customHeight="1">
      <c r="A80" s="263" t="s">
        <v>15</v>
      </c>
      <c r="B80" s="262">
        <f>SUM(B74:B79)</f>
        <v>5</v>
      </c>
      <c r="C80" s="262">
        <f>SUM(C74:C79)</f>
        <v>0</v>
      </c>
      <c r="D80" s="262">
        <f t="shared" si="11"/>
        <v>5</v>
      </c>
      <c r="E80" s="261">
        <f t="shared" si="12"/>
        <v>10</v>
      </c>
      <c r="F80" s="262">
        <f>SUM(F74:F79)</f>
        <v>7</v>
      </c>
      <c r="G80" s="262">
        <f>SUM(G74:G79)</f>
        <v>1</v>
      </c>
      <c r="H80" s="262">
        <f t="shared" si="13"/>
        <v>8</v>
      </c>
      <c r="I80" s="261">
        <f t="shared" si="14"/>
        <v>7.5471698113207548</v>
      </c>
      <c r="J80" s="262">
        <f>SUM(J74:J79)</f>
        <v>12</v>
      </c>
      <c r="K80" s="262">
        <f>SUM(K74:K79)</f>
        <v>1</v>
      </c>
      <c r="L80" s="262">
        <f t="shared" si="16"/>
        <v>13</v>
      </c>
      <c r="M80" s="261">
        <f t="shared" si="17"/>
        <v>8.3333333333333321</v>
      </c>
      <c r="BA80" s="260"/>
      <c r="BB80" s="260"/>
      <c r="BC80" s="260"/>
      <c r="BD80" s="260"/>
      <c r="BE80" s="260"/>
      <c r="BF80" s="260"/>
      <c r="BG80" s="260"/>
      <c r="BH80" s="260"/>
      <c r="BI80" s="260"/>
      <c r="BJ80" s="260"/>
      <c r="BK80" s="260"/>
      <c r="BL80" s="260"/>
      <c r="BM80" s="260"/>
      <c r="BN80" s="260"/>
      <c r="BO80" s="260"/>
    </row>
    <row r="81" spans="1:67" s="259" customFormat="1" ht="13.5" customHeight="1">
      <c r="A81" s="270" t="s">
        <v>35</v>
      </c>
      <c r="B81" s="269">
        <v>0</v>
      </c>
      <c r="C81" s="269">
        <v>0</v>
      </c>
      <c r="D81" s="269">
        <f t="shared" si="11"/>
        <v>0</v>
      </c>
      <c r="E81" s="268">
        <f t="shared" si="12"/>
        <v>0</v>
      </c>
      <c r="F81" s="269">
        <v>1</v>
      </c>
      <c r="G81" s="269">
        <v>0</v>
      </c>
      <c r="H81" s="269">
        <f t="shared" si="13"/>
        <v>1</v>
      </c>
      <c r="I81" s="268">
        <f t="shared" si="14"/>
        <v>0.94339622641509435</v>
      </c>
      <c r="J81" s="269">
        <f t="shared" ref="J81:K86" si="21">SUM(B81,F81)</f>
        <v>1</v>
      </c>
      <c r="K81" s="269">
        <f t="shared" si="21"/>
        <v>0</v>
      </c>
      <c r="L81" s="269">
        <f t="shared" si="16"/>
        <v>1</v>
      </c>
      <c r="M81" s="268">
        <f t="shared" si="17"/>
        <v>0.64102564102564097</v>
      </c>
      <c r="BA81" s="260"/>
      <c r="BB81" s="260"/>
      <c r="BC81" s="260"/>
      <c r="BD81" s="260"/>
      <c r="BE81" s="260"/>
      <c r="BF81" s="260"/>
      <c r="BG81" s="260"/>
      <c r="BH81" s="260"/>
      <c r="BI81" s="260"/>
      <c r="BJ81" s="260"/>
      <c r="BK81" s="260"/>
      <c r="BL81" s="260"/>
      <c r="BM81" s="260"/>
      <c r="BN81" s="260"/>
      <c r="BO81" s="260"/>
    </row>
    <row r="82" spans="1:67" s="264" customFormat="1" ht="13.5" customHeight="1">
      <c r="A82" s="267" t="s">
        <v>36</v>
      </c>
      <c r="B82" s="266">
        <v>0</v>
      </c>
      <c r="C82" s="266">
        <v>0</v>
      </c>
      <c r="D82" s="266">
        <f t="shared" si="11"/>
        <v>0</v>
      </c>
      <c r="E82" s="265">
        <f t="shared" si="12"/>
        <v>0</v>
      </c>
      <c r="F82" s="266">
        <v>0</v>
      </c>
      <c r="G82" s="266">
        <v>0</v>
      </c>
      <c r="H82" s="266">
        <f t="shared" si="13"/>
        <v>0</v>
      </c>
      <c r="I82" s="265">
        <f t="shared" si="14"/>
        <v>0</v>
      </c>
      <c r="J82" s="266">
        <f t="shared" si="21"/>
        <v>0</v>
      </c>
      <c r="K82" s="266">
        <f t="shared" si="21"/>
        <v>0</v>
      </c>
      <c r="L82" s="266">
        <f t="shared" si="16"/>
        <v>0</v>
      </c>
      <c r="M82" s="265">
        <f t="shared" si="17"/>
        <v>0</v>
      </c>
      <c r="N82" s="259"/>
      <c r="O82" s="259"/>
      <c r="P82" s="259"/>
      <c r="Q82" s="259"/>
      <c r="R82" s="259"/>
      <c r="S82" s="259"/>
      <c r="T82" s="259"/>
      <c r="U82" s="259"/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59"/>
      <c r="AL82" s="259"/>
      <c r="AM82" s="259"/>
      <c r="AN82" s="259"/>
      <c r="AO82" s="259"/>
      <c r="AP82" s="259"/>
      <c r="AQ82" s="259"/>
      <c r="AR82" s="259"/>
      <c r="AS82" s="259"/>
      <c r="AT82" s="259"/>
      <c r="AU82" s="259"/>
      <c r="AV82" s="259"/>
      <c r="AW82" s="259"/>
      <c r="AX82" s="259"/>
      <c r="AY82" s="259"/>
      <c r="AZ82" s="259"/>
    </row>
    <row r="83" spans="1:67" s="264" customFormat="1" ht="13.5" customHeight="1">
      <c r="A83" s="267" t="s">
        <v>37</v>
      </c>
      <c r="B83" s="266">
        <v>0</v>
      </c>
      <c r="C83" s="266">
        <v>0</v>
      </c>
      <c r="D83" s="266">
        <f t="shared" si="11"/>
        <v>0</v>
      </c>
      <c r="E83" s="265">
        <f t="shared" si="12"/>
        <v>0</v>
      </c>
      <c r="F83" s="266">
        <v>0</v>
      </c>
      <c r="G83" s="266">
        <v>0</v>
      </c>
      <c r="H83" s="266">
        <f t="shared" si="13"/>
        <v>0</v>
      </c>
      <c r="I83" s="265">
        <f t="shared" si="14"/>
        <v>0</v>
      </c>
      <c r="J83" s="266">
        <f t="shared" si="21"/>
        <v>0</v>
      </c>
      <c r="K83" s="266">
        <f t="shared" si="21"/>
        <v>0</v>
      </c>
      <c r="L83" s="266">
        <f t="shared" si="16"/>
        <v>0</v>
      </c>
      <c r="M83" s="265">
        <f t="shared" si="17"/>
        <v>0</v>
      </c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</row>
    <row r="84" spans="1:67" ht="13.5" customHeight="1">
      <c r="A84" s="267" t="s">
        <v>38</v>
      </c>
      <c r="B84" s="266">
        <v>0</v>
      </c>
      <c r="C84" s="266">
        <v>0</v>
      </c>
      <c r="D84" s="266">
        <f t="shared" si="11"/>
        <v>0</v>
      </c>
      <c r="E84" s="265">
        <f t="shared" si="12"/>
        <v>0</v>
      </c>
      <c r="F84" s="266">
        <v>0</v>
      </c>
      <c r="G84" s="266">
        <v>1</v>
      </c>
      <c r="H84" s="266">
        <f t="shared" si="13"/>
        <v>1</v>
      </c>
      <c r="I84" s="265">
        <f t="shared" si="14"/>
        <v>0.94339622641509435</v>
      </c>
      <c r="J84" s="266">
        <f t="shared" si="21"/>
        <v>0</v>
      </c>
      <c r="K84" s="266">
        <f t="shared" si="21"/>
        <v>1</v>
      </c>
      <c r="L84" s="266">
        <f t="shared" si="16"/>
        <v>1</v>
      </c>
      <c r="M84" s="265">
        <f t="shared" si="17"/>
        <v>0.64102564102564097</v>
      </c>
      <c r="N84" s="259"/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60"/>
      <c r="BB84" s="260"/>
      <c r="BC84" s="260"/>
      <c r="BD84" s="260"/>
      <c r="BE84" s="260"/>
      <c r="BF84" s="260"/>
      <c r="BG84" s="260"/>
      <c r="BH84" s="260"/>
      <c r="BI84" s="260"/>
      <c r="BJ84" s="260"/>
      <c r="BK84" s="260"/>
      <c r="BL84" s="260"/>
      <c r="BM84" s="260"/>
      <c r="BN84" s="260"/>
      <c r="BO84" s="260"/>
    </row>
    <row r="85" spans="1:67" ht="13.5" customHeight="1">
      <c r="A85" s="267" t="s">
        <v>39</v>
      </c>
      <c r="B85" s="266">
        <v>0</v>
      </c>
      <c r="C85" s="266">
        <v>0</v>
      </c>
      <c r="D85" s="266">
        <f t="shared" si="11"/>
        <v>0</v>
      </c>
      <c r="E85" s="265">
        <f t="shared" si="12"/>
        <v>0</v>
      </c>
      <c r="F85" s="266">
        <v>0</v>
      </c>
      <c r="G85" s="266">
        <v>0</v>
      </c>
      <c r="H85" s="266">
        <f t="shared" si="13"/>
        <v>0</v>
      </c>
      <c r="I85" s="265">
        <f t="shared" si="14"/>
        <v>0</v>
      </c>
      <c r="J85" s="266">
        <f t="shared" si="21"/>
        <v>0</v>
      </c>
      <c r="K85" s="266">
        <f t="shared" si="21"/>
        <v>0</v>
      </c>
      <c r="L85" s="266">
        <f t="shared" si="16"/>
        <v>0</v>
      </c>
      <c r="M85" s="265">
        <f t="shared" si="17"/>
        <v>0</v>
      </c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60"/>
      <c r="BB85" s="260"/>
      <c r="BC85" s="260"/>
      <c r="BD85" s="260"/>
      <c r="BE85" s="260"/>
      <c r="BF85" s="260"/>
      <c r="BG85" s="260"/>
      <c r="BH85" s="260"/>
      <c r="BI85" s="260"/>
      <c r="BJ85" s="260"/>
      <c r="BK85" s="260"/>
      <c r="BL85" s="260"/>
      <c r="BM85" s="260"/>
      <c r="BN85" s="260"/>
      <c r="BO85" s="260"/>
    </row>
    <row r="86" spans="1:67" s="259" customFormat="1" ht="13.5" customHeight="1">
      <c r="A86" s="267" t="s">
        <v>40</v>
      </c>
      <c r="B86" s="266">
        <v>0</v>
      </c>
      <c r="C86" s="266">
        <v>0</v>
      </c>
      <c r="D86" s="266">
        <f t="shared" si="11"/>
        <v>0</v>
      </c>
      <c r="E86" s="265">
        <f t="shared" si="12"/>
        <v>0</v>
      </c>
      <c r="F86" s="266">
        <v>0</v>
      </c>
      <c r="G86" s="266">
        <v>0</v>
      </c>
      <c r="H86" s="266">
        <f t="shared" si="13"/>
        <v>0</v>
      </c>
      <c r="I86" s="265">
        <f t="shared" si="14"/>
        <v>0</v>
      </c>
      <c r="J86" s="266">
        <f t="shared" si="21"/>
        <v>0</v>
      </c>
      <c r="K86" s="266">
        <f t="shared" si="21"/>
        <v>0</v>
      </c>
      <c r="L86" s="266">
        <f t="shared" si="16"/>
        <v>0</v>
      </c>
      <c r="M86" s="265">
        <f t="shared" si="17"/>
        <v>0</v>
      </c>
      <c r="BA86" s="260"/>
      <c r="BB86" s="260"/>
      <c r="BC86" s="260"/>
      <c r="BD86" s="260"/>
      <c r="BE86" s="260"/>
      <c r="BF86" s="260"/>
      <c r="BG86" s="260"/>
      <c r="BH86" s="260"/>
      <c r="BI86" s="260"/>
      <c r="BJ86" s="260"/>
      <c r="BK86" s="260"/>
      <c r="BL86" s="260"/>
      <c r="BM86" s="260"/>
      <c r="BN86" s="260"/>
      <c r="BO86" s="260"/>
    </row>
    <row r="87" spans="1:67" s="264" customFormat="1" ht="13.5" customHeight="1">
      <c r="A87" s="263" t="s">
        <v>15</v>
      </c>
      <c r="B87" s="262">
        <f>SUM(B81:B86)</f>
        <v>0</v>
      </c>
      <c r="C87" s="262">
        <f>SUM(C81:C86)</f>
        <v>0</v>
      </c>
      <c r="D87" s="262">
        <f t="shared" si="11"/>
        <v>0</v>
      </c>
      <c r="E87" s="261">
        <f t="shared" si="12"/>
        <v>0</v>
      </c>
      <c r="F87" s="262">
        <f>SUM(F81:F86)</f>
        <v>1</v>
      </c>
      <c r="G87" s="262">
        <f>SUM(G81:G86)</f>
        <v>1</v>
      </c>
      <c r="H87" s="262">
        <f t="shared" si="13"/>
        <v>2</v>
      </c>
      <c r="I87" s="261">
        <f t="shared" si="14"/>
        <v>1.8867924528301887</v>
      </c>
      <c r="J87" s="262">
        <f>SUM(J81:J86)</f>
        <v>1</v>
      </c>
      <c r="K87" s="262">
        <f>SUM(K81:K86)</f>
        <v>1</v>
      </c>
      <c r="L87" s="262">
        <f t="shared" si="16"/>
        <v>2</v>
      </c>
      <c r="M87" s="261">
        <f t="shared" si="17"/>
        <v>1.2820512820512819</v>
      </c>
      <c r="N87" s="259"/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</row>
    <row r="88" spans="1:67" ht="13.5" customHeight="1">
      <c r="A88" s="263" t="s">
        <v>41</v>
      </c>
      <c r="B88" s="262">
        <f>SUM(B58,B65:B73,B80,B87)</f>
        <v>34</v>
      </c>
      <c r="C88" s="262">
        <f>SUM(C58,C65:C73,C80,C87)</f>
        <v>16</v>
      </c>
      <c r="D88" s="262">
        <f>SUM(D58,D65:D73,D80,D87)</f>
        <v>50</v>
      </c>
      <c r="E88" s="261">
        <f t="shared" si="12"/>
        <v>100</v>
      </c>
      <c r="F88" s="262">
        <f>SUM(F58,F65:F73,F80,F87)</f>
        <v>59</v>
      </c>
      <c r="G88" s="262">
        <f>SUM(G58,G65:G73,G80,G87)</f>
        <v>47</v>
      </c>
      <c r="H88" s="262">
        <f>SUM(H58,H65:H73,H80,H87)</f>
        <v>106</v>
      </c>
      <c r="I88" s="261">
        <f t="shared" si="14"/>
        <v>100</v>
      </c>
      <c r="J88" s="262">
        <f>SUM(J58,J65:J73,J80,J87)</f>
        <v>93</v>
      </c>
      <c r="K88" s="262">
        <f>SUM(K58,K65:K73,K80,K87)</f>
        <v>63</v>
      </c>
      <c r="L88" s="262">
        <f>SUM(L58,L65:L73,L80,L87)</f>
        <v>156</v>
      </c>
      <c r="M88" s="261">
        <f t="shared" si="17"/>
        <v>100</v>
      </c>
      <c r="N88" s="259"/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60"/>
      <c r="BB88" s="260"/>
      <c r="BC88" s="260"/>
      <c r="BD88" s="260"/>
      <c r="BE88" s="260"/>
      <c r="BF88" s="260"/>
      <c r="BG88" s="260"/>
      <c r="BH88" s="260"/>
      <c r="BI88" s="260"/>
      <c r="BJ88" s="260"/>
      <c r="BK88" s="260"/>
      <c r="BL88" s="260"/>
      <c r="BM88" s="260"/>
      <c r="BN88" s="260"/>
      <c r="BO88" s="260"/>
    </row>
    <row r="89" spans="1:67" ht="12" customHeight="1">
      <c r="A89" s="259"/>
      <c r="B89" s="259"/>
      <c r="C89" s="259"/>
      <c r="D89" s="259"/>
      <c r="E89" s="259"/>
      <c r="F89" s="259"/>
      <c r="G89" s="259"/>
      <c r="H89" s="259"/>
      <c r="I89" s="259"/>
      <c r="J89" s="259"/>
      <c r="K89" s="259"/>
      <c r="L89" s="259"/>
      <c r="M89" s="259"/>
      <c r="N89" s="259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60"/>
      <c r="BB89" s="260"/>
      <c r="BC89" s="260"/>
      <c r="BD89" s="260"/>
      <c r="BE89" s="260"/>
      <c r="BF89" s="260"/>
      <c r="BG89" s="260"/>
      <c r="BH89" s="260"/>
      <c r="BI89" s="260"/>
      <c r="BJ89" s="260"/>
      <c r="BK89" s="260"/>
      <c r="BL89" s="260"/>
      <c r="BM89" s="260"/>
      <c r="BN89" s="260"/>
      <c r="BO89" s="260"/>
    </row>
    <row r="90" spans="1:67" ht="12" customHeight="1">
      <c r="A90" s="259"/>
      <c r="B90" s="259"/>
      <c r="C90" s="259"/>
      <c r="D90" s="259"/>
      <c r="E90" s="259"/>
      <c r="F90" s="259"/>
      <c r="G90" s="259"/>
      <c r="H90" s="259"/>
      <c r="I90" s="259"/>
      <c r="J90" s="259"/>
      <c r="K90" s="259"/>
      <c r="L90" s="259"/>
      <c r="M90" s="259"/>
      <c r="N90" s="259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60"/>
      <c r="BB90" s="260"/>
      <c r="BC90" s="260"/>
      <c r="BD90" s="260"/>
      <c r="BE90" s="260"/>
      <c r="BF90" s="260"/>
      <c r="BG90" s="260"/>
      <c r="BH90" s="260"/>
      <c r="BI90" s="260"/>
      <c r="BJ90" s="260"/>
      <c r="BK90" s="260"/>
      <c r="BL90" s="260"/>
      <c r="BM90" s="260"/>
      <c r="BN90" s="260"/>
      <c r="BO90" s="260"/>
    </row>
    <row r="91" spans="1:67" s="259" customFormat="1" ht="12" customHeight="1">
      <c r="A91" s="283" t="s">
        <v>0</v>
      </c>
      <c r="B91" s="282" t="s">
        <v>123</v>
      </c>
      <c r="C91" s="281"/>
      <c r="D91" s="281"/>
      <c r="E91" s="280"/>
      <c r="F91" s="282" t="s">
        <v>122</v>
      </c>
      <c r="G91" s="281"/>
      <c r="H91" s="281"/>
      <c r="I91" s="280"/>
      <c r="J91" s="282" t="s">
        <v>121</v>
      </c>
      <c r="K91" s="281"/>
      <c r="L91" s="281"/>
      <c r="M91" s="280"/>
      <c r="N91" s="279"/>
      <c r="O91" s="279"/>
      <c r="P91" s="279"/>
      <c r="Q91" s="279"/>
      <c r="R91" s="279"/>
      <c r="S91" s="279"/>
      <c r="T91" s="279"/>
      <c r="U91" s="279"/>
      <c r="V91" s="279"/>
      <c r="W91" s="279"/>
      <c r="X91" s="279"/>
      <c r="Y91" s="279"/>
      <c r="Z91" s="279"/>
      <c r="AA91" s="279"/>
      <c r="AB91" s="279"/>
      <c r="AC91" s="279"/>
      <c r="AD91" s="279"/>
      <c r="AE91" s="279"/>
      <c r="AF91" s="279"/>
      <c r="AG91" s="279"/>
      <c r="AH91" s="279"/>
      <c r="AI91" s="279"/>
      <c r="AJ91" s="279"/>
      <c r="AK91" s="279"/>
      <c r="AL91" s="279"/>
      <c r="AM91" s="279"/>
      <c r="AN91" s="279"/>
      <c r="AO91" s="279"/>
      <c r="AP91" s="279"/>
      <c r="AQ91" s="279"/>
      <c r="AR91" s="279"/>
      <c r="AS91" s="279"/>
      <c r="AT91" s="279"/>
      <c r="AU91" s="279"/>
      <c r="AV91" s="279"/>
      <c r="AW91" s="279"/>
      <c r="AX91" s="279"/>
      <c r="AY91" s="279"/>
      <c r="AZ91" s="279"/>
      <c r="BA91" s="260"/>
      <c r="BB91" s="260"/>
      <c r="BC91" s="260"/>
      <c r="BD91" s="260"/>
      <c r="BE91" s="260"/>
      <c r="BF91" s="260"/>
      <c r="BG91" s="260"/>
      <c r="BH91" s="260"/>
      <c r="BI91" s="260"/>
      <c r="BJ91" s="260"/>
      <c r="BK91" s="260"/>
      <c r="BL91" s="260"/>
      <c r="BM91" s="260"/>
      <c r="BN91" s="260"/>
      <c r="BO91" s="260"/>
    </row>
    <row r="92" spans="1:67" s="264" customFormat="1" ht="39" customHeight="1">
      <c r="A92" s="278" t="s">
        <v>1</v>
      </c>
      <c r="B92" s="277" t="s">
        <v>120</v>
      </c>
      <c r="C92" s="273" t="s">
        <v>119</v>
      </c>
      <c r="D92" s="274" t="s">
        <v>118</v>
      </c>
      <c r="E92" s="276" t="s">
        <v>8</v>
      </c>
      <c r="F92" s="275" t="s">
        <v>120</v>
      </c>
      <c r="G92" s="274" t="s">
        <v>119</v>
      </c>
      <c r="H92" s="273" t="s">
        <v>118</v>
      </c>
      <c r="I92" s="276" t="s">
        <v>8</v>
      </c>
      <c r="J92" s="275" t="s">
        <v>120</v>
      </c>
      <c r="K92" s="274" t="s">
        <v>119</v>
      </c>
      <c r="L92" s="273" t="s">
        <v>118</v>
      </c>
      <c r="M92" s="272" t="s">
        <v>8</v>
      </c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  <c r="AA92" s="271"/>
      <c r="AB92" s="271"/>
      <c r="AC92" s="271"/>
      <c r="AD92" s="271"/>
      <c r="AE92" s="271"/>
      <c r="AF92" s="271"/>
      <c r="AG92" s="271"/>
      <c r="AH92" s="271"/>
      <c r="AI92" s="271"/>
      <c r="AJ92" s="271"/>
      <c r="AK92" s="271"/>
      <c r="AL92" s="271"/>
      <c r="AM92" s="271"/>
      <c r="AN92" s="271"/>
      <c r="AO92" s="271"/>
      <c r="AP92" s="271"/>
      <c r="AQ92" s="271"/>
      <c r="AR92" s="271"/>
      <c r="AS92" s="271"/>
      <c r="AT92" s="271"/>
      <c r="AU92" s="271"/>
      <c r="AV92" s="271"/>
      <c r="AW92" s="271"/>
      <c r="AX92" s="271"/>
      <c r="AY92" s="271"/>
      <c r="AZ92" s="271"/>
    </row>
    <row r="93" spans="1:67" ht="13.5" customHeight="1">
      <c r="A93" s="270" t="s">
        <v>9</v>
      </c>
      <c r="B93" s="269">
        <v>0</v>
      </c>
      <c r="C93" s="269">
        <v>1</v>
      </c>
      <c r="D93" s="269">
        <f t="shared" ref="D93:D128" si="22">SUM(B93:C93)</f>
        <v>1</v>
      </c>
      <c r="E93" s="268">
        <f t="shared" ref="E93:E129" si="23">IF(D93=0,0,D93/D$129*100)</f>
        <v>1.2820512820512819</v>
      </c>
      <c r="F93" s="269">
        <v>2</v>
      </c>
      <c r="G93" s="269">
        <v>0</v>
      </c>
      <c r="H93" s="269">
        <f t="shared" ref="H93:H128" si="24">SUM(F93:G93)</f>
        <v>2</v>
      </c>
      <c r="I93" s="268">
        <f t="shared" ref="I93:I129" si="25">IF(H93=0,0,H93/H$129*100)</f>
        <v>0.83333333333333337</v>
      </c>
      <c r="J93" s="269">
        <f t="shared" ref="J93:K98" si="26">SUM(B93,F93)</f>
        <v>2</v>
      </c>
      <c r="K93" s="269">
        <f t="shared" si="26"/>
        <v>1</v>
      </c>
      <c r="L93" s="269">
        <f t="shared" ref="L93:L128" si="27">SUM(J93:K93)</f>
        <v>3</v>
      </c>
      <c r="M93" s="268">
        <f t="shared" ref="M93:M129" si="28">IF(L93=0,0,L93/L$129*100)</f>
        <v>0.94339622641509435</v>
      </c>
      <c r="N93" s="259"/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60"/>
      <c r="BB93" s="260"/>
      <c r="BC93" s="260"/>
      <c r="BD93" s="260"/>
      <c r="BE93" s="260"/>
      <c r="BF93" s="260"/>
      <c r="BG93" s="260"/>
      <c r="BH93" s="260"/>
      <c r="BI93" s="260"/>
      <c r="BJ93" s="260"/>
      <c r="BK93" s="260"/>
      <c r="BL93" s="260"/>
      <c r="BM93" s="260"/>
      <c r="BN93" s="260"/>
      <c r="BO93" s="260"/>
    </row>
    <row r="94" spans="1:67" ht="13.5" customHeight="1">
      <c r="A94" s="267" t="s">
        <v>10</v>
      </c>
      <c r="B94" s="266">
        <v>3</v>
      </c>
      <c r="C94" s="266">
        <v>2</v>
      </c>
      <c r="D94" s="266">
        <f t="shared" si="22"/>
        <v>5</v>
      </c>
      <c r="E94" s="265">
        <f t="shared" si="23"/>
        <v>6.4102564102564097</v>
      </c>
      <c r="F94" s="266">
        <v>2</v>
      </c>
      <c r="G94" s="266">
        <v>1</v>
      </c>
      <c r="H94" s="266">
        <f t="shared" si="24"/>
        <v>3</v>
      </c>
      <c r="I94" s="265">
        <f t="shared" si="25"/>
        <v>1.25</v>
      </c>
      <c r="J94" s="266">
        <f t="shared" si="26"/>
        <v>5</v>
      </c>
      <c r="K94" s="266">
        <f t="shared" si="26"/>
        <v>3</v>
      </c>
      <c r="L94" s="266">
        <f t="shared" si="27"/>
        <v>8</v>
      </c>
      <c r="M94" s="265">
        <f t="shared" si="28"/>
        <v>2.5157232704402519</v>
      </c>
      <c r="N94" s="259"/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60"/>
      <c r="BB94" s="260"/>
      <c r="BC94" s="260"/>
      <c r="BD94" s="260"/>
      <c r="BE94" s="260"/>
      <c r="BF94" s="260"/>
      <c r="BG94" s="260"/>
      <c r="BH94" s="260"/>
      <c r="BI94" s="260"/>
      <c r="BJ94" s="260"/>
      <c r="BK94" s="260"/>
      <c r="BL94" s="260"/>
      <c r="BM94" s="260"/>
      <c r="BN94" s="260"/>
      <c r="BO94" s="260"/>
    </row>
    <row r="95" spans="1:67" s="259" customFormat="1" ht="13.5" customHeight="1">
      <c r="A95" s="267" t="s">
        <v>11</v>
      </c>
      <c r="B95" s="266">
        <v>1</v>
      </c>
      <c r="C95" s="266">
        <v>4</v>
      </c>
      <c r="D95" s="266">
        <f t="shared" si="22"/>
        <v>5</v>
      </c>
      <c r="E95" s="265">
        <f t="shared" si="23"/>
        <v>6.4102564102564097</v>
      </c>
      <c r="F95" s="266">
        <v>3</v>
      </c>
      <c r="G95" s="266">
        <v>0</v>
      </c>
      <c r="H95" s="266">
        <f t="shared" si="24"/>
        <v>3</v>
      </c>
      <c r="I95" s="265">
        <f t="shared" si="25"/>
        <v>1.25</v>
      </c>
      <c r="J95" s="266">
        <f t="shared" si="26"/>
        <v>4</v>
      </c>
      <c r="K95" s="266">
        <f t="shared" si="26"/>
        <v>4</v>
      </c>
      <c r="L95" s="266">
        <f t="shared" si="27"/>
        <v>8</v>
      </c>
      <c r="M95" s="265">
        <f t="shared" si="28"/>
        <v>2.5157232704402519</v>
      </c>
      <c r="BA95" s="260"/>
      <c r="BB95" s="260"/>
      <c r="BC95" s="260"/>
      <c r="BD95" s="260"/>
      <c r="BE95" s="260"/>
      <c r="BF95" s="260"/>
      <c r="BG95" s="260"/>
      <c r="BH95" s="260"/>
      <c r="BI95" s="260"/>
      <c r="BJ95" s="260"/>
      <c r="BK95" s="260"/>
      <c r="BL95" s="260"/>
      <c r="BM95" s="260"/>
      <c r="BN95" s="260"/>
      <c r="BO95" s="260"/>
    </row>
    <row r="96" spans="1:67" s="264" customFormat="1" ht="13.5" customHeight="1">
      <c r="A96" s="267" t="s">
        <v>12</v>
      </c>
      <c r="B96" s="266">
        <v>2</v>
      </c>
      <c r="C96" s="266">
        <v>0</v>
      </c>
      <c r="D96" s="266">
        <f t="shared" si="22"/>
        <v>2</v>
      </c>
      <c r="E96" s="265">
        <f t="shared" si="23"/>
        <v>2.5641025641025639</v>
      </c>
      <c r="F96" s="266">
        <v>2</v>
      </c>
      <c r="G96" s="266">
        <v>1</v>
      </c>
      <c r="H96" s="266">
        <f t="shared" si="24"/>
        <v>3</v>
      </c>
      <c r="I96" s="265">
        <f t="shared" si="25"/>
        <v>1.25</v>
      </c>
      <c r="J96" s="266">
        <f t="shared" si="26"/>
        <v>4</v>
      </c>
      <c r="K96" s="266">
        <f t="shared" si="26"/>
        <v>1</v>
      </c>
      <c r="L96" s="266">
        <f t="shared" si="27"/>
        <v>5</v>
      </c>
      <c r="M96" s="265">
        <f t="shared" si="28"/>
        <v>1.5723270440251573</v>
      </c>
      <c r="N96" s="259"/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</row>
    <row r="97" spans="1:67" s="259" customFormat="1" ht="13.5" customHeight="1">
      <c r="A97" s="267" t="s">
        <v>13</v>
      </c>
      <c r="B97" s="266">
        <v>0</v>
      </c>
      <c r="C97" s="266">
        <v>2</v>
      </c>
      <c r="D97" s="266">
        <f t="shared" si="22"/>
        <v>2</v>
      </c>
      <c r="E97" s="265">
        <f t="shared" si="23"/>
        <v>2.5641025641025639</v>
      </c>
      <c r="F97" s="266">
        <v>3</v>
      </c>
      <c r="G97" s="266">
        <v>2</v>
      </c>
      <c r="H97" s="266">
        <f t="shared" si="24"/>
        <v>5</v>
      </c>
      <c r="I97" s="265">
        <f t="shared" si="25"/>
        <v>2.083333333333333</v>
      </c>
      <c r="J97" s="266">
        <f t="shared" si="26"/>
        <v>3</v>
      </c>
      <c r="K97" s="266">
        <f t="shared" si="26"/>
        <v>4</v>
      </c>
      <c r="L97" s="266">
        <f t="shared" si="27"/>
        <v>7</v>
      </c>
      <c r="M97" s="265">
        <f t="shared" si="28"/>
        <v>2.2012578616352201</v>
      </c>
      <c r="BA97" s="260"/>
      <c r="BB97" s="260"/>
      <c r="BC97" s="260"/>
      <c r="BD97" s="260"/>
      <c r="BE97" s="260"/>
      <c r="BF97" s="260"/>
      <c r="BG97" s="260"/>
      <c r="BH97" s="260"/>
      <c r="BI97" s="260"/>
      <c r="BJ97" s="260"/>
      <c r="BK97" s="260"/>
      <c r="BL97" s="260"/>
      <c r="BM97" s="260"/>
      <c r="BN97" s="260"/>
      <c r="BO97" s="260"/>
    </row>
    <row r="98" spans="1:67" s="259" customFormat="1" ht="13.5" customHeight="1">
      <c r="A98" s="267" t="s">
        <v>14</v>
      </c>
      <c r="B98" s="266">
        <v>6</v>
      </c>
      <c r="C98" s="266">
        <v>1</v>
      </c>
      <c r="D98" s="266">
        <f t="shared" si="22"/>
        <v>7</v>
      </c>
      <c r="E98" s="265">
        <f t="shared" si="23"/>
        <v>8.9743589743589745</v>
      </c>
      <c r="F98" s="266">
        <v>1</v>
      </c>
      <c r="G98" s="266">
        <v>1</v>
      </c>
      <c r="H98" s="266">
        <f t="shared" si="24"/>
        <v>2</v>
      </c>
      <c r="I98" s="265">
        <f t="shared" si="25"/>
        <v>0.83333333333333337</v>
      </c>
      <c r="J98" s="266">
        <f t="shared" si="26"/>
        <v>7</v>
      </c>
      <c r="K98" s="266">
        <f t="shared" si="26"/>
        <v>2</v>
      </c>
      <c r="L98" s="266">
        <f t="shared" si="27"/>
        <v>9</v>
      </c>
      <c r="M98" s="265">
        <f t="shared" si="28"/>
        <v>2.8301886792452833</v>
      </c>
      <c r="BA98" s="260"/>
      <c r="BB98" s="260"/>
      <c r="BC98" s="260"/>
      <c r="BD98" s="260"/>
      <c r="BE98" s="260"/>
      <c r="BF98" s="260"/>
      <c r="BG98" s="260"/>
      <c r="BH98" s="260"/>
      <c r="BI98" s="260"/>
      <c r="BJ98" s="260"/>
      <c r="BK98" s="260"/>
      <c r="BL98" s="260"/>
      <c r="BM98" s="260"/>
      <c r="BN98" s="260"/>
      <c r="BO98" s="260"/>
    </row>
    <row r="99" spans="1:67" s="259" customFormat="1" ht="13.5" customHeight="1">
      <c r="A99" s="263" t="s">
        <v>15</v>
      </c>
      <c r="B99" s="262">
        <f>SUM(B93:B98)</f>
        <v>12</v>
      </c>
      <c r="C99" s="262">
        <f>SUM(C93:C98)</f>
        <v>10</v>
      </c>
      <c r="D99" s="262">
        <f t="shared" si="22"/>
        <v>22</v>
      </c>
      <c r="E99" s="261">
        <f t="shared" si="23"/>
        <v>28.205128205128204</v>
      </c>
      <c r="F99" s="262">
        <f>SUM(F93:F98)</f>
        <v>13</v>
      </c>
      <c r="G99" s="262">
        <f>SUM(G93:G98)</f>
        <v>5</v>
      </c>
      <c r="H99" s="262">
        <f t="shared" si="24"/>
        <v>18</v>
      </c>
      <c r="I99" s="261">
        <f t="shared" si="25"/>
        <v>7.5</v>
      </c>
      <c r="J99" s="262">
        <f>SUM(J93:J98)</f>
        <v>25</v>
      </c>
      <c r="K99" s="262">
        <f>SUM(K93:K98)</f>
        <v>15</v>
      </c>
      <c r="L99" s="262">
        <f t="shared" si="27"/>
        <v>40</v>
      </c>
      <c r="M99" s="261">
        <f t="shared" si="28"/>
        <v>12.578616352201259</v>
      </c>
      <c r="BA99" s="260"/>
      <c r="BB99" s="260"/>
      <c r="BC99" s="260"/>
      <c r="BD99" s="260"/>
      <c r="BE99" s="260"/>
      <c r="BF99" s="260"/>
      <c r="BG99" s="260"/>
      <c r="BH99" s="260"/>
      <c r="BI99" s="260"/>
      <c r="BJ99" s="260"/>
      <c r="BK99" s="260"/>
      <c r="BL99" s="260"/>
      <c r="BM99" s="260"/>
      <c r="BN99" s="260"/>
      <c r="BO99" s="260"/>
    </row>
    <row r="100" spans="1:67" s="264" customFormat="1" ht="13.5" customHeight="1">
      <c r="A100" s="270" t="s">
        <v>16</v>
      </c>
      <c r="B100" s="269">
        <v>4</v>
      </c>
      <c r="C100" s="269">
        <v>4</v>
      </c>
      <c r="D100" s="269">
        <f t="shared" si="22"/>
        <v>8</v>
      </c>
      <c r="E100" s="268">
        <f t="shared" si="23"/>
        <v>10.256410256410255</v>
      </c>
      <c r="F100" s="269">
        <v>2</v>
      </c>
      <c r="G100" s="269">
        <v>0</v>
      </c>
      <c r="H100" s="269">
        <f t="shared" si="24"/>
        <v>2</v>
      </c>
      <c r="I100" s="268">
        <f t="shared" si="25"/>
        <v>0.83333333333333337</v>
      </c>
      <c r="J100" s="269">
        <f t="shared" ref="J100:K105" si="29">SUM(B100,F100)</f>
        <v>6</v>
      </c>
      <c r="K100" s="269">
        <f t="shared" si="29"/>
        <v>4</v>
      </c>
      <c r="L100" s="269">
        <f t="shared" si="27"/>
        <v>10</v>
      </c>
      <c r="M100" s="268">
        <f t="shared" si="28"/>
        <v>3.1446540880503147</v>
      </c>
      <c r="N100" s="259"/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</row>
    <row r="101" spans="1:67" s="264" customFormat="1" ht="13.5" customHeight="1">
      <c r="A101" s="267" t="s">
        <v>17</v>
      </c>
      <c r="B101" s="266">
        <v>3</v>
      </c>
      <c r="C101" s="266">
        <v>1</v>
      </c>
      <c r="D101" s="266">
        <f t="shared" si="22"/>
        <v>4</v>
      </c>
      <c r="E101" s="265">
        <f t="shared" si="23"/>
        <v>5.1282051282051277</v>
      </c>
      <c r="F101" s="266">
        <v>0</v>
      </c>
      <c r="G101" s="266">
        <v>4</v>
      </c>
      <c r="H101" s="266">
        <f t="shared" si="24"/>
        <v>4</v>
      </c>
      <c r="I101" s="265">
        <f t="shared" si="25"/>
        <v>1.6666666666666667</v>
      </c>
      <c r="J101" s="266">
        <f t="shared" si="29"/>
        <v>3</v>
      </c>
      <c r="K101" s="266">
        <f t="shared" si="29"/>
        <v>5</v>
      </c>
      <c r="L101" s="266">
        <f t="shared" si="27"/>
        <v>8</v>
      </c>
      <c r="M101" s="265">
        <f t="shared" si="28"/>
        <v>2.5157232704402519</v>
      </c>
      <c r="N101" s="259"/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</row>
    <row r="102" spans="1:67" s="264" customFormat="1" ht="13.5" customHeight="1">
      <c r="A102" s="267" t="s">
        <v>18</v>
      </c>
      <c r="B102" s="266">
        <v>2</v>
      </c>
      <c r="C102" s="266">
        <v>0</v>
      </c>
      <c r="D102" s="266">
        <f t="shared" si="22"/>
        <v>2</v>
      </c>
      <c r="E102" s="265">
        <f t="shared" si="23"/>
        <v>2.5641025641025639</v>
      </c>
      <c r="F102" s="266">
        <v>2</v>
      </c>
      <c r="G102" s="266">
        <v>0</v>
      </c>
      <c r="H102" s="266">
        <f t="shared" si="24"/>
        <v>2</v>
      </c>
      <c r="I102" s="265">
        <f t="shared" si="25"/>
        <v>0.83333333333333337</v>
      </c>
      <c r="J102" s="266">
        <f t="shared" si="29"/>
        <v>4</v>
      </c>
      <c r="K102" s="266">
        <f t="shared" si="29"/>
        <v>0</v>
      </c>
      <c r="L102" s="266">
        <f t="shared" si="27"/>
        <v>4</v>
      </c>
      <c r="M102" s="265">
        <f t="shared" si="28"/>
        <v>1.257861635220126</v>
      </c>
      <c r="N102" s="259"/>
      <c r="O102" s="259"/>
      <c r="P102" s="259"/>
      <c r="Q102" s="259"/>
      <c r="R102" s="259"/>
      <c r="S102" s="259"/>
      <c r="T102" s="259"/>
      <c r="U102" s="259"/>
      <c r="V102" s="259"/>
      <c r="W102" s="259"/>
      <c r="X102" s="259"/>
      <c r="Y102" s="259"/>
      <c r="Z102" s="259"/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  <c r="AK102" s="259"/>
      <c r="AL102" s="259"/>
      <c r="AM102" s="259"/>
      <c r="AN102" s="259"/>
      <c r="AO102" s="259"/>
      <c r="AP102" s="259"/>
      <c r="AQ102" s="259"/>
      <c r="AR102" s="259"/>
      <c r="AS102" s="259"/>
      <c r="AT102" s="259"/>
      <c r="AU102" s="259"/>
      <c r="AV102" s="259"/>
      <c r="AW102" s="259"/>
      <c r="AX102" s="259"/>
      <c r="AY102" s="259"/>
      <c r="AZ102" s="259"/>
      <c r="BA102" s="260"/>
      <c r="BB102" s="260"/>
      <c r="BC102" s="260"/>
      <c r="BD102" s="260"/>
      <c r="BE102" s="260"/>
      <c r="BF102" s="260"/>
      <c r="BG102" s="260"/>
      <c r="BH102" s="260"/>
      <c r="BI102" s="260"/>
      <c r="BJ102" s="260"/>
      <c r="BK102" s="260"/>
      <c r="BL102" s="260"/>
      <c r="BM102" s="260"/>
      <c r="BN102" s="260"/>
      <c r="BO102" s="260"/>
    </row>
    <row r="103" spans="1:67" s="259" customFormat="1" ht="13.5" customHeight="1">
      <c r="A103" s="267" t="s">
        <v>19</v>
      </c>
      <c r="B103" s="266">
        <v>2</v>
      </c>
      <c r="C103" s="266">
        <v>1</v>
      </c>
      <c r="D103" s="266">
        <f t="shared" si="22"/>
        <v>3</v>
      </c>
      <c r="E103" s="265">
        <f t="shared" si="23"/>
        <v>3.8461538461538463</v>
      </c>
      <c r="F103" s="266">
        <v>3</v>
      </c>
      <c r="G103" s="266">
        <v>2</v>
      </c>
      <c r="H103" s="266">
        <f t="shared" si="24"/>
        <v>5</v>
      </c>
      <c r="I103" s="265">
        <f t="shared" si="25"/>
        <v>2.083333333333333</v>
      </c>
      <c r="J103" s="266">
        <f t="shared" si="29"/>
        <v>5</v>
      </c>
      <c r="K103" s="266">
        <f t="shared" si="29"/>
        <v>3</v>
      </c>
      <c r="L103" s="266">
        <f t="shared" si="27"/>
        <v>8</v>
      </c>
      <c r="M103" s="265">
        <f t="shared" si="28"/>
        <v>2.5157232704402519</v>
      </c>
      <c r="BA103" s="260"/>
      <c r="BB103" s="260"/>
      <c r="BC103" s="260"/>
      <c r="BD103" s="260"/>
      <c r="BE103" s="260"/>
      <c r="BF103" s="260"/>
      <c r="BG103" s="260"/>
      <c r="BH103" s="260"/>
      <c r="BI103" s="260"/>
      <c r="BJ103" s="260"/>
      <c r="BK103" s="260"/>
      <c r="BL103" s="260"/>
      <c r="BM103" s="260"/>
      <c r="BN103" s="260"/>
      <c r="BO103" s="260"/>
    </row>
    <row r="104" spans="1:67" s="264" customFormat="1" ht="13.5" customHeight="1">
      <c r="A104" s="267" t="s">
        <v>20</v>
      </c>
      <c r="B104" s="266">
        <v>0</v>
      </c>
      <c r="C104" s="266">
        <v>0</v>
      </c>
      <c r="D104" s="266">
        <f t="shared" si="22"/>
        <v>0</v>
      </c>
      <c r="E104" s="265">
        <f t="shared" si="23"/>
        <v>0</v>
      </c>
      <c r="F104" s="266">
        <v>1</v>
      </c>
      <c r="G104" s="266">
        <v>2</v>
      </c>
      <c r="H104" s="266">
        <f t="shared" si="24"/>
        <v>3</v>
      </c>
      <c r="I104" s="265">
        <f t="shared" si="25"/>
        <v>1.25</v>
      </c>
      <c r="J104" s="266">
        <f t="shared" si="29"/>
        <v>1</v>
      </c>
      <c r="K104" s="266">
        <f t="shared" si="29"/>
        <v>2</v>
      </c>
      <c r="L104" s="266">
        <f t="shared" si="27"/>
        <v>3</v>
      </c>
      <c r="M104" s="265">
        <f t="shared" si="28"/>
        <v>0.94339622641509435</v>
      </c>
      <c r="N104" s="259"/>
      <c r="O104" s="259"/>
      <c r="P104" s="259"/>
      <c r="Q104" s="259"/>
      <c r="R104" s="259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59"/>
      <c r="AD104" s="259"/>
      <c r="AE104" s="259"/>
      <c r="AF104" s="259"/>
      <c r="AG104" s="259"/>
      <c r="AH104" s="259"/>
      <c r="AI104" s="259"/>
      <c r="AJ104" s="259"/>
      <c r="AK104" s="259"/>
      <c r="AL104" s="259"/>
      <c r="AM104" s="259"/>
      <c r="AN104" s="259"/>
      <c r="AO104" s="259"/>
      <c r="AP104" s="259"/>
      <c r="AQ104" s="259"/>
      <c r="AR104" s="259"/>
      <c r="AS104" s="259"/>
      <c r="AT104" s="259"/>
      <c r="AU104" s="259"/>
      <c r="AV104" s="259"/>
      <c r="AW104" s="259"/>
      <c r="AX104" s="259"/>
      <c r="AY104" s="259"/>
      <c r="AZ104" s="259"/>
      <c r="BA104" s="260"/>
      <c r="BB104" s="260"/>
      <c r="BC104" s="260"/>
      <c r="BD104" s="260"/>
      <c r="BE104" s="260"/>
      <c r="BF104" s="260"/>
      <c r="BG104" s="260"/>
      <c r="BH104" s="260"/>
      <c r="BI104" s="260"/>
      <c r="BJ104" s="260"/>
      <c r="BK104" s="260"/>
      <c r="BL104" s="260"/>
      <c r="BM104" s="260"/>
      <c r="BN104" s="260"/>
      <c r="BO104" s="260"/>
    </row>
    <row r="105" spans="1:67" s="259" customFormat="1" ht="13.5" customHeight="1">
      <c r="A105" s="267" t="s">
        <v>21</v>
      </c>
      <c r="B105" s="266">
        <v>0</v>
      </c>
      <c r="C105" s="266">
        <v>2</v>
      </c>
      <c r="D105" s="266">
        <f t="shared" si="22"/>
        <v>2</v>
      </c>
      <c r="E105" s="265">
        <f t="shared" si="23"/>
        <v>2.5641025641025639</v>
      </c>
      <c r="F105" s="266">
        <v>1</v>
      </c>
      <c r="G105" s="266">
        <v>0</v>
      </c>
      <c r="H105" s="266">
        <f t="shared" si="24"/>
        <v>1</v>
      </c>
      <c r="I105" s="265">
        <f t="shared" si="25"/>
        <v>0.41666666666666669</v>
      </c>
      <c r="J105" s="266">
        <f t="shared" si="29"/>
        <v>1</v>
      </c>
      <c r="K105" s="266">
        <f t="shared" si="29"/>
        <v>2</v>
      </c>
      <c r="L105" s="266">
        <f t="shared" si="27"/>
        <v>3</v>
      </c>
      <c r="M105" s="265">
        <f t="shared" si="28"/>
        <v>0.94339622641509435</v>
      </c>
      <c r="BA105" s="260"/>
      <c r="BB105" s="260"/>
      <c r="BC105" s="260"/>
      <c r="BD105" s="260"/>
      <c r="BE105" s="260"/>
      <c r="BF105" s="260"/>
      <c r="BG105" s="260"/>
      <c r="BH105" s="260"/>
      <c r="BI105" s="260"/>
      <c r="BJ105" s="260"/>
      <c r="BK105" s="260"/>
      <c r="BL105" s="260"/>
      <c r="BM105" s="260"/>
      <c r="BN105" s="260"/>
      <c r="BO105" s="260"/>
    </row>
    <row r="106" spans="1:67" s="264" customFormat="1" ht="13.5" customHeight="1">
      <c r="A106" s="263" t="s">
        <v>15</v>
      </c>
      <c r="B106" s="262">
        <f>SUM(B100:B105)</f>
        <v>11</v>
      </c>
      <c r="C106" s="262">
        <f>SUM(C100:C105)</f>
        <v>8</v>
      </c>
      <c r="D106" s="262">
        <f t="shared" si="22"/>
        <v>19</v>
      </c>
      <c r="E106" s="261">
        <f t="shared" si="23"/>
        <v>24.358974358974358</v>
      </c>
      <c r="F106" s="262">
        <f>SUM(F100:F105)</f>
        <v>9</v>
      </c>
      <c r="G106" s="262">
        <f>SUM(G100:G105)</f>
        <v>8</v>
      </c>
      <c r="H106" s="262">
        <f t="shared" si="24"/>
        <v>17</v>
      </c>
      <c r="I106" s="261">
        <f t="shared" si="25"/>
        <v>7.083333333333333</v>
      </c>
      <c r="J106" s="262">
        <f>SUM(J100:J105)</f>
        <v>20</v>
      </c>
      <c r="K106" s="262">
        <f>SUM(K100:K105)</f>
        <v>16</v>
      </c>
      <c r="L106" s="262">
        <f t="shared" si="27"/>
        <v>36</v>
      </c>
      <c r="M106" s="261">
        <f t="shared" si="28"/>
        <v>11.320754716981133</v>
      </c>
      <c r="N106" s="259"/>
      <c r="O106" s="259"/>
      <c r="P106" s="259"/>
      <c r="Q106" s="259"/>
      <c r="R106" s="25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59"/>
      <c r="AF106" s="259"/>
      <c r="AG106" s="259"/>
      <c r="AH106" s="259"/>
      <c r="AI106" s="259"/>
      <c r="AJ106" s="259"/>
      <c r="AK106" s="259"/>
      <c r="AL106" s="259"/>
      <c r="AM106" s="259"/>
      <c r="AN106" s="259"/>
      <c r="AO106" s="259"/>
      <c r="AP106" s="259"/>
      <c r="AQ106" s="259"/>
      <c r="AR106" s="259"/>
      <c r="AS106" s="259"/>
      <c r="AT106" s="259"/>
      <c r="AU106" s="259"/>
      <c r="AV106" s="259"/>
      <c r="AW106" s="259"/>
      <c r="AX106" s="259"/>
      <c r="AY106" s="259"/>
      <c r="AZ106" s="259"/>
    </row>
    <row r="107" spans="1:67" s="259" customFormat="1" ht="13.5" customHeight="1">
      <c r="A107" s="267" t="s">
        <v>22</v>
      </c>
      <c r="B107" s="266">
        <v>1</v>
      </c>
      <c r="C107" s="266">
        <v>2</v>
      </c>
      <c r="D107" s="266">
        <f t="shared" si="22"/>
        <v>3</v>
      </c>
      <c r="E107" s="265">
        <f t="shared" si="23"/>
        <v>3.8461538461538463</v>
      </c>
      <c r="F107" s="266">
        <v>1</v>
      </c>
      <c r="G107" s="266">
        <v>7</v>
      </c>
      <c r="H107" s="266">
        <f t="shared" si="24"/>
        <v>8</v>
      </c>
      <c r="I107" s="265">
        <f t="shared" si="25"/>
        <v>3.3333333333333335</v>
      </c>
      <c r="J107" s="266">
        <f t="shared" ref="J107:J120" si="30">SUM(B107,F107)</f>
        <v>2</v>
      </c>
      <c r="K107" s="266">
        <f t="shared" ref="K107:K120" si="31">SUM(C107,G107)</f>
        <v>9</v>
      </c>
      <c r="L107" s="266">
        <f t="shared" si="27"/>
        <v>11</v>
      </c>
      <c r="M107" s="265">
        <f t="shared" si="28"/>
        <v>3.459119496855346</v>
      </c>
      <c r="BA107" s="260"/>
      <c r="BB107" s="260"/>
      <c r="BC107" s="260"/>
      <c r="BD107" s="260"/>
      <c r="BE107" s="260"/>
      <c r="BF107" s="260"/>
      <c r="BG107" s="260"/>
      <c r="BH107" s="260"/>
      <c r="BI107" s="260"/>
      <c r="BJ107" s="260"/>
      <c r="BK107" s="260"/>
      <c r="BL107" s="260"/>
      <c r="BM107" s="260"/>
      <c r="BN107" s="260"/>
      <c r="BO107" s="260"/>
    </row>
    <row r="108" spans="1:67" s="264" customFormat="1" ht="13.5" customHeight="1">
      <c r="A108" s="267" t="s">
        <v>23</v>
      </c>
      <c r="B108" s="266">
        <v>1</v>
      </c>
      <c r="C108" s="266">
        <v>0</v>
      </c>
      <c r="D108" s="266">
        <f t="shared" si="22"/>
        <v>1</v>
      </c>
      <c r="E108" s="265">
        <f t="shared" si="23"/>
        <v>1.2820512820512819</v>
      </c>
      <c r="F108" s="266">
        <v>5</v>
      </c>
      <c r="G108" s="266">
        <v>6</v>
      </c>
      <c r="H108" s="266">
        <f t="shared" si="24"/>
        <v>11</v>
      </c>
      <c r="I108" s="265">
        <f t="shared" si="25"/>
        <v>4.583333333333333</v>
      </c>
      <c r="J108" s="266">
        <f t="shared" si="30"/>
        <v>6</v>
      </c>
      <c r="K108" s="266">
        <f t="shared" si="31"/>
        <v>6</v>
      </c>
      <c r="L108" s="266">
        <f t="shared" si="27"/>
        <v>12</v>
      </c>
      <c r="M108" s="265">
        <f t="shared" si="28"/>
        <v>3.7735849056603774</v>
      </c>
      <c r="N108" s="259"/>
      <c r="O108" s="259"/>
      <c r="P108" s="259"/>
      <c r="Q108" s="259"/>
      <c r="R108" s="25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59"/>
      <c r="AL108" s="259"/>
      <c r="AM108" s="259"/>
      <c r="AN108" s="259"/>
      <c r="AO108" s="259"/>
      <c r="AP108" s="259"/>
      <c r="AQ108" s="259"/>
      <c r="AR108" s="259"/>
      <c r="AS108" s="259"/>
      <c r="AT108" s="259"/>
      <c r="AU108" s="259"/>
      <c r="AV108" s="259"/>
      <c r="AW108" s="259"/>
      <c r="AX108" s="259"/>
      <c r="AY108" s="259"/>
      <c r="AZ108" s="259"/>
    </row>
    <row r="109" spans="1:67" s="259" customFormat="1" ht="13.5" customHeight="1">
      <c r="A109" s="267" t="s">
        <v>24</v>
      </c>
      <c r="B109" s="266">
        <v>0</v>
      </c>
      <c r="C109" s="266">
        <v>0</v>
      </c>
      <c r="D109" s="266">
        <f t="shared" si="22"/>
        <v>0</v>
      </c>
      <c r="E109" s="265">
        <f t="shared" si="23"/>
        <v>0</v>
      </c>
      <c r="F109" s="266">
        <v>4</v>
      </c>
      <c r="G109" s="266">
        <v>4</v>
      </c>
      <c r="H109" s="266">
        <f t="shared" si="24"/>
        <v>8</v>
      </c>
      <c r="I109" s="265">
        <f t="shared" si="25"/>
        <v>3.3333333333333335</v>
      </c>
      <c r="J109" s="266">
        <f t="shared" si="30"/>
        <v>4</v>
      </c>
      <c r="K109" s="266">
        <f t="shared" si="31"/>
        <v>4</v>
      </c>
      <c r="L109" s="266">
        <f t="shared" si="27"/>
        <v>8</v>
      </c>
      <c r="M109" s="265">
        <f t="shared" si="28"/>
        <v>2.5157232704402519</v>
      </c>
      <c r="BA109" s="260"/>
      <c r="BB109" s="260"/>
      <c r="BC109" s="260"/>
      <c r="BD109" s="260"/>
      <c r="BE109" s="260"/>
      <c r="BF109" s="260"/>
      <c r="BG109" s="260"/>
      <c r="BH109" s="260"/>
      <c r="BI109" s="260"/>
      <c r="BJ109" s="260"/>
      <c r="BK109" s="260"/>
      <c r="BL109" s="260"/>
      <c r="BM109" s="260"/>
      <c r="BN109" s="260"/>
      <c r="BO109" s="260"/>
    </row>
    <row r="110" spans="1:67" s="264" customFormat="1" ht="13.5" customHeight="1">
      <c r="A110" s="267" t="s">
        <v>25</v>
      </c>
      <c r="B110" s="266">
        <v>0</v>
      </c>
      <c r="C110" s="266">
        <v>0</v>
      </c>
      <c r="D110" s="266">
        <f t="shared" si="22"/>
        <v>0</v>
      </c>
      <c r="E110" s="265">
        <f t="shared" si="23"/>
        <v>0</v>
      </c>
      <c r="F110" s="266">
        <v>12</v>
      </c>
      <c r="G110" s="266">
        <v>3</v>
      </c>
      <c r="H110" s="266">
        <f t="shared" si="24"/>
        <v>15</v>
      </c>
      <c r="I110" s="265">
        <f t="shared" si="25"/>
        <v>6.25</v>
      </c>
      <c r="J110" s="266">
        <f t="shared" si="30"/>
        <v>12</v>
      </c>
      <c r="K110" s="266">
        <f t="shared" si="31"/>
        <v>3</v>
      </c>
      <c r="L110" s="266">
        <f t="shared" si="27"/>
        <v>15</v>
      </c>
      <c r="M110" s="265">
        <f t="shared" si="28"/>
        <v>4.716981132075472</v>
      </c>
      <c r="N110" s="259"/>
      <c r="O110" s="259"/>
      <c r="P110" s="259"/>
      <c r="Q110" s="259"/>
      <c r="R110" s="25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259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59"/>
      <c r="AT110" s="259"/>
      <c r="AU110" s="259"/>
      <c r="AV110" s="259"/>
      <c r="AW110" s="259"/>
      <c r="AX110" s="259"/>
      <c r="AY110" s="259"/>
      <c r="AZ110" s="259"/>
    </row>
    <row r="111" spans="1:67" s="264" customFormat="1" ht="13.5" customHeight="1">
      <c r="A111" s="267" t="s">
        <v>26</v>
      </c>
      <c r="B111" s="266">
        <v>2</v>
      </c>
      <c r="C111" s="266">
        <v>1</v>
      </c>
      <c r="D111" s="266">
        <f t="shared" si="22"/>
        <v>3</v>
      </c>
      <c r="E111" s="265">
        <f t="shared" si="23"/>
        <v>3.8461538461538463</v>
      </c>
      <c r="F111" s="266">
        <v>22</v>
      </c>
      <c r="G111" s="266">
        <v>5</v>
      </c>
      <c r="H111" s="266">
        <f t="shared" si="24"/>
        <v>27</v>
      </c>
      <c r="I111" s="265">
        <f t="shared" si="25"/>
        <v>11.25</v>
      </c>
      <c r="J111" s="266">
        <f t="shared" si="30"/>
        <v>24</v>
      </c>
      <c r="K111" s="266">
        <f t="shared" si="31"/>
        <v>6</v>
      </c>
      <c r="L111" s="266">
        <f t="shared" si="27"/>
        <v>30</v>
      </c>
      <c r="M111" s="265">
        <f t="shared" si="28"/>
        <v>9.433962264150944</v>
      </c>
      <c r="N111" s="259"/>
      <c r="O111" s="259"/>
      <c r="P111" s="259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59"/>
    </row>
    <row r="112" spans="1:67" s="264" customFormat="1" ht="13.5" customHeight="1">
      <c r="A112" s="267" t="s">
        <v>27</v>
      </c>
      <c r="B112" s="266">
        <v>0</v>
      </c>
      <c r="C112" s="266">
        <v>1</v>
      </c>
      <c r="D112" s="266">
        <f t="shared" si="22"/>
        <v>1</v>
      </c>
      <c r="E112" s="265">
        <f t="shared" si="23"/>
        <v>1.2820512820512819</v>
      </c>
      <c r="F112" s="266">
        <v>8</v>
      </c>
      <c r="G112" s="266">
        <v>0</v>
      </c>
      <c r="H112" s="266">
        <f t="shared" si="24"/>
        <v>8</v>
      </c>
      <c r="I112" s="265">
        <f t="shared" si="25"/>
        <v>3.3333333333333335</v>
      </c>
      <c r="J112" s="266">
        <f t="shared" si="30"/>
        <v>8</v>
      </c>
      <c r="K112" s="266">
        <f t="shared" si="31"/>
        <v>1</v>
      </c>
      <c r="L112" s="266">
        <f t="shared" si="27"/>
        <v>9</v>
      </c>
      <c r="M112" s="265">
        <f t="shared" si="28"/>
        <v>2.8301886792452833</v>
      </c>
      <c r="N112" s="259"/>
      <c r="O112" s="259"/>
      <c r="P112" s="259"/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/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/>
      <c r="AX112" s="259"/>
      <c r="AY112" s="259"/>
      <c r="AZ112" s="259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</row>
    <row r="113" spans="1:67" s="259" customFormat="1" ht="13.5" customHeight="1">
      <c r="A113" s="267" t="s">
        <v>28</v>
      </c>
      <c r="B113" s="266">
        <v>5</v>
      </c>
      <c r="C113" s="266">
        <v>2</v>
      </c>
      <c r="D113" s="266">
        <f t="shared" si="22"/>
        <v>7</v>
      </c>
      <c r="E113" s="265">
        <f t="shared" si="23"/>
        <v>8.9743589743589745</v>
      </c>
      <c r="F113" s="266">
        <v>11</v>
      </c>
      <c r="G113" s="266">
        <v>5</v>
      </c>
      <c r="H113" s="266">
        <f t="shared" si="24"/>
        <v>16</v>
      </c>
      <c r="I113" s="265">
        <f t="shared" si="25"/>
        <v>6.666666666666667</v>
      </c>
      <c r="J113" s="266">
        <f t="shared" si="30"/>
        <v>16</v>
      </c>
      <c r="K113" s="266">
        <f t="shared" si="31"/>
        <v>7</v>
      </c>
      <c r="L113" s="266">
        <f t="shared" si="27"/>
        <v>23</v>
      </c>
      <c r="M113" s="265">
        <f t="shared" si="28"/>
        <v>7.232704402515723</v>
      </c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</row>
    <row r="114" spans="1:67" s="259" customFormat="1" ht="13.5" customHeight="1">
      <c r="A114" s="267" t="s">
        <v>57</v>
      </c>
      <c r="B114" s="266">
        <v>8</v>
      </c>
      <c r="C114" s="266">
        <v>3</v>
      </c>
      <c r="D114" s="266">
        <f t="shared" si="22"/>
        <v>11</v>
      </c>
      <c r="E114" s="265">
        <f t="shared" si="23"/>
        <v>14.102564102564102</v>
      </c>
      <c r="F114" s="266">
        <v>25</v>
      </c>
      <c r="G114" s="266">
        <v>9</v>
      </c>
      <c r="H114" s="266">
        <f t="shared" si="24"/>
        <v>34</v>
      </c>
      <c r="I114" s="265">
        <f t="shared" si="25"/>
        <v>14.166666666666666</v>
      </c>
      <c r="J114" s="266">
        <f t="shared" si="30"/>
        <v>33</v>
      </c>
      <c r="K114" s="266">
        <f t="shared" si="31"/>
        <v>12</v>
      </c>
      <c r="L114" s="266">
        <f t="shared" si="27"/>
        <v>45</v>
      </c>
      <c r="M114" s="265">
        <f t="shared" si="28"/>
        <v>14.150943396226415</v>
      </c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</row>
    <row r="115" spans="1:67" s="259" customFormat="1" ht="13.5" customHeight="1">
      <c r="A115" s="270" t="s">
        <v>29</v>
      </c>
      <c r="B115" s="269">
        <v>2</v>
      </c>
      <c r="C115" s="269">
        <v>3</v>
      </c>
      <c r="D115" s="269">
        <f t="shared" si="22"/>
        <v>5</v>
      </c>
      <c r="E115" s="268">
        <f t="shared" si="23"/>
        <v>6.4102564102564097</v>
      </c>
      <c r="F115" s="269">
        <v>0</v>
      </c>
      <c r="G115" s="269">
        <v>2</v>
      </c>
      <c r="H115" s="269">
        <f t="shared" si="24"/>
        <v>2</v>
      </c>
      <c r="I115" s="268">
        <f t="shared" si="25"/>
        <v>0.83333333333333337</v>
      </c>
      <c r="J115" s="269">
        <f t="shared" si="30"/>
        <v>2</v>
      </c>
      <c r="K115" s="269">
        <f t="shared" si="31"/>
        <v>5</v>
      </c>
      <c r="L115" s="269">
        <f t="shared" si="27"/>
        <v>7</v>
      </c>
      <c r="M115" s="268">
        <f t="shared" si="28"/>
        <v>2.2012578616352201</v>
      </c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</row>
    <row r="116" spans="1:67" s="264" customFormat="1" ht="13.5" customHeight="1">
      <c r="A116" s="267" t="s">
        <v>30</v>
      </c>
      <c r="B116" s="266">
        <v>0</v>
      </c>
      <c r="C116" s="266">
        <v>0</v>
      </c>
      <c r="D116" s="266">
        <f t="shared" si="22"/>
        <v>0</v>
      </c>
      <c r="E116" s="265">
        <f t="shared" si="23"/>
        <v>0</v>
      </c>
      <c r="F116" s="266">
        <v>1</v>
      </c>
      <c r="G116" s="266">
        <v>3</v>
      </c>
      <c r="H116" s="266">
        <f t="shared" si="24"/>
        <v>4</v>
      </c>
      <c r="I116" s="265">
        <f t="shared" si="25"/>
        <v>1.6666666666666667</v>
      </c>
      <c r="J116" s="266">
        <f t="shared" si="30"/>
        <v>1</v>
      </c>
      <c r="K116" s="266">
        <f t="shared" si="31"/>
        <v>3</v>
      </c>
      <c r="L116" s="266">
        <f t="shared" si="27"/>
        <v>4</v>
      </c>
      <c r="M116" s="265">
        <f t="shared" si="28"/>
        <v>1.257861635220126</v>
      </c>
      <c r="N116" s="259"/>
      <c r="O116" s="259"/>
      <c r="P116" s="259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59"/>
      <c r="AL116" s="259"/>
      <c r="AM116" s="259"/>
      <c r="AN116" s="259"/>
      <c r="AO116" s="259"/>
      <c r="AP116" s="259"/>
      <c r="AQ116" s="259"/>
      <c r="AR116" s="259"/>
      <c r="AS116" s="259"/>
      <c r="AT116" s="259"/>
      <c r="AU116" s="259"/>
      <c r="AV116" s="259"/>
      <c r="AW116" s="259"/>
      <c r="AX116" s="259"/>
      <c r="AY116" s="259"/>
      <c r="AZ116" s="259"/>
    </row>
    <row r="117" spans="1:67" s="264" customFormat="1" ht="13.5" customHeight="1">
      <c r="A117" s="267" t="s">
        <v>31</v>
      </c>
      <c r="B117" s="266">
        <v>1</v>
      </c>
      <c r="C117" s="266">
        <v>2</v>
      </c>
      <c r="D117" s="266">
        <f t="shared" si="22"/>
        <v>3</v>
      </c>
      <c r="E117" s="265">
        <f t="shared" si="23"/>
        <v>3.8461538461538463</v>
      </c>
      <c r="F117" s="266">
        <v>4</v>
      </c>
      <c r="G117" s="266">
        <v>2</v>
      </c>
      <c r="H117" s="266">
        <f t="shared" si="24"/>
        <v>6</v>
      </c>
      <c r="I117" s="265">
        <f t="shared" si="25"/>
        <v>2.5</v>
      </c>
      <c r="J117" s="266">
        <f t="shared" si="30"/>
        <v>5</v>
      </c>
      <c r="K117" s="266">
        <f t="shared" si="31"/>
        <v>4</v>
      </c>
      <c r="L117" s="266">
        <f t="shared" si="27"/>
        <v>9</v>
      </c>
      <c r="M117" s="265">
        <f t="shared" si="28"/>
        <v>2.8301886792452833</v>
      </c>
      <c r="N117" s="259"/>
      <c r="O117" s="259"/>
      <c r="P117" s="259"/>
      <c r="Q117" s="259"/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  <c r="AF117" s="259"/>
      <c r="AG117" s="259"/>
      <c r="AH117" s="259"/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9"/>
      <c r="AT117" s="259"/>
      <c r="AU117" s="259"/>
      <c r="AV117" s="259"/>
      <c r="AW117" s="259"/>
      <c r="AX117" s="259"/>
      <c r="AY117" s="259"/>
      <c r="AZ117" s="259"/>
    </row>
    <row r="118" spans="1:67" s="264" customFormat="1" ht="13.5" customHeight="1">
      <c r="A118" s="267" t="s">
        <v>32</v>
      </c>
      <c r="B118" s="266">
        <v>0</v>
      </c>
      <c r="C118" s="266">
        <v>0</v>
      </c>
      <c r="D118" s="266">
        <f t="shared" si="22"/>
        <v>0</v>
      </c>
      <c r="E118" s="265">
        <f t="shared" si="23"/>
        <v>0</v>
      </c>
      <c r="F118" s="266">
        <v>11</v>
      </c>
      <c r="G118" s="266">
        <v>5</v>
      </c>
      <c r="H118" s="266">
        <f t="shared" si="24"/>
        <v>16</v>
      </c>
      <c r="I118" s="265">
        <f t="shared" si="25"/>
        <v>6.666666666666667</v>
      </c>
      <c r="J118" s="266">
        <f t="shared" si="30"/>
        <v>11</v>
      </c>
      <c r="K118" s="266">
        <f t="shared" si="31"/>
        <v>5</v>
      </c>
      <c r="L118" s="266">
        <f t="shared" si="27"/>
        <v>16</v>
      </c>
      <c r="M118" s="265">
        <f t="shared" si="28"/>
        <v>5.0314465408805038</v>
      </c>
      <c r="N118" s="259"/>
      <c r="O118" s="259"/>
      <c r="P118" s="259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  <c r="AF118" s="259"/>
      <c r="AG118" s="259"/>
      <c r="AH118" s="259"/>
      <c r="AI118" s="259"/>
      <c r="AJ118" s="259"/>
      <c r="AK118" s="259"/>
      <c r="AL118" s="259"/>
      <c r="AM118" s="259"/>
      <c r="AN118" s="259"/>
      <c r="AO118" s="259"/>
      <c r="AP118" s="259"/>
      <c r="AQ118" s="259"/>
      <c r="AR118" s="259"/>
      <c r="AS118" s="259"/>
      <c r="AT118" s="259"/>
      <c r="AU118" s="259"/>
      <c r="AV118" s="259"/>
      <c r="AW118" s="259"/>
      <c r="AX118" s="259"/>
      <c r="AY118" s="259"/>
      <c r="AZ118" s="259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</row>
    <row r="119" spans="1:67" s="259" customFormat="1" ht="13.5" customHeight="1">
      <c r="A119" s="267" t="s">
        <v>33</v>
      </c>
      <c r="B119" s="266">
        <v>0</v>
      </c>
      <c r="C119" s="266">
        <v>0</v>
      </c>
      <c r="D119" s="266">
        <f t="shared" si="22"/>
        <v>0</v>
      </c>
      <c r="E119" s="265">
        <f t="shared" si="23"/>
        <v>0</v>
      </c>
      <c r="F119" s="266">
        <v>7</v>
      </c>
      <c r="G119" s="266">
        <v>1</v>
      </c>
      <c r="H119" s="266">
        <f t="shared" si="24"/>
        <v>8</v>
      </c>
      <c r="I119" s="265">
        <f t="shared" si="25"/>
        <v>3.3333333333333335</v>
      </c>
      <c r="J119" s="266">
        <f t="shared" si="30"/>
        <v>7</v>
      </c>
      <c r="K119" s="266">
        <f t="shared" si="31"/>
        <v>1</v>
      </c>
      <c r="L119" s="266">
        <f t="shared" si="27"/>
        <v>8</v>
      </c>
      <c r="M119" s="265">
        <f t="shared" si="28"/>
        <v>2.5157232704402519</v>
      </c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</row>
    <row r="120" spans="1:67" s="264" customFormat="1" ht="13.5" customHeight="1">
      <c r="A120" s="267" t="s">
        <v>34</v>
      </c>
      <c r="B120" s="266">
        <v>2</v>
      </c>
      <c r="C120" s="266">
        <v>0</v>
      </c>
      <c r="D120" s="266">
        <f t="shared" si="22"/>
        <v>2</v>
      </c>
      <c r="E120" s="265">
        <f t="shared" si="23"/>
        <v>2.5641025641025639</v>
      </c>
      <c r="F120" s="266">
        <v>1</v>
      </c>
      <c r="G120" s="266">
        <v>1</v>
      </c>
      <c r="H120" s="266">
        <f t="shared" si="24"/>
        <v>2</v>
      </c>
      <c r="I120" s="265">
        <f t="shared" si="25"/>
        <v>0.83333333333333337</v>
      </c>
      <c r="J120" s="266">
        <f t="shared" si="30"/>
        <v>3</v>
      </c>
      <c r="K120" s="266">
        <f t="shared" si="31"/>
        <v>1</v>
      </c>
      <c r="L120" s="266">
        <f t="shared" si="27"/>
        <v>4</v>
      </c>
      <c r="M120" s="265">
        <f t="shared" si="28"/>
        <v>1.257861635220126</v>
      </c>
      <c r="N120" s="259"/>
      <c r="O120" s="259"/>
      <c r="P120" s="259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259"/>
      <c r="AH120" s="259"/>
      <c r="AI120" s="259"/>
      <c r="AJ120" s="259"/>
      <c r="AK120" s="259"/>
      <c r="AL120" s="259"/>
      <c r="AM120" s="259"/>
      <c r="AN120" s="259"/>
      <c r="AO120" s="259"/>
      <c r="AP120" s="259"/>
      <c r="AQ120" s="259"/>
      <c r="AR120" s="259"/>
      <c r="AS120" s="259"/>
      <c r="AT120" s="259"/>
      <c r="AU120" s="259"/>
      <c r="AV120" s="259"/>
      <c r="AW120" s="259"/>
      <c r="AX120" s="259"/>
      <c r="AY120" s="259"/>
      <c r="AZ120" s="259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</row>
    <row r="121" spans="1:67" s="259" customFormat="1" ht="13.5" customHeight="1">
      <c r="A121" s="263" t="s">
        <v>15</v>
      </c>
      <c r="B121" s="262">
        <f>SUM(B115:B120)</f>
        <v>5</v>
      </c>
      <c r="C121" s="262">
        <f>SUM(C115:C120)</f>
        <v>5</v>
      </c>
      <c r="D121" s="262">
        <f t="shared" si="22"/>
        <v>10</v>
      </c>
      <c r="E121" s="261">
        <f t="shared" si="23"/>
        <v>12.820512820512819</v>
      </c>
      <c r="F121" s="262">
        <f>SUM(F115:F120)</f>
        <v>24</v>
      </c>
      <c r="G121" s="262">
        <f>SUM(G115:G120)</f>
        <v>14</v>
      </c>
      <c r="H121" s="262">
        <f t="shared" si="24"/>
        <v>38</v>
      </c>
      <c r="I121" s="261">
        <f t="shared" si="25"/>
        <v>15.833333333333332</v>
      </c>
      <c r="J121" s="262">
        <f>SUM(J115:J120)</f>
        <v>29</v>
      </c>
      <c r="K121" s="262">
        <f>SUM(K115:K120)</f>
        <v>19</v>
      </c>
      <c r="L121" s="262">
        <f t="shared" si="27"/>
        <v>48</v>
      </c>
      <c r="M121" s="261">
        <f t="shared" si="28"/>
        <v>15.09433962264151</v>
      </c>
      <c r="BA121" s="260"/>
      <c r="BB121" s="260"/>
      <c r="BC121" s="260"/>
      <c r="BD121" s="260"/>
      <c r="BE121" s="260"/>
      <c r="BF121" s="260"/>
      <c r="BG121" s="260"/>
      <c r="BH121" s="260"/>
      <c r="BI121" s="260"/>
      <c r="BJ121" s="260"/>
      <c r="BK121" s="260"/>
      <c r="BL121" s="260"/>
      <c r="BM121" s="260"/>
      <c r="BN121" s="260"/>
      <c r="BO121" s="260"/>
    </row>
    <row r="122" spans="1:67" s="259" customFormat="1" ht="13.5" customHeight="1">
      <c r="A122" s="270" t="s">
        <v>35</v>
      </c>
      <c r="B122" s="269">
        <v>0</v>
      </c>
      <c r="C122" s="269">
        <v>0</v>
      </c>
      <c r="D122" s="269">
        <f t="shared" si="22"/>
        <v>0</v>
      </c>
      <c r="E122" s="268">
        <f t="shared" si="23"/>
        <v>0</v>
      </c>
      <c r="F122" s="269">
        <v>5</v>
      </c>
      <c r="G122" s="269">
        <v>2</v>
      </c>
      <c r="H122" s="269">
        <f t="shared" si="24"/>
        <v>7</v>
      </c>
      <c r="I122" s="268">
        <f t="shared" si="25"/>
        <v>2.9166666666666665</v>
      </c>
      <c r="J122" s="269">
        <f t="shared" ref="J122:K127" si="32">SUM(B122,F122)</f>
        <v>5</v>
      </c>
      <c r="K122" s="269">
        <f t="shared" si="32"/>
        <v>2</v>
      </c>
      <c r="L122" s="269">
        <f t="shared" si="27"/>
        <v>7</v>
      </c>
      <c r="M122" s="268">
        <f t="shared" si="28"/>
        <v>2.2012578616352201</v>
      </c>
      <c r="BA122" s="260"/>
      <c r="BB122" s="260"/>
      <c r="BC122" s="260"/>
      <c r="BD122" s="260"/>
      <c r="BE122" s="260"/>
      <c r="BF122" s="260"/>
      <c r="BG122" s="260"/>
      <c r="BH122" s="260"/>
      <c r="BI122" s="260"/>
      <c r="BJ122" s="260"/>
      <c r="BK122" s="260"/>
      <c r="BL122" s="260"/>
      <c r="BM122" s="260"/>
      <c r="BN122" s="260"/>
      <c r="BO122" s="260"/>
    </row>
    <row r="123" spans="1:67" s="264" customFormat="1" ht="13.5" customHeight="1">
      <c r="A123" s="267" t="s">
        <v>36</v>
      </c>
      <c r="B123" s="266">
        <v>0</v>
      </c>
      <c r="C123" s="266">
        <v>0</v>
      </c>
      <c r="D123" s="266">
        <f t="shared" si="22"/>
        <v>0</v>
      </c>
      <c r="E123" s="265">
        <f t="shared" si="23"/>
        <v>0</v>
      </c>
      <c r="F123" s="266">
        <v>6</v>
      </c>
      <c r="G123" s="266">
        <v>0</v>
      </c>
      <c r="H123" s="266">
        <f t="shared" si="24"/>
        <v>6</v>
      </c>
      <c r="I123" s="265">
        <f t="shared" si="25"/>
        <v>2.5</v>
      </c>
      <c r="J123" s="266">
        <f t="shared" si="32"/>
        <v>6</v>
      </c>
      <c r="K123" s="266">
        <f t="shared" si="32"/>
        <v>0</v>
      </c>
      <c r="L123" s="266">
        <f t="shared" si="27"/>
        <v>6</v>
      </c>
      <c r="M123" s="265">
        <f t="shared" si="28"/>
        <v>1.8867924528301887</v>
      </c>
      <c r="N123" s="259"/>
      <c r="O123" s="259"/>
      <c r="P123" s="259"/>
      <c r="Q123" s="259"/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  <c r="AF123" s="259"/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259"/>
      <c r="AS123" s="259"/>
      <c r="AT123" s="259"/>
      <c r="AU123" s="259"/>
      <c r="AV123" s="259"/>
      <c r="AW123" s="259"/>
      <c r="AX123" s="259"/>
      <c r="AY123" s="259"/>
      <c r="AZ123" s="259"/>
    </row>
    <row r="124" spans="1:67" s="264" customFormat="1" ht="13.5" customHeight="1">
      <c r="A124" s="267" t="s">
        <v>37</v>
      </c>
      <c r="B124" s="266">
        <v>0</v>
      </c>
      <c r="C124" s="266">
        <v>0</v>
      </c>
      <c r="D124" s="266">
        <f t="shared" si="22"/>
        <v>0</v>
      </c>
      <c r="E124" s="265">
        <f t="shared" si="23"/>
        <v>0</v>
      </c>
      <c r="F124" s="266">
        <v>4</v>
      </c>
      <c r="G124" s="266">
        <v>1</v>
      </c>
      <c r="H124" s="266">
        <f t="shared" si="24"/>
        <v>5</v>
      </c>
      <c r="I124" s="265">
        <f t="shared" si="25"/>
        <v>2.083333333333333</v>
      </c>
      <c r="J124" s="266">
        <f t="shared" si="32"/>
        <v>4</v>
      </c>
      <c r="K124" s="266">
        <f t="shared" si="32"/>
        <v>1</v>
      </c>
      <c r="L124" s="266">
        <f t="shared" si="27"/>
        <v>5</v>
      </c>
      <c r="M124" s="265">
        <f t="shared" si="28"/>
        <v>1.5723270440251573</v>
      </c>
      <c r="N124" s="259"/>
      <c r="O124" s="259"/>
      <c r="P124" s="259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59"/>
      <c r="AQ124" s="259"/>
      <c r="AR124" s="259"/>
      <c r="AS124" s="259"/>
      <c r="AT124" s="259"/>
      <c r="AU124" s="259"/>
      <c r="AV124" s="259"/>
      <c r="AW124" s="259"/>
      <c r="AX124" s="259"/>
      <c r="AY124" s="259"/>
      <c r="AZ124" s="259"/>
    </row>
    <row r="125" spans="1:67" ht="13.5" customHeight="1">
      <c r="A125" s="267" t="s">
        <v>38</v>
      </c>
      <c r="B125" s="266">
        <v>0</v>
      </c>
      <c r="C125" s="266">
        <v>1</v>
      </c>
      <c r="D125" s="266">
        <f t="shared" si="22"/>
        <v>1</v>
      </c>
      <c r="E125" s="265">
        <f t="shared" si="23"/>
        <v>1.2820512820512819</v>
      </c>
      <c r="F125" s="266">
        <v>5</v>
      </c>
      <c r="G125" s="266">
        <v>3</v>
      </c>
      <c r="H125" s="266">
        <f t="shared" si="24"/>
        <v>8</v>
      </c>
      <c r="I125" s="265">
        <f t="shared" si="25"/>
        <v>3.3333333333333335</v>
      </c>
      <c r="J125" s="266">
        <f t="shared" si="32"/>
        <v>5</v>
      </c>
      <c r="K125" s="266">
        <f t="shared" si="32"/>
        <v>4</v>
      </c>
      <c r="L125" s="266">
        <f t="shared" si="27"/>
        <v>9</v>
      </c>
      <c r="M125" s="265">
        <f t="shared" si="28"/>
        <v>2.8301886792452833</v>
      </c>
      <c r="N125" s="259"/>
      <c r="O125" s="259"/>
      <c r="P125" s="259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59"/>
      <c r="AT125" s="259"/>
      <c r="AU125" s="259"/>
      <c r="AV125" s="259"/>
      <c r="AW125" s="259"/>
      <c r="AX125" s="259"/>
      <c r="AY125" s="259"/>
      <c r="AZ125" s="259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</row>
    <row r="126" spans="1:67" ht="13.5" customHeight="1">
      <c r="A126" s="267" t="s">
        <v>39</v>
      </c>
      <c r="B126" s="266">
        <v>0</v>
      </c>
      <c r="C126" s="266">
        <v>0</v>
      </c>
      <c r="D126" s="266">
        <f t="shared" si="22"/>
        <v>0</v>
      </c>
      <c r="E126" s="265">
        <f t="shared" si="23"/>
        <v>0</v>
      </c>
      <c r="F126" s="266">
        <v>6</v>
      </c>
      <c r="G126" s="266">
        <v>1</v>
      </c>
      <c r="H126" s="266">
        <f t="shared" si="24"/>
        <v>7</v>
      </c>
      <c r="I126" s="265">
        <f t="shared" si="25"/>
        <v>2.9166666666666665</v>
      </c>
      <c r="J126" s="266">
        <f t="shared" si="32"/>
        <v>6</v>
      </c>
      <c r="K126" s="266">
        <f t="shared" si="32"/>
        <v>1</v>
      </c>
      <c r="L126" s="266">
        <f t="shared" si="27"/>
        <v>7</v>
      </c>
      <c r="M126" s="265">
        <f t="shared" si="28"/>
        <v>2.2012578616352201</v>
      </c>
      <c r="N126" s="259"/>
      <c r="O126" s="259"/>
      <c r="P126" s="259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  <c r="AF126" s="259"/>
      <c r="AG126" s="259"/>
      <c r="AH126" s="259"/>
      <c r="AI126" s="259"/>
      <c r="AJ126" s="259"/>
      <c r="AK126" s="259"/>
      <c r="AL126" s="259"/>
      <c r="AM126" s="259"/>
      <c r="AN126" s="259"/>
      <c r="AO126" s="259"/>
      <c r="AP126" s="259"/>
      <c r="AQ126" s="259"/>
      <c r="AR126" s="259"/>
      <c r="AS126" s="259"/>
      <c r="AT126" s="259"/>
      <c r="AU126" s="259"/>
      <c r="AV126" s="259"/>
      <c r="AW126" s="259"/>
      <c r="AX126" s="259"/>
      <c r="AY126" s="259"/>
      <c r="AZ126" s="259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</row>
    <row r="127" spans="1:67" s="259" customFormat="1" ht="13.5" customHeight="1">
      <c r="A127" s="267" t="s">
        <v>40</v>
      </c>
      <c r="B127" s="266">
        <v>0</v>
      </c>
      <c r="C127" s="266">
        <v>0</v>
      </c>
      <c r="D127" s="266">
        <f t="shared" si="22"/>
        <v>0</v>
      </c>
      <c r="E127" s="265">
        <f t="shared" si="23"/>
        <v>0</v>
      </c>
      <c r="F127" s="266">
        <v>5</v>
      </c>
      <c r="G127" s="266">
        <v>2</v>
      </c>
      <c r="H127" s="266">
        <f t="shared" si="24"/>
        <v>7</v>
      </c>
      <c r="I127" s="265">
        <f t="shared" si="25"/>
        <v>2.9166666666666665</v>
      </c>
      <c r="J127" s="266">
        <f t="shared" si="32"/>
        <v>5</v>
      </c>
      <c r="K127" s="266">
        <f t="shared" si="32"/>
        <v>2</v>
      </c>
      <c r="L127" s="266">
        <f t="shared" si="27"/>
        <v>7</v>
      </c>
      <c r="M127" s="265">
        <f t="shared" si="28"/>
        <v>2.2012578616352201</v>
      </c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</row>
    <row r="128" spans="1:67" s="264" customFormat="1" ht="13.5" customHeight="1">
      <c r="A128" s="263" t="s">
        <v>15</v>
      </c>
      <c r="B128" s="262">
        <f>SUM(B122:B127)</f>
        <v>0</v>
      </c>
      <c r="C128" s="262">
        <f>SUM(C122:C127)</f>
        <v>1</v>
      </c>
      <c r="D128" s="262">
        <f t="shared" si="22"/>
        <v>1</v>
      </c>
      <c r="E128" s="261">
        <f t="shared" si="23"/>
        <v>1.2820512820512819</v>
      </c>
      <c r="F128" s="262">
        <f>SUM(F122:F127)</f>
        <v>31</v>
      </c>
      <c r="G128" s="262">
        <f>SUM(G122:G127)</f>
        <v>9</v>
      </c>
      <c r="H128" s="262">
        <f t="shared" si="24"/>
        <v>40</v>
      </c>
      <c r="I128" s="261">
        <f t="shared" si="25"/>
        <v>16.666666666666664</v>
      </c>
      <c r="J128" s="262">
        <f>SUM(J122:J127)</f>
        <v>31</v>
      </c>
      <c r="K128" s="262">
        <f>SUM(K122:K127)</f>
        <v>10</v>
      </c>
      <c r="L128" s="262">
        <f t="shared" si="27"/>
        <v>41</v>
      </c>
      <c r="M128" s="261">
        <f t="shared" si="28"/>
        <v>12.89308176100629</v>
      </c>
      <c r="N128" s="259"/>
      <c r="O128" s="259"/>
      <c r="P128" s="259"/>
      <c r="Q128" s="259"/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F128" s="259"/>
      <c r="AG128" s="259"/>
      <c r="AH128" s="259"/>
      <c r="AI128" s="259"/>
      <c r="AJ128" s="259"/>
      <c r="AK128" s="259"/>
      <c r="AL128" s="259"/>
      <c r="AM128" s="259"/>
      <c r="AN128" s="259"/>
      <c r="AO128" s="259"/>
      <c r="AP128" s="259"/>
      <c r="AQ128" s="259"/>
      <c r="AR128" s="259"/>
      <c r="AS128" s="259"/>
      <c r="AT128" s="259"/>
      <c r="AU128" s="259"/>
      <c r="AV128" s="259"/>
      <c r="AW128" s="259"/>
      <c r="AX128" s="259"/>
      <c r="AY128" s="259"/>
      <c r="AZ128" s="259"/>
    </row>
    <row r="129" spans="1:67" ht="13.5" customHeight="1">
      <c r="A129" s="263" t="s">
        <v>41</v>
      </c>
      <c r="B129" s="262">
        <f>SUM(B99,B106:B114,B121,B128)</f>
        <v>45</v>
      </c>
      <c r="C129" s="262">
        <f>SUM(C99,C106:C114,C121,C128)</f>
        <v>33</v>
      </c>
      <c r="D129" s="262">
        <f>SUM(D99,D106:D114,D121,D128)</f>
        <v>78</v>
      </c>
      <c r="E129" s="261">
        <f t="shared" si="23"/>
        <v>100</v>
      </c>
      <c r="F129" s="262">
        <f>SUM(F99,F106:F114,F121,F128)</f>
        <v>165</v>
      </c>
      <c r="G129" s="262">
        <f>SUM(G99,G106:G114,G121,G128)</f>
        <v>75</v>
      </c>
      <c r="H129" s="262">
        <f>SUM(H99,H106:H114,H121,H128)</f>
        <v>240</v>
      </c>
      <c r="I129" s="261">
        <f t="shared" si="25"/>
        <v>100</v>
      </c>
      <c r="J129" s="262">
        <f>SUM(J99,J106:J114,J121,J128)</f>
        <v>210</v>
      </c>
      <c r="K129" s="262">
        <f>SUM(K99,K106:K114,K121,K128)</f>
        <v>108</v>
      </c>
      <c r="L129" s="262">
        <f>SUM(L99,L106:L114,L121,L128)</f>
        <v>318</v>
      </c>
      <c r="M129" s="261">
        <f t="shared" si="28"/>
        <v>100</v>
      </c>
      <c r="N129" s="259"/>
      <c r="O129" s="259"/>
      <c r="P129" s="259"/>
      <c r="Q129" s="259"/>
      <c r="R129" s="25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F129" s="259"/>
      <c r="AG129" s="259"/>
      <c r="AH129" s="259"/>
      <c r="AI129" s="259"/>
      <c r="AJ129" s="259"/>
      <c r="AK129" s="259"/>
      <c r="AL129" s="259"/>
      <c r="AM129" s="259"/>
      <c r="AN129" s="259"/>
      <c r="AO129" s="259"/>
      <c r="AP129" s="259"/>
      <c r="AQ129" s="259"/>
      <c r="AR129" s="259"/>
      <c r="AS129" s="259"/>
      <c r="AT129" s="259"/>
      <c r="AU129" s="259"/>
      <c r="AV129" s="259"/>
      <c r="AW129" s="259"/>
      <c r="AX129" s="259"/>
      <c r="AY129" s="259"/>
      <c r="AZ129" s="259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</row>
    <row r="130" spans="1:67" ht="12" customHeight="1">
      <c r="A130" s="259"/>
      <c r="B130" s="259"/>
      <c r="C130" s="259"/>
      <c r="D130" s="259"/>
      <c r="E130" s="259"/>
      <c r="F130" s="259"/>
      <c r="G130" s="259"/>
      <c r="H130" s="259"/>
      <c r="I130" s="259"/>
      <c r="J130" s="259"/>
      <c r="K130" s="259"/>
      <c r="L130" s="259"/>
      <c r="M130" s="259"/>
      <c r="N130" s="259"/>
      <c r="O130" s="259"/>
      <c r="P130" s="259"/>
      <c r="Q130" s="259"/>
      <c r="R130" s="25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59"/>
      <c r="AR130" s="259"/>
      <c r="AS130" s="259"/>
      <c r="AT130" s="259"/>
      <c r="AU130" s="259"/>
      <c r="AV130" s="259"/>
      <c r="AW130" s="259"/>
      <c r="AX130" s="259"/>
      <c r="AY130" s="259"/>
      <c r="AZ130" s="259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</row>
    <row r="131" spans="1:67" ht="12" customHeight="1">
      <c r="A131" s="259"/>
      <c r="B131" s="259"/>
      <c r="C131" s="259"/>
      <c r="D131" s="259"/>
      <c r="E131" s="259"/>
      <c r="F131" s="259"/>
      <c r="G131" s="259"/>
      <c r="H131" s="259"/>
      <c r="I131" s="259"/>
      <c r="J131" s="259"/>
      <c r="K131" s="259"/>
      <c r="L131" s="259"/>
      <c r="M131" s="259"/>
      <c r="N131" s="259"/>
      <c r="O131" s="259"/>
      <c r="P131" s="259"/>
      <c r="Q131" s="259"/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59"/>
      <c r="AG131" s="259"/>
      <c r="AH131" s="259"/>
      <c r="AI131" s="259"/>
      <c r="AJ131" s="259"/>
      <c r="AK131" s="259"/>
      <c r="AL131" s="259"/>
      <c r="AM131" s="259"/>
      <c r="AN131" s="259"/>
      <c r="AO131" s="259"/>
      <c r="AP131" s="259"/>
      <c r="AQ131" s="259"/>
      <c r="AR131" s="259"/>
      <c r="AS131" s="259"/>
      <c r="AT131" s="259"/>
      <c r="AU131" s="259"/>
      <c r="AV131" s="259"/>
      <c r="AW131" s="259"/>
      <c r="AX131" s="259"/>
      <c r="AY131" s="259"/>
      <c r="AZ131" s="259"/>
      <c r="BA131" s="260"/>
      <c r="BB131" s="260"/>
      <c r="BC131" s="260"/>
      <c r="BD131" s="260"/>
      <c r="BE131" s="260"/>
      <c r="BF131" s="260"/>
      <c r="BG131" s="260"/>
      <c r="BH131" s="260"/>
      <c r="BI131" s="260"/>
      <c r="BJ131" s="260"/>
      <c r="BK131" s="260"/>
      <c r="BL131" s="260"/>
      <c r="BM131" s="260"/>
      <c r="BN131" s="260"/>
      <c r="BO131" s="260"/>
    </row>
    <row r="132" spans="1:67" s="259" customFormat="1" ht="12" customHeight="1">
      <c r="A132" s="283" t="s">
        <v>0</v>
      </c>
      <c r="B132" s="282"/>
      <c r="C132" s="281"/>
      <c r="D132" s="281"/>
      <c r="E132" s="280"/>
      <c r="F132" s="282"/>
      <c r="G132" s="281"/>
      <c r="H132" s="281"/>
      <c r="I132" s="280"/>
      <c r="J132" s="282" t="s">
        <v>121</v>
      </c>
      <c r="K132" s="281"/>
      <c r="L132" s="281"/>
      <c r="M132" s="280"/>
      <c r="N132" s="279"/>
      <c r="O132" s="279"/>
      <c r="P132" s="279"/>
      <c r="Q132" s="279"/>
      <c r="R132" s="279"/>
      <c r="S132" s="279"/>
      <c r="T132" s="279"/>
      <c r="U132" s="279"/>
      <c r="V132" s="279"/>
      <c r="W132" s="279"/>
      <c r="X132" s="279"/>
      <c r="Y132" s="279"/>
      <c r="Z132" s="279"/>
      <c r="AA132" s="279"/>
      <c r="AB132" s="279"/>
      <c r="AC132" s="279"/>
      <c r="AD132" s="279"/>
      <c r="AE132" s="279"/>
      <c r="AF132" s="279"/>
      <c r="AG132" s="279"/>
      <c r="AH132" s="279"/>
      <c r="AI132" s="279"/>
      <c r="AJ132" s="279"/>
      <c r="AK132" s="279"/>
      <c r="AL132" s="279"/>
      <c r="AM132" s="279"/>
      <c r="AN132" s="279"/>
      <c r="AO132" s="279"/>
      <c r="AP132" s="279"/>
      <c r="AQ132" s="279"/>
      <c r="AR132" s="279"/>
      <c r="AS132" s="279"/>
      <c r="AT132" s="279"/>
      <c r="AU132" s="279"/>
      <c r="AV132" s="279"/>
      <c r="AW132" s="279"/>
      <c r="AX132" s="279"/>
      <c r="AY132" s="279"/>
      <c r="AZ132" s="279"/>
      <c r="BA132" s="260"/>
      <c r="BB132" s="260"/>
      <c r="BC132" s="260"/>
      <c r="BD132" s="260"/>
      <c r="BE132" s="260"/>
      <c r="BF132" s="260"/>
      <c r="BG132" s="260"/>
      <c r="BH132" s="260"/>
      <c r="BI132" s="260"/>
      <c r="BJ132" s="260"/>
      <c r="BK132" s="260"/>
      <c r="BL132" s="260"/>
      <c r="BM132" s="260"/>
      <c r="BN132" s="260"/>
      <c r="BO132" s="260"/>
    </row>
    <row r="133" spans="1:67" s="264" customFormat="1" ht="39" customHeight="1">
      <c r="A133" s="278" t="s">
        <v>1</v>
      </c>
      <c r="B133" s="277" t="s">
        <v>120</v>
      </c>
      <c r="C133" s="273" t="s">
        <v>119</v>
      </c>
      <c r="D133" s="274" t="s">
        <v>118</v>
      </c>
      <c r="E133" s="276" t="s">
        <v>8</v>
      </c>
      <c r="F133" s="275" t="s">
        <v>120</v>
      </c>
      <c r="G133" s="274" t="s">
        <v>119</v>
      </c>
      <c r="H133" s="273" t="s">
        <v>118</v>
      </c>
      <c r="I133" s="276" t="s">
        <v>8</v>
      </c>
      <c r="J133" s="275" t="s">
        <v>120</v>
      </c>
      <c r="K133" s="274" t="s">
        <v>119</v>
      </c>
      <c r="L133" s="273" t="s">
        <v>118</v>
      </c>
      <c r="M133" s="272" t="s">
        <v>8</v>
      </c>
      <c r="N133" s="271"/>
      <c r="O133" s="271"/>
      <c r="P133" s="271"/>
      <c r="Q133" s="271"/>
      <c r="R133" s="271"/>
      <c r="S133" s="271"/>
      <c r="T133" s="271"/>
      <c r="U133" s="271"/>
      <c r="V133" s="271"/>
      <c r="W133" s="271"/>
      <c r="X133" s="271"/>
      <c r="Y133" s="271"/>
      <c r="Z133" s="271"/>
      <c r="AA133" s="271"/>
      <c r="AB133" s="271"/>
      <c r="AC133" s="271"/>
      <c r="AD133" s="271"/>
      <c r="AE133" s="271"/>
      <c r="AF133" s="271"/>
      <c r="AG133" s="271"/>
      <c r="AH133" s="271"/>
      <c r="AI133" s="271"/>
      <c r="AJ133" s="271"/>
      <c r="AK133" s="271"/>
      <c r="AL133" s="271"/>
      <c r="AM133" s="271"/>
      <c r="AN133" s="271"/>
      <c r="AO133" s="271"/>
      <c r="AP133" s="271"/>
      <c r="AQ133" s="271"/>
      <c r="AR133" s="271"/>
      <c r="AS133" s="271"/>
      <c r="AT133" s="271"/>
      <c r="AU133" s="271"/>
      <c r="AV133" s="271"/>
      <c r="AW133" s="271"/>
      <c r="AX133" s="271"/>
      <c r="AY133" s="271"/>
      <c r="AZ133" s="271"/>
    </row>
    <row r="134" spans="1:67" ht="13.5" customHeight="1">
      <c r="A134" s="270" t="s">
        <v>9</v>
      </c>
      <c r="B134" s="269"/>
      <c r="C134" s="269"/>
      <c r="D134" s="269"/>
      <c r="E134" s="268"/>
      <c r="F134" s="269"/>
      <c r="G134" s="269"/>
      <c r="H134" s="269"/>
      <c r="I134" s="268"/>
      <c r="J134" s="269">
        <f>SUM(歩行者!J11,歩行者!J52,歩行者!J93)</f>
        <v>6</v>
      </c>
      <c r="K134" s="269">
        <f>SUM(歩行者!K11,歩行者!K52,歩行者!K93)</f>
        <v>5</v>
      </c>
      <c r="L134" s="269">
        <f t="shared" ref="L134:L169" si="33">SUM(J134:K134)</f>
        <v>11</v>
      </c>
      <c r="M134" s="268">
        <f t="shared" ref="M134:M170" si="34">IF(L134=0,0,L134/L$170*100)</f>
        <v>1.9572953736654803</v>
      </c>
      <c r="N134" s="259"/>
      <c r="O134" s="259"/>
      <c r="P134" s="259"/>
      <c r="Q134" s="259"/>
      <c r="R134" s="25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AN134" s="259"/>
      <c r="AO134" s="259"/>
      <c r="AP134" s="259"/>
      <c r="AQ134" s="259"/>
      <c r="AR134" s="259"/>
      <c r="AS134" s="259"/>
      <c r="AT134" s="259"/>
      <c r="AU134" s="259"/>
      <c r="AV134" s="259"/>
      <c r="AW134" s="259"/>
      <c r="AX134" s="259"/>
      <c r="AY134" s="259"/>
      <c r="AZ134" s="259"/>
      <c r="BA134" s="260"/>
      <c r="BB134" s="260"/>
      <c r="BC134" s="260"/>
      <c r="BD134" s="260"/>
      <c r="BE134" s="260"/>
      <c r="BF134" s="260"/>
      <c r="BG134" s="260"/>
      <c r="BH134" s="260"/>
      <c r="BI134" s="260"/>
      <c r="BJ134" s="260"/>
      <c r="BK134" s="260"/>
      <c r="BL134" s="260"/>
      <c r="BM134" s="260"/>
      <c r="BN134" s="260"/>
      <c r="BO134" s="260"/>
    </row>
    <row r="135" spans="1:67" ht="13.5" customHeight="1">
      <c r="A135" s="267" t="s">
        <v>10</v>
      </c>
      <c r="B135" s="266"/>
      <c r="C135" s="266"/>
      <c r="D135" s="266"/>
      <c r="E135" s="265"/>
      <c r="F135" s="266"/>
      <c r="G135" s="266"/>
      <c r="H135" s="266"/>
      <c r="I135" s="265"/>
      <c r="J135" s="266">
        <f>SUM(歩行者!J12,歩行者!J53,歩行者!J94)</f>
        <v>9</v>
      </c>
      <c r="K135" s="266">
        <f>SUM(歩行者!K12,歩行者!K53,歩行者!K94)</f>
        <v>6</v>
      </c>
      <c r="L135" s="266">
        <f t="shared" si="33"/>
        <v>15</v>
      </c>
      <c r="M135" s="265">
        <f t="shared" si="34"/>
        <v>2.6690391459074734</v>
      </c>
      <c r="N135" s="259"/>
      <c r="O135" s="259"/>
      <c r="P135" s="259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9"/>
      <c r="AT135" s="259"/>
      <c r="AU135" s="259"/>
      <c r="AV135" s="259"/>
      <c r="AW135" s="259"/>
      <c r="AX135" s="259"/>
      <c r="AY135" s="259"/>
      <c r="AZ135" s="259"/>
      <c r="BA135" s="260"/>
      <c r="BB135" s="260"/>
      <c r="BC135" s="260"/>
      <c r="BD135" s="260"/>
      <c r="BE135" s="260"/>
      <c r="BF135" s="260"/>
      <c r="BG135" s="260"/>
      <c r="BH135" s="260"/>
      <c r="BI135" s="260"/>
      <c r="BJ135" s="260"/>
      <c r="BK135" s="260"/>
      <c r="BL135" s="260"/>
      <c r="BM135" s="260"/>
      <c r="BN135" s="260"/>
      <c r="BO135" s="260"/>
    </row>
    <row r="136" spans="1:67" s="259" customFormat="1" ht="13.5" customHeight="1">
      <c r="A136" s="267" t="s">
        <v>11</v>
      </c>
      <c r="B136" s="266"/>
      <c r="C136" s="266"/>
      <c r="D136" s="266"/>
      <c r="E136" s="265"/>
      <c r="F136" s="266"/>
      <c r="G136" s="266"/>
      <c r="H136" s="266"/>
      <c r="I136" s="265"/>
      <c r="J136" s="266">
        <f>SUM(歩行者!J13,歩行者!J54,歩行者!J95)</f>
        <v>5</v>
      </c>
      <c r="K136" s="266">
        <f>SUM(歩行者!K13,歩行者!K54,歩行者!K95)</f>
        <v>7</v>
      </c>
      <c r="L136" s="266">
        <f t="shared" si="33"/>
        <v>12</v>
      </c>
      <c r="M136" s="265">
        <f t="shared" si="34"/>
        <v>2.1352313167259789</v>
      </c>
      <c r="BA136" s="260"/>
      <c r="BB136" s="260"/>
      <c r="BC136" s="260"/>
      <c r="BD136" s="260"/>
      <c r="BE136" s="260"/>
      <c r="BF136" s="260"/>
      <c r="BG136" s="260"/>
      <c r="BH136" s="260"/>
      <c r="BI136" s="260"/>
      <c r="BJ136" s="260"/>
      <c r="BK136" s="260"/>
      <c r="BL136" s="260"/>
      <c r="BM136" s="260"/>
      <c r="BN136" s="260"/>
      <c r="BO136" s="260"/>
    </row>
    <row r="137" spans="1:67" s="264" customFormat="1" ht="13.5" customHeight="1">
      <c r="A137" s="267" t="s">
        <v>12</v>
      </c>
      <c r="B137" s="266"/>
      <c r="C137" s="266"/>
      <c r="D137" s="266"/>
      <c r="E137" s="265"/>
      <c r="F137" s="266"/>
      <c r="G137" s="266"/>
      <c r="H137" s="266"/>
      <c r="I137" s="265"/>
      <c r="J137" s="266">
        <f>SUM(歩行者!J14,歩行者!J55,歩行者!J96)</f>
        <v>5</v>
      </c>
      <c r="K137" s="266">
        <f>SUM(歩行者!K14,歩行者!K55,歩行者!K96)</f>
        <v>8</v>
      </c>
      <c r="L137" s="266">
        <f t="shared" si="33"/>
        <v>13</v>
      </c>
      <c r="M137" s="265">
        <f t="shared" si="34"/>
        <v>2.3131672597864767</v>
      </c>
      <c r="N137" s="259"/>
      <c r="O137" s="259"/>
      <c r="P137" s="259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9"/>
      <c r="AQ137" s="259"/>
      <c r="AR137" s="259"/>
      <c r="AS137" s="259"/>
      <c r="AT137" s="259"/>
      <c r="AU137" s="259"/>
      <c r="AV137" s="259"/>
      <c r="AW137" s="259"/>
      <c r="AX137" s="259"/>
      <c r="AY137" s="259"/>
      <c r="AZ137" s="259"/>
      <c r="BA137" s="260"/>
      <c r="BB137" s="260"/>
      <c r="BC137" s="260"/>
      <c r="BD137" s="260"/>
      <c r="BE137" s="260"/>
      <c r="BF137" s="260"/>
      <c r="BG137" s="260"/>
      <c r="BH137" s="260"/>
      <c r="BI137" s="260"/>
      <c r="BJ137" s="260"/>
      <c r="BK137" s="260"/>
      <c r="BL137" s="260"/>
      <c r="BM137" s="260"/>
      <c r="BN137" s="260"/>
      <c r="BO137" s="260"/>
    </row>
    <row r="138" spans="1:67" s="259" customFormat="1" ht="13.5" customHeight="1">
      <c r="A138" s="267" t="s">
        <v>13</v>
      </c>
      <c r="B138" s="266"/>
      <c r="C138" s="266"/>
      <c r="D138" s="266"/>
      <c r="E138" s="265"/>
      <c r="F138" s="266"/>
      <c r="G138" s="266"/>
      <c r="H138" s="266"/>
      <c r="I138" s="265"/>
      <c r="J138" s="266">
        <f>SUM(歩行者!J15,歩行者!J56,歩行者!J97)</f>
        <v>5</v>
      </c>
      <c r="K138" s="266">
        <f>SUM(歩行者!K15,歩行者!K56,歩行者!K97)</f>
        <v>9</v>
      </c>
      <c r="L138" s="266">
        <f t="shared" si="33"/>
        <v>14</v>
      </c>
      <c r="M138" s="265">
        <f t="shared" si="34"/>
        <v>2.4911032028469751</v>
      </c>
      <c r="BA138" s="260"/>
      <c r="BB138" s="260"/>
      <c r="BC138" s="260"/>
      <c r="BD138" s="260"/>
      <c r="BE138" s="260"/>
      <c r="BF138" s="260"/>
      <c r="BG138" s="260"/>
      <c r="BH138" s="260"/>
      <c r="BI138" s="260"/>
      <c r="BJ138" s="260"/>
      <c r="BK138" s="260"/>
      <c r="BL138" s="260"/>
      <c r="BM138" s="260"/>
      <c r="BN138" s="260"/>
      <c r="BO138" s="260"/>
    </row>
    <row r="139" spans="1:67" s="259" customFormat="1" ht="13.5" customHeight="1">
      <c r="A139" s="267" t="s">
        <v>14</v>
      </c>
      <c r="B139" s="266"/>
      <c r="C139" s="266"/>
      <c r="D139" s="266"/>
      <c r="E139" s="265"/>
      <c r="F139" s="266"/>
      <c r="G139" s="266"/>
      <c r="H139" s="266"/>
      <c r="I139" s="265"/>
      <c r="J139" s="266">
        <f>SUM(歩行者!J16,歩行者!J57,歩行者!J98)</f>
        <v>8</v>
      </c>
      <c r="K139" s="266">
        <f>SUM(歩行者!K16,歩行者!K57,歩行者!K98)</f>
        <v>4</v>
      </c>
      <c r="L139" s="266">
        <f t="shared" si="33"/>
        <v>12</v>
      </c>
      <c r="M139" s="265">
        <f t="shared" si="34"/>
        <v>2.1352313167259789</v>
      </c>
      <c r="BA139" s="260"/>
      <c r="BB139" s="260"/>
      <c r="BC139" s="260"/>
      <c r="BD139" s="260"/>
      <c r="BE139" s="260"/>
      <c r="BF139" s="260"/>
      <c r="BG139" s="260"/>
      <c r="BH139" s="260"/>
      <c r="BI139" s="260"/>
      <c r="BJ139" s="260"/>
      <c r="BK139" s="260"/>
      <c r="BL139" s="260"/>
      <c r="BM139" s="260"/>
      <c r="BN139" s="260"/>
      <c r="BO139" s="260"/>
    </row>
    <row r="140" spans="1:67" s="259" customFormat="1" ht="13.5" customHeight="1">
      <c r="A140" s="263" t="s">
        <v>15</v>
      </c>
      <c r="B140" s="262"/>
      <c r="C140" s="262"/>
      <c r="D140" s="262"/>
      <c r="E140" s="261"/>
      <c r="F140" s="262"/>
      <c r="G140" s="262"/>
      <c r="H140" s="262"/>
      <c r="I140" s="261"/>
      <c r="J140" s="262">
        <f>SUM(J134:J139)</f>
        <v>38</v>
      </c>
      <c r="K140" s="262">
        <f>SUM(K134:K139)</f>
        <v>39</v>
      </c>
      <c r="L140" s="262">
        <f t="shared" si="33"/>
        <v>77</v>
      </c>
      <c r="M140" s="261">
        <f t="shared" si="34"/>
        <v>13.701067615658364</v>
      </c>
      <c r="BA140" s="260"/>
      <c r="BB140" s="260"/>
      <c r="BC140" s="260"/>
      <c r="BD140" s="260"/>
      <c r="BE140" s="260"/>
      <c r="BF140" s="260"/>
      <c r="BG140" s="260"/>
      <c r="BH140" s="260"/>
      <c r="BI140" s="260"/>
      <c r="BJ140" s="260"/>
      <c r="BK140" s="260"/>
      <c r="BL140" s="260"/>
      <c r="BM140" s="260"/>
      <c r="BN140" s="260"/>
      <c r="BO140" s="260"/>
    </row>
    <row r="141" spans="1:67" s="264" customFormat="1" ht="13.5" customHeight="1">
      <c r="A141" s="270" t="s">
        <v>16</v>
      </c>
      <c r="B141" s="269"/>
      <c r="C141" s="269"/>
      <c r="D141" s="269"/>
      <c r="E141" s="268"/>
      <c r="F141" s="269"/>
      <c r="G141" s="269"/>
      <c r="H141" s="269"/>
      <c r="I141" s="268"/>
      <c r="J141" s="269">
        <f>SUM(歩行者!J18,歩行者!J59,歩行者!J100)</f>
        <v>10</v>
      </c>
      <c r="K141" s="269">
        <f>SUM(歩行者!K18,歩行者!K59,歩行者!K100)</f>
        <v>8</v>
      </c>
      <c r="L141" s="269">
        <f t="shared" si="33"/>
        <v>18</v>
      </c>
      <c r="M141" s="268">
        <f t="shared" si="34"/>
        <v>3.2028469750889679</v>
      </c>
      <c r="N141" s="259"/>
      <c r="O141" s="259"/>
      <c r="P141" s="259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259"/>
      <c r="AQ141" s="259"/>
      <c r="AR141" s="259"/>
      <c r="AS141" s="259"/>
      <c r="AT141" s="259"/>
      <c r="AU141" s="259"/>
      <c r="AV141" s="259"/>
      <c r="AW141" s="259"/>
      <c r="AX141" s="259"/>
      <c r="AY141" s="259"/>
      <c r="AZ141" s="259"/>
    </row>
    <row r="142" spans="1:67" s="264" customFormat="1" ht="13.5" customHeight="1">
      <c r="A142" s="267" t="s">
        <v>17</v>
      </c>
      <c r="B142" s="266"/>
      <c r="C142" s="266"/>
      <c r="D142" s="266"/>
      <c r="E142" s="265"/>
      <c r="F142" s="266"/>
      <c r="G142" s="266"/>
      <c r="H142" s="266"/>
      <c r="I142" s="265"/>
      <c r="J142" s="266">
        <f>SUM(歩行者!J19,歩行者!J60,歩行者!J101)</f>
        <v>4</v>
      </c>
      <c r="K142" s="266">
        <f>SUM(歩行者!K19,歩行者!K60,歩行者!K101)</f>
        <v>9</v>
      </c>
      <c r="L142" s="266">
        <f t="shared" si="33"/>
        <v>13</v>
      </c>
      <c r="M142" s="265">
        <f t="shared" si="34"/>
        <v>2.3131672597864767</v>
      </c>
      <c r="N142" s="259"/>
      <c r="O142" s="259"/>
      <c r="P142" s="259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259"/>
      <c r="AQ142" s="259"/>
      <c r="AR142" s="259"/>
      <c r="AS142" s="259"/>
      <c r="AT142" s="259"/>
      <c r="AU142" s="259"/>
      <c r="AV142" s="259"/>
      <c r="AW142" s="259"/>
      <c r="AX142" s="259"/>
      <c r="AY142" s="259"/>
      <c r="AZ142" s="259"/>
    </row>
    <row r="143" spans="1:67" s="264" customFormat="1" ht="13.5" customHeight="1">
      <c r="A143" s="267" t="s">
        <v>18</v>
      </c>
      <c r="B143" s="266"/>
      <c r="C143" s="266"/>
      <c r="D143" s="266"/>
      <c r="E143" s="265"/>
      <c r="F143" s="266"/>
      <c r="G143" s="266"/>
      <c r="H143" s="266"/>
      <c r="I143" s="265"/>
      <c r="J143" s="266">
        <f>SUM(歩行者!J20,歩行者!J61,歩行者!J102)</f>
        <v>6</v>
      </c>
      <c r="K143" s="266">
        <f>SUM(歩行者!K20,歩行者!K61,歩行者!K102)</f>
        <v>2</v>
      </c>
      <c r="L143" s="266">
        <f t="shared" si="33"/>
        <v>8</v>
      </c>
      <c r="M143" s="265">
        <f t="shared" si="34"/>
        <v>1.4234875444839856</v>
      </c>
      <c r="N143" s="259"/>
      <c r="O143" s="259"/>
      <c r="P143" s="259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259"/>
      <c r="AQ143" s="259"/>
      <c r="AR143" s="259"/>
      <c r="AS143" s="259"/>
      <c r="AT143" s="259"/>
      <c r="AU143" s="259"/>
      <c r="AV143" s="259"/>
      <c r="AW143" s="259"/>
      <c r="AX143" s="259"/>
      <c r="AY143" s="259"/>
      <c r="AZ143" s="259"/>
      <c r="BA143" s="260"/>
      <c r="BB143" s="260"/>
      <c r="BC143" s="260"/>
      <c r="BD143" s="260"/>
      <c r="BE143" s="260"/>
      <c r="BF143" s="260"/>
      <c r="BG143" s="260"/>
      <c r="BH143" s="260"/>
      <c r="BI143" s="260"/>
      <c r="BJ143" s="260"/>
      <c r="BK143" s="260"/>
      <c r="BL143" s="260"/>
      <c r="BM143" s="260"/>
      <c r="BN143" s="260"/>
      <c r="BO143" s="260"/>
    </row>
    <row r="144" spans="1:67" s="259" customFormat="1" ht="13.5" customHeight="1">
      <c r="A144" s="267" t="s">
        <v>19</v>
      </c>
      <c r="B144" s="266"/>
      <c r="C144" s="266"/>
      <c r="D144" s="266"/>
      <c r="E144" s="265"/>
      <c r="F144" s="266"/>
      <c r="G144" s="266"/>
      <c r="H144" s="266"/>
      <c r="I144" s="265"/>
      <c r="J144" s="266">
        <f>SUM(歩行者!J21,歩行者!J62,歩行者!J103)</f>
        <v>5</v>
      </c>
      <c r="K144" s="266">
        <f>SUM(歩行者!K21,歩行者!K62,歩行者!K103)</f>
        <v>6</v>
      </c>
      <c r="L144" s="266">
        <f t="shared" si="33"/>
        <v>11</v>
      </c>
      <c r="M144" s="265">
        <f t="shared" si="34"/>
        <v>1.9572953736654803</v>
      </c>
      <c r="BA144" s="260"/>
      <c r="BB144" s="260"/>
      <c r="BC144" s="260"/>
      <c r="BD144" s="260"/>
      <c r="BE144" s="260"/>
      <c r="BF144" s="260"/>
      <c r="BG144" s="260"/>
      <c r="BH144" s="260"/>
      <c r="BI144" s="260"/>
      <c r="BJ144" s="260"/>
      <c r="BK144" s="260"/>
      <c r="BL144" s="260"/>
      <c r="BM144" s="260"/>
      <c r="BN144" s="260"/>
      <c r="BO144" s="260"/>
    </row>
    <row r="145" spans="1:67" s="264" customFormat="1" ht="13.5" customHeight="1">
      <c r="A145" s="267" t="s">
        <v>20</v>
      </c>
      <c r="B145" s="266"/>
      <c r="C145" s="266"/>
      <c r="D145" s="266"/>
      <c r="E145" s="265"/>
      <c r="F145" s="266"/>
      <c r="G145" s="266"/>
      <c r="H145" s="266"/>
      <c r="I145" s="265"/>
      <c r="J145" s="266">
        <f>SUM(歩行者!J22,歩行者!J63,歩行者!J104)</f>
        <v>6</v>
      </c>
      <c r="K145" s="266">
        <f>SUM(歩行者!K22,歩行者!K63,歩行者!K104)</f>
        <v>5</v>
      </c>
      <c r="L145" s="266">
        <f t="shared" si="33"/>
        <v>11</v>
      </c>
      <c r="M145" s="265">
        <f t="shared" si="34"/>
        <v>1.9572953736654803</v>
      </c>
      <c r="N145" s="259"/>
      <c r="O145" s="259"/>
      <c r="P145" s="259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  <c r="AP145" s="259"/>
      <c r="AQ145" s="259"/>
      <c r="AR145" s="259"/>
      <c r="AS145" s="259"/>
      <c r="AT145" s="259"/>
      <c r="AU145" s="259"/>
      <c r="AV145" s="259"/>
      <c r="AW145" s="259"/>
      <c r="AX145" s="259"/>
      <c r="AY145" s="259"/>
      <c r="AZ145" s="259"/>
      <c r="BA145" s="260"/>
      <c r="BB145" s="260"/>
      <c r="BC145" s="260"/>
      <c r="BD145" s="260"/>
      <c r="BE145" s="260"/>
      <c r="BF145" s="260"/>
      <c r="BG145" s="260"/>
      <c r="BH145" s="260"/>
      <c r="BI145" s="260"/>
      <c r="BJ145" s="260"/>
      <c r="BK145" s="260"/>
      <c r="BL145" s="260"/>
      <c r="BM145" s="260"/>
      <c r="BN145" s="260"/>
      <c r="BO145" s="260"/>
    </row>
    <row r="146" spans="1:67" s="259" customFormat="1" ht="13.5" customHeight="1">
      <c r="A146" s="267" t="s">
        <v>21</v>
      </c>
      <c r="B146" s="266"/>
      <c r="C146" s="266"/>
      <c r="D146" s="266"/>
      <c r="E146" s="265"/>
      <c r="F146" s="266"/>
      <c r="G146" s="266"/>
      <c r="H146" s="266"/>
      <c r="I146" s="265"/>
      <c r="J146" s="266">
        <f>SUM(歩行者!J23,歩行者!J64,歩行者!J105)</f>
        <v>2</v>
      </c>
      <c r="K146" s="266">
        <f>SUM(歩行者!K23,歩行者!K64,歩行者!K105)</f>
        <v>3</v>
      </c>
      <c r="L146" s="266">
        <f t="shared" si="33"/>
        <v>5</v>
      </c>
      <c r="M146" s="265">
        <f t="shared" si="34"/>
        <v>0.88967971530249124</v>
      </c>
      <c r="BA146" s="260"/>
      <c r="BB146" s="260"/>
      <c r="BC146" s="260"/>
      <c r="BD146" s="260"/>
      <c r="BE146" s="260"/>
      <c r="BF146" s="260"/>
      <c r="BG146" s="260"/>
      <c r="BH146" s="260"/>
      <c r="BI146" s="260"/>
      <c r="BJ146" s="260"/>
      <c r="BK146" s="260"/>
      <c r="BL146" s="260"/>
      <c r="BM146" s="260"/>
      <c r="BN146" s="260"/>
      <c r="BO146" s="260"/>
    </row>
    <row r="147" spans="1:67" s="264" customFormat="1" ht="13.5" customHeight="1">
      <c r="A147" s="263" t="s">
        <v>15</v>
      </c>
      <c r="B147" s="262"/>
      <c r="C147" s="262"/>
      <c r="D147" s="262"/>
      <c r="E147" s="261"/>
      <c r="F147" s="262"/>
      <c r="G147" s="262"/>
      <c r="H147" s="262"/>
      <c r="I147" s="261"/>
      <c r="J147" s="262">
        <f>SUM(J141:J146)</f>
        <v>33</v>
      </c>
      <c r="K147" s="262">
        <f>SUM(K141:K146)</f>
        <v>33</v>
      </c>
      <c r="L147" s="262">
        <f t="shared" si="33"/>
        <v>66</v>
      </c>
      <c r="M147" s="261">
        <f t="shared" si="34"/>
        <v>11.743772241992882</v>
      </c>
      <c r="N147" s="259"/>
      <c r="O147" s="259"/>
      <c r="P147" s="259"/>
      <c r="Q147" s="259"/>
      <c r="R147" s="259"/>
      <c r="S147" s="259"/>
      <c r="T147" s="259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  <c r="AP147" s="259"/>
      <c r="AQ147" s="259"/>
      <c r="AR147" s="259"/>
      <c r="AS147" s="259"/>
      <c r="AT147" s="259"/>
      <c r="AU147" s="259"/>
      <c r="AV147" s="259"/>
      <c r="AW147" s="259"/>
      <c r="AX147" s="259"/>
      <c r="AY147" s="259"/>
      <c r="AZ147" s="259"/>
    </row>
    <row r="148" spans="1:67" s="259" customFormat="1" ht="13.5" customHeight="1">
      <c r="A148" s="267" t="s">
        <v>22</v>
      </c>
      <c r="B148" s="266"/>
      <c r="C148" s="266"/>
      <c r="D148" s="266"/>
      <c r="E148" s="265"/>
      <c r="F148" s="266"/>
      <c r="G148" s="266"/>
      <c r="H148" s="266"/>
      <c r="I148" s="265"/>
      <c r="J148" s="266">
        <f>SUM(歩行者!J25,歩行者!J66,歩行者!J107)</f>
        <v>10</v>
      </c>
      <c r="K148" s="266">
        <f>SUM(歩行者!K25,歩行者!K66,歩行者!K107)</f>
        <v>16</v>
      </c>
      <c r="L148" s="266">
        <f t="shared" si="33"/>
        <v>26</v>
      </c>
      <c r="M148" s="265">
        <f t="shared" si="34"/>
        <v>4.6263345195729535</v>
      </c>
      <c r="BA148" s="260"/>
      <c r="BB148" s="260"/>
      <c r="BC148" s="260"/>
      <c r="BD148" s="260"/>
      <c r="BE148" s="260"/>
      <c r="BF148" s="260"/>
      <c r="BG148" s="260"/>
      <c r="BH148" s="260"/>
      <c r="BI148" s="260"/>
      <c r="BJ148" s="260"/>
      <c r="BK148" s="260"/>
      <c r="BL148" s="260"/>
      <c r="BM148" s="260"/>
      <c r="BN148" s="260"/>
      <c r="BO148" s="260"/>
    </row>
    <row r="149" spans="1:67" s="264" customFormat="1" ht="13.5" customHeight="1">
      <c r="A149" s="267" t="s">
        <v>23</v>
      </c>
      <c r="B149" s="266"/>
      <c r="C149" s="266"/>
      <c r="D149" s="266"/>
      <c r="E149" s="265"/>
      <c r="F149" s="266"/>
      <c r="G149" s="266"/>
      <c r="H149" s="266"/>
      <c r="I149" s="265"/>
      <c r="J149" s="266">
        <f>SUM(歩行者!J26,歩行者!J67,歩行者!J108)</f>
        <v>13</v>
      </c>
      <c r="K149" s="266">
        <f>SUM(歩行者!K26,歩行者!K67,歩行者!K108)</f>
        <v>10</v>
      </c>
      <c r="L149" s="266">
        <f t="shared" si="33"/>
        <v>23</v>
      </c>
      <c r="M149" s="265">
        <f t="shared" si="34"/>
        <v>4.092526690391459</v>
      </c>
      <c r="N149" s="259"/>
      <c r="O149" s="259"/>
      <c r="P149" s="259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</row>
    <row r="150" spans="1:67" s="259" customFormat="1" ht="13.5" customHeight="1">
      <c r="A150" s="267" t="s">
        <v>24</v>
      </c>
      <c r="B150" s="266"/>
      <c r="C150" s="266"/>
      <c r="D150" s="266"/>
      <c r="E150" s="265"/>
      <c r="F150" s="266"/>
      <c r="G150" s="266"/>
      <c r="H150" s="266"/>
      <c r="I150" s="265"/>
      <c r="J150" s="266">
        <f>SUM(歩行者!J27,歩行者!J68,歩行者!J109)</f>
        <v>15</v>
      </c>
      <c r="K150" s="266">
        <f>SUM(歩行者!K27,歩行者!K68,歩行者!K109)</f>
        <v>15</v>
      </c>
      <c r="L150" s="266">
        <f t="shared" si="33"/>
        <v>30</v>
      </c>
      <c r="M150" s="265">
        <f t="shared" si="34"/>
        <v>5.3380782918149468</v>
      </c>
      <c r="BA150" s="260"/>
      <c r="BB150" s="260"/>
      <c r="BC150" s="260"/>
      <c r="BD150" s="260"/>
      <c r="BE150" s="260"/>
      <c r="BF150" s="260"/>
      <c r="BG150" s="260"/>
      <c r="BH150" s="260"/>
      <c r="BI150" s="260"/>
      <c r="BJ150" s="260"/>
      <c r="BK150" s="260"/>
      <c r="BL150" s="260"/>
      <c r="BM150" s="260"/>
      <c r="BN150" s="260"/>
      <c r="BO150" s="260"/>
    </row>
    <row r="151" spans="1:67" s="264" customFormat="1" ht="13.5" customHeight="1">
      <c r="A151" s="267" t="s">
        <v>25</v>
      </c>
      <c r="B151" s="266"/>
      <c r="C151" s="266"/>
      <c r="D151" s="266"/>
      <c r="E151" s="265"/>
      <c r="F151" s="266"/>
      <c r="G151" s="266"/>
      <c r="H151" s="266"/>
      <c r="I151" s="265"/>
      <c r="J151" s="266">
        <f>SUM(歩行者!J28,歩行者!J69,歩行者!J110)</f>
        <v>29</v>
      </c>
      <c r="K151" s="266">
        <f>SUM(歩行者!K28,歩行者!K69,歩行者!K110)</f>
        <v>10</v>
      </c>
      <c r="L151" s="266">
        <f t="shared" si="33"/>
        <v>39</v>
      </c>
      <c r="M151" s="265">
        <f t="shared" si="34"/>
        <v>6.9395017793594302</v>
      </c>
      <c r="N151" s="259"/>
      <c r="O151" s="259"/>
      <c r="P151" s="259"/>
      <c r="Q151" s="259"/>
      <c r="R151" s="259"/>
      <c r="S151" s="259"/>
      <c r="T151" s="259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  <c r="AP151" s="259"/>
      <c r="AQ151" s="259"/>
      <c r="AR151" s="259"/>
      <c r="AS151" s="259"/>
      <c r="AT151" s="259"/>
      <c r="AU151" s="259"/>
      <c r="AV151" s="259"/>
      <c r="AW151" s="259"/>
      <c r="AX151" s="259"/>
      <c r="AY151" s="259"/>
      <c r="AZ151" s="259"/>
    </row>
    <row r="152" spans="1:67" s="264" customFormat="1" ht="13.5" customHeight="1">
      <c r="A152" s="267" t="s">
        <v>26</v>
      </c>
      <c r="B152" s="266"/>
      <c r="C152" s="266"/>
      <c r="D152" s="266"/>
      <c r="E152" s="265"/>
      <c r="F152" s="266"/>
      <c r="G152" s="266"/>
      <c r="H152" s="266"/>
      <c r="I152" s="265"/>
      <c r="J152" s="266">
        <f>SUM(歩行者!J29,歩行者!J70,歩行者!J111)</f>
        <v>43</v>
      </c>
      <c r="K152" s="266">
        <f>SUM(歩行者!K29,歩行者!K70,歩行者!K111)</f>
        <v>11</v>
      </c>
      <c r="L152" s="266">
        <f t="shared" si="33"/>
        <v>54</v>
      </c>
      <c r="M152" s="265">
        <f t="shared" si="34"/>
        <v>9.6085409252669027</v>
      </c>
      <c r="N152" s="259"/>
      <c r="O152" s="259"/>
      <c r="P152" s="259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  <c r="AP152" s="259"/>
      <c r="AQ152" s="259"/>
      <c r="AR152" s="259"/>
      <c r="AS152" s="259"/>
      <c r="AT152" s="259"/>
      <c r="AU152" s="259"/>
      <c r="AV152" s="259"/>
      <c r="AW152" s="259"/>
      <c r="AX152" s="259"/>
      <c r="AY152" s="259"/>
      <c r="AZ152" s="259"/>
    </row>
    <row r="153" spans="1:67" s="264" customFormat="1" ht="13.5" customHeight="1">
      <c r="A153" s="267" t="s">
        <v>27</v>
      </c>
      <c r="B153" s="266"/>
      <c r="C153" s="266"/>
      <c r="D153" s="266"/>
      <c r="E153" s="265"/>
      <c r="F153" s="266"/>
      <c r="G153" s="266"/>
      <c r="H153" s="266"/>
      <c r="I153" s="265"/>
      <c r="J153" s="266">
        <f>SUM(歩行者!J30,歩行者!J71,歩行者!J112)</f>
        <v>19</v>
      </c>
      <c r="K153" s="266">
        <f>SUM(歩行者!K30,歩行者!K71,歩行者!K112)</f>
        <v>5</v>
      </c>
      <c r="L153" s="266">
        <f t="shared" si="33"/>
        <v>24</v>
      </c>
      <c r="M153" s="265">
        <f t="shared" si="34"/>
        <v>4.2704626334519578</v>
      </c>
      <c r="N153" s="259"/>
      <c r="O153" s="259"/>
      <c r="P153" s="259"/>
      <c r="Q153" s="259"/>
      <c r="R153" s="259"/>
      <c r="S153" s="259"/>
      <c r="T153" s="259"/>
      <c r="U153" s="259"/>
      <c r="V153" s="259"/>
      <c r="W153" s="259"/>
      <c r="X153" s="259"/>
      <c r="Y153" s="259"/>
      <c r="Z153" s="259"/>
      <c r="AA153" s="259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  <c r="AM153" s="259"/>
      <c r="AN153" s="259"/>
      <c r="AO153" s="259"/>
      <c r="AP153" s="259"/>
      <c r="AQ153" s="259"/>
      <c r="AR153" s="259"/>
      <c r="AS153" s="259"/>
      <c r="AT153" s="259"/>
      <c r="AU153" s="259"/>
      <c r="AV153" s="259"/>
      <c r="AW153" s="259"/>
      <c r="AX153" s="259"/>
      <c r="AY153" s="259"/>
      <c r="AZ153" s="259"/>
      <c r="BA153" s="260"/>
      <c r="BB153" s="260"/>
      <c r="BC153" s="260"/>
      <c r="BD153" s="260"/>
      <c r="BE153" s="260"/>
      <c r="BF153" s="260"/>
      <c r="BG153" s="260"/>
      <c r="BH153" s="260"/>
      <c r="BI153" s="260"/>
      <c r="BJ153" s="260"/>
      <c r="BK153" s="260"/>
      <c r="BL153" s="260"/>
      <c r="BM153" s="260"/>
      <c r="BN153" s="260"/>
      <c r="BO153" s="260"/>
    </row>
    <row r="154" spans="1:67" s="259" customFormat="1" ht="13.5" customHeight="1">
      <c r="A154" s="267" t="s">
        <v>28</v>
      </c>
      <c r="B154" s="266"/>
      <c r="C154" s="266"/>
      <c r="D154" s="266"/>
      <c r="E154" s="265"/>
      <c r="F154" s="266"/>
      <c r="G154" s="266"/>
      <c r="H154" s="266"/>
      <c r="I154" s="265"/>
      <c r="J154" s="266">
        <f>SUM(歩行者!J31,歩行者!J72,歩行者!J113)</f>
        <v>31</v>
      </c>
      <c r="K154" s="266">
        <f>SUM(歩行者!K31,歩行者!K72,歩行者!K113)</f>
        <v>10</v>
      </c>
      <c r="L154" s="266">
        <f t="shared" si="33"/>
        <v>41</v>
      </c>
      <c r="M154" s="265">
        <f t="shared" si="34"/>
        <v>7.2953736654804269</v>
      </c>
      <c r="BA154" s="260"/>
      <c r="BB154" s="260"/>
      <c r="BC154" s="260"/>
      <c r="BD154" s="260"/>
      <c r="BE154" s="260"/>
      <c r="BF154" s="260"/>
      <c r="BG154" s="260"/>
      <c r="BH154" s="260"/>
      <c r="BI154" s="260"/>
      <c r="BJ154" s="260"/>
      <c r="BK154" s="260"/>
      <c r="BL154" s="260"/>
      <c r="BM154" s="260"/>
      <c r="BN154" s="260"/>
      <c r="BO154" s="260"/>
    </row>
    <row r="155" spans="1:67" s="259" customFormat="1" ht="13.5" customHeight="1">
      <c r="A155" s="267" t="s">
        <v>57</v>
      </c>
      <c r="B155" s="266"/>
      <c r="C155" s="266"/>
      <c r="D155" s="266"/>
      <c r="E155" s="265"/>
      <c r="F155" s="266"/>
      <c r="G155" s="266"/>
      <c r="H155" s="266"/>
      <c r="I155" s="265"/>
      <c r="J155" s="266">
        <f>SUM(歩行者!J32,歩行者!J73,歩行者!J114)</f>
        <v>44</v>
      </c>
      <c r="K155" s="266">
        <f>SUM(歩行者!K32,歩行者!K73,歩行者!K114)</f>
        <v>20</v>
      </c>
      <c r="L155" s="266">
        <f t="shared" si="33"/>
        <v>64</v>
      </c>
      <c r="M155" s="265">
        <f t="shared" si="34"/>
        <v>11.387900355871885</v>
      </c>
      <c r="BA155" s="260"/>
      <c r="BB155" s="260"/>
      <c r="BC155" s="260"/>
      <c r="BD155" s="260"/>
      <c r="BE155" s="260"/>
      <c r="BF155" s="260"/>
      <c r="BG155" s="260"/>
      <c r="BH155" s="260"/>
      <c r="BI155" s="260"/>
      <c r="BJ155" s="260"/>
      <c r="BK155" s="260"/>
      <c r="BL155" s="260"/>
      <c r="BM155" s="260"/>
      <c r="BN155" s="260"/>
      <c r="BO155" s="260"/>
    </row>
    <row r="156" spans="1:67" s="259" customFormat="1" ht="13.5" customHeight="1">
      <c r="A156" s="270" t="s">
        <v>29</v>
      </c>
      <c r="B156" s="269"/>
      <c r="C156" s="269"/>
      <c r="D156" s="269"/>
      <c r="E156" s="268"/>
      <c r="F156" s="269"/>
      <c r="G156" s="269"/>
      <c r="H156" s="269"/>
      <c r="I156" s="268"/>
      <c r="J156" s="269">
        <f>SUM(歩行者!J33,歩行者!J74,歩行者!J115)</f>
        <v>4</v>
      </c>
      <c r="K156" s="269">
        <f>SUM(歩行者!K33,歩行者!K74,歩行者!K115)</f>
        <v>6</v>
      </c>
      <c r="L156" s="269">
        <f t="shared" si="33"/>
        <v>10</v>
      </c>
      <c r="M156" s="268">
        <f t="shared" si="34"/>
        <v>1.7793594306049825</v>
      </c>
      <c r="BA156" s="260"/>
      <c r="BB156" s="260"/>
      <c r="BC156" s="260"/>
      <c r="BD156" s="260"/>
      <c r="BE156" s="260"/>
      <c r="BF156" s="260"/>
      <c r="BG156" s="260"/>
      <c r="BH156" s="260"/>
      <c r="BI156" s="260"/>
      <c r="BJ156" s="260"/>
      <c r="BK156" s="260"/>
      <c r="BL156" s="260"/>
      <c r="BM156" s="260"/>
      <c r="BN156" s="260"/>
      <c r="BO156" s="260"/>
    </row>
    <row r="157" spans="1:67" s="264" customFormat="1" ht="13.5" customHeight="1">
      <c r="A157" s="267" t="s">
        <v>30</v>
      </c>
      <c r="B157" s="266"/>
      <c r="C157" s="266"/>
      <c r="D157" s="266"/>
      <c r="E157" s="265"/>
      <c r="F157" s="266"/>
      <c r="G157" s="266"/>
      <c r="H157" s="266"/>
      <c r="I157" s="265"/>
      <c r="J157" s="266">
        <f>SUM(歩行者!J34,歩行者!J75,歩行者!J116)</f>
        <v>3</v>
      </c>
      <c r="K157" s="266">
        <f>SUM(歩行者!K34,歩行者!K75,歩行者!K116)</f>
        <v>4</v>
      </c>
      <c r="L157" s="266">
        <f t="shared" si="33"/>
        <v>7</v>
      </c>
      <c r="M157" s="265">
        <f t="shared" si="34"/>
        <v>1.2455516014234875</v>
      </c>
      <c r="N157" s="259"/>
      <c r="O157" s="259"/>
      <c r="P157" s="259"/>
      <c r="Q157" s="259"/>
      <c r="R157" s="259"/>
      <c r="S157" s="259"/>
      <c r="T157" s="259"/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59"/>
      <c r="AL157" s="259"/>
      <c r="AM157" s="259"/>
      <c r="AN157" s="259"/>
      <c r="AO157" s="259"/>
      <c r="AP157" s="259"/>
      <c r="AQ157" s="259"/>
      <c r="AR157" s="259"/>
      <c r="AS157" s="259"/>
      <c r="AT157" s="259"/>
      <c r="AU157" s="259"/>
      <c r="AV157" s="259"/>
      <c r="AW157" s="259"/>
      <c r="AX157" s="259"/>
      <c r="AY157" s="259"/>
      <c r="AZ157" s="259"/>
    </row>
    <row r="158" spans="1:67" s="264" customFormat="1" ht="13.5" customHeight="1">
      <c r="A158" s="267" t="s">
        <v>31</v>
      </c>
      <c r="B158" s="266"/>
      <c r="C158" s="266"/>
      <c r="D158" s="266"/>
      <c r="E158" s="265"/>
      <c r="F158" s="266"/>
      <c r="G158" s="266"/>
      <c r="H158" s="266"/>
      <c r="I158" s="265"/>
      <c r="J158" s="266">
        <f>SUM(歩行者!J35,歩行者!J76,歩行者!J117)</f>
        <v>11</v>
      </c>
      <c r="K158" s="266">
        <f>SUM(歩行者!K35,歩行者!K76,歩行者!K117)</f>
        <v>6</v>
      </c>
      <c r="L158" s="266">
        <f t="shared" si="33"/>
        <v>17</v>
      </c>
      <c r="M158" s="265">
        <f t="shared" si="34"/>
        <v>3.0249110320284696</v>
      </c>
      <c r="N158" s="259"/>
      <c r="O158" s="259"/>
      <c r="P158" s="259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259"/>
      <c r="AP158" s="259"/>
      <c r="AQ158" s="259"/>
      <c r="AR158" s="259"/>
      <c r="AS158" s="259"/>
      <c r="AT158" s="259"/>
      <c r="AU158" s="259"/>
      <c r="AV158" s="259"/>
      <c r="AW158" s="259"/>
      <c r="AX158" s="259"/>
      <c r="AY158" s="259"/>
      <c r="AZ158" s="259"/>
    </row>
    <row r="159" spans="1:67" s="264" customFormat="1" ht="13.5" customHeight="1">
      <c r="A159" s="267" t="s">
        <v>32</v>
      </c>
      <c r="B159" s="266"/>
      <c r="C159" s="266"/>
      <c r="D159" s="266"/>
      <c r="E159" s="265"/>
      <c r="F159" s="266"/>
      <c r="G159" s="266"/>
      <c r="H159" s="266"/>
      <c r="I159" s="265"/>
      <c r="J159" s="266">
        <f>SUM(歩行者!J36,歩行者!J77,歩行者!J118)</f>
        <v>12</v>
      </c>
      <c r="K159" s="266">
        <f>SUM(歩行者!K36,歩行者!K77,歩行者!K118)</f>
        <v>6</v>
      </c>
      <c r="L159" s="266">
        <f t="shared" si="33"/>
        <v>18</v>
      </c>
      <c r="M159" s="265">
        <f t="shared" si="34"/>
        <v>3.2028469750889679</v>
      </c>
      <c r="N159" s="259"/>
      <c r="O159" s="259"/>
      <c r="P159" s="259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259"/>
      <c r="AP159" s="259"/>
      <c r="AQ159" s="259"/>
      <c r="AR159" s="259"/>
      <c r="AS159" s="259"/>
      <c r="AT159" s="259"/>
      <c r="AU159" s="259"/>
      <c r="AV159" s="259"/>
      <c r="AW159" s="259"/>
      <c r="AX159" s="259"/>
      <c r="AY159" s="259"/>
      <c r="AZ159" s="259"/>
      <c r="BA159" s="260"/>
      <c r="BB159" s="260"/>
      <c r="BC159" s="260"/>
      <c r="BD159" s="260"/>
      <c r="BE159" s="260"/>
      <c r="BF159" s="260"/>
      <c r="BG159" s="260"/>
      <c r="BH159" s="260"/>
      <c r="BI159" s="260"/>
      <c r="BJ159" s="260"/>
      <c r="BK159" s="260"/>
      <c r="BL159" s="260"/>
      <c r="BM159" s="260"/>
      <c r="BN159" s="260"/>
      <c r="BO159" s="260"/>
    </row>
    <row r="160" spans="1:67" s="259" customFormat="1" ht="13.5" customHeight="1">
      <c r="A160" s="267" t="s">
        <v>33</v>
      </c>
      <c r="B160" s="266"/>
      <c r="C160" s="266"/>
      <c r="D160" s="266"/>
      <c r="E160" s="265"/>
      <c r="F160" s="266"/>
      <c r="G160" s="266"/>
      <c r="H160" s="266"/>
      <c r="I160" s="265"/>
      <c r="J160" s="266">
        <f>SUM(歩行者!J37,歩行者!J78,歩行者!J119)</f>
        <v>11</v>
      </c>
      <c r="K160" s="266">
        <f>SUM(歩行者!K37,歩行者!K78,歩行者!K119)</f>
        <v>1</v>
      </c>
      <c r="L160" s="266">
        <f t="shared" si="33"/>
        <v>12</v>
      </c>
      <c r="M160" s="265">
        <f t="shared" si="34"/>
        <v>2.1352313167259789</v>
      </c>
      <c r="BA160" s="260"/>
      <c r="BB160" s="260"/>
      <c r="BC160" s="260"/>
      <c r="BD160" s="260"/>
      <c r="BE160" s="260"/>
      <c r="BF160" s="260"/>
      <c r="BG160" s="260"/>
      <c r="BH160" s="260"/>
      <c r="BI160" s="260"/>
      <c r="BJ160" s="260"/>
      <c r="BK160" s="260"/>
      <c r="BL160" s="260"/>
      <c r="BM160" s="260"/>
      <c r="BN160" s="260"/>
      <c r="BO160" s="260"/>
    </row>
    <row r="161" spans="1:67" s="264" customFormat="1" ht="13.5" customHeight="1">
      <c r="A161" s="267" t="s">
        <v>34</v>
      </c>
      <c r="B161" s="266"/>
      <c r="C161" s="266"/>
      <c r="D161" s="266"/>
      <c r="E161" s="265"/>
      <c r="F161" s="266"/>
      <c r="G161" s="266"/>
      <c r="H161" s="266"/>
      <c r="I161" s="265"/>
      <c r="J161" s="266">
        <f>SUM(歩行者!J38,歩行者!J79,歩行者!J120)</f>
        <v>5</v>
      </c>
      <c r="K161" s="266">
        <f>SUM(歩行者!K38,歩行者!K79,歩行者!K120)</f>
        <v>1</v>
      </c>
      <c r="L161" s="266">
        <f t="shared" si="33"/>
        <v>6</v>
      </c>
      <c r="M161" s="265">
        <f t="shared" si="34"/>
        <v>1.0676156583629894</v>
      </c>
      <c r="N161" s="259"/>
      <c r="O161" s="259"/>
      <c r="P161" s="259"/>
      <c r="Q161" s="259"/>
      <c r="R161" s="259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/>
      <c r="AM161" s="259"/>
      <c r="AN161" s="259"/>
      <c r="AO161" s="259"/>
      <c r="AP161" s="259"/>
      <c r="AQ161" s="259"/>
      <c r="AR161" s="259"/>
      <c r="AS161" s="259"/>
      <c r="AT161" s="259"/>
      <c r="AU161" s="259"/>
      <c r="AV161" s="259"/>
      <c r="AW161" s="259"/>
      <c r="AX161" s="259"/>
      <c r="AY161" s="259"/>
      <c r="AZ161" s="259"/>
      <c r="BA161" s="260"/>
      <c r="BB161" s="260"/>
      <c r="BC161" s="260"/>
      <c r="BD161" s="260"/>
      <c r="BE161" s="260"/>
      <c r="BF161" s="260"/>
      <c r="BG161" s="260"/>
      <c r="BH161" s="260"/>
      <c r="BI161" s="260"/>
      <c r="BJ161" s="260"/>
      <c r="BK161" s="260"/>
      <c r="BL161" s="260"/>
      <c r="BM161" s="260"/>
      <c r="BN161" s="260"/>
      <c r="BO161" s="260"/>
    </row>
    <row r="162" spans="1:67" s="259" customFormat="1" ht="13.5" customHeight="1">
      <c r="A162" s="263" t="s">
        <v>15</v>
      </c>
      <c r="B162" s="262"/>
      <c r="C162" s="262"/>
      <c r="D162" s="262"/>
      <c r="E162" s="261"/>
      <c r="F162" s="262"/>
      <c r="G162" s="262"/>
      <c r="H162" s="262"/>
      <c r="I162" s="261"/>
      <c r="J162" s="262">
        <f>SUM(J156:J161)</f>
        <v>46</v>
      </c>
      <c r="K162" s="262">
        <f>SUM(K156:K161)</f>
        <v>24</v>
      </c>
      <c r="L162" s="262">
        <f t="shared" si="33"/>
        <v>70</v>
      </c>
      <c r="M162" s="261">
        <f t="shared" si="34"/>
        <v>12.455516014234876</v>
      </c>
      <c r="BA162" s="260"/>
      <c r="BB162" s="260"/>
      <c r="BC162" s="260"/>
      <c r="BD162" s="260"/>
      <c r="BE162" s="260"/>
      <c r="BF162" s="260"/>
      <c r="BG162" s="260"/>
      <c r="BH162" s="260"/>
      <c r="BI162" s="260"/>
      <c r="BJ162" s="260"/>
      <c r="BK162" s="260"/>
      <c r="BL162" s="260"/>
      <c r="BM162" s="260"/>
      <c r="BN162" s="260"/>
      <c r="BO162" s="260"/>
    </row>
    <row r="163" spans="1:67" s="259" customFormat="1" ht="13.5" customHeight="1">
      <c r="A163" s="270" t="s">
        <v>35</v>
      </c>
      <c r="B163" s="269"/>
      <c r="C163" s="269"/>
      <c r="D163" s="269"/>
      <c r="E163" s="268"/>
      <c r="F163" s="269"/>
      <c r="G163" s="269"/>
      <c r="H163" s="269"/>
      <c r="I163" s="268"/>
      <c r="J163" s="269">
        <f>SUM(歩行者!J40,歩行者!J81,歩行者!J122)</f>
        <v>6</v>
      </c>
      <c r="K163" s="269">
        <f>SUM(歩行者!K40,歩行者!K81,歩行者!K122)</f>
        <v>3</v>
      </c>
      <c r="L163" s="269">
        <f t="shared" si="33"/>
        <v>9</v>
      </c>
      <c r="M163" s="268">
        <f t="shared" si="34"/>
        <v>1.6014234875444839</v>
      </c>
      <c r="BA163" s="260"/>
      <c r="BB163" s="260"/>
      <c r="BC163" s="260"/>
      <c r="BD163" s="260"/>
      <c r="BE163" s="260"/>
      <c r="BF163" s="260"/>
      <c r="BG163" s="260"/>
      <c r="BH163" s="260"/>
      <c r="BI163" s="260"/>
      <c r="BJ163" s="260"/>
      <c r="BK163" s="260"/>
      <c r="BL163" s="260"/>
      <c r="BM163" s="260"/>
      <c r="BN163" s="260"/>
      <c r="BO163" s="260"/>
    </row>
    <row r="164" spans="1:67" s="264" customFormat="1" ht="13.5" customHeight="1">
      <c r="A164" s="267" t="s">
        <v>36</v>
      </c>
      <c r="B164" s="266"/>
      <c r="C164" s="266"/>
      <c r="D164" s="266"/>
      <c r="E164" s="265"/>
      <c r="F164" s="266"/>
      <c r="G164" s="266"/>
      <c r="H164" s="266"/>
      <c r="I164" s="265"/>
      <c r="J164" s="266">
        <f>SUM(歩行者!J41,歩行者!J82,歩行者!J123)</f>
        <v>6</v>
      </c>
      <c r="K164" s="266">
        <f>SUM(歩行者!K41,歩行者!K82,歩行者!K123)</f>
        <v>1</v>
      </c>
      <c r="L164" s="266">
        <f t="shared" si="33"/>
        <v>7</v>
      </c>
      <c r="M164" s="265">
        <f t="shared" si="34"/>
        <v>1.2455516014234875</v>
      </c>
      <c r="N164" s="259"/>
      <c r="O164" s="259"/>
      <c r="P164" s="259"/>
      <c r="Q164" s="259"/>
      <c r="R164" s="259"/>
      <c r="S164" s="259"/>
      <c r="T164" s="259"/>
      <c r="U164" s="259"/>
      <c r="V164" s="259"/>
      <c r="W164" s="259"/>
      <c r="X164" s="259"/>
      <c r="Y164" s="259"/>
      <c r="Z164" s="259"/>
      <c r="AA164" s="259"/>
      <c r="AB164" s="259"/>
      <c r="AC164" s="259"/>
      <c r="AD164" s="259"/>
      <c r="AE164" s="259"/>
      <c r="AF164" s="259"/>
      <c r="AG164" s="259"/>
      <c r="AH164" s="259"/>
      <c r="AI164" s="259"/>
      <c r="AJ164" s="259"/>
      <c r="AK164" s="259"/>
      <c r="AL164" s="259"/>
      <c r="AM164" s="259"/>
      <c r="AN164" s="259"/>
      <c r="AO164" s="259"/>
      <c r="AP164" s="259"/>
      <c r="AQ164" s="259"/>
      <c r="AR164" s="259"/>
      <c r="AS164" s="259"/>
      <c r="AT164" s="259"/>
      <c r="AU164" s="259"/>
      <c r="AV164" s="259"/>
      <c r="AW164" s="259"/>
      <c r="AX164" s="259"/>
      <c r="AY164" s="259"/>
      <c r="AZ164" s="259"/>
    </row>
    <row r="165" spans="1:67" s="264" customFormat="1" ht="13.5" customHeight="1">
      <c r="A165" s="267" t="s">
        <v>37</v>
      </c>
      <c r="B165" s="266"/>
      <c r="C165" s="266"/>
      <c r="D165" s="266"/>
      <c r="E165" s="265"/>
      <c r="F165" s="266"/>
      <c r="G165" s="266"/>
      <c r="H165" s="266"/>
      <c r="I165" s="265"/>
      <c r="J165" s="266">
        <f>SUM(歩行者!J42,歩行者!J83,歩行者!J124)</f>
        <v>4</v>
      </c>
      <c r="K165" s="266">
        <f>SUM(歩行者!K42,歩行者!K83,歩行者!K124)</f>
        <v>1</v>
      </c>
      <c r="L165" s="266">
        <f t="shared" si="33"/>
        <v>5</v>
      </c>
      <c r="M165" s="265">
        <f t="shared" si="34"/>
        <v>0.88967971530249124</v>
      </c>
      <c r="N165" s="259"/>
      <c r="O165" s="259"/>
      <c r="P165" s="259"/>
      <c r="Q165" s="259"/>
      <c r="R165" s="259"/>
      <c r="S165" s="259"/>
      <c r="T165" s="259"/>
      <c r="U165" s="259"/>
      <c r="V165" s="259"/>
      <c r="W165" s="259"/>
      <c r="X165" s="259"/>
      <c r="Y165" s="259"/>
      <c r="Z165" s="259"/>
      <c r="AA165" s="259"/>
      <c r="AB165" s="259"/>
      <c r="AC165" s="259"/>
      <c r="AD165" s="259"/>
      <c r="AE165" s="259"/>
      <c r="AF165" s="259"/>
      <c r="AG165" s="259"/>
      <c r="AH165" s="259"/>
      <c r="AI165" s="259"/>
      <c r="AJ165" s="259"/>
      <c r="AK165" s="259"/>
      <c r="AL165" s="259"/>
      <c r="AM165" s="259"/>
      <c r="AN165" s="259"/>
      <c r="AO165" s="259"/>
      <c r="AP165" s="259"/>
      <c r="AQ165" s="259"/>
      <c r="AR165" s="259"/>
      <c r="AS165" s="259"/>
      <c r="AT165" s="259"/>
      <c r="AU165" s="259"/>
      <c r="AV165" s="259"/>
      <c r="AW165" s="259"/>
      <c r="AX165" s="259"/>
      <c r="AY165" s="259"/>
      <c r="AZ165" s="259"/>
    </row>
    <row r="166" spans="1:67" ht="13.5" customHeight="1">
      <c r="A166" s="267" t="s">
        <v>38</v>
      </c>
      <c r="B166" s="266"/>
      <c r="C166" s="266"/>
      <c r="D166" s="266"/>
      <c r="E166" s="265"/>
      <c r="F166" s="266"/>
      <c r="G166" s="266"/>
      <c r="H166" s="266"/>
      <c r="I166" s="265"/>
      <c r="J166" s="266">
        <f>SUM(歩行者!J43,歩行者!J84,歩行者!J125)</f>
        <v>5</v>
      </c>
      <c r="K166" s="266">
        <f>SUM(歩行者!K43,歩行者!K84,歩行者!K125)</f>
        <v>6</v>
      </c>
      <c r="L166" s="266">
        <f t="shared" si="33"/>
        <v>11</v>
      </c>
      <c r="M166" s="265">
        <f t="shared" si="34"/>
        <v>1.9572953736654803</v>
      </c>
      <c r="N166" s="259"/>
      <c r="O166" s="259"/>
      <c r="P166" s="259"/>
      <c r="Q166" s="259"/>
      <c r="R166" s="259"/>
      <c r="S166" s="259"/>
      <c r="T166" s="259"/>
      <c r="U166" s="259"/>
      <c r="V166" s="259"/>
      <c r="W166" s="259"/>
      <c r="X166" s="259"/>
      <c r="Y166" s="259"/>
      <c r="Z166" s="259"/>
      <c r="AA166" s="259"/>
      <c r="AB166" s="259"/>
      <c r="AC166" s="259"/>
      <c r="AD166" s="259"/>
      <c r="AE166" s="259"/>
      <c r="AF166" s="259"/>
      <c r="AG166" s="259"/>
      <c r="AH166" s="259"/>
      <c r="AI166" s="259"/>
      <c r="AJ166" s="259"/>
      <c r="AK166" s="259"/>
      <c r="AL166" s="259"/>
      <c r="AM166" s="259"/>
      <c r="AN166" s="259"/>
      <c r="AO166" s="259"/>
      <c r="AP166" s="259"/>
      <c r="AQ166" s="259"/>
      <c r="AR166" s="259"/>
      <c r="AS166" s="259"/>
      <c r="AT166" s="259"/>
      <c r="AU166" s="259"/>
      <c r="AV166" s="259"/>
      <c r="AW166" s="259"/>
      <c r="AX166" s="259"/>
      <c r="AY166" s="259"/>
      <c r="AZ166" s="259"/>
      <c r="BA166" s="260"/>
      <c r="BB166" s="260"/>
      <c r="BC166" s="260"/>
      <c r="BD166" s="260"/>
      <c r="BE166" s="260"/>
      <c r="BF166" s="260"/>
      <c r="BG166" s="260"/>
      <c r="BH166" s="260"/>
      <c r="BI166" s="260"/>
      <c r="BJ166" s="260"/>
      <c r="BK166" s="260"/>
      <c r="BL166" s="260"/>
      <c r="BM166" s="260"/>
      <c r="BN166" s="260"/>
      <c r="BO166" s="260"/>
    </row>
    <row r="167" spans="1:67" ht="13.5" customHeight="1">
      <c r="A167" s="267" t="s">
        <v>39</v>
      </c>
      <c r="B167" s="266"/>
      <c r="C167" s="266"/>
      <c r="D167" s="266"/>
      <c r="E167" s="265"/>
      <c r="F167" s="266"/>
      <c r="G167" s="266"/>
      <c r="H167" s="266"/>
      <c r="I167" s="265"/>
      <c r="J167" s="266">
        <f>SUM(歩行者!J44,歩行者!J85,歩行者!J126)</f>
        <v>6</v>
      </c>
      <c r="K167" s="266">
        <f>SUM(歩行者!K44,歩行者!K85,歩行者!K126)</f>
        <v>1</v>
      </c>
      <c r="L167" s="266">
        <f t="shared" si="33"/>
        <v>7</v>
      </c>
      <c r="M167" s="265">
        <f t="shared" si="34"/>
        <v>1.2455516014234875</v>
      </c>
      <c r="N167" s="259"/>
      <c r="O167" s="259"/>
      <c r="P167" s="259"/>
      <c r="Q167" s="259"/>
      <c r="R167" s="259"/>
      <c r="S167" s="259"/>
      <c r="T167" s="259"/>
      <c r="U167" s="259"/>
      <c r="V167" s="259"/>
      <c r="W167" s="259"/>
      <c r="X167" s="259"/>
      <c r="Y167" s="259"/>
      <c r="Z167" s="259"/>
      <c r="AA167" s="259"/>
      <c r="AB167" s="259"/>
      <c r="AC167" s="259"/>
      <c r="AD167" s="259"/>
      <c r="AE167" s="259"/>
      <c r="AF167" s="259"/>
      <c r="AG167" s="259"/>
      <c r="AH167" s="259"/>
      <c r="AI167" s="259"/>
      <c r="AJ167" s="259"/>
      <c r="AK167" s="259"/>
      <c r="AL167" s="259"/>
      <c r="AM167" s="259"/>
      <c r="AN167" s="259"/>
      <c r="AO167" s="259"/>
      <c r="AP167" s="259"/>
      <c r="AQ167" s="259"/>
      <c r="AR167" s="259"/>
      <c r="AS167" s="259"/>
      <c r="AT167" s="259"/>
      <c r="AU167" s="259"/>
      <c r="AV167" s="259"/>
      <c r="AW167" s="259"/>
      <c r="AX167" s="259"/>
      <c r="AY167" s="259"/>
      <c r="AZ167" s="259"/>
      <c r="BA167" s="260"/>
      <c r="BB167" s="260"/>
      <c r="BC167" s="260"/>
      <c r="BD167" s="260"/>
      <c r="BE167" s="260"/>
      <c r="BF167" s="260"/>
      <c r="BG167" s="260"/>
      <c r="BH167" s="260"/>
      <c r="BI167" s="260"/>
      <c r="BJ167" s="260"/>
      <c r="BK167" s="260"/>
      <c r="BL167" s="260"/>
      <c r="BM167" s="260"/>
      <c r="BN167" s="260"/>
      <c r="BO167" s="260"/>
    </row>
    <row r="168" spans="1:67" s="259" customFormat="1" ht="13.5" customHeight="1">
      <c r="A168" s="267" t="s">
        <v>40</v>
      </c>
      <c r="B168" s="266"/>
      <c r="C168" s="266"/>
      <c r="D168" s="266"/>
      <c r="E168" s="265"/>
      <c r="F168" s="266"/>
      <c r="G168" s="266"/>
      <c r="H168" s="266"/>
      <c r="I168" s="265"/>
      <c r="J168" s="266">
        <f>SUM(歩行者!J45,歩行者!J86,歩行者!J127)</f>
        <v>6</v>
      </c>
      <c r="K168" s="266">
        <f>SUM(歩行者!K45,歩行者!K86,歩行者!K127)</f>
        <v>3</v>
      </c>
      <c r="L168" s="266">
        <f t="shared" si="33"/>
        <v>9</v>
      </c>
      <c r="M168" s="265">
        <f t="shared" si="34"/>
        <v>1.6014234875444839</v>
      </c>
      <c r="BA168" s="260"/>
      <c r="BB168" s="260"/>
      <c r="BC168" s="260"/>
      <c r="BD168" s="260"/>
      <c r="BE168" s="260"/>
      <c r="BF168" s="260"/>
      <c r="BG168" s="260"/>
      <c r="BH168" s="260"/>
      <c r="BI168" s="260"/>
      <c r="BJ168" s="260"/>
      <c r="BK168" s="260"/>
      <c r="BL168" s="260"/>
      <c r="BM168" s="260"/>
      <c r="BN168" s="260"/>
      <c r="BO168" s="260"/>
    </row>
    <row r="169" spans="1:67" s="264" customFormat="1" ht="13.5" customHeight="1">
      <c r="A169" s="263" t="s">
        <v>15</v>
      </c>
      <c r="B169" s="262"/>
      <c r="C169" s="262"/>
      <c r="D169" s="262"/>
      <c r="E169" s="261"/>
      <c r="F169" s="262"/>
      <c r="G169" s="262"/>
      <c r="H169" s="262"/>
      <c r="I169" s="261"/>
      <c r="J169" s="262">
        <f>SUM(J163:J168)</f>
        <v>33</v>
      </c>
      <c r="K169" s="262">
        <f>SUM(K163:K168)</f>
        <v>15</v>
      </c>
      <c r="L169" s="262">
        <f t="shared" si="33"/>
        <v>48</v>
      </c>
      <c r="M169" s="261">
        <f t="shared" si="34"/>
        <v>8.5409252669039155</v>
      </c>
      <c r="N169" s="259"/>
      <c r="O169" s="259"/>
      <c r="P169" s="259"/>
      <c r="Q169" s="259"/>
      <c r="R169" s="259"/>
      <c r="S169" s="259"/>
      <c r="T169" s="259"/>
      <c r="U169" s="259"/>
      <c r="V169" s="259"/>
      <c r="W169" s="259"/>
      <c r="X169" s="259"/>
      <c r="Y169" s="259"/>
      <c r="Z169" s="259"/>
      <c r="AA169" s="259"/>
      <c r="AB169" s="259"/>
      <c r="AC169" s="259"/>
      <c r="AD169" s="259"/>
      <c r="AE169" s="259"/>
      <c r="AF169" s="259"/>
      <c r="AG169" s="259"/>
      <c r="AH169" s="259"/>
      <c r="AI169" s="259"/>
      <c r="AJ169" s="259"/>
      <c r="AK169" s="259"/>
      <c r="AL169" s="259"/>
      <c r="AM169" s="259"/>
      <c r="AN169" s="259"/>
      <c r="AO169" s="259"/>
      <c r="AP169" s="259"/>
      <c r="AQ169" s="259"/>
      <c r="AR169" s="259"/>
      <c r="AS169" s="259"/>
      <c r="AT169" s="259"/>
      <c r="AU169" s="259"/>
      <c r="AV169" s="259"/>
      <c r="AW169" s="259"/>
      <c r="AX169" s="259"/>
      <c r="AY169" s="259"/>
      <c r="AZ169" s="259"/>
    </row>
    <row r="170" spans="1:67" ht="13.5" customHeight="1">
      <c r="A170" s="263" t="s">
        <v>41</v>
      </c>
      <c r="B170" s="262"/>
      <c r="C170" s="262"/>
      <c r="D170" s="262"/>
      <c r="E170" s="261"/>
      <c r="F170" s="262"/>
      <c r="G170" s="262"/>
      <c r="H170" s="262"/>
      <c r="I170" s="261"/>
      <c r="J170" s="262">
        <f>SUM(J140,J147:J155,J162,J169)</f>
        <v>354</v>
      </c>
      <c r="K170" s="262">
        <f>SUM(K140,K147:K155,K162,K169)</f>
        <v>208</v>
      </c>
      <c r="L170" s="262">
        <f>SUM(L140,L147:L155,L162,L169)</f>
        <v>562</v>
      </c>
      <c r="M170" s="261">
        <f t="shared" si="34"/>
        <v>100</v>
      </c>
      <c r="N170" s="259"/>
      <c r="O170" s="259"/>
      <c r="P170" s="259"/>
      <c r="Q170" s="259"/>
      <c r="R170" s="259"/>
      <c r="S170" s="259"/>
      <c r="T170" s="259"/>
      <c r="U170" s="259"/>
      <c r="V170" s="259"/>
      <c r="W170" s="259"/>
      <c r="X170" s="259"/>
      <c r="Y170" s="259"/>
      <c r="Z170" s="259"/>
      <c r="AA170" s="259"/>
      <c r="AB170" s="259"/>
      <c r="AC170" s="259"/>
      <c r="AD170" s="259"/>
      <c r="AE170" s="259"/>
      <c r="AF170" s="259"/>
      <c r="AG170" s="259"/>
      <c r="AH170" s="259"/>
      <c r="AI170" s="259"/>
      <c r="AJ170" s="259"/>
      <c r="AK170" s="259"/>
      <c r="AL170" s="259"/>
      <c r="AM170" s="259"/>
      <c r="AN170" s="259"/>
      <c r="AO170" s="259"/>
      <c r="AP170" s="259"/>
      <c r="AQ170" s="259"/>
      <c r="AR170" s="259"/>
      <c r="AS170" s="259"/>
      <c r="AT170" s="259"/>
      <c r="AU170" s="259"/>
      <c r="AV170" s="259"/>
      <c r="AW170" s="259"/>
      <c r="AX170" s="259"/>
      <c r="AY170" s="259"/>
      <c r="AZ170" s="259"/>
      <c r="BA170" s="260"/>
      <c r="BB170" s="260"/>
      <c r="BC170" s="260"/>
      <c r="BD170" s="260"/>
      <c r="BE170" s="260"/>
      <c r="BF170" s="260"/>
      <c r="BG170" s="260"/>
      <c r="BH170" s="260"/>
      <c r="BI170" s="260"/>
      <c r="BJ170" s="260"/>
      <c r="BK170" s="260"/>
      <c r="BL170" s="260"/>
      <c r="BM170" s="260"/>
      <c r="BN170" s="260"/>
      <c r="BO170" s="260"/>
    </row>
    <row r="171" spans="1:67" ht="12" customHeight="1">
      <c r="A171" s="259"/>
      <c r="B171" s="259"/>
      <c r="C171" s="259"/>
      <c r="D171" s="259"/>
      <c r="E171" s="259"/>
      <c r="F171" s="259"/>
      <c r="G171" s="259"/>
      <c r="H171" s="259"/>
      <c r="I171" s="259"/>
      <c r="J171" s="259"/>
      <c r="K171" s="259"/>
      <c r="L171" s="259"/>
      <c r="M171" s="259"/>
      <c r="N171" s="259"/>
      <c r="O171" s="259"/>
      <c r="P171" s="259"/>
      <c r="Q171" s="259"/>
      <c r="R171" s="259"/>
      <c r="S171" s="259"/>
      <c r="T171" s="259"/>
      <c r="U171" s="259"/>
      <c r="V171" s="259"/>
      <c r="W171" s="259"/>
      <c r="X171" s="259"/>
      <c r="Y171" s="259"/>
      <c r="Z171" s="259"/>
      <c r="AA171" s="259"/>
      <c r="AB171" s="259"/>
      <c r="AC171" s="259"/>
      <c r="AD171" s="259"/>
      <c r="AE171" s="259"/>
      <c r="AF171" s="259"/>
      <c r="AG171" s="259"/>
      <c r="AH171" s="259"/>
      <c r="AI171" s="259"/>
      <c r="AJ171" s="259"/>
      <c r="AK171" s="259"/>
      <c r="AL171" s="259"/>
      <c r="AM171" s="259"/>
      <c r="AN171" s="259"/>
      <c r="AO171" s="259"/>
      <c r="AP171" s="259"/>
      <c r="AQ171" s="259"/>
      <c r="AR171" s="259"/>
      <c r="AS171" s="259"/>
      <c r="AT171" s="259"/>
      <c r="AU171" s="259"/>
      <c r="AV171" s="259"/>
      <c r="AW171" s="259"/>
      <c r="AX171" s="259"/>
      <c r="AY171" s="259"/>
      <c r="AZ171" s="259"/>
    </row>
    <row r="172" spans="1:67" ht="12" customHeight="1">
      <c r="A172" s="259"/>
      <c r="B172" s="259"/>
      <c r="C172" s="259"/>
      <c r="D172" s="259"/>
      <c r="E172" s="259"/>
      <c r="F172" s="259"/>
      <c r="G172" s="259"/>
      <c r="H172" s="259"/>
      <c r="I172" s="259"/>
      <c r="J172" s="259"/>
      <c r="K172" s="259"/>
      <c r="L172" s="259"/>
      <c r="M172" s="259"/>
      <c r="N172" s="259"/>
      <c r="O172" s="259"/>
      <c r="P172" s="259"/>
      <c r="Q172" s="259"/>
      <c r="R172" s="259"/>
      <c r="S172" s="259"/>
      <c r="T172" s="259"/>
      <c r="U172" s="259"/>
      <c r="V172" s="259"/>
      <c r="W172" s="259"/>
      <c r="X172" s="259"/>
      <c r="Y172" s="259"/>
      <c r="Z172" s="259"/>
      <c r="AA172" s="259"/>
      <c r="AB172" s="259"/>
      <c r="AC172" s="259"/>
      <c r="AD172" s="259"/>
      <c r="AE172" s="259"/>
      <c r="AF172" s="259"/>
      <c r="AG172" s="259"/>
      <c r="AH172" s="259"/>
      <c r="AI172" s="259"/>
      <c r="AJ172" s="259"/>
      <c r="AK172" s="259"/>
      <c r="AL172" s="259"/>
      <c r="AM172" s="259"/>
      <c r="AN172" s="259"/>
      <c r="AO172" s="259"/>
      <c r="AP172" s="259"/>
      <c r="AQ172" s="259"/>
      <c r="AR172" s="259"/>
      <c r="AS172" s="259"/>
      <c r="AT172" s="259"/>
      <c r="AU172" s="259"/>
      <c r="AV172" s="259"/>
      <c r="AW172" s="259"/>
      <c r="AX172" s="259"/>
      <c r="AY172" s="259"/>
      <c r="AZ172" s="259"/>
    </row>
    <row r="173" spans="1:67" ht="12" customHeight="1">
      <c r="A173" s="259"/>
      <c r="B173" s="259"/>
      <c r="C173" s="259"/>
      <c r="D173" s="259"/>
      <c r="E173" s="259"/>
      <c r="F173" s="259"/>
      <c r="G173" s="259"/>
      <c r="H173" s="259"/>
      <c r="I173" s="259"/>
      <c r="J173" s="259"/>
      <c r="K173" s="259"/>
      <c r="L173" s="259"/>
      <c r="M173" s="259"/>
      <c r="N173" s="259"/>
      <c r="O173" s="259"/>
      <c r="P173" s="259"/>
      <c r="Q173" s="259"/>
      <c r="R173" s="259"/>
      <c r="S173" s="259"/>
      <c r="T173" s="259"/>
      <c r="U173" s="259"/>
      <c r="V173" s="259"/>
      <c r="W173" s="259"/>
      <c r="X173" s="259"/>
      <c r="Y173" s="259"/>
      <c r="Z173" s="259"/>
      <c r="AA173" s="259"/>
      <c r="AB173" s="259"/>
      <c r="AC173" s="259"/>
      <c r="AD173" s="259"/>
      <c r="AE173" s="259"/>
      <c r="AF173" s="259"/>
      <c r="AG173" s="259"/>
      <c r="AH173" s="259"/>
      <c r="AI173" s="259"/>
      <c r="AJ173" s="259"/>
      <c r="AK173" s="259"/>
      <c r="AL173" s="259"/>
      <c r="AM173" s="259"/>
      <c r="AN173" s="259"/>
      <c r="AO173" s="259"/>
      <c r="AP173" s="259"/>
      <c r="AQ173" s="259"/>
      <c r="AR173" s="259"/>
      <c r="AS173" s="259"/>
      <c r="AT173" s="259"/>
      <c r="AU173" s="259"/>
      <c r="AV173" s="259"/>
      <c r="AW173" s="259"/>
      <c r="AX173" s="259"/>
      <c r="AY173" s="259"/>
      <c r="AZ173" s="259"/>
    </row>
    <row r="174" spans="1:67" ht="12" customHeight="1">
      <c r="A174" s="259"/>
      <c r="B174" s="259"/>
      <c r="C174" s="259"/>
      <c r="D174" s="259"/>
      <c r="E174" s="259"/>
      <c r="F174" s="259"/>
      <c r="G174" s="259"/>
      <c r="H174" s="259"/>
      <c r="I174" s="259"/>
      <c r="J174" s="259"/>
      <c r="K174" s="259"/>
      <c r="L174" s="259"/>
      <c r="M174" s="259"/>
      <c r="N174" s="259"/>
      <c r="O174" s="259"/>
      <c r="P174" s="259"/>
      <c r="Q174" s="259"/>
      <c r="R174" s="259"/>
      <c r="S174" s="259"/>
      <c r="T174" s="259"/>
      <c r="U174" s="259"/>
      <c r="V174" s="259"/>
      <c r="W174" s="259"/>
      <c r="X174" s="259"/>
      <c r="Y174" s="259"/>
      <c r="Z174" s="259"/>
      <c r="AA174" s="259"/>
      <c r="AB174" s="259"/>
      <c r="AC174" s="259"/>
      <c r="AD174" s="259"/>
      <c r="AE174" s="259"/>
      <c r="AF174" s="259"/>
      <c r="AG174" s="259"/>
      <c r="AH174" s="259"/>
      <c r="AI174" s="259"/>
      <c r="AJ174" s="259"/>
      <c r="AK174" s="259"/>
      <c r="AL174" s="259"/>
      <c r="AM174" s="259"/>
      <c r="AN174" s="259"/>
      <c r="AO174" s="259"/>
      <c r="AP174" s="259"/>
      <c r="AQ174" s="259"/>
      <c r="AR174" s="259"/>
      <c r="AS174" s="259"/>
      <c r="AT174" s="259"/>
      <c r="AU174" s="259"/>
      <c r="AV174" s="259"/>
      <c r="AW174" s="259"/>
      <c r="AX174" s="259"/>
      <c r="AY174" s="259"/>
      <c r="AZ174" s="259"/>
    </row>
    <row r="175" spans="1:67" ht="12" customHeight="1">
      <c r="A175" s="259"/>
      <c r="B175" s="259"/>
      <c r="C175" s="259"/>
      <c r="D175" s="259"/>
      <c r="E175" s="259"/>
      <c r="F175" s="259"/>
      <c r="G175" s="259"/>
      <c r="H175" s="259"/>
      <c r="I175" s="259"/>
      <c r="J175" s="259"/>
      <c r="K175" s="259"/>
      <c r="L175" s="259"/>
      <c r="M175" s="259"/>
      <c r="N175" s="259"/>
      <c r="O175" s="259"/>
      <c r="P175" s="259"/>
      <c r="Q175" s="259"/>
      <c r="R175" s="259"/>
      <c r="S175" s="259"/>
      <c r="T175" s="259"/>
      <c r="U175" s="259"/>
      <c r="V175" s="259"/>
      <c r="W175" s="259"/>
      <c r="X175" s="259"/>
      <c r="Y175" s="259"/>
      <c r="Z175" s="259"/>
      <c r="AA175" s="259"/>
      <c r="AB175" s="259"/>
      <c r="AC175" s="259"/>
      <c r="AD175" s="259"/>
      <c r="AE175" s="259"/>
      <c r="AF175" s="259"/>
      <c r="AG175" s="259"/>
      <c r="AH175" s="259"/>
      <c r="AI175" s="259"/>
      <c r="AJ175" s="259"/>
      <c r="AK175" s="259"/>
      <c r="AL175" s="259"/>
      <c r="AM175" s="259"/>
      <c r="AN175" s="259"/>
      <c r="AO175" s="259"/>
      <c r="AP175" s="259"/>
      <c r="AQ175" s="259"/>
      <c r="AR175" s="259"/>
      <c r="AS175" s="259"/>
      <c r="AT175" s="259"/>
      <c r="AU175" s="259"/>
      <c r="AV175" s="259"/>
      <c r="AW175" s="259"/>
      <c r="AX175" s="259"/>
      <c r="AY175" s="259"/>
      <c r="AZ175" s="259"/>
    </row>
    <row r="176" spans="1:67" ht="12" customHeight="1">
      <c r="A176" s="259"/>
      <c r="B176" s="259"/>
      <c r="C176" s="259"/>
      <c r="D176" s="259"/>
      <c r="E176" s="259"/>
      <c r="F176" s="259"/>
      <c r="G176" s="259"/>
      <c r="H176" s="259"/>
      <c r="I176" s="259"/>
      <c r="J176" s="259"/>
      <c r="K176" s="259"/>
      <c r="L176" s="259"/>
      <c r="M176" s="259"/>
      <c r="N176" s="259"/>
      <c r="O176" s="259"/>
      <c r="P176" s="259"/>
      <c r="Q176" s="259"/>
      <c r="R176" s="259"/>
      <c r="S176" s="259"/>
      <c r="T176" s="259"/>
      <c r="U176" s="259"/>
      <c r="V176" s="259"/>
      <c r="W176" s="259"/>
      <c r="X176" s="259"/>
      <c r="Y176" s="259"/>
      <c r="Z176" s="259"/>
      <c r="AA176" s="259"/>
      <c r="AB176" s="259"/>
      <c r="AC176" s="259"/>
      <c r="AD176" s="259"/>
      <c r="AE176" s="259"/>
      <c r="AF176" s="259"/>
      <c r="AG176" s="259"/>
      <c r="AH176" s="259"/>
      <c r="AI176" s="259"/>
      <c r="AJ176" s="259"/>
      <c r="AK176" s="259"/>
      <c r="AL176" s="259"/>
      <c r="AM176" s="259"/>
      <c r="AN176" s="259"/>
      <c r="AO176" s="259"/>
      <c r="AP176" s="259"/>
      <c r="AQ176" s="259"/>
      <c r="AR176" s="259"/>
      <c r="AS176" s="259"/>
      <c r="AT176" s="259"/>
      <c r="AU176" s="259"/>
      <c r="AV176" s="259"/>
      <c r="AW176" s="259"/>
      <c r="AX176" s="259"/>
      <c r="AY176" s="259"/>
      <c r="AZ176" s="259"/>
    </row>
    <row r="177" spans="1:52" ht="12" customHeight="1">
      <c r="A177" s="259"/>
      <c r="B177" s="259"/>
      <c r="C177" s="259"/>
      <c r="D177" s="259"/>
      <c r="E177" s="259"/>
      <c r="F177" s="259"/>
      <c r="G177" s="259"/>
      <c r="H177" s="259"/>
      <c r="I177" s="259"/>
      <c r="J177" s="259"/>
      <c r="K177" s="259"/>
      <c r="L177" s="259"/>
      <c r="M177" s="259"/>
      <c r="N177" s="259"/>
      <c r="O177" s="259"/>
      <c r="P177" s="259"/>
      <c r="Q177" s="259"/>
      <c r="R177" s="259"/>
      <c r="S177" s="259"/>
      <c r="T177" s="259"/>
      <c r="U177" s="259"/>
      <c r="V177" s="259"/>
      <c r="W177" s="259"/>
      <c r="X177" s="259"/>
      <c r="Y177" s="259"/>
      <c r="Z177" s="259"/>
      <c r="AA177" s="259"/>
      <c r="AB177" s="259"/>
      <c r="AC177" s="259"/>
      <c r="AD177" s="259"/>
      <c r="AE177" s="259"/>
      <c r="AF177" s="259"/>
      <c r="AG177" s="259"/>
      <c r="AH177" s="259"/>
      <c r="AI177" s="259"/>
      <c r="AJ177" s="259"/>
      <c r="AK177" s="259"/>
      <c r="AL177" s="259"/>
      <c r="AM177" s="259"/>
      <c r="AN177" s="259"/>
      <c r="AO177" s="259"/>
      <c r="AP177" s="259"/>
      <c r="AQ177" s="259"/>
      <c r="AR177" s="259"/>
      <c r="AS177" s="259"/>
      <c r="AT177" s="259"/>
      <c r="AU177" s="259"/>
      <c r="AV177" s="259"/>
      <c r="AW177" s="259"/>
      <c r="AX177" s="259"/>
      <c r="AY177" s="259"/>
      <c r="AZ177" s="259"/>
    </row>
    <row r="178" spans="1:52" ht="12" customHeight="1">
      <c r="A178" s="259"/>
      <c r="B178" s="259"/>
      <c r="C178" s="259"/>
      <c r="D178" s="259"/>
      <c r="E178" s="259"/>
      <c r="F178" s="259"/>
      <c r="G178" s="259"/>
      <c r="H178" s="259"/>
      <c r="I178" s="259"/>
      <c r="J178" s="259"/>
      <c r="K178" s="259"/>
      <c r="L178" s="259"/>
      <c r="M178" s="259"/>
      <c r="N178" s="259"/>
      <c r="O178" s="259"/>
      <c r="P178" s="259"/>
      <c r="Q178" s="259"/>
      <c r="R178" s="259"/>
      <c r="S178" s="259"/>
      <c r="T178" s="259"/>
      <c r="U178" s="259"/>
      <c r="V178" s="259"/>
      <c r="W178" s="259"/>
      <c r="X178" s="259"/>
      <c r="Y178" s="259"/>
      <c r="Z178" s="259"/>
      <c r="AA178" s="259"/>
      <c r="AB178" s="259"/>
      <c r="AC178" s="259"/>
      <c r="AD178" s="259"/>
      <c r="AE178" s="259"/>
      <c r="AF178" s="259"/>
      <c r="AG178" s="259"/>
      <c r="AH178" s="259"/>
      <c r="AI178" s="259"/>
      <c r="AJ178" s="259"/>
      <c r="AK178" s="259"/>
      <c r="AL178" s="259"/>
      <c r="AM178" s="259"/>
      <c r="AN178" s="259"/>
      <c r="AO178" s="259"/>
      <c r="AP178" s="259"/>
      <c r="AQ178" s="259"/>
      <c r="AR178" s="259"/>
      <c r="AS178" s="259"/>
      <c r="AT178" s="259"/>
      <c r="AU178" s="259"/>
      <c r="AV178" s="259"/>
      <c r="AW178" s="259"/>
      <c r="AX178" s="259"/>
      <c r="AY178" s="259"/>
      <c r="AZ178" s="259"/>
    </row>
    <row r="179" spans="1:52" ht="12" customHeight="1">
      <c r="A179" s="259"/>
      <c r="B179" s="259"/>
      <c r="C179" s="259"/>
      <c r="D179" s="259"/>
      <c r="E179" s="259"/>
      <c r="F179" s="259"/>
      <c r="G179" s="259"/>
      <c r="H179" s="259"/>
      <c r="I179" s="259"/>
      <c r="J179" s="259"/>
      <c r="K179" s="259"/>
      <c r="L179" s="259"/>
      <c r="M179" s="259"/>
      <c r="N179" s="259"/>
      <c r="O179" s="259"/>
      <c r="P179" s="259"/>
      <c r="Q179" s="259"/>
      <c r="R179" s="259"/>
      <c r="S179" s="259"/>
      <c r="T179" s="259"/>
      <c r="U179" s="259"/>
      <c r="V179" s="259"/>
      <c r="W179" s="259"/>
      <c r="X179" s="259"/>
      <c r="Y179" s="259"/>
      <c r="Z179" s="259"/>
      <c r="AA179" s="259"/>
      <c r="AB179" s="259"/>
      <c r="AC179" s="259"/>
      <c r="AD179" s="259"/>
      <c r="AE179" s="259"/>
      <c r="AF179" s="259"/>
      <c r="AG179" s="259"/>
      <c r="AH179" s="259"/>
      <c r="AI179" s="259"/>
      <c r="AJ179" s="259"/>
      <c r="AK179" s="259"/>
      <c r="AL179" s="259"/>
      <c r="AM179" s="259"/>
      <c r="AN179" s="259"/>
      <c r="AO179" s="259"/>
      <c r="AP179" s="259"/>
      <c r="AQ179" s="259"/>
      <c r="AR179" s="259"/>
      <c r="AS179" s="259"/>
      <c r="AT179" s="259"/>
      <c r="AU179" s="259"/>
      <c r="AV179" s="259"/>
      <c r="AW179" s="259"/>
      <c r="AX179" s="259"/>
      <c r="AY179" s="259"/>
      <c r="AZ179" s="259"/>
    </row>
    <row r="180" spans="1:52" ht="12" customHeight="1">
      <c r="A180" s="259"/>
      <c r="B180" s="259"/>
      <c r="C180" s="259"/>
      <c r="D180" s="259"/>
      <c r="E180" s="259"/>
      <c r="F180" s="259"/>
      <c r="G180" s="259"/>
      <c r="H180" s="259"/>
      <c r="I180" s="259"/>
      <c r="J180" s="259"/>
      <c r="K180" s="259"/>
      <c r="L180" s="259"/>
      <c r="M180" s="259"/>
      <c r="N180" s="259"/>
      <c r="O180" s="259"/>
      <c r="P180" s="259"/>
      <c r="Q180" s="259"/>
      <c r="R180" s="259"/>
      <c r="S180" s="259"/>
      <c r="T180" s="259"/>
      <c r="U180" s="259"/>
      <c r="V180" s="259"/>
      <c r="W180" s="259"/>
      <c r="X180" s="259"/>
      <c r="Y180" s="259"/>
      <c r="Z180" s="259"/>
      <c r="AA180" s="259"/>
      <c r="AB180" s="259"/>
      <c r="AC180" s="259"/>
      <c r="AD180" s="259"/>
      <c r="AE180" s="259"/>
      <c r="AF180" s="259"/>
      <c r="AG180" s="259"/>
      <c r="AH180" s="259"/>
      <c r="AI180" s="259"/>
      <c r="AJ180" s="259"/>
      <c r="AK180" s="259"/>
      <c r="AL180" s="259"/>
      <c r="AM180" s="259"/>
      <c r="AN180" s="259"/>
      <c r="AO180" s="259"/>
      <c r="AP180" s="259"/>
      <c r="AQ180" s="259"/>
      <c r="AR180" s="259"/>
      <c r="AS180" s="259"/>
      <c r="AT180" s="259"/>
      <c r="AU180" s="259"/>
      <c r="AV180" s="259"/>
      <c r="AW180" s="259"/>
      <c r="AX180" s="259"/>
      <c r="AY180" s="259"/>
      <c r="AZ180" s="259"/>
    </row>
    <row r="181" spans="1:52" ht="12" customHeight="1">
      <c r="A181" s="259"/>
      <c r="B181" s="259"/>
      <c r="C181" s="259"/>
      <c r="D181" s="259"/>
      <c r="E181" s="259"/>
      <c r="F181" s="259"/>
      <c r="G181" s="259"/>
      <c r="H181" s="259"/>
      <c r="I181" s="259"/>
      <c r="J181" s="259"/>
      <c r="K181" s="259"/>
      <c r="L181" s="259"/>
      <c r="M181" s="259"/>
      <c r="N181" s="259"/>
      <c r="O181" s="259"/>
      <c r="P181" s="259"/>
      <c r="Q181" s="259"/>
      <c r="R181" s="259"/>
      <c r="S181" s="259"/>
      <c r="T181" s="259"/>
      <c r="U181" s="259"/>
      <c r="V181" s="259"/>
      <c r="W181" s="259"/>
      <c r="X181" s="259"/>
      <c r="Y181" s="259"/>
      <c r="Z181" s="259"/>
      <c r="AA181" s="259"/>
      <c r="AB181" s="259"/>
      <c r="AC181" s="259"/>
      <c r="AD181" s="259"/>
      <c r="AE181" s="259"/>
      <c r="AF181" s="259"/>
      <c r="AG181" s="259"/>
      <c r="AH181" s="259"/>
      <c r="AI181" s="259"/>
      <c r="AJ181" s="259"/>
      <c r="AK181" s="259"/>
      <c r="AL181" s="259"/>
      <c r="AM181" s="259"/>
      <c r="AN181" s="259"/>
      <c r="AO181" s="259"/>
      <c r="AP181" s="259"/>
      <c r="AQ181" s="259"/>
      <c r="AR181" s="259"/>
      <c r="AS181" s="259"/>
      <c r="AT181" s="259"/>
      <c r="AU181" s="259"/>
      <c r="AV181" s="259"/>
      <c r="AW181" s="259"/>
      <c r="AX181" s="259"/>
      <c r="AY181" s="259"/>
      <c r="AZ181" s="259"/>
    </row>
    <row r="182" spans="1:52" ht="12" customHeight="1">
      <c r="A182" s="259"/>
      <c r="B182" s="259"/>
      <c r="C182" s="259"/>
      <c r="D182" s="259"/>
      <c r="E182" s="259"/>
      <c r="F182" s="259"/>
      <c r="G182" s="259"/>
      <c r="H182" s="259"/>
      <c r="I182" s="259"/>
      <c r="J182" s="259"/>
      <c r="K182" s="259"/>
      <c r="L182" s="259"/>
      <c r="M182" s="259"/>
      <c r="N182" s="259"/>
      <c r="O182" s="259"/>
      <c r="P182" s="259"/>
      <c r="Q182" s="259"/>
      <c r="R182" s="259"/>
      <c r="S182" s="259"/>
      <c r="T182" s="259"/>
      <c r="U182" s="259"/>
      <c r="V182" s="259"/>
      <c r="W182" s="259"/>
      <c r="X182" s="259"/>
      <c r="Y182" s="259"/>
      <c r="Z182" s="259"/>
      <c r="AA182" s="259"/>
      <c r="AB182" s="259"/>
      <c r="AC182" s="259"/>
      <c r="AD182" s="259"/>
      <c r="AE182" s="259"/>
      <c r="AF182" s="259"/>
      <c r="AG182" s="259"/>
      <c r="AH182" s="259"/>
      <c r="AI182" s="259"/>
      <c r="AJ182" s="259"/>
      <c r="AK182" s="259"/>
      <c r="AL182" s="259"/>
      <c r="AM182" s="259"/>
      <c r="AN182" s="259"/>
      <c r="AO182" s="259"/>
      <c r="AP182" s="259"/>
      <c r="AQ182" s="259"/>
      <c r="AR182" s="259"/>
      <c r="AS182" s="259"/>
      <c r="AT182" s="259"/>
      <c r="AU182" s="259"/>
      <c r="AV182" s="259"/>
      <c r="AW182" s="259"/>
      <c r="AX182" s="259"/>
      <c r="AY182" s="259"/>
      <c r="AZ182" s="259"/>
    </row>
    <row r="183" spans="1:52" ht="12" customHeight="1">
      <c r="A183" s="259"/>
      <c r="B183" s="259"/>
      <c r="C183" s="259"/>
      <c r="D183" s="259"/>
      <c r="E183" s="259"/>
      <c r="F183" s="259"/>
      <c r="G183" s="259"/>
      <c r="H183" s="259"/>
      <c r="I183" s="259"/>
      <c r="J183" s="259"/>
      <c r="K183" s="259"/>
      <c r="L183" s="259"/>
      <c r="M183" s="259"/>
      <c r="N183" s="259"/>
      <c r="O183" s="259"/>
      <c r="P183" s="259"/>
      <c r="Q183" s="259"/>
      <c r="R183" s="259"/>
      <c r="S183" s="259"/>
      <c r="T183" s="259"/>
      <c r="U183" s="259"/>
      <c r="V183" s="259"/>
      <c r="W183" s="259"/>
      <c r="X183" s="259"/>
      <c r="Y183" s="259"/>
      <c r="Z183" s="259"/>
      <c r="AA183" s="259"/>
      <c r="AB183" s="259"/>
      <c r="AC183" s="259"/>
      <c r="AD183" s="259"/>
      <c r="AE183" s="259"/>
      <c r="AF183" s="259"/>
      <c r="AG183" s="259"/>
      <c r="AH183" s="259"/>
      <c r="AI183" s="259"/>
      <c r="AJ183" s="259"/>
      <c r="AK183" s="259"/>
      <c r="AL183" s="259"/>
      <c r="AM183" s="259"/>
      <c r="AN183" s="259"/>
      <c r="AO183" s="259"/>
      <c r="AP183" s="259"/>
      <c r="AQ183" s="259"/>
      <c r="AR183" s="259"/>
      <c r="AS183" s="259"/>
      <c r="AT183" s="259"/>
      <c r="AU183" s="259"/>
      <c r="AV183" s="259"/>
      <c r="AW183" s="259"/>
      <c r="AX183" s="259"/>
      <c r="AY183" s="259"/>
      <c r="AZ183" s="259"/>
    </row>
    <row r="184" spans="1:52" ht="12" customHeight="1">
      <c r="A184" s="259"/>
      <c r="B184" s="259"/>
      <c r="C184" s="259"/>
      <c r="D184" s="259"/>
      <c r="E184" s="259"/>
      <c r="F184" s="259"/>
      <c r="G184" s="259"/>
      <c r="H184" s="259"/>
      <c r="I184" s="259"/>
      <c r="J184" s="259"/>
      <c r="K184" s="259"/>
      <c r="L184" s="259"/>
      <c r="M184" s="259"/>
      <c r="N184" s="259"/>
      <c r="O184" s="259"/>
      <c r="P184" s="259"/>
      <c r="Q184" s="259"/>
      <c r="R184" s="259"/>
      <c r="S184" s="259"/>
      <c r="T184" s="259"/>
      <c r="U184" s="259"/>
      <c r="V184" s="259"/>
      <c r="W184" s="259"/>
      <c r="X184" s="259"/>
      <c r="Y184" s="259"/>
      <c r="Z184" s="259"/>
      <c r="AA184" s="259"/>
      <c r="AB184" s="259"/>
      <c r="AC184" s="259"/>
      <c r="AD184" s="259"/>
      <c r="AE184" s="259"/>
      <c r="AF184" s="259"/>
      <c r="AG184" s="259"/>
      <c r="AH184" s="259"/>
      <c r="AI184" s="259"/>
      <c r="AJ184" s="259"/>
      <c r="AK184" s="259"/>
      <c r="AL184" s="259"/>
      <c r="AM184" s="259"/>
      <c r="AN184" s="259"/>
      <c r="AO184" s="259"/>
      <c r="AP184" s="259"/>
      <c r="AQ184" s="259"/>
      <c r="AR184" s="259"/>
      <c r="AS184" s="259"/>
      <c r="AT184" s="259"/>
      <c r="AU184" s="259"/>
      <c r="AV184" s="259"/>
      <c r="AW184" s="259"/>
      <c r="AX184" s="259"/>
      <c r="AY184" s="259"/>
      <c r="AZ184" s="259"/>
    </row>
    <row r="185" spans="1:52" ht="12" customHeight="1">
      <c r="A185" s="259"/>
      <c r="B185" s="259"/>
      <c r="C185" s="259"/>
      <c r="D185" s="259"/>
      <c r="E185" s="259"/>
      <c r="F185" s="259"/>
      <c r="G185" s="259"/>
      <c r="H185" s="259"/>
      <c r="I185" s="259"/>
      <c r="J185" s="259"/>
      <c r="K185" s="259"/>
      <c r="L185" s="259"/>
      <c r="M185" s="259"/>
      <c r="N185" s="259"/>
      <c r="O185" s="259"/>
      <c r="P185" s="259"/>
      <c r="Q185" s="259"/>
      <c r="R185" s="259"/>
      <c r="S185" s="259"/>
      <c r="T185" s="259"/>
      <c r="U185" s="259"/>
      <c r="V185" s="259"/>
      <c r="W185" s="259"/>
      <c r="X185" s="259"/>
      <c r="Y185" s="259"/>
      <c r="Z185" s="259"/>
      <c r="AA185" s="259"/>
      <c r="AB185" s="259"/>
      <c r="AC185" s="259"/>
      <c r="AD185" s="259"/>
      <c r="AE185" s="259"/>
      <c r="AF185" s="259"/>
      <c r="AG185" s="259"/>
      <c r="AH185" s="259"/>
      <c r="AI185" s="259"/>
      <c r="AJ185" s="259"/>
      <c r="AK185" s="259"/>
      <c r="AL185" s="259"/>
      <c r="AM185" s="259"/>
      <c r="AN185" s="259"/>
      <c r="AO185" s="259"/>
      <c r="AP185" s="259"/>
      <c r="AQ185" s="259"/>
      <c r="AR185" s="259"/>
      <c r="AS185" s="259"/>
      <c r="AT185" s="259"/>
      <c r="AU185" s="259"/>
      <c r="AV185" s="259"/>
      <c r="AW185" s="259"/>
      <c r="AX185" s="259"/>
      <c r="AY185" s="259"/>
      <c r="AZ185" s="259"/>
    </row>
    <row r="186" spans="1:52" ht="12" customHeight="1">
      <c r="A186" s="259"/>
      <c r="B186" s="259"/>
      <c r="C186" s="259"/>
      <c r="D186" s="259"/>
      <c r="E186" s="259"/>
      <c r="F186" s="259"/>
      <c r="G186" s="259"/>
      <c r="H186" s="259"/>
      <c r="I186" s="259"/>
      <c r="J186" s="259"/>
      <c r="K186" s="259"/>
      <c r="L186" s="259"/>
      <c r="M186" s="259"/>
      <c r="N186" s="259"/>
      <c r="O186" s="259"/>
      <c r="P186" s="259"/>
      <c r="Q186" s="259"/>
      <c r="R186" s="259"/>
      <c r="S186" s="259"/>
      <c r="T186" s="259"/>
      <c r="U186" s="259"/>
      <c r="V186" s="259"/>
      <c r="W186" s="259"/>
      <c r="X186" s="259"/>
      <c r="Y186" s="259"/>
      <c r="Z186" s="259"/>
      <c r="AA186" s="259"/>
      <c r="AB186" s="259"/>
      <c r="AC186" s="259"/>
      <c r="AD186" s="259"/>
      <c r="AE186" s="259"/>
      <c r="AF186" s="259"/>
      <c r="AG186" s="259"/>
      <c r="AH186" s="259"/>
      <c r="AI186" s="259"/>
      <c r="AJ186" s="259"/>
      <c r="AK186" s="259"/>
      <c r="AL186" s="259"/>
      <c r="AM186" s="259"/>
      <c r="AN186" s="259"/>
      <c r="AO186" s="259"/>
      <c r="AP186" s="259"/>
      <c r="AQ186" s="259"/>
      <c r="AR186" s="259"/>
      <c r="AS186" s="259"/>
      <c r="AT186" s="259"/>
      <c r="AU186" s="259"/>
      <c r="AV186" s="259"/>
      <c r="AW186" s="259"/>
      <c r="AX186" s="259"/>
      <c r="AY186" s="259"/>
      <c r="AZ186" s="259"/>
    </row>
    <row r="187" spans="1:52" ht="12" customHeight="1">
      <c r="A187" s="259"/>
      <c r="B187" s="259"/>
      <c r="C187" s="259"/>
      <c r="D187" s="259"/>
      <c r="E187" s="259"/>
      <c r="F187" s="259"/>
      <c r="G187" s="259"/>
      <c r="H187" s="259"/>
      <c r="I187" s="259"/>
      <c r="J187" s="259"/>
      <c r="K187" s="259"/>
      <c r="L187" s="259"/>
      <c r="M187" s="259"/>
      <c r="N187" s="259"/>
      <c r="O187" s="259"/>
      <c r="P187" s="259"/>
      <c r="Q187" s="259"/>
      <c r="R187" s="259"/>
      <c r="S187" s="259"/>
      <c r="T187" s="259"/>
      <c r="U187" s="259"/>
      <c r="V187" s="259"/>
      <c r="W187" s="259"/>
      <c r="X187" s="259"/>
      <c r="Y187" s="259"/>
      <c r="Z187" s="259"/>
      <c r="AA187" s="259"/>
      <c r="AB187" s="259"/>
      <c r="AC187" s="259"/>
      <c r="AD187" s="259"/>
      <c r="AE187" s="259"/>
      <c r="AF187" s="259"/>
      <c r="AG187" s="259"/>
      <c r="AH187" s="259"/>
      <c r="AI187" s="259"/>
      <c r="AJ187" s="259"/>
      <c r="AK187" s="259"/>
      <c r="AL187" s="259"/>
      <c r="AM187" s="259"/>
      <c r="AN187" s="259"/>
      <c r="AO187" s="259"/>
      <c r="AP187" s="259"/>
      <c r="AQ187" s="259"/>
      <c r="AR187" s="259"/>
      <c r="AS187" s="259"/>
      <c r="AT187" s="259"/>
      <c r="AU187" s="259"/>
      <c r="AV187" s="259"/>
      <c r="AW187" s="259"/>
      <c r="AX187" s="259"/>
      <c r="AY187" s="259"/>
      <c r="AZ187" s="259"/>
    </row>
    <row r="188" spans="1:52" ht="12" customHeight="1">
      <c r="A188" s="259"/>
      <c r="B188" s="259"/>
      <c r="C188" s="259"/>
      <c r="D188" s="259"/>
      <c r="E188" s="259"/>
      <c r="F188" s="259"/>
      <c r="G188" s="259"/>
      <c r="H188" s="259"/>
      <c r="I188" s="259"/>
      <c r="J188" s="259"/>
      <c r="K188" s="259"/>
      <c r="L188" s="259"/>
      <c r="M188" s="259"/>
      <c r="N188" s="259"/>
      <c r="O188" s="259"/>
      <c r="P188" s="259"/>
      <c r="Q188" s="259"/>
      <c r="R188" s="259"/>
      <c r="S188" s="259"/>
      <c r="T188" s="259"/>
      <c r="U188" s="259"/>
      <c r="V188" s="259"/>
      <c r="W188" s="259"/>
      <c r="X188" s="259"/>
      <c r="Y188" s="259"/>
      <c r="Z188" s="259"/>
      <c r="AA188" s="259"/>
      <c r="AB188" s="259"/>
      <c r="AC188" s="259"/>
      <c r="AD188" s="259"/>
      <c r="AE188" s="259"/>
      <c r="AF188" s="259"/>
      <c r="AG188" s="259"/>
      <c r="AH188" s="259"/>
      <c r="AI188" s="259"/>
      <c r="AJ188" s="259"/>
      <c r="AK188" s="259"/>
      <c r="AL188" s="259"/>
      <c r="AM188" s="259"/>
      <c r="AN188" s="259"/>
      <c r="AO188" s="259"/>
      <c r="AP188" s="259"/>
      <c r="AQ188" s="259"/>
      <c r="AR188" s="259"/>
      <c r="AS188" s="259"/>
      <c r="AT188" s="259"/>
      <c r="AU188" s="259"/>
      <c r="AV188" s="259"/>
      <c r="AW188" s="259"/>
      <c r="AX188" s="259"/>
      <c r="AY188" s="259"/>
      <c r="AZ188" s="259"/>
    </row>
    <row r="189" spans="1:52" ht="12" customHeight="1">
      <c r="A189" s="259"/>
      <c r="B189" s="259"/>
      <c r="C189" s="259"/>
      <c r="D189" s="259"/>
      <c r="E189" s="259"/>
      <c r="F189" s="259"/>
      <c r="G189" s="259"/>
      <c r="H189" s="259"/>
      <c r="I189" s="259"/>
      <c r="J189" s="259"/>
      <c r="K189" s="259"/>
      <c r="L189" s="259"/>
      <c r="M189" s="259"/>
      <c r="N189" s="259"/>
      <c r="O189" s="259"/>
      <c r="P189" s="259"/>
      <c r="Q189" s="259"/>
      <c r="R189" s="259"/>
      <c r="S189" s="259"/>
      <c r="T189" s="259"/>
      <c r="U189" s="259"/>
      <c r="V189" s="259"/>
      <c r="W189" s="259"/>
      <c r="X189" s="259"/>
      <c r="Y189" s="259"/>
      <c r="Z189" s="259"/>
      <c r="AA189" s="259"/>
      <c r="AB189" s="259"/>
      <c r="AC189" s="259"/>
      <c r="AD189" s="259"/>
      <c r="AE189" s="259"/>
      <c r="AF189" s="259"/>
      <c r="AG189" s="259"/>
      <c r="AH189" s="259"/>
      <c r="AI189" s="259"/>
      <c r="AJ189" s="259"/>
      <c r="AK189" s="259"/>
      <c r="AL189" s="259"/>
      <c r="AM189" s="259"/>
      <c r="AN189" s="259"/>
      <c r="AO189" s="259"/>
      <c r="AP189" s="259"/>
      <c r="AQ189" s="259"/>
      <c r="AR189" s="259"/>
      <c r="AS189" s="259"/>
      <c r="AT189" s="259"/>
      <c r="AU189" s="259"/>
      <c r="AV189" s="259"/>
      <c r="AW189" s="259"/>
      <c r="AX189" s="259"/>
      <c r="AY189" s="259"/>
      <c r="AZ189" s="259"/>
    </row>
    <row r="190" spans="1:52" ht="12" customHeight="1">
      <c r="A190" s="259"/>
      <c r="B190" s="259"/>
      <c r="C190" s="259"/>
      <c r="D190" s="259"/>
      <c r="E190" s="259"/>
      <c r="F190" s="259"/>
      <c r="G190" s="259"/>
      <c r="H190" s="259"/>
      <c r="I190" s="259"/>
      <c r="J190" s="259"/>
      <c r="K190" s="259"/>
      <c r="L190" s="259"/>
      <c r="M190" s="259"/>
      <c r="N190" s="259"/>
      <c r="O190" s="259"/>
      <c r="P190" s="259"/>
      <c r="Q190" s="259"/>
      <c r="R190" s="259"/>
      <c r="S190" s="259"/>
      <c r="T190" s="259"/>
      <c r="U190" s="259"/>
      <c r="V190" s="259"/>
      <c r="W190" s="259"/>
      <c r="X190" s="259"/>
      <c r="Y190" s="259"/>
      <c r="Z190" s="259"/>
      <c r="AA190" s="259"/>
      <c r="AB190" s="259"/>
      <c r="AC190" s="259"/>
      <c r="AD190" s="259"/>
      <c r="AE190" s="259"/>
      <c r="AF190" s="259"/>
      <c r="AG190" s="259"/>
      <c r="AH190" s="259"/>
      <c r="AI190" s="259"/>
      <c r="AJ190" s="259"/>
      <c r="AK190" s="259"/>
      <c r="AL190" s="259"/>
      <c r="AM190" s="259"/>
      <c r="AN190" s="259"/>
      <c r="AO190" s="259"/>
      <c r="AP190" s="259"/>
      <c r="AQ190" s="259"/>
      <c r="AR190" s="259"/>
      <c r="AS190" s="259"/>
      <c r="AT190" s="259"/>
      <c r="AU190" s="259"/>
      <c r="AV190" s="259"/>
      <c r="AW190" s="259"/>
      <c r="AX190" s="259"/>
      <c r="AY190" s="259"/>
      <c r="AZ190" s="259"/>
    </row>
    <row r="191" spans="1:52" ht="12" customHeight="1">
      <c r="A191" s="259"/>
      <c r="B191" s="259"/>
      <c r="C191" s="259"/>
      <c r="D191" s="259"/>
      <c r="E191" s="259"/>
      <c r="F191" s="259"/>
      <c r="G191" s="259"/>
      <c r="H191" s="259"/>
      <c r="I191" s="259"/>
      <c r="J191" s="259"/>
      <c r="K191" s="259"/>
      <c r="L191" s="259"/>
      <c r="M191" s="259"/>
      <c r="N191" s="259"/>
      <c r="O191" s="259"/>
      <c r="P191" s="259"/>
      <c r="Q191" s="259"/>
      <c r="R191" s="259"/>
      <c r="S191" s="259"/>
      <c r="T191" s="259"/>
      <c r="U191" s="259"/>
      <c r="V191" s="259"/>
      <c r="W191" s="259"/>
      <c r="X191" s="259"/>
      <c r="Y191" s="259"/>
      <c r="Z191" s="259"/>
      <c r="AA191" s="259"/>
      <c r="AB191" s="259"/>
      <c r="AC191" s="259"/>
      <c r="AD191" s="259"/>
      <c r="AE191" s="259"/>
      <c r="AF191" s="259"/>
      <c r="AG191" s="259"/>
      <c r="AH191" s="259"/>
      <c r="AI191" s="259"/>
      <c r="AJ191" s="259"/>
      <c r="AK191" s="259"/>
      <c r="AL191" s="259"/>
      <c r="AM191" s="259"/>
      <c r="AN191" s="259"/>
      <c r="AO191" s="259"/>
      <c r="AP191" s="259"/>
      <c r="AQ191" s="259"/>
      <c r="AR191" s="259"/>
      <c r="AS191" s="259"/>
      <c r="AT191" s="259"/>
      <c r="AU191" s="259"/>
      <c r="AV191" s="259"/>
      <c r="AW191" s="259"/>
      <c r="AX191" s="259"/>
      <c r="AY191" s="259"/>
      <c r="AZ191" s="259"/>
    </row>
    <row r="192" spans="1:52" ht="12" customHeight="1">
      <c r="A192" s="259"/>
      <c r="B192" s="259"/>
      <c r="C192" s="259"/>
      <c r="D192" s="259"/>
      <c r="E192" s="259"/>
      <c r="F192" s="259"/>
      <c r="G192" s="259"/>
      <c r="H192" s="259"/>
      <c r="I192" s="259"/>
      <c r="J192" s="259"/>
      <c r="K192" s="259"/>
      <c r="L192" s="259"/>
      <c r="M192" s="259"/>
      <c r="N192" s="259"/>
      <c r="O192" s="259"/>
      <c r="P192" s="259"/>
      <c r="Q192" s="259"/>
      <c r="R192" s="259"/>
      <c r="S192" s="259"/>
      <c r="T192" s="259"/>
      <c r="U192" s="259"/>
      <c r="V192" s="259"/>
      <c r="W192" s="259"/>
      <c r="X192" s="259"/>
      <c r="Y192" s="259"/>
      <c r="Z192" s="259"/>
      <c r="AA192" s="259"/>
      <c r="AB192" s="259"/>
      <c r="AC192" s="259"/>
      <c r="AD192" s="259"/>
      <c r="AE192" s="259"/>
      <c r="AF192" s="259"/>
      <c r="AG192" s="259"/>
      <c r="AH192" s="259"/>
      <c r="AI192" s="259"/>
      <c r="AJ192" s="259"/>
      <c r="AK192" s="259"/>
      <c r="AL192" s="259"/>
      <c r="AM192" s="259"/>
      <c r="AN192" s="259"/>
      <c r="AO192" s="259"/>
      <c r="AP192" s="259"/>
      <c r="AQ192" s="259"/>
      <c r="AR192" s="259"/>
      <c r="AS192" s="259"/>
      <c r="AT192" s="259"/>
      <c r="AU192" s="259"/>
      <c r="AV192" s="259"/>
      <c r="AW192" s="259"/>
      <c r="AX192" s="259"/>
      <c r="AY192" s="259"/>
      <c r="AZ192" s="259"/>
    </row>
    <row r="193" spans="1:52" ht="12" customHeight="1">
      <c r="A193" s="259"/>
      <c r="B193" s="259"/>
      <c r="C193" s="259"/>
      <c r="D193" s="259"/>
      <c r="E193" s="259"/>
      <c r="F193" s="259"/>
      <c r="G193" s="259"/>
      <c r="H193" s="259"/>
      <c r="I193" s="259"/>
      <c r="J193" s="259"/>
      <c r="K193" s="259"/>
      <c r="L193" s="259"/>
      <c r="M193" s="259"/>
      <c r="N193" s="259"/>
      <c r="O193" s="259"/>
      <c r="P193" s="259"/>
      <c r="Q193" s="259"/>
      <c r="R193" s="259"/>
      <c r="S193" s="259"/>
      <c r="T193" s="259"/>
      <c r="U193" s="259"/>
      <c r="V193" s="259"/>
      <c r="W193" s="259"/>
      <c r="X193" s="259"/>
      <c r="Y193" s="259"/>
      <c r="Z193" s="259"/>
      <c r="AA193" s="259"/>
      <c r="AB193" s="259"/>
      <c r="AC193" s="259"/>
      <c r="AD193" s="259"/>
      <c r="AE193" s="259"/>
      <c r="AF193" s="259"/>
      <c r="AG193" s="259"/>
      <c r="AH193" s="259"/>
      <c r="AI193" s="259"/>
      <c r="AJ193" s="259"/>
      <c r="AK193" s="259"/>
      <c r="AL193" s="259"/>
      <c r="AM193" s="259"/>
      <c r="AN193" s="259"/>
      <c r="AO193" s="259"/>
      <c r="AP193" s="259"/>
      <c r="AQ193" s="259"/>
      <c r="AR193" s="259"/>
      <c r="AS193" s="259"/>
      <c r="AT193" s="259"/>
      <c r="AU193" s="259"/>
      <c r="AV193" s="259"/>
      <c r="AW193" s="259"/>
      <c r="AX193" s="259"/>
      <c r="AY193" s="259"/>
      <c r="AZ193" s="259"/>
    </row>
    <row r="194" spans="1:52" ht="12" customHeight="1">
      <c r="A194" s="259"/>
      <c r="B194" s="259"/>
      <c r="C194" s="259"/>
      <c r="D194" s="259"/>
      <c r="E194" s="259"/>
      <c r="F194" s="259"/>
      <c r="G194" s="259"/>
      <c r="H194" s="259"/>
      <c r="I194" s="259"/>
      <c r="J194" s="259"/>
      <c r="K194" s="259"/>
      <c r="L194" s="259"/>
      <c r="M194" s="259"/>
      <c r="N194" s="259"/>
      <c r="O194" s="259"/>
      <c r="P194" s="259"/>
      <c r="Q194" s="259"/>
      <c r="R194" s="259"/>
      <c r="S194" s="259"/>
      <c r="T194" s="259"/>
      <c r="U194" s="259"/>
      <c r="V194" s="259"/>
      <c r="W194" s="259"/>
      <c r="X194" s="259"/>
      <c r="Y194" s="259"/>
      <c r="Z194" s="259"/>
      <c r="AA194" s="259"/>
      <c r="AB194" s="259"/>
      <c r="AC194" s="259"/>
      <c r="AD194" s="259"/>
      <c r="AE194" s="259"/>
      <c r="AF194" s="259"/>
      <c r="AG194" s="259"/>
      <c r="AH194" s="259"/>
      <c r="AI194" s="259"/>
      <c r="AJ194" s="259"/>
      <c r="AK194" s="259"/>
      <c r="AL194" s="259"/>
      <c r="AM194" s="259"/>
      <c r="AN194" s="259"/>
      <c r="AO194" s="259"/>
      <c r="AP194" s="259"/>
      <c r="AQ194" s="259"/>
      <c r="AR194" s="259"/>
      <c r="AS194" s="259"/>
      <c r="AT194" s="259"/>
      <c r="AU194" s="259"/>
      <c r="AV194" s="259"/>
      <c r="AW194" s="259"/>
      <c r="AX194" s="259"/>
      <c r="AY194" s="259"/>
      <c r="AZ194" s="259"/>
    </row>
    <row r="195" spans="1:52" ht="12" customHeight="1">
      <c r="A195" s="259"/>
      <c r="B195" s="259"/>
      <c r="C195" s="259"/>
      <c r="D195" s="259"/>
      <c r="E195" s="259"/>
      <c r="F195" s="259"/>
      <c r="G195" s="259"/>
      <c r="H195" s="259"/>
      <c r="I195" s="259"/>
      <c r="J195" s="259"/>
      <c r="K195" s="259"/>
      <c r="L195" s="259"/>
      <c r="M195" s="259"/>
      <c r="N195" s="259"/>
      <c r="O195" s="259"/>
      <c r="P195" s="259"/>
      <c r="Q195" s="259"/>
      <c r="R195" s="259"/>
      <c r="S195" s="259"/>
      <c r="T195" s="259"/>
      <c r="U195" s="259"/>
      <c r="V195" s="259"/>
      <c r="W195" s="259"/>
      <c r="X195" s="259"/>
      <c r="Y195" s="259"/>
      <c r="Z195" s="259"/>
      <c r="AA195" s="259"/>
      <c r="AB195" s="259"/>
      <c r="AC195" s="259"/>
      <c r="AD195" s="259"/>
      <c r="AE195" s="259"/>
      <c r="AF195" s="259"/>
      <c r="AG195" s="259"/>
      <c r="AH195" s="259"/>
      <c r="AI195" s="259"/>
      <c r="AJ195" s="259"/>
      <c r="AK195" s="259"/>
      <c r="AL195" s="259"/>
      <c r="AM195" s="259"/>
      <c r="AN195" s="259"/>
      <c r="AO195" s="259"/>
      <c r="AP195" s="259"/>
      <c r="AQ195" s="259"/>
      <c r="AR195" s="259"/>
      <c r="AS195" s="259"/>
      <c r="AT195" s="259"/>
      <c r="AU195" s="259"/>
      <c r="AV195" s="259"/>
      <c r="AW195" s="259"/>
      <c r="AX195" s="259"/>
      <c r="AY195" s="259"/>
      <c r="AZ195" s="259"/>
    </row>
    <row r="196" spans="1:52" ht="12" customHeight="1">
      <c r="A196" s="259"/>
      <c r="B196" s="259"/>
      <c r="C196" s="259"/>
      <c r="D196" s="259"/>
      <c r="E196" s="259"/>
      <c r="F196" s="259"/>
      <c r="G196" s="259"/>
      <c r="H196" s="259"/>
      <c r="I196" s="259"/>
      <c r="J196" s="259"/>
      <c r="K196" s="259"/>
      <c r="L196" s="259"/>
      <c r="M196" s="259"/>
      <c r="N196" s="259"/>
      <c r="O196" s="259"/>
      <c r="P196" s="259"/>
      <c r="Q196" s="259"/>
      <c r="R196" s="259"/>
      <c r="S196" s="259"/>
      <c r="T196" s="259"/>
      <c r="U196" s="259"/>
      <c r="V196" s="259"/>
      <c r="W196" s="259"/>
      <c r="X196" s="259"/>
      <c r="Y196" s="259"/>
      <c r="Z196" s="259"/>
      <c r="AA196" s="259"/>
      <c r="AB196" s="259"/>
      <c r="AC196" s="259"/>
      <c r="AD196" s="259"/>
      <c r="AE196" s="259"/>
      <c r="AF196" s="259"/>
      <c r="AG196" s="259"/>
      <c r="AH196" s="259"/>
      <c r="AI196" s="259"/>
      <c r="AJ196" s="259"/>
      <c r="AK196" s="259"/>
      <c r="AL196" s="259"/>
      <c r="AM196" s="259"/>
      <c r="AN196" s="259"/>
      <c r="AO196" s="259"/>
      <c r="AP196" s="259"/>
      <c r="AQ196" s="259"/>
      <c r="AR196" s="259"/>
      <c r="AS196" s="259"/>
      <c r="AT196" s="259"/>
      <c r="AU196" s="259"/>
      <c r="AV196" s="259"/>
      <c r="AW196" s="259"/>
      <c r="AX196" s="259"/>
      <c r="AY196" s="259"/>
      <c r="AZ196" s="259"/>
    </row>
    <row r="197" spans="1:52" ht="12" customHeight="1">
      <c r="A197" s="259"/>
      <c r="B197" s="259"/>
      <c r="C197" s="259"/>
      <c r="D197" s="259"/>
      <c r="E197" s="259"/>
      <c r="F197" s="259"/>
      <c r="G197" s="259"/>
      <c r="H197" s="259"/>
      <c r="I197" s="259"/>
      <c r="J197" s="259"/>
      <c r="K197" s="259"/>
      <c r="L197" s="259"/>
      <c r="M197" s="259"/>
      <c r="N197" s="259"/>
      <c r="O197" s="259"/>
      <c r="P197" s="259"/>
      <c r="Q197" s="259"/>
      <c r="R197" s="259"/>
      <c r="S197" s="259"/>
      <c r="T197" s="259"/>
      <c r="U197" s="259"/>
      <c r="V197" s="259"/>
      <c r="W197" s="259"/>
      <c r="X197" s="259"/>
      <c r="Y197" s="259"/>
      <c r="Z197" s="259"/>
      <c r="AA197" s="259"/>
      <c r="AB197" s="259"/>
      <c r="AC197" s="259"/>
      <c r="AD197" s="259"/>
      <c r="AE197" s="259"/>
      <c r="AF197" s="259"/>
      <c r="AG197" s="259"/>
      <c r="AH197" s="259"/>
      <c r="AI197" s="259"/>
      <c r="AJ197" s="259"/>
      <c r="AK197" s="259"/>
      <c r="AL197" s="259"/>
      <c r="AM197" s="259"/>
      <c r="AN197" s="259"/>
      <c r="AO197" s="259"/>
      <c r="AP197" s="259"/>
      <c r="AQ197" s="259"/>
      <c r="AR197" s="259"/>
      <c r="AS197" s="259"/>
      <c r="AT197" s="259"/>
      <c r="AU197" s="259"/>
      <c r="AV197" s="259"/>
      <c r="AW197" s="259"/>
      <c r="AX197" s="259"/>
      <c r="AY197" s="259"/>
      <c r="AZ197" s="259"/>
    </row>
    <row r="198" spans="1:52" ht="12" customHeight="1">
      <c r="A198" s="259"/>
      <c r="B198" s="259"/>
      <c r="C198" s="259"/>
      <c r="D198" s="259"/>
      <c r="E198" s="259"/>
      <c r="F198" s="259"/>
      <c r="G198" s="259"/>
      <c r="H198" s="259"/>
      <c r="I198" s="259"/>
      <c r="J198" s="259"/>
      <c r="K198" s="259"/>
      <c r="L198" s="259"/>
      <c r="M198" s="259"/>
      <c r="N198" s="259"/>
      <c r="O198" s="259"/>
      <c r="P198" s="259"/>
      <c r="Q198" s="259"/>
      <c r="R198" s="259"/>
      <c r="S198" s="259"/>
      <c r="T198" s="259"/>
      <c r="U198" s="259"/>
      <c r="V198" s="259"/>
      <c r="W198" s="259"/>
      <c r="X198" s="259"/>
      <c r="Y198" s="259"/>
      <c r="Z198" s="259"/>
      <c r="AA198" s="259"/>
      <c r="AB198" s="259"/>
      <c r="AC198" s="259"/>
      <c r="AD198" s="259"/>
      <c r="AE198" s="259"/>
      <c r="AF198" s="259"/>
      <c r="AG198" s="259"/>
      <c r="AH198" s="259"/>
      <c r="AI198" s="259"/>
      <c r="AJ198" s="259"/>
      <c r="AK198" s="259"/>
      <c r="AL198" s="259"/>
      <c r="AM198" s="259"/>
      <c r="AN198" s="259"/>
      <c r="AO198" s="259"/>
      <c r="AP198" s="259"/>
      <c r="AQ198" s="259"/>
      <c r="AR198" s="259"/>
      <c r="AS198" s="259"/>
      <c r="AT198" s="259"/>
      <c r="AU198" s="259"/>
      <c r="AV198" s="259"/>
      <c r="AW198" s="259"/>
      <c r="AX198" s="259"/>
      <c r="AY198" s="259"/>
      <c r="AZ198" s="259"/>
    </row>
    <row r="199" spans="1:52" ht="12" customHeight="1">
      <c r="A199" s="259"/>
      <c r="B199" s="259"/>
      <c r="C199" s="259"/>
      <c r="D199" s="259"/>
      <c r="E199" s="259"/>
      <c r="F199" s="259"/>
      <c r="G199" s="259"/>
      <c r="H199" s="259"/>
      <c r="I199" s="259"/>
      <c r="J199" s="259"/>
      <c r="K199" s="259"/>
      <c r="L199" s="259"/>
      <c r="M199" s="259"/>
      <c r="N199" s="259"/>
      <c r="O199" s="259"/>
      <c r="P199" s="259"/>
      <c r="Q199" s="259"/>
      <c r="R199" s="259"/>
      <c r="S199" s="259"/>
      <c r="T199" s="259"/>
      <c r="U199" s="259"/>
      <c r="V199" s="259"/>
      <c r="W199" s="259"/>
      <c r="X199" s="259"/>
      <c r="Y199" s="259"/>
      <c r="Z199" s="259"/>
      <c r="AA199" s="259"/>
      <c r="AB199" s="259"/>
      <c r="AC199" s="259"/>
      <c r="AD199" s="259"/>
      <c r="AE199" s="259"/>
      <c r="AF199" s="259"/>
      <c r="AG199" s="259"/>
      <c r="AH199" s="259"/>
      <c r="AI199" s="259"/>
      <c r="AJ199" s="259"/>
      <c r="AK199" s="259"/>
      <c r="AL199" s="259"/>
      <c r="AM199" s="259"/>
      <c r="AN199" s="259"/>
      <c r="AO199" s="259"/>
      <c r="AP199" s="259"/>
      <c r="AQ199" s="259"/>
      <c r="AR199" s="259"/>
      <c r="AS199" s="259"/>
      <c r="AT199" s="259"/>
      <c r="AU199" s="259"/>
      <c r="AV199" s="259"/>
      <c r="AW199" s="259"/>
      <c r="AX199" s="259"/>
      <c r="AY199" s="259"/>
      <c r="AZ199" s="259"/>
    </row>
    <row r="200" spans="1:52" ht="12" customHeight="1">
      <c r="A200" s="259"/>
      <c r="B200" s="259"/>
      <c r="C200" s="259"/>
      <c r="D200" s="259"/>
      <c r="E200" s="259"/>
      <c r="F200" s="259"/>
      <c r="G200" s="259"/>
      <c r="H200" s="259"/>
      <c r="I200" s="259"/>
      <c r="J200" s="259"/>
      <c r="K200" s="259"/>
      <c r="L200" s="259"/>
      <c r="M200" s="259"/>
      <c r="N200" s="259"/>
      <c r="O200" s="259"/>
      <c r="P200" s="259"/>
      <c r="Q200" s="259"/>
      <c r="R200" s="259"/>
      <c r="S200" s="259"/>
      <c r="T200" s="259"/>
      <c r="U200" s="259"/>
      <c r="V200" s="259"/>
      <c r="W200" s="259"/>
      <c r="X200" s="259"/>
      <c r="Y200" s="259"/>
      <c r="Z200" s="259"/>
      <c r="AA200" s="259"/>
      <c r="AB200" s="259"/>
      <c r="AC200" s="259"/>
      <c r="AD200" s="259"/>
      <c r="AE200" s="259"/>
      <c r="AF200" s="259"/>
      <c r="AG200" s="259"/>
      <c r="AH200" s="259"/>
      <c r="AI200" s="259"/>
      <c r="AJ200" s="259"/>
      <c r="AK200" s="259"/>
      <c r="AL200" s="259"/>
      <c r="AM200" s="259"/>
      <c r="AN200" s="259"/>
      <c r="AO200" s="259"/>
      <c r="AP200" s="259"/>
      <c r="AQ200" s="259"/>
      <c r="AR200" s="259"/>
      <c r="AS200" s="259"/>
      <c r="AT200" s="259"/>
      <c r="AU200" s="259"/>
      <c r="AV200" s="259"/>
      <c r="AW200" s="259"/>
      <c r="AX200" s="259"/>
      <c r="AY200" s="259"/>
      <c r="AZ200" s="259"/>
    </row>
    <row r="201" spans="1:52" ht="12" customHeight="1">
      <c r="A201" s="259"/>
      <c r="B201" s="259"/>
      <c r="C201" s="259"/>
      <c r="D201" s="259"/>
      <c r="E201" s="259"/>
      <c r="F201" s="259"/>
      <c r="G201" s="259"/>
      <c r="H201" s="259"/>
      <c r="I201" s="259"/>
      <c r="J201" s="259"/>
      <c r="K201" s="259"/>
      <c r="L201" s="259"/>
      <c r="M201" s="259"/>
      <c r="N201" s="259"/>
      <c r="O201" s="259"/>
      <c r="P201" s="259"/>
      <c r="Q201" s="259"/>
      <c r="R201" s="259"/>
      <c r="S201" s="259"/>
      <c r="T201" s="259"/>
      <c r="U201" s="259"/>
      <c r="V201" s="259"/>
      <c r="W201" s="259"/>
      <c r="X201" s="259"/>
      <c r="Y201" s="259"/>
      <c r="Z201" s="259"/>
      <c r="AA201" s="259"/>
      <c r="AB201" s="259"/>
      <c r="AC201" s="259"/>
      <c r="AD201" s="259"/>
      <c r="AE201" s="259"/>
      <c r="AF201" s="259"/>
      <c r="AG201" s="259"/>
      <c r="AH201" s="259"/>
      <c r="AI201" s="259"/>
      <c r="AJ201" s="259"/>
      <c r="AK201" s="259"/>
      <c r="AL201" s="259"/>
      <c r="AM201" s="259"/>
      <c r="AN201" s="259"/>
      <c r="AO201" s="259"/>
      <c r="AP201" s="259"/>
      <c r="AQ201" s="259"/>
      <c r="AR201" s="259"/>
      <c r="AS201" s="259"/>
      <c r="AT201" s="259"/>
      <c r="AU201" s="259"/>
      <c r="AV201" s="259"/>
      <c r="AW201" s="259"/>
      <c r="AX201" s="259"/>
      <c r="AY201" s="259"/>
      <c r="AZ201" s="259"/>
    </row>
    <row r="202" spans="1:52" ht="12" customHeight="1">
      <c r="A202" s="259"/>
      <c r="B202" s="259"/>
      <c r="C202" s="259"/>
      <c r="D202" s="259"/>
      <c r="E202" s="259"/>
      <c r="F202" s="259"/>
      <c r="G202" s="259"/>
      <c r="H202" s="259"/>
      <c r="I202" s="259"/>
      <c r="J202" s="259"/>
      <c r="K202" s="259"/>
      <c r="L202" s="259"/>
      <c r="M202" s="259"/>
      <c r="N202" s="259"/>
      <c r="O202" s="259"/>
      <c r="P202" s="259"/>
      <c r="Q202" s="259"/>
      <c r="R202" s="259"/>
      <c r="S202" s="259"/>
      <c r="T202" s="259"/>
      <c r="U202" s="259"/>
      <c r="V202" s="259"/>
      <c r="W202" s="259"/>
      <c r="X202" s="259"/>
      <c r="Y202" s="259"/>
      <c r="Z202" s="259"/>
      <c r="AA202" s="259"/>
      <c r="AB202" s="259"/>
      <c r="AC202" s="259"/>
      <c r="AD202" s="259"/>
      <c r="AE202" s="259"/>
      <c r="AF202" s="259"/>
      <c r="AG202" s="259"/>
      <c r="AH202" s="259"/>
      <c r="AI202" s="259"/>
      <c r="AJ202" s="259"/>
      <c r="AK202" s="259"/>
      <c r="AL202" s="259"/>
      <c r="AM202" s="259"/>
      <c r="AN202" s="259"/>
      <c r="AO202" s="259"/>
      <c r="AP202" s="259"/>
      <c r="AQ202" s="259"/>
      <c r="AR202" s="259"/>
      <c r="AS202" s="259"/>
      <c r="AT202" s="259"/>
      <c r="AU202" s="259"/>
      <c r="AV202" s="259"/>
      <c r="AW202" s="259"/>
      <c r="AX202" s="259"/>
      <c r="AY202" s="259"/>
      <c r="AZ202" s="259"/>
    </row>
    <row r="203" spans="1:52" ht="12" customHeight="1">
      <c r="A203" s="259"/>
      <c r="B203" s="259"/>
      <c r="C203" s="259"/>
      <c r="D203" s="259"/>
      <c r="E203" s="259"/>
      <c r="F203" s="259"/>
      <c r="G203" s="259"/>
      <c r="H203" s="259"/>
      <c r="I203" s="259"/>
      <c r="J203" s="259"/>
      <c r="K203" s="259"/>
      <c r="L203" s="259"/>
      <c r="M203" s="259"/>
      <c r="N203" s="259"/>
      <c r="O203" s="259"/>
      <c r="P203" s="259"/>
      <c r="Q203" s="259"/>
      <c r="R203" s="259"/>
      <c r="S203" s="259"/>
      <c r="T203" s="259"/>
      <c r="U203" s="259"/>
      <c r="V203" s="259"/>
      <c r="W203" s="259"/>
      <c r="X203" s="259"/>
      <c r="Y203" s="259"/>
      <c r="Z203" s="259"/>
      <c r="AA203" s="259"/>
      <c r="AB203" s="259"/>
      <c r="AC203" s="259"/>
      <c r="AD203" s="259"/>
      <c r="AE203" s="259"/>
      <c r="AF203" s="259"/>
      <c r="AG203" s="259"/>
      <c r="AH203" s="259"/>
      <c r="AI203" s="259"/>
      <c r="AJ203" s="259"/>
      <c r="AK203" s="259"/>
      <c r="AL203" s="259"/>
      <c r="AM203" s="259"/>
      <c r="AN203" s="259"/>
      <c r="AO203" s="259"/>
      <c r="AP203" s="259"/>
      <c r="AQ203" s="259"/>
      <c r="AR203" s="259"/>
      <c r="AS203" s="259"/>
      <c r="AT203" s="259"/>
      <c r="AU203" s="259"/>
      <c r="AV203" s="259"/>
      <c r="AW203" s="259"/>
      <c r="AX203" s="259"/>
      <c r="AY203" s="259"/>
      <c r="AZ203" s="259"/>
    </row>
    <row r="204" spans="1:52" ht="12" customHeight="1">
      <c r="A204" s="259"/>
      <c r="B204" s="259"/>
      <c r="C204" s="259"/>
      <c r="D204" s="259"/>
      <c r="E204" s="259"/>
      <c r="F204" s="259"/>
      <c r="G204" s="259"/>
      <c r="H204" s="259"/>
      <c r="I204" s="259"/>
      <c r="J204" s="259"/>
      <c r="K204" s="259"/>
      <c r="L204" s="259"/>
      <c r="M204" s="259"/>
      <c r="N204" s="259"/>
      <c r="O204" s="259"/>
      <c r="P204" s="259"/>
      <c r="Q204" s="259"/>
      <c r="R204" s="259"/>
      <c r="S204" s="259"/>
      <c r="T204" s="259"/>
      <c r="U204" s="259"/>
      <c r="V204" s="259"/>
      <c r="W204" s="259"/>
      <c r="X204" s="259"/>
      <c r="Y204" s="259"/>
      <c r="Z204" s="259"/>
      <c r="AA204" s="259"/>
      <c r="AB204" s="259"/>
      <c r="AC204" s="259"/>
      <c r="AD204" s="259"/>
      <c r="AE204" s="259"/>
      <c r="AF204" s="259"/>
      <c r="AG204" s="259"/>
      <c r="AH204" s="259"/>
      <c r="AI204" s="259"/>
      <c r="AJ204" s="259"/>
      <c r="AK204" s="259"/>
      <c r="AL204" s="259"/>
      <c r="AM204" s="259"/>
      <c r="AN204" s="259"/>
      <c r="AO204" s="259"/>
      <c r="AP204" s="259"/>
      <c r="AQ204" s="259"/>
      <c r="AR204" s="259"/>
      <c r="AS204" s="259"/>
      <c r="AT204" s="259"/>
      <c r="AU204" s="259"/>
      <c r="AV204" s="259"/>
      <c r="AW204" s="259"/>
      <c r="AX204" s="259"/>
      <c r="AY204" s="259"/>
      <c r="AZ204" s="259"/>
    </row>
    <row r="205" spans="1:52" ht="12" customHeight="1">
      <c r="A205" s="259"/>
      <c r="B205" s="259"/>
      <c r="C205" s="259"/>
      <c r="D205" s="259"/>
      <c r="E205" s="259"/>
      <c r="F205" s="259"/>
      <c r="G205" s="259"/>
      <c r="H205" s="259"/>
      <c r="I205" s="259"/>
      <c r="J205" s="259"/>
      <c r="K205" s="259"/>
      <c r="L205" s="259"/>
      <c r="M205" s="259"/>
      <c r="N205" s="259"/>
      <c r="O205" s="259"/>
      <c r="P205" s="259"/>
      <c r="Q205" s="259"/>
      <c r="R205" s="259"/>
      <c r="S205" s="259"/>
      <c r="T205" s="259"/>
      <c r="U205" s="259"/>
      <c r="V205" s="259"/>
      <c r="W205" s="259"/>
      <c r="X205" s="259"/>
      <c r="Y205" s="259"/>
      <c r="Z205" s="259"/>
      <c r="AA205" s="259"/>
      <c r="AB205" s="259"/>
      <c r="AC205" s="259"/>
      <c r="AD205" s="259"/>
      <c r="AE205" s="259"/>
      <c r="AF205" s="259"/>
      <c r="AG205" s="259"/>
      <c r="AH205" s="259"/>
      <c r="AI205" s="259"/>
      <c r="AJ205" s="259"/>
      <c r="AK205" s="259"/>
      <c r="AL205" s="259"/>
      <c r="AM205" s="259"/>
      <c r="AN205" s="259"/>
      <c r="AO205" s="259"/>
      <c r="AP205" s="259"/>
      <c r="AQ205" s="259"/>
      <c r="AR205" s="259"/>
      <c r="AS205" s="259"/>
      <c r="AT205" s="259"/>
      <c r="AU205" s="259"/>
      <c r="AV205" s="259"/>
      <c r="AW205" s="259"/>
      <c r="AX205" s="259"/>
      <c r="AY205" s="259"/>
      <c r="AZ205" s="259"/>
    </row>
    <row r="206" spans="1:52" ht="12" customHeight="1">
      <c r="A206" s="259"/>
      <c r="B206" s="259"/>
      <c r="C206" s="259"/>
      <c r="D206" s="259"/>
      <c r="E206" s="259"/>
      <c r="F206" s="259"/>
      <c r="G206" s="259"/>
      <c r="H206" s="259"/>
      <c r="I206" s="259"/>
      <c r="J206" s="259"/>
      <c r="K206" s="259"/>
      <c r="L206" s="259"/>
      <c r="M206" s="259"/>
      <c r="N206" s="259"/>
      <c r="O206" s="259"/>
      <c r="P206" s="259"/>
      <c r="Q206" s="259"/>
      <c r="R206" s="259"/>
      <c r="S206" s="259"/>
      <c r="T206" s="259"/>
      <c r="U206" s="259"/>
      <c r="V206" s="259"/>
      <c r="W206" s="259"/>
      <c r="X206" s="259"/>
      <c r="Y206" s="259"/>
      <c r="Z206" s="259"/>
      <c r="AA206" s="259"/>
      <c r="AB206" s="259"/>
      <c r="AC206" s="259"/>
      <c r="AD206" s="259"/>
      <c r="AE206" s="259"/>
      <c r="AF206" s="259"/>
      <c r="AG206" s="259"/>
      <c r="AH206" s="259"/>
      <c r="AI206" s="259"/>
      <c r="AJ206" s="259"/>
      <c r="AK206" s="259"/>
      <c r="AL206" s="259"/>
      <c r="AM206" s="259"/>
      <c r="AN206" s="259"/>
      <c r="AO206" s="259"/>
      <c r="AP206" s="259"/>
      <c r="AQ206" s="259"/>
      <c r="AR206" s="259"/>
      <c r="AS206" s="259"/>
      <c r="AT206" s="259"/>
      <c r="AU206" s="259"/>
      <c r="AV206" s="259"/>
      <c r="AW206" s="259"/>
      <c r="AX206" s="259"/>
      <c r="AY206" s="259"/>
      <c r="AZ206" s="259"/>
    </row>
    <row r="207" spans="1:52" ht="12" customHeight="1">
      <c r="A207" s="259"/>
      <c r="B207" s="259"/>
      <c r="C207" s="259"/>
      <c r="D207" s="259"/>
      <c r="E207" s="259"/>
      <c r="F207" s="259"/>
      <c r="G207" s="259"/>
      <c r="H207" s="259"/>
      <c r="I207" s="259"/>
      <c r="J207" s="259"/>
      <c r="K207" s="259"/>
      <c r="L207" s="259"/>
      <c r="M207" s="259"/>
      <c r="N207" s="259"/>
      <c r="O207" s="259"/>
      <c r="P207" s="259"/>
      <c r="Q207" s="259"/>
      <c r="R207" s="259"/>
      <c r="S207" s="259"/>
      <c r="T207" s="259"/>
      <c r="U207" s="259"/>
      <c r="V207" s="259"/>
      <c r="W207" s="259"/>
      <c r="X207" s="259"/>
      <c r="Y207" s="259"/>
      <c r="Z207" s="259"/>
      <c r="AA207" s="259"/>
      <c r="AB207" s="259"/>
      <c r="AC207" s="259"/>
      <c r="AD207" s="259"/>
      <c r="AE207" s="259"/>
      <c r="AF207" s="259"/>
      <c r="AG207" s="259"/>
      <c r="AH207" s="259"/>
      <c r="AI207" s="259"/>
      <c r="AJ207" s="259"/>
      <c r="AK207" s="259"/>
      <c r="AL207" s="259"/>
      <c r="AM207" s="259"/>
      <c r="AN207" s="259"/>
      <c r="AO207" s="259"/>
      <c r="AP207" s="259"/>
      <c r="AQ207" s="259"/>
      <c r="AR207" s="259"/>
      <c r="AS207" s="259"/>
      <c r="AT207" s="259"/>
      <c r="AU207" s="259"/>
      <c r="AV207" s="259"/>
      <c r="AW207" s="259"/>
      <c r="AX207" s="259"/>
      <c r="AY207" s="259"/>
      <c r="AZ207" s="259"/>
    </row>
    <row r="208" spans="1:52" ht="12" customHeight="1">
      <c r="A208" s="259"/>
      <c r="B208" s="259"/>
      <c r="C208" s="259"/>
      <c r="D208" s="259"/>
      <c r="E208" s="259"/>
      <c r="F208" s="259"/>
      <c r="G208" s="259"/>
      <c r="H208" s="259"/>
      <c r="I208" s="259"/>
      <c r="J208" s="259"/>
      <c r="K208" s="259"/>
      <c r="L208" s="259"/>
      <c r="M208" s="259"/>
      <c r="N208" s="259"/>
      <c r="O208" s="259"/>
      <c r="P208" s="259"/>
      <c r="Q208" s="259"/>
      <c r="R208" s="259"/>
      <c r="S208" s="259"/>
      <c r="T208" s="259"/>
      <c r="U208" s="259"/>
      <c r="V208" s="259"/>
      <c r="W208" s="259"/>
      <c r="X208" s="259"/>
      <c r="Y208" s="259"/>
      <c r="Z208" s="259"/>
      <c r="AA208" s="259"/>
      <c r="AB208" s="259"/>
      <c r="AC208" s="259"/>
      <c r="AD208" s="259"/>
      <c r="AE208" s="259"/>
      <c r="AF208" s="259"/>
      <c r="AG208" s="259"/>
      <c r="AH208" s="259"/>
      <c r="AI208" s="259"/>
      <c r="AJ208" s="259"/>
      <c r="AK208" s="259"/>
      <c r="AL208" s="259"/>
      <c r="AM208" s="259"/>
      <c r="AN208" s="259"/>
      <c r="AO208" s="259"/>
      <c r="AP208" s="259"/>
      <c r="AQ208" s="259"/>
      <c r="AR208" s="259"/>
      <c r="AS208" s="259"/>
      <c r="AT208" s="259"/>
      <c r="AU208" s="259"/>
      <c r="AV208" s="259"/>
      <c r="AW208" s="259"/>
      <c r="AX208" s="259"/>
      <c r="AY208" s="259"/>
      <c r="AZ208" s="259"/>
    </row>
    <row r="209" spans="1:52" ht="12" customHeight="1">
      <c r="A209" s="259"/>
      <c r="B209" s="259"/>
      <c r="C209" s="259"/>
      <c r="D209" s="259"/>
      <c r="E209" s="259"/>
      <c r="F209" s="259"/>
      <c r="G209" s="259"/>
      <c r="H209" s="259"/>
      <c r="I209" s="259"/>
      <c r="J209" s="259"/>
      <c r="K209" s="259"/>
      <c r="L209" s="259"/>
      <c r="M209" s="259"/>
      <c r="N209" s="259"/>
      <c r="O209" s="259"/>
      <c r="P209" s="259"/>
      <c r="Q209" s="259"/>
      <c r="R209" s="259"/>
      <c r="S209" s="259"/>
      <c r="T209" s="259"/>
      <c r="U209" s="259"/>
      <c r="V209" s="259"/>
      <c r="W209" s="259"/>
      <c r="X209" s="259"/>
      <c r="Y209" s="259"/>
      <c r="Z209" s="259"/>
      <c r="AA209" s="259"/>
      <c r="AB209" s="259"/>
      <c r="AC209" s="259"/>
      <c r="AD209" s="259"/>
      <c r="AE209" s="259"/>
      <c r="AF209" s="259"/>
      <c r="AG209" s="259"/>
      <c r="AH209" s="259"/>
      <c r="AI209" s="259"/>
      <c r="AJ209" s="259"/>
      <c r="AK209" s="259"/>
      <c r="AL209" s="259"/>
      <c r="AM209" s="259"/>
      <c r="AN209" s="259"/>
      <c r="AO209" s="259"/>
      <c r="AP209" s="259"/>
      <c r="AQ209" s="259"/>
      <c r="AR209" s="259"/>
      <c r="AS209" s="259"/>
      <c r="AT209" s="259"/>
      <c r="AU209" s="259"/>
      <c r="AV209" s="259"/>
      <c r="AW209" s="259"/>
      <c r="AX209" s="259"/>
      <c r="AY209" s="259"/>
      <c r="AZ209" s="259"/>
    </row>
    <row r="210" spans="1:52" ht="12" customHeight="1">
      <c r="A210" s="259"/>
      <c r="B210" s="259"/>
      <c r="C210" s="259"/>
      <c r="D210" s="259"/>
      <c r="E210" s="259"/>
      <c r="F210" s="259"/>
      <c r="G210" s="259"/>
      <c r="H210" s="259"/>
      <c r="I210" s="259"/>
      <c r="J210" s="259"/>
      <c r="K210" s="259"/>
      <c r="L210" s="259"/>
      <c r="M210" s="259"/>
      <c r="N210" s="259"/>
      <c r="O210" s="259"/>
      <c r="P210" s="259"/>
      <c r="Q210" s="259"/>
      <c r="R210" s="259"/>
      <c r="S210" s="259"/>
      <c r="T210" s="259"/>
      <c r="U210" s="259"/>
      <c r="V210" s="259"/>
      <c r="W210" s="259"/>
      <c r="X210" s="259"/>
      <c r="Y210" s="259"/>
      <c r="Z210" s="259"/>
      <c r="AA210" s="259"/>
      <c r="AB210" s="259"/>
      <c r="AC210" s="259"/>
      <c r="AD210" s="259"/>
      <c r="AE210" s="259"/>
      <c r="AF210" s="259"/>
      <c r="AG210" s="259"/>
      <c r="AH210" s="259"/>
      <c r="AI210" s="259"/>
      <c r="AJ210" s="259"/>
      <c r="AK210" s="259"/>
      <c r="AL210" s="259"/>
      <c r="AM210" s="259"/>
      <c r="AN210" s="259"/>
      <c r="AO210" s="259"/>
      <c r="AP210" s="259"/>
      <c r="AQ210" s="259"/>
      <c r="AR210" s="259"/>
      <c r="AS210" s="259"/>
      <c r="AT210" s="259"/>
      <c r="AU210" s="259"/>
      <c r="AV210" s="259"/>
      <c r="AW210" s="259"/>
      <c r="AX210" s="259"/>
      <c r="AY210" s="259"/>
      <c r="AZ210" s="259"/>
    </row>
    <row r="211" spans="1:52" ht="12" customHeight="1">
      <c r="A211" s="259"/>
      <c r="B211" s="259"/>
      <c r="C211" s="259"/>
      <c r="D211" s="259"/>
      <c r="E211" s="259"/>
      <c r="F211" s="259"/>
      <c r="G211" s="259"/>
      <c r="H211" s="259"/>
      <c r="I211" s="259"/>
      <c r="J211" s="259"/>
      <c r="K211" s="259"/>
      <c r="L211" s="259"/>
      <c r="M211" s="259"/>
      <c r="N211" s="259"/>
      <c r="O211" s="259"/>
      <c r="P211" s="259"/>
      <c r="Q211" s="259"/>
      <c r="R211" s="259"/>
      <c r="S211" s="259"/>
      <c r="T211" s="259"/>
      <c r="U211" s="259"/>
      <c r="V211" s="259"/>
      <c r="W211" s="259"/>
      <c r="X211" s="259"/>
      <c r="Y211" s="259"/>
      <c r="Z211" s="259"/>
      <c r="AA211" s="259"/>
      <c r="AB211" s="259"/>
      <c r="AC211" s="259"/>
      <c r="AD211" s="259"/>
      <c r="AE211" s="259"/>
      <c r="AF211" s="259"/>
      <c r="AG211" s="259"/>
      <c r="AH211" s="259"/>
      <c r="AI211" s="259"/>
      <c r="AJ211" s="259"/>
      <c r="AK211" s="259"/>
      <c r="AL211" s="259"/>
      <c r="AM211" s="259"/>
      <c r="AN211" s="259"/>
      <c r="AO211" s="259"/>
      <c r="AP211" s="259"/>
      <c r="AQ211" s="259"/>
      <c r="AR211" s="259"/>
      <c r="AS211" s="259"/>
      <c r="AT211" s="259"/>
      <c r="AU211" s="259"/>
      <c r="AV211" s="259"/>
      <c r="AW211" s="259"/>
      <c r="AX211" s="259"/>
      <c r="AY211" s="259"/>
      <c r="AZ211" s="259"/>
    </row>
    <row r="212" spans="1:52" ht="12" customHeight="1">
      <c r="A212" s="259"/>
      <c r="B212" s="259"/>
      <c r="C212" s="259"/>
      <c r="D212" s="259"/>
      <c r="E212" s="259"/>
      <c r="F212" s="259"/>
      <c r="G212" s="259"/>
      <c r="H212" s="259"/>
      <c r="I212" s="259"/>
      <c r="J212" s="259"/>
      <c r="K212" s="259"/>
      <c r="L212" s="259"/>
      <c r="M212" s="259"/>
      <c r="N212" s="259"/>
      <c r="O212" s="259"/>
      <c r="P212" s="259"/>
      <c r="Q212" s="259"/>
      <c r="R212" s="259"/>
      <c r="S212" s="259"/>
      <c r="T212" s="259"/>
      <c r="U212" s="259"/>
      <c r="V212" s="259"/>
      <c r="W212" s="259"/>
      <c r="X212" s="259"/>
      <c r="Y212" s="259"/>
      <c r="Z212" s="259"/>
      <c r="AA212" s="259"/>
      <c r="AB212" s="259"/>
      <c r="AC212" s="259"/>
      <c r="AD212" s="259"/>
      <c r="AE212" s="259"/>
      <c r="AF212" s="259"/>
      <c r="AG212" s="259"/>
      <c r="AH212" s="259"/>
      <c r="AI212" s="259"/>
      <c r="AJ212" s="259"/>
      <c r="AK212" s="259"/>
      <c r="AL212" s="259"/>
      <c r="AM212" s="259"/>
      <c r="AN212" s="259"/>
      <c r="AO212" s="259"/>
      <c r="AP212" s="259"/>
      <c r="AQ212" s="259"/>
      <c r="AR212" s="259"/>
      <c r="AS212" s="259"/>
      <c r="AT212" s="259"/>
      <c r="AU212" s="259"/>
      <c r="AV212" s="259"/>
      <c r="AW212" s="259"/>
      <c r="AX212" s="259"/>
      <c r="AY212" s="259"/>
      <c r="AZ212" s="259"/>
    </row>
    <row r="213" spans="1:52" ht="12" customHeight="1">
      <c r="A213" s="259"/>
      <c r="B213" s="259"/>
      <c r="C213" s="259"/>
      <c r="D213" s="259"/>
      <c r="E213" s="259"/>
      <c r="F213" s="259"/>
      <c r="G213" s="259"/>
      <c r="H213" s="259"/>
      <c r="I213" s="259"/>
      <c r="J213" s="259"/>
      <c r="K213" s="259"/>
      <c r="L213" s="259"/>
      <c r="M213" s="259"/>
      <c r="N213" s="259"/>
      <c r="O213" s="259"/>
      <c r="P213" s="259"/>
      <c r="Q213" s="259"/>
      <c r="R213" s="259"/>
      <c r="S213" s="259"/>
      <c r="T213" s="259"/>
      <c r="U213" s="259"/>
      <c r="V213" s="259"/>
      <c r="W213" s="259"/>
      <c r="X213" s="259"/>
      <c r="Y213" s="259"/>
      <c r="Z213" s="259"/>
      <c r="AA213" s="259"/>
      <c r="AB213" s="259"/>
      <c r="AC213" s="259"/>
      <c r="AD213" s="259"/>
      <c r="AE213" s="259"/>
      <c r="AF213" s="259"/>
      <c r="AG213" s="259"/>
      <c r="AH213" s="259"/>
      <c r="AI213" s="259"/>
      <c r="AJ213" s="259"/>
      <c r="AK213" s="259"/>
      <c r="AL213" s="259"/>
      <c r="AM213" s="259"/>
      <c r="AN213" s="259"/>
      <c r="AO213" s="259"/>
      <c r="AP213" s="259"/>
      <c r="AQ213" s="259"/>
      <c r="AR213" s="259"/>
      <c r="AS213" s="259"/>
      <c r="AT213" s="259"/>
      <c r="AU213" s="259"/>
      <c r="AV213" s="259"/>
      <c r="AW213" s="259"/>
      <c r="AX213" s="259"/>
      <c r="AY213" s="259"/>
      <c r="AZ213" s="259"/>
    </row>
    <row r="214" spans="1:52" ht="12" customHeight="1">
      <c r="A214" s="259"/>
      <c r="B214" s="259"/>
      <c r="C214" s="259"/>
      <c r="D214" s="259"/>
      <c r="E214" s="259"/>
      <c r="F214" s="259"/>
      <c r="G214" s="259"/>
      <c r="H214" s="259"/>
      <c r="I214" s="259"/>
      <c r="J214" s="259"/>
      <c r="K214" s="259"/>
      <c r="L214" s="259"/>
      <c r="M214" s="259"/>
      <c r="N214" s="259"/>
      <c r="O214" s="259"/>
      <c r="P214" s="259"/>
      <c r="Q214" s="259"/>
      <c r="R214" s="259"/>
      <c r="S214" s="259"/>
      <c r="T214" s="259"/>
      <c r="U214" s="259"/>
      <c r="V214" s="259"/>
      <c r="W214" s="259"/>
      <c r="X214" s="259"/>
      <c r="Y214" s="259"/>
      <c r="Z214" s="259"/>
      <c r="AA214" s="259"/>
      <c r="AB214" s="259"/>
      <c r="AC214" s="259"/>
      <c r="AD214" s="259"/>
      <c r="AE214" s="259"/>
      <c r="AF214" s="259"/>
      <c r="AG214" s="259"/>
      <c r="AH214" s="259"/>
      <c r="AI214" s="259"/>
      <c r="AJ214" s="259"/>
      <c r="AK214" s="259"/>
      <c r="AL214" s="259"/>
      <c r="AM214" s="259"/>
      <c r="AN214" s="259"/>
      <c r="AO214" s="259"/>
      <c r="AP214" s="259"/>
      <c r="AQ214" s="259"/>
      <c r="AR214" s="259"/>
      <c r="AS214" s="259"/>
      <c r="AT214" s="259"/>
      <c r="AU214" s="259"/>
      <c r="AV214" s="259"/>
      <c r="AW214" s="259"/>
      <c r="AX214" s="259"/>
      <c r="AY214" s="259"/>
      <c r="AZ214" s="259"/>
    </row>
    <row r="215" spans="1:52" ht="12" customHeight="1">
      <c r="A215" s="259"/>
      <c r="B215" s="259"/>
      <c r="C215" s="259"/>
      <c r="D215" s="259"/>
      <c r="E215" s="259"/>
      <c r="F215" s="259"/>
      <c r="G215" s="259"/>
      <c r="H215" s="259"/>
      <c r="I215" s="259"/>
      <c r="J215" s="259"/>
      <c r="K215" s="259"/>
      <c r="L215" s="259"/>
      <c r="M215" s="259"/>
      <c r="N215" s="259"/>
      <c r="O215" s="259"/>
      <c r="P215" s="259"/>
      <c r="Q215" s="259"/>
      <c r="R215" s="259"/>
      <c r="S215" s="259"/>
      <c r="T215" s="259"/>
      <c r="U215" s="259"/>
      <c r="V215" s="259"/>
      <c r="W215" s="259"/>
      <c r="X215" s="259"/>
      <c r="Y215" s="259"/>
      <c r="Z215" s="259"/>
      <c r="AA215" s="259"/>
      <c r="AB215" s="259"/>
      <c r="AC215" s="259"/>
      <c r="AD215" s="259"/>
      <c r="AE215" s="259"/>
      <c r="AF215" s="259"/>
      <c r="AG215" s="259"/>
      <c r="AH215" s="259"/>
      <c r="AI215" s="259"/>
      <c r="AJ215" s="259"/>
      <c r="AK215" s="259"/>
      <c r="AL215" s="259"/>
      <c r="AM215" s="259"/>
      <c r="AN215" s="259"/>
      <c r="AO215" s="259"/>
      <c r="AP215" s="259"/>
      <c r="AQ215" s="259"/>
      <c r="AR215" s="259"/>
      <c r="AS215" s="259"/>
      <c r="AT215" s="259"/>
      <c r="AU215" s="259"/>
      <c r="AV215" s="259"/>
      <c r="AW215" s="259"/>
      <c r="AX215" s="259"/>
      <c r="AY215" s="259"/>
      <c r="AZ215" s="259"/>
    </row>
    <row r="216" spans="1:52" ht="12" customHeight="1">
      <c r="A216" s="259"/>
      <c r="B216" s="259"/>
      <c r="C216" s="259"/>
      <c r="D216" s="259"/>
      <c r="E216" s="259"/>
      <c r="F216" s="259"/>
      <c r="G216" s="259"/>
      <c r="H216" s="259"/>
      <c r="I216" s="259"/>
      <c r="J216" s="259"/>
      <c r="K216" s="259"/>
      <c r="L216" s="259"/>
      <c r="M216" s="259"/>
      <c r="N216" s="259"/>
      <c r="O216" s="259"/>
      <c r="P216" s="259"/>
      <c r="Q216" s="259"/>
      <c r="R216" s="259"/>
      <c r="S216" s="259"/>
      <c r="T216" s="259"/>
      <c r="U216" s="259"/>
      <c r="V216" s="259"/>
      <c r="W216" s="259"/>
      <c r="X216" s="259"/>
      <c r="Y216" s="259"/>
      <c r="Z216" s="259"/>
      <c r="AA216" s="259"/>
      <c r="AB216" s="259"/>
      <c r="AC216" s="259"/>
      <c r="AD216" s="259"/>
      <c r="AE216" s="259"/>
      <c r="AF216" s="259"/>
      <c r="AG216" s="259"/>
      <c r="AH216" s="259"/>
      <c r="AI216" s="259"/>
      <c r="AJ216" s="259"/>
      <c r="AK216" s="259"/>
      <c r="AL216" s="259"/>
      <c r="AM216" s="259"/>
      <c r="AN216" s="259"/>
      <c r="AO216" s="259"/>
      <c r="AP216" s="259"/>
      <c r="AQ216" s="259"/>
      <c r="AR216" s="259"/>
      <c r="AS216" s="259"/>
      <c r="AT216" s="259"/>
      <c r="AU216" s="259"/>
      <c r="AV216" s="259"/>
      <c r="AW216" s="259"/>
      <c r="AX216" s="259"/>
      <c r="AY216" s="259"/>
      <c r="AZ216" s="259"/>
    </row>
    <row r="217" spans="1:52" ht="12" customHeight="1">
      <c r="A217" s="259"/>
      <c r="B217" s="259"/>
      <c r="C217" s="259"/>
      <c r="D217" s="259"/>
      <c r="E217" s="259"/>
      <c r="F217" s="259"/>
      <c r="G217" s="259"/>
      <c r="H217" s="259"/>
      <c r="I217" s="259"/>
      <c r="J217" s="259"/>
      <c r="K217" s="259"/>
      <c r="L217" s="259"/>
      <c r="M217" s="259"/>
      <c r="N217" s="259"/>
      <c r="O217" s="259"/>
      <c r="P217" s="259"/>
      <c r="Q217" s="259"/>
      <c r="R217" s="259"/>
      <c r="S217" s="259"/>
      <c r="T217" s="259"/>
      <c r="U217" s="259"/>
      <c r="V217" s="259"/>
      <c r="W217" s="259"/>
      <c r="X217" s="259"/>
      <c r="Y217" s="259"/>
      <c r="Z217" s="259"/>
      <c r="AA217" s="259"/>
      <c r="AB217" s="259"/>
      <c r="AC217" s="259"/>
      <c r="AD217" s="259"/>
      <c r="AE217" s="259"/>
      <c r="AF217" s="259"/>
      <c r="AG217" s="259"/>
      <c r="AH217" s="259"/>
      <c r="AI217" s="259"/>
      <c r="AJ217" s="259"/>
      <c r="AK217" s="259"/>
      <c r="AL217" s="259"/>
      <c r="AM217" s="259"/>
      <c r="AN217" s="259"/>
      <c r="AO217" s="259"/>
      <c r="AP217" s="259"/>
      <c r="AQ217" s="259"/>
      <c r="AR217" s="259"/>
      <c r="AS217" s="259"/>
      <c r="AT217" s="259"/>
      <c r="AU217" s="259"/>
      <c r="AV217" s="259"/>
      <c r="AW217" s="259"/>
      <c r="AX217" s="259"/>
      <c r="AY217" s="259"/>
      <c r="AZ217" s="259"/>
    </row>
    <row r="218" spans="1:52" ht="12" customHeight="1">
      <c r="A218" s="259"/>
      <c r="B218" s="259"/>
      <c r="C218" s="259"/>
      <c r="D218" s="259"/>
      <c r="E218" s="259"/>
      <c r="F218" s="259"/>
      <c r="G218" s="259"/>
      <c r="H218" s="259"/>
      <c r="I218" s="259"/>
      <c r="J218" s="259"/>
      <c r="K218" s="259"/>
      <c r="L218" s="259"/>
      <c r="M218" s="259"/>
      <c r="N218" s="259"/>
      <c r="O218" s="259"/>
      <c r="P218" s="259"/>
      <c r="Q218" s="259"/>
      <c r="R218" s="259"/>
      <c r="S218" s="259"/>
      <c r="T218" s="259"/>
      <c r="U218" s="259"/>
      <c r="V218" s="259"/>
      <c r="W218" s="259"/>
      <c r="X218" s="259"/>
      <c r="Y218" s="259"/>
      <c r="Z218" s="259"/>
      <c r="AA218" s="259"/>
      <c r="AB218" s="259"/>
      <c r="AC218" s="259"/>
      <c r="AD218" s="259"/>
      <c r="AE218" s="259"/>
      <c r="AF218" s="259"/>
      <c r="AG218" s="259"/>
      <c r="AH218" s="259"/>
      <c r="AI218" s="259"/>
      <c r="AJ218" s="259"/>
      <c r="AK218" s="259"/>
      <c r="AL218" s="259"/>
      <c r="AM218" s="259"/>
      <c r="AN218" s="259"/>
      <c r="AO218" s="259"/>
      <c r="AP218" s="259"/>
      <c r="AQ218" s="259"/>
      <c r="AR218" s="259"/>
      <c r="AS218" s="259"/>
      <c r="AT218" s="259"/>
      <c r="AU218" s="259"/>
      <c r="AV218" s="259"/>
      <c r="AW218" s="259"/>
      <c r="AX218" s="259"/>
      <c r="AY218" s="259"/>
      <c r="AZ218" s="259"/>
    </row>
    <row r="219" spans="1:52" ht="12" customHeight="1">
      <c r="A219" s="259"/>
      <c r="B219" s="259"/>
      <c r="C219" s="259"/>
      <c r="D219" s="259"/>
      <c r="E219" s="259"/>
      <c r="F219" s="259"/>
      <c r="G219" s="259"/>
      <c r="H219" s="259"/>
      <c r="I219" s="259"/>
      <c r="J219" s="259"/>
      <c r="K219" s="259"/>
      <c r="L219" s="259"/>
      <c r="M219" s="259"/>
      <c r="N219" s="259"/>
      <c r="O219" s="259"/>
      <c r="P219" s="259"/>
      <c r="Q219" s="259"/>
      <c r="R219" s="259"/>
      <c r="S219" s="259"/>
      <c r="T219" s="259"/>
      <c r="U219" s="259"/>
      <c r="V219" s="259"/>
      <c r="W219" s="259"/>
      <c r="X219" s="259"/>
      <c r="Y219" s="259"/>
      <c r="Z219" s="259"/>
      <c r="AA219" s="259"/>
      <c r="AB219" s="259"/>
      <c r="AC219" s="259"/>
      <c r="AD219" s="259"/>
      <c r="AE219" s="259"/>
      <c r="AF219" s="259"/>
      <c r="AG219" s="259"/>
      <c r="AH219" s="259"/>
      <c r="AI219" s="259"/>
      <c r="AJ219" s="259"/>
      <c r="AK219" s="259"/>
      <c r="AL219" s="259"/>
      <c r="AM219" s="259"/>
      <c r="AN219" s="259"/>
      <c r="AO219" s="259"/>
      <c r="AP219" s="259"/>
      <c r="AQ219" s="259"/>
      <c r="AR219" s="259"/>
      <c r="AS219" s="259"/>
      <c r="AT219" s="259"/>
      <c r="AU219" s="259"/>
      <c r="AV219" s="259"/>
      <c r="AW219" s="259"/>
      <c r="AX219" s="259"/>
      <c r="AY219" s="259"/>
      <c r="AZ219" s="259"/>
    </row>
    <row r="220" spans="1:52" ht="12" customHeight="1">
      <c r="A220" s="259"/>
      <c r="B220" s="259"/>
      <c r="C220" s="259"/>
      <c r="D220" s="259"/>
      <c r="E220" s="259"/>
      <c r="F220" s="259"/>
      <c r="G220" s="259"/>
      <c r="H220" s="259"/>
      <c r="I220" s="259"/>
      <c r="J220" s="259"/>
      <c r="K220" s="259"/>
      <c r="L220" s="259"/>
      <c r="M220" s="259"/>
      <c r="N220" s="259"/>
      <c r="O220" s="259"/>
      <c r="P220" s="259"/>
      <c r="Q220" s="259"/>
      <c r="R220" s="259"/>
      <c r="S220" s="259"/>
      <c r="T220" s="259"/>
      <c r="U220" s="259"/>
      <c r="V220" s="259"/>
      <c r="W220" s="259"/>
      <c r="X220" s="259"/>
      <c r="Y220" s="259"/>
      <c r="Z220" s="259"/>
      <c r="AA220" s="259"/>
      <c r="AB220" s="259"/>
      <c r="AC220" s="259"/>
      <c r="AD220" s="259"/>
      <c r="AE220" s="259"/>
      <c r="AF220" s="259"/>
      <c r="AG220" s="259"/>
      <c r="AH220" s="259"/>
      <c r="AI220" s="259"/>
      <c r="AJ220" s="259"/>
      <c r="AK220" s="259"/>
      <c r="AL220" s="259"/>
      <c r="AM220" s="259"/>
      <c r="AN220" s="259"/>
      <c r="AO220" s="259"/>
      <c r="AP220" s="259"/>
      <c r="AQ220" s="259"/>
      <c r="AR220" s="259"/>
      <c r="AS220" s="259"/>
      <c r="AT220" s="259"/>
      <c r="AU220" s="259"/>
      <c r="AV220" s="259"/>
      <c r="AW220" s="259"/>
      <c r="AX220" s="259"/>
      <c r="AY220" s="259"/>
      <c r="AZ220" s="259"/>
    </row>
    <row r="221" spans="1:52" ht="12" customHeight="1">
      <c r="A221" s="259"/>
      <c r="B221" s="259"/>
      <c r="C221" s="259"/>
      <c r="D221" s="259"/>
      <c r="E221" s="259"/>
      <c r="F221" s="259"/>
      <c r="G221" s="259"/>
      <c r="H221" s="259"/>
      <c r="I221" s="259"/>
      <c r="J221" s="259"/>
      <c r="K221" s="259"/>
      <c r="L221" s="259"/>
      <c r="M221" s="259"/>
      <c r="N221" s="259"/>
      <c r="O221" s="259"/>
      <c r="P221" s="259"/>
      <c r="Q221" s="259"/>
      <c r="R221" s="259"/>
      <c r="S221" s="259"/>
      <c r="T221" s="259"/>
      <c r="U221" s="259"/>
      <c r="V221" s="259"/>
      <c r="W221" s="259"/>
      <c r="X221" s="259"/>
      <c r="Y221" s="259"/>
      <c r="Z221" s="259"/>
      <c r="AA221" s="259"/>
      <c r="AB221" s="259"/>
      <c r="AC221" s="259"/>
      <c r="AD221" s="259"/>
      <c r="AE221" s="259"/>
      <c r="AF221" s="259"/>
      <c r="AG221" s="259"/>
      <c r="AH221" s="259"/>
      <c r="AI221" s="259"/>
      <c r="AJ221" s="259"/>
      <c r="AK221" s="259"/>
      <c r="AL221" s="259"/>
      <c r="AM221" s="259"/>
      <c r="AN221" s="259"/>
      <c r="AO221" s="259"/>
      <c r="AP221" s="259"/>
      <c r="AQ221" s="259"/>
      <c r="AR221" s="259"/>
      <c r="AS221" s="259"/>
      <c r="AT221" s="259"/>
      <c r="AU221" s="259"/>
      <c r="AV221" s="259"/>
      <c r="AW221" s="259"/>
      <c r="AX221" s="259"/>
      <c r="AY221" s="259"/>
      <c r="AZ221" s="259"/>
    </row>
    <row r="222" spans="1:52" ht="12" customHeight="1">
      <c r="A222" s="259"/>
      <c r="B222" s="259"/>
      <c r="C222" s="259"/>
      <c r="D222" s="259"/>
      <c r="E222" s="259"/>
      <c r="F222" s="259"/>
      <c r="G222" s="259"/>
      <c r="H222" s="259"/>
      <c r="I222" s="259"/>
      <c r="J222" s="259"/>
      <c r="K222" s="259"/>
      <c r="L222" s="259"/>
      <c r="M222" s="259"/>
      <c r="N222" s="259"/>
      <c r="O222" s="259"/>
      <c r="P222" s="259"/>
      <c r="Q222" s="259"/>
      <c r="R222" s="259"/>
      <c r="S222" s="259"/>
      <c r="T222" s="259"/>
      <c r="U222" s="259"/>
      <c r="V222" s="259"/>
      <c r="W222" s="259"/>
      <c r="X222" s="259"/>
      <c r="Y222" s="259"/>
      <c r="Z222" s="259"/>
      <c r="AA222" s="259"/>
      <c r="AB222" s="259"/>
      <c r="AC222" s="259"/>
      <c r="AD222" s="259"/>
      <c r="AE222" s="259"/>
      <c r="AF222" s="259"/>
      <c r="AG222" s="259"/>
      <c r="AH222" s="259"/>
      <c r="AI222" s="259"/>
      <c r="AJ222" s="259"/>
      <c r="AK222" s="259"/>
      <c r="AL222" s="259"/>
      <c r="AM222" s="259"/>
      <c r="AN222" s="259"/>
      <c r="AO222" s="259"/>
      <c r="AP222" s="259"/>
      <c r="AQ222" s="259"/>
      <c r="AR222" s="259"/>
      <c r="AS222" s="259"/>
      <c r="AT222" s="259"/>
      <c r="AU222" s="259"/>
      <c r="AV222" s="259"/>
      <c r="AW222" s="259"/>
      <c r="AX222" s="259"/>
      <c r="AY222" s="259"/>
      <c r="AZ222" s="259"/>
    </row>
    <row r="223" spans="1:52" ht="12" customHeight="1">
      <c r="A223" s="259"/>
      <c r="B223" s="259"/>
      <c r="C223" s="259"/>
      <c r="D223" s="259"/>
      <c r="E223" s="259"/>
      <c r="F223" s="259"/>
      <c r="G223" s="259"/>
      <c r="H223" s="259"/>
      <c r="I223" s="259"/>
      <c r="J223" s="259"/>
      <c r="K223" s="259"/>
      <c r="L223" s="259"/>
      <c r="M223" s="259"/>
      <c r="N223" s="259"/>
      <c r="O223" s="259"/>
      <c r="P223" s="259"/>
      <c r="Q223" s="259"/>
      <c r="R223" s="259"/>
      <c r="S223" s="259"/>
      <c r="T223" s="259"/>
      <c r="U223" s="259"/>
      <c r="V223" s="259"/>
      <c r="W223" s="259"/>
      <c r="X223" s="259"/>
      <c r="Y223" s="259"/>
      <c r="Z223" s="259"/>
      <c r="AA223" s="259"/>
      <c r="AB223" s="259"/>
      <c r="AC223" s="259"/>
      <c r="AD223" s="259"/>
      <c r="AE223" s="259"/>
      <c r="AF223" s="259"/>
      <c r="AG223" s="259"/>
      <c r="AH223" s="259"/>
      <c r="AI223" s="259"/>
      <c r="AJ223" s="259"/>
      <c r="AK223" s="259"/>
      <c r="AL223" s="259"/>
      <c r="AM223" s="259"/>
      <c r="AN223" s="259"/>
      <c r="AO223" s="259"/>
      <c r="AP223" s="259"/>
      <c r="AQ223" s="259"/>
      <c r="AR223" s="259"/>
      <c r="AS223" s="259"/>
      <c r="AT223" s="259"/>
      <c r="AU223" s="259"/>
      <c r="AV223" s="259"/>
      <c r="AW223" s="259"/>
      <c r="AX223" s="259"/>
      <c r="AY223" s="259"/>
      <c r="AZ223" s="259"/>
    </row>
    <row r="224" spans="1:52" ht="12" customHeight="1">
      <c r="A224" s="259"/>
      <c r="B224" s="259"/>
      <c r="C224" s="259"/>
      <c r="D224" s="259"/>
      <c r="E224" s="259"/>
      <c r="F224" s="259"/>
      <c r="G224" s="259"/>
      <c r="H224" s="259"/>
      <c r="I224" s="259"/>
      <c r="J224" s="259"/>
      <c r="K224" s="259"/>
      <c r="L224" s="259"/>
      <c r="M224" s="259"/>
      <c r="N224" s="259"/>
      <c r="O224" s="259"/>
      <c r="P224" s="259"/>
      <c r="Q224" s="259"/>
      <c r="R224" s="259"/>
      <c r="S224" s="259"/>
      <c r="T224" s="259"/>
      <c r="U224" s="259"/>
      <c r="V224" s="259"/>
      <c r="W224" s="259"/>
      <c r="X224" s="259"/>
      <c r="Y224" s="259"/>
      <c r="Z224" s="259"/>
      <c r="AA224" s="259"/>
      <c r="AB224" s="259"/>
      <c r="AC224" s="259"/>
      <c r="AD224" s="259"/>
      <c r="AE224" s="259"/>
      <c r="AF224" s="259"/>
      <c r="AG224" s="259"/>
      <c r="AH224" s="259"/>
      <c r="AI224" s="259"/>
      <c r="AJ224" s="259"/>
      <c r="AK224" s="259"/>
      <c r="AL224" s="259"/>
      <c r="AM224" s="259"/>
      <c r="AN224" s="259"/>
      <c r="AO224" s="259"/>
      <c r="AP224" s="259"/>
      <c r="AQ224" s="259"/>
      <c r="AR224" s="259"/>
      <c r="AS224" s="259"/>
      <c r="AT224" s="259"/>
      <c r="AU224" s="259"/>
      <c r="AV224" s="259"/>
      <c r="AW224" s="259"/>
      <c r="AX224" s="259"/>
      <c r="AY224" s="259"/>
      <c r="AZ224" s="259"/>
    </row>
    <row r="225" spans="1:52" ht="12" customHeight="1">
      <c r="A225" s="259"/>
      <c r="B225" s="259"/>
      <c r="C225" s="259"/>
      <c r="D225" s="259"/>
      <c r="E225" s="259"/>
      <c r="F225" s="259"/>
      <c r="G225" s="259"/>
      <c r="H225" s="259"/>
      <c r="I225" s="259"/>
      <c r="J225" s="259"/>
      <c r="K225" s="259"/>
      <c r="L225" s="259"/>
      <c r="M225" s="259"/>
      <c r="N225" s="259"/>
      <c r="O225" s="259"/>
      <c r="P225" s="259"/>
      <c r="Q225" s="259"/>
      <c r="R225" s="259"/>
      <c r="S225" s="259"/>
      <c r="T225" s="259"/>
      <c r="U225" s="259"/>
      <c r="V225" s="259"/>
      <c r="W225" s="259"/>
      <c r="X225" s="259"/>
      <c r="Y225" s="259"/>
      <c r="Z225" s="259"/>
      <c r="AA225" s="259"/>
      <c r="AB225" s="259"/>
      <c r="AC225" s="259"/>
      <c r="AD225" s="259"/>
      <c r="AE225" s="259"/>
      <c r="AF225" s="259"/>
      <c r="AG225" s="259"/>
      <c r="AH225" s="259"/>
      <c r="AI225" s="259"/>
      <c r="AJ225" s="259"/>
      <c r="AK225" s="259"/>
      <c r="AL225" s="259"/>
      <c r="AM225" s="259"/>
      <c r="AN225" s="259"/>
      <c r="AO225" s="259"/>
      <c r="AP225" s="259"/>
      <c r="AQ225" s="259"/>
      <c r="AR225" s="259"/>
      <c r="AS225" s="259"/>
      <c r="AT225" s="259"/>
      <c r="AU225" s="259"/>
      <c r="AV225" s="259"/>
      <c r="AW225" s="259"/>
      <c r="AX225" s="259"/>
      <c r="AY225" s="259"/>
      <c r="AZ225" s="259"/>
    </row>
    <row r="226" spans="1:52" ht="12" customHeight="1">
      <c r="A226" s="259"/>
      <c r="B226" s="259"/>
      <c r="C226" s="259"/>
      <c r="D226" s="259"/>
      <c r="E226" s="259"/>
      <c r="F226" s="259"/>
      <c r="G226" s="259"/>
      <c r="H226" s="259"/>
      <c r="I226" s="259"/>
      <c r="J226" s="259"/>
      <c r="K226" s="259"/>
      <c r="L226" s="259"/>
      <c r="M226" s="259"/>
      <c r="N226" s="259"/>
      <c r="O226" s="259"/>
      <c r="P226" s="259"/>
      <c r="Q226" s="259"/>
      <c r="R226" s="259"/>
      <c r="S226" s="259"/>
      <c r="T226" s="259"/>
      <c r="U226" s="259"/>
      <c r="V226" s="259"/>
      <c r="W226" s="259"/>
      <c r="X226" s="259"/>
      <c r="Y226" s="259"/>
      <c r="Z226" s="259"/>
      <c r="AA226" s="259"/>
      <c r="AB226" s="259"/>
      <c r="AC226" s="259"/>
      <c r="AD226" s="259"/>
      <c r="AE226" s="259"/>
      <c r="AF226" s="259"/>
      <c r="AG226" s="259"/>
      <c r="AH226" s="259"/>
      <c r="AI226" s="259"/>
      <c r="AJ226" s="259"/>
      <c r="AK226" s="259"/>
      <c r="AL226" s="259"/>
      <c r="AM226" s="259"/>
      <c r="AN226" s="259"/>
      <c r="AO226" s="259"/>
      <c r="AP226" s="259"/>
      <c r="AQ226" s="259"/>
      <c r="AR226" s="259"/>
      <c r="AS226" s="259"/>
      <c r="AT226" s="259"/>
      <c r="AU226" s="259"/>
      <c r="AV226" s="259"/>
      <c r="AW226" s="259"/>
      <c r="AX226" s="259"/>
      <c r="AY226" s="259"/>
      <c r="AZ226" s="259"/>
    </row>
    <row r="227" spans="1:52" ht="12" customHeight="1">
      <c r="A227" s="259"/>
      <c r="B227" s="259"/>
      <c r="C227" s="259"/>
      <c r="D227" s="259"/>
      <c r="E227" s="259"/>
      <c r="F227" s="259"/>
      <c r="G227" s="259"/>
      <c r="H227" s="259"/>
      <c r="I227" s="259"/>
      <c r="J227" s="259"/>
      <c r="K227" s="259"/>
      <c r="L227" s="259"/>
      <c r="M227" s="259"/>
      <c r="N227" s="259"/>
      <c r="O227" s="259"/>
      <c r="P227" s="259"/>
      <c r="Q227" s="259"/>
      <c r="R227" s="259"/>
      <c r="S227" s="259"/>
      <c r="T227" s="259"/>
      <c r="U227" s="259"/>
      <c r="V227" s="259"/>
      <c r="W227" s="259"/>
      <c r="X227" s="259"/>
      <c r="Y227" s="259"/>
      <c r="Z227" s="259"/>
      <c r="AA227" s="259"/>
      <c r="AB227" s="259"/>
      <c r="AC227" s="259"/>
      <c r="AD227" s="259"/>
      <c r="AE227" s="259"/>
      <c r="AF227" s="259"/>
      <c r="AG227" s="259"/>
      <c r="AH227" s="259"/>
      <c r="AI227" s="259"/>
      <c r="AJ227" s="259"/>
      <c r="AK227" s="259"/>
      <c r="AL227" s="259"/>
      <c r="AM227" s="259"/>
      <c r="AN227" s="259"/>
      <c r="AO227" s="259"/>
      <c r="AP227" s="259"/>
      <c r="AQ227" s="259"/>
      <c r="AR227" s="259"/>
      <c r="AS227" s="259"/>
      <c r="AT227" s="259"/>
      <c r="AU227" s="259"/>
      <c r="AV227" s="259"/>
      <c r="AW227" s="259"/>
      <c r="AX227" s="259"/>
      <c r="AY227" s="259"/>
      <c r="AZ227" s="259"/>
    </row>
    <row r="228" spans="1:52" ht="12" customHeight="1">
      <c r="A228" s="259"/>
      <c r="B228" s="259"/>
      <c r="C228" s="259"/>
      <c r="D228" s="259"/>
      <c r="E228" s="259"/>
      <c r="F228" s="259"/>
      <c r="G228" s="259"/>
      <c r="H228" s="259"/>
      <c r="I228" s="259"/>
      <c r="J228" s="259"/>
      <c r="K228" s="259"/>
      <c r="L228" s="259"/>
      <c r="M228" s="259"/>
      <c r="N228" s="259"/>
      <c r="O228" s="259"/>
      <c r="P228" s="259"/>
      <c r="Q228" s="259"/>
      <c r="R228" s="259"/>
      <c r="S228" s="259"/>
      <c r="T228" s="259"/>
      <c r="U228" s="259"/>
      <c r="V228" s="259"/>
      <c r="W228" s="259"/>
      <c r="X228" s="259"/>
      <c r="Y228" s="259"/>
      <c r="Z228" s="259"/>
      <c r="AA228" s="259"/>
      <c r="AB228" s="259"/>
      <c r="AC228" s="259"/>
      <c r="AD228" s="259"/>
      <c r="AE228" s="259"/>
      <c r="AF228" s="259"/>
      <c r="AG228" s="259"/>
      <c r="AH228" s="259"/>
      <c r="AI228" s="259"/>
      <c r="AJ228" s="259"/>
      <c r="AK228" s="259"/>
      <c r="AL228" s="259"/>
      <c r="AM228" s="259"/>
      <c r="AN228" s="259"/>
      <c r="AO228" s="259"/>
      <c r="AP228" s="259"/>
      <c r="AQ228" s="259"/>
      <c r="AR228" s="259"/>
      <c r="AS228" s="259"/>
      <c r="AT228" s="259"/>
      <c r="AU228" s="259"/>
      <c r="AV228" s="259"/>
      <c r="AW228" s="259"/>
      <c r="AX228" s="259"/>
      <c r="AY228" s="259"/>
      <c r="AZ228" s="259"/>
    </row>
    <row r="229" spans="1:52" ht="12" customHeight="1">
      <c r="A229" s="259"/>
      <c r="B229" s="259"/>
      <c r="C229" s="259"/>
      <c r="D229" s="259"/>
      <c r="E229" s="259"/>
      <c r="F229" s="259"/>
      <c r="G229" s="259"/>
      <c r="H229" s="259"/>
      <c r="I229" s="259"/>
      <c r="J229" s="259"/>
      <c r="K229" s="259"/>
      <c r="L229" s="259"/>
      <c r="M229" s="259"/>
      <c r="N229" s="259"/>
      <c r="O229" s="259"/>
      <c r="P229" s="259"/>
      <c r="Q229" s="259"/>
      <c r="R229" s="259"/>
      <c r="S229" s="259"/>
      <c r="T229" s="259"/>
      <c r="U229" s="259"/>
      <c r="V229" s="259"/>
      <c r="W229" s="259"/>
      <c r="X229" s="259"/>
      <c r="Y229" s="259"/>
      <c r="Z229" s="259"/>
      <c r="AA229" s="259"/>
      <c r="AB229" s="259"/>
      <c r="AC229" s="259"/>
      <c r="AD229" s="259"/>
      <c r="AE229" s="259"/>
      <c r="AF229" s="259"/>
      <c r="AG229" s="259"/>
      <c r="AH229" s="259"/>
      <c r="AI229" s="259"/>
      <c r="AJ229" s="259"/>
      <c r="AK229" s="259"/>
      <c r="AL229" s="259"/>
      <c r="AM229" s="259"/>
      <c r="AN229" s="259"/>
      <c r="AO229" s="259"/>
      <c r="AP229" s="259"/>
      <c r="AQ229" s="259"/>
      <c r="AR229" s="259"/>
      <c r="AS229" s="259"/>
      <c r="AT229" s="259"/>
      <c r="AU229" s="259"/>
      <c r="AV229" s="259"/>
      <c r="AW229" s="259"/>
      <c r="AX229" s="259"/>
      <c r="AY229" s="259"/>
      <c r="AZ229" s="259"/>
    </row>
    <row r="230" spans="1:52" ht="12" customHeight="1">
      <c r="A230" s="259"/>
      <c r="B230" s="259"/>
      <c r="C230" s="259"/>
      <c r="D230" s="259"/>
      <c r="E230" s="259"/>
      <c r="F230" s="259"/>
      <c r="G230" s="259"/>
      <c r="H230" s="259"/>
      <c r="I230" s="259"/>
      <c r="J230" s="259"/>
      <c r="K230" s="259"/>
      <c r="L230" s="259"/>
      <c r="M230" s="259"/>
      <c r="N230" s="259"/>
      <c r="O230" s="259"/>
      <c r="P230" s="259"/>
      <c r="Q230" s="259"/>
      <c r="R230" s="259"/>
      <c r="S230" s="259"/>
      <c r="T230" s="259"/>
      <c r="U230" s="259"/>
      <c r="V230" s="259"/>
      <c r="W230" s="259"/>
      <c r="X230" s="259"/>
      <c r="Y230" s="259"/>
      <c r="Z230" s="259"/>
      <c r="AA230" s="259"/>
      <c r="AB230" s="259"/>
      <c r="AC230" s="259"/>
      <c r="AD230" s="259"/>
      <c r="AE230" s="259"/>
      <c r="AF230" s="259"/>
      <c r="AG230" s="259"/>
      <c r="AH230" s="259"/>
      <c r="AI230" s="259"/>
      <c r="AJ230" s="259"/>
      <c r="AK230" s="259"/>
      <c r="AL230" s="259"/>
      <c r="AM230" s="259"/>
      <c r="AN230" s="259"/>
      <c r="AO230" s="259"/>
      <c r="AP230" s="259"/>
      <c r="AQ230" s="259"/>
      <c r="AR230" s="259"/>
      <c r="AS230" s="259"/>
      <c r="AT230" s="259"/>
      <c r="AU230" s="259"/>
      <c r="AV230" s="259"/>
      <c r="AW230" s="259"/>
      <c r="AX230" s="259"/>
      <c r="AY230" s="259"/>
      <c r="AZ230" s="259"/>
    </row>
    <row r="231" spans="1:52" ht="12" customHeight="1">
      <c r="A231" s="259"/>
      <c r="B231" s="259"/>
      <c r="C231" s="259"/>
      <c r="D231" s="259"/>
      <c r="E231" s="259"/>
      <c r="F231" s="259"/>
      <c r="G231" s="259"/>
      <c r="H231" s="259"/>
      <c r="I231" s="259"/>
      <c r="J231" s="259"/>
      <c r="K231" s="259"/>
      <c r="L231" s="259"/>
      <c r="M231" s="259"/>
      <c r="N231" s="259"/>
      <c r="O231" s="259"/>
      <c r="P231" s="259"/>
      <c r="Q231" s="259"/>
      <c r="R231" s="259"/>
      <c r="S231" s="259"/>
      <c r="T231" s="259"/>
      <c r="U231" s="259"/>
      <c r="V231" s="259"/>
      <c r="W231" s="259"/>
      <c r="X231" s="259"/>
      <c r="Y231" s="259"/>
      <c r="Z231" s="259"/>
      <c r="AA231" s="259"/>
      <c r="AB231" s="259"/>
      <c r="AC231" s="259"/>
      <c r="AD231" s="259"/>
      <c r="AE231" s="259"/>
      <c r="AF231" s="259"/>
      <c r="AG231" s="259"/>
      <c r="AH231" s="259"/>
      <c r="AI231" s="259"/>
      <c r="AJ231" s="259"/>
      <c r="AK231" s="259"/>
      <c r="AL231" s="259"/>
      <c r="AM231" s="259"/>
      <c r="AN231" s="259"/>
      <c r="AO231" s="259"/>
      <c r="AP231" s="259"/>
      <c r="AQ231" s="259"/>
      <c r="AR231" s="259"/>
      <c r="AS231" s="259"/>
      <c r="AT231" s="259"/>
      <c r="AU231" s="259"/>
      <c r="AV231" s="259"/>
      <c r="AW231" s="259"/>
      <c r="AX231" s="259"/>
      <c r="AY231" s="259"/>
      <c r="AZ231" s="259"/>
    </row>
    <row r="232" spans="1:52" ht="12" customHeight="1">
      <c r="A232" s="259"/>
      <c r="B232" s="259"/>
      <c r="C232" s="259"/>
      <c r="D232" s="259"/>
      <c r="E232" s="259"/>
      <c r="F232" s="259"/>
      <c r="G232" s="259"/>
      <c r="H232" s="259"/>
      <c r="I232" s="259"/>
      <c r="J232" s="259"/>
      <c r="K232" s="259"/>
      <c r="L232" s="259"/>
      <c r="M232" s="259"/>
      <c r="N232" s="259"/>
      <c r="O232" s="259"/>
      <c r="P232" s="259"/>
      <c r="Q232" s="259"/>
      <c r="R232" s="259"/>
      <c r="S232" s="259"/>
      <c r="T232" s="259"/>
      <c r="U232" s="259"/>
      <c r="V232" s="259"/>
      <c r="W232" s="259"/>
      <c r="X232" s="259"/>
      <c r="Y232" s="259"/>
      <c r="Z232" s="259"/>
      <c r="AA232" s="259"/>
      <c r="AB232" s="259"/>
      <c r="AC232" s="259"/>
      <c r="AD232" s="259"/>
      <c r="AE232" s="259"/>
      <c r="AF232" s="259"/>
      <c r="AG232" s="259"/>
      <c r="AH232" s="259"/>
      <c r="AI232" s="259"/>
      <c r="AJ232" s="259"/>
      <c r="AK232" s="259"/>
      <c r="AL232" s="259"/>
      <c r="AM232" s="259"/>
      <c r="AN232" s="259"/>
      <c r="AO232" s="259"/>
      <c r="AP232" s="259"/>
      <c r="AQ232" s="259"/>
      <c r="AR232" s="259"/>
      <c r="AS232" s="259"/>
      <c r="AT232" s="259"/>
      <c r="AU232" s="259"/>
      <c r="AV232" s="259"/>
      <c r="AW232" s="259"/>
      <c r="AX232" s="259"/>
      <c r="AY232" s="259"/>
      <c r="AZ232" s="259"/>
    </row>
    <row r="233" spans="1:52" ht="12" customHeight="1">
      <c r="A233" s="259"/>
      <c r="B233" s="259"/>
      <c r="C233" s="259"/>
      <c r="D233" s="259"/>
      <c r="E233" s="259"/>
      <c r="F233" s="259"/>
      <c r="G233" s="259"/>
      <c r="H233" s="259"/>
      <c r="I233" s="259"/>
      <c r="J233" s="259"/>
      <c r="K233" s="259"/>
      <c r="L233" s="259"/>
      <c r="M233" s="259"/>
      <c r="N233" s="259"/>
      <c r="O233" s="259"/>
      <c r="P233" s="259"/>
      <c r="Q233" s="259"/>
      <c r="R233" s="259"/>
      <c r="S233" s="259"/>
      <c r="T233" s="259"/>
      <c r="U233" s="259"/>
      <c r="V233" s="259"/>
      <c r="W233" s="259"/>
      <c r="X233" s="259"/>
      <c r="Y233" s="259"/>
      <c r="Z233" s="259"/>
      <c r="AA233" s="259"/>
      <c r="AB233" s="259"/>
      <c r="AC233" s="259"/>
      <c r="AD233" s="259"/>
      <c r="AE233" s="259"/>
      <c r="AF233" s="259"/>
      <c r="AG233" s="259"/>
      <c r="AH233" s="259"/>
      <c r="AI233" s="259"/>
      <c r="AJ233" s="259"/>
      <c r="AK233" s="259"/>
      <c r="AL233" s="259"/>
      <c r="AM233" s="259"/>
      <c r="AN233" s="259"/>
      <c r="AO233" s="259"/>
      <c r="AP233" s="259"/>
      <c r="AQ233" s="259"/>
      <c r="AR233" s="259"/>
      <c r="AS233" s="259"/>
      <c r="AT233" s="259"/>
      <c r="AU233" s="259"/>
      <c r="AV233" s="259"/>
      <c r="AW233" s="259"/>
      <c r="AX233" s="259"/>
      <c r="AY233" s="259"/>
      <c r="AZ233" s="259"/>
    </row>
    <row r="234" spans="1:52" ht="12" customHeight="1">
      <c r="A234" s="259"/>
      <c r="B234" s="259"/>
      <c r="C234" s="259"/>
      <c r="D234" s="259"/>
      <c r="E234" s="259"/>
      <c r="F234" s="259"/>
      <c r="G234" s="259"/>
      <c r="H234" s="259"/>
      <c r="I234" s="259"/>
      <c r="J234" s="259"/>
      <c r="K234" s="259"/>
      <c r="L234" s="259"/>
      <c r="M234" s="259"/>
      <c r="N234" s="259"/>
      <c r="O234" s="259"/>
      <c r="P234" s="259"/>
      <c r="Q234" s="259"/>
      <c r="R234" s="259"/>
      <c r="S234" s="259"/>
      <c r="T234" s="259"/>
      <c r="U234" s="259"/>
      <c r="V234" s="259"/>
      <c r="W234" s="259"/>
      <c r="X234" s="259"/>
      <c r="Y234" s="259"/>
      <c r="Z234" s="259"/>
      <c r="AA234" s="259"/>
      <c r="AB234" s="259"/>
      <c r="AC234" s="259"/>
      <c r="AD234" s="259"/>
      <c r="AE234" s="259"/>
      <c r="AF234" s="259"/>
      <c r="AG234" s="259"/>
      <c r="AH234" s="259"/>
      <c r="AI234" s="259"/>
      <c r="AJ234" s="259"/>
      <c r="AK234" s="259"/>
      <c r="AL234" s="259"/>
      <c r="AM234" s="259"/>
      <c r="AN234" s="259"/>
      <c r="AO234" s="259"/>
      <c r="AP234" s="259"/>
      <c r="AQ234" s="259"/>
      <c r="AR234" s="259"/>
      <c r="AS234" s="259"/>
      <c r="AT234" s="259"/>
      <c r="AU234" s="259"/>
      <c r="AV234" s="259"/>
      <c r="AW234" s="259"/>
      <c r="AX234" s="259"/>
      <c r="AY234" s="259"/>
      <c r="AZ234" s="259"/>
    </row>
    <row r="235" spans="1:52" ht="12" customHeight="1">
      <c r="A235" s="259"/>
      <c r="B235" s="259"/>
      <c r="C235" s="259"/>
      <c r="D235" s="259"/>
      <c r="E235" s="259"/>
      <c r="F235" s="259"/>
      <c r="G235" s="259"/>
      <c r="H235" s="259"/>
      <c r="I235" s="259"/>
      <c r="J235" s="259"/>
      <c r="K235" s="259"/>
      <c r="L235" s="259"/>
      <c r="M235" s="259"/>
      <c r="N235" s="259"/>
      <c r="O235" s="259"/>
      <c r="P235" s="259"/>
      <c r="Q235" s="259"/>
      <c r="R235" s="259"/>
      <c r="S235" s="259"/>
      <c r="T235" s="259"/>
      <c r="U235" s="259"/>
      <c r="V235" s="259"/>
      <c r="W235" s="259"/>
      <c r="X235" s="259"/>
      <c r="Y235" s="259"/>
      <c r="Z235" s="259"/>
      <c r="AA235" s="259"/>
      <c r="AB235" s="259"/>
      <c r="AC235" s="259"/>
      <c r="AD235" s="259"/>
      <c r="AE235" s="259"/>
      <c r="AF235" s="259"/>
      <c r="AG235" s="259"/>
      <c r="AH235" s="259"/>
      <c r="AI235" s="259"/>
      <c r="AJ235" s="259"/>
      <c r="AK235" s="259"/>
      <c r="AL235" s="259"/>
      <c r="AM235" s="259"/>
      <c r="AN235" s="259"/>
      <c r="AO235" s="259"/>
      <c r="AP235" s="259"/>
      <c r="AQ235" s="259"/>
      <c r="AR235" s="259"/>
      <c r="AS235" s="259"/>
      <c r="AT235" s="259"/>
      <c r="AU235" s="259"/>
      <c r="AV235" s="259"/>
      <c r="AW235" s="259"/>
      <c r="AX235" s="259"/>
      <c r="AY235" s="259"/>
      <c r="AZ235" s="259"/>
    </row>
    <row r="236" spans="1:52" ht="12" customHeight="1">
      <c r="A236" s="259"/>
      <c r="B236" s="259"/>
      <c r="C236" s="259"/>
      <c r="D236" s="259"/>
      <c r="E236" s="259"/>
      <c r="F236" s="259"/>
      <c r="G236" s="259"/>
      <c r="H236" s="259"/>
      <c r="I236" s="259"/>
      <c r="J236" s="259"/>
      <c r="K236" s="259"/>
      <c r="L236" s="259"/>
      <c r="M236" s="259"/>
      <c r="N236" s="259"/>
      <c r="O236" s="259"/>
      <c r="P236" s="259"/>
      <c r="Q236" s="259"/>
      <c r="R236" s="259"/>
      <c r="S236" s="259"/>
      <c r="T236" s="259"/>
      <c r="U236" s="259"/>
      <c r="V236" s="259"/>
      <c r="W236" s="259"/>
      <c r="X236" s="259"/>
      <c r="Y236" s="259"/>
      <c r="Z236" s="259"/>
      <c r="AA236" s="259"/>
      <c r="AB236" s="259"/>
      <c r="AC236" s="259"/>
      <c r="AD236" s="259"/>
      <c r="AE236" s="259"/>
      <c r="AF236" s="259"/>
      <c r="AG236" s="259"/>
      <c r="AH236" s="259"/>
      <c r="AI236" s="259"/>
      <c r="AJ236" s="259"/>
      <c r="AK236" s="259"/>
      <c r="AL236" s="259"/>
      <c r="AM236" s="259"/>
      <c r="AN236" s="259"/>
      <c r="AO236" s="259"/>
      <c r="AP236" s="259"/>
      <c r="AQ236" s="259"/>
      <c r="AR236" s="259"/>
      <c r="AS236" s="259"/>
      <c r="AT236" s="259"/>
      <c r="AU236" s="259"/>
      <c r="AV236" s="259"/>
      <c r="AW236" s="259"/>
      <c r="AX236" s="259"/>
      <c r="AY236" s="259"/>
      <c r="AZ236" s="259"/>
    </row>
    <row r="237" spans="1:52" ht="12" customHeight="1">
      <c r="A237" s="259"/>
      <c r="B237" s="259"/>
      <c r="C237" s="259"/>
      <c r="D237" s="259"/>
      <c r="E237" s="259"/>
      <c r="F237" s="259"/>
      <c r="G237" s="259"/>
      <c r="H237" s="259"/>
      <c r="I237" s="259"/>
      <c r="J237" s="259"/>
      <c r="K237" s="259"/>
      <c r="L237" s="259"/>
      <c r="M237" s="259"/>
      <c r="N237" s="259"/>
      <c r="O237" s="259"/>
      <c r="P237" s="259"/>
      <c r="Q237" s="259"/>
      <c r="R237" s="259"/>
      <c r="S237" s="259"/>
      <c r="T237" s="259"/>
      <c r="U237" s="259"/>
      <c r="V237" s="259"/>
      <c r="W237" s="259"/>
      <c r="X237" s="259"/>
      <c r="Y237" s="259"/>
      <c r="Z237" s="259"/>
      <c r="AA237" s="259"/>
      <c r="AB237" s="259"/>
      <c r="AC237" s="259"/>
      <c r="AD237" s="259"/>
      <c r="AE237" s="259"/>
      <c r="AF237" s="259"/>
      <c r="AG237" s="259"/>
      <c r="AH237" s="259"/>
      <c r="AI237" s="259"/>
      <c r="AJ237" s="259"/>
      <c r="AK237" s="259"/>
      <c r="AL237" s="259"/>
      <c r="AM237" s="259"/>
      <c r="AN237" s="259"/>
      <c r="AO237" s="259"/>
      <c r="AP237" s="259"/>
      <c r="AQ237" s="259"/>
      <c r="AR237" s="259"/>
      <c r="AS237" s="259"/>
      <c r="AT237" s="259"/>
      <c r="AU237" s="259"/>
      <c r="AV237" s="259"/>
      <c r="AW237" s="259"/>
      <c r="AX237" s="259"/>
      <c r="AY237" s="259"/>
      <c r="AZ237" s="259"/>
    </row>
    <row r="238" spans="1:52" ht="12" customHeight="1">
      <c r="A238" s="259"/>
      <c r="B238" s="259"/>
      <c r="C238" s="259"/>
      <c r="D238" s="259"/>
      <c r="E238" s="259"/>
      <c r="F238" s="259"/>
      <c r="G238" s="259"/>
      <c r="H238" s="259"/>
      <c r="I238" s="259"/>
      <c r="J238" s="259"/>
      <c r="K238" s="259"/>
      <c r="L238" s="259"/>
      <c r="M238" s="259"/>
      <c r="N238" s="259"/>
      <c r="O238" s="259"/>
      <c r="P238" s="259"/>
      <c r="Q238" s="259"/>
      <c r="R238" s="259"/>
      <c r="S238" s="259"/>
      <c r="T238" s="259"/>
      <c r="U238" s="259"/>
      <c r="V238" s="259"/>
      <c r="W238" s="259"/>
      <c r="X238" s="259"/>
      <c r="Y238" s="259"/>
      <c r="Z238" s="259"/>
      <c r="AA238" s="259"/>
      <c r="AB238" s="259"/>
      <c r="AC238" s="259"/>
      <c r="AD238" s="259"/>
      <c r="AE238" s="259"/>
      <c r="AF238" s="259"/>
      <c r="AG238" s="259"/>
      <c r="AH238" s="259"/>
      <c r="AI238" s="259"/>
      <c r="AJ238" s="259"/>
      <c r="AK238" s="259"/>
      <c r="AL238" s="259"/>
      <c r="AM238" s="259"/>
      <c r="AN238" s="259"/>
      <c r="AO238" s="259"/>
      <c r="AP238" s="259"/>
      <c r="AQ238" s="259"/>
      <c r="AR238" s="259"/>
      <c r="AS238" s="259"/>
      <c r="AT238" s="259"/>
      <c r="AU238" s="259"/>
      <c r="AV238" s="259"/>
      <c r="AW238" s="259"/>
      <c r="AX238" s="259"/>
      <c r="AY238" s="259"/>
      <c r="AZ238" s="259"/>
    </row>
    <row r="239" spans="1:52" ht="12" customHeight="1">
      <c r="A239" s="259"/>
      <c r="B239" s="259"/>
      <c r="C239" s="259"/>
      <c r="D239" s="259"/>
      <c r="E239" s="259"/>
      <c r="F239" s="259"/>
      <c r="G239" s="259"/>
      <c r="H239" s="259"/>
      <c r="I239" s="259"/>
      <c r="J239" s="259"/>
      <c r="K239" s="259"/>
      <c r="L239" s="259"/>
      <c r="M239" s="259"/>
      <c r="N239" s="259"/>
      <c r="O239" s="259"/>
      <c r="P239" s="259"/>
      <c r="Q239" s="259"/>
      <c r="R239" s="259"/>
      <c r="S239" s="259"/>
      <c r="T239" s="259"/>
      <c r="U239" s="259"/>
      <c r="V239" s="259"/>
      <c r="W239" s="259"/>
      <c r="X239" s="259"/>
      <c r="Y239" s="259"/>
      <c r="Z239" s="259"/>
      <c r="AA239" s="259"/>
      <c r="AB239" s="259"/>
      <c r="AC239" s="259"/>
      <c r="AD239" s="259"/>
      <c r="AE239" s="259"/>
      <c r="AF239" s="259"/>
      <c r="AG239" s="259"/>
      <c r="AH239" s="259"/>
      <c r="AI239" s="259"/>
      <c r="AJ239" s="259"/>
      <c r="AK239" s="259"/>
      <c r="AL239" s="259"/>
      <c r="AM239" s="259"/>
      <c r="AN239" s="259"/>
      <c r="AO239" s="259"/>
      <c r="AP239" s="259"/>
      <c r="AQ239" s="259"/>
      <c r="AR239" s="259"/>
      <c r="AS239" s="259"/>
      <c r="AT239" s="259"/>
      <c r="AU239" s="259"/>
      <c r="AV239" s="259"/>
      <c r="AW239" s="259"/>
      <c r="AX239" s="259"/>
      <c r="AY239" s="259"/>
      <c r="AZ239" s="259"/>
    </row>
    <row r="240" spans="1:52" ht="12" customHeight="1">
      <c r="A240" s="259"/>
      <c r="B240" s="259"/>
      <c r="C240" s="259"/>
      <c r="D240" s="259"/>
      <c r="E240" s="259"/>
      <c r="F240" s="259"/>
      <c r="G240" s="259"/>
      <c r="H240" s="259"/>
      <c r="I240" s="259"/>
      <c r="J240" s="259"/>
      <c r="K240" s="259"/>
      <c r="L240" s="259"/>
      <c r="M240" s="259"/>
      <c r="N240" s="259"/>
      <c r="O240" s="259"/>
      <c r="P240" s="259"/>
      <c r="Q240" s="259"/>
      <c r="R240" s="259"/>
      <c r="S240" s="259"/>
      <c r="T240" s="259"/>
      <c r="U240" s="259"/>
      <c r="V240" s="259"/>
      <c r="W240" s="259"/>
      <c r="X240" s="259"/>
      <c r="Y240" s="259"/>
      <c r="Z240" s="259"/>
      <c r="AA240" s="259"/>
      <c r="AB240" s="259"/>
      <c r="AC240" s="259"/>
      <c r="AD240" s="259"/>
      <c r="AE240" s="259"/>
      <c r="AF240" s="259"/>
      <c r="AG240" s="259"/>
      <c r="AH240" s="259"/>
      <c r="AI240" s="259"/>
      <c r="AJ240" s="259"/>
      <c r="AK240" s="259"/>
      <c r="AL240" s="259"/>
      <c r="AM240" s="259"/>
      <c r="AN240" s="259"/>
      <c r="AO240" s="259"/>
      <c r="AP240" s="259"/>
      <c r="AQ240" s="259"/>
      <c r="AR240" s="259"/>
      <c r="AS240" s="259"/>
      <c r="AT240" s="259"/>
      <c r="AU240" s="259"/>
      <c r="AV240" s="259"/>
      <c r="AW240" s="259"/>
      <c r="AX240" s="259"/>
      <c r="AY240" s="259"/>
      <c r="AZ240" s="259"/>
    </row>
    <row r="241" spans="1:52" ht="12" customHeight="1">
      <c r="A241" s="259"/>
      <c r="B241" s="259"/>
      <c r="C241" s="259"/>
      <c r="D241" s="259"/>
      <c r="E241" s="259"/>
      <c r="F241" s="259"/>
      <c r="G241" s="259"/>
      <c r="H241" s="259"/>
      <c r="I241" s="259"/>
      <c r="J241" s="259"/>
      <c r="K241" s="259"/>
      <c r="L241" s="259"/>
      <c r="M241" s="259"/>
      <c r="N241" s="259"/>
      <c r="O241" s="259"/>
      <c r="P241" s="259"/>
      <c r="Q241" s="259"/>
      <c r="R241" s="259"/>
      <c r="S241" s="259"/>
      <c r="T241" s="259"/>
      <c r="U241" s="259"/>
      <c r="V241" s="259"/>
      <c r="W241" s="259"/>
      <c r="X241" s="259"/>
      <c r="Y241" s="259"/>
      <c r="Z241" s="259"/>
      <c r="AA241" s="259"/>
      <c r="AB241" s="259"/>
      <c r="AC241" s="259"/>
      <c r="AD241" s="259"/>
      <c r="AE241" s="259"/>
      <c r="AF241" s="259"/>
      <c r="AG241" s="259"/>
      <c r="AH241" s="259"/>
      <c r="AI241" s="259"/>
      <c r="AJ241" s="259"/>
      <c r="AK241" s="259"/>
      <c r="AL241" s="259"/>
      <c r="AM241" s="259"/>
      <c r="AN241" s="259"/>
      <c r="AO241" s="259"/>
      <c r="AP241" s="259"/>
      <c r="AQ241" s="259"/>
      <c r="AR241" s="259"/>
      <c r="AS241" s="259"/>
      <c r="AT241" s="259"/>
      <c r="AU241" s="259"/>
      <c r="AV241" s="259"/>
      <c r="AW241" s="259"/>
      <c r="AX241" s="259"/>
      <c r="AY241" s="259"/>
      <c r="AZ241" s="259"/>
    </row>
    <row r="242" spans="1:52" ht="12" customHeight="1">
      <c r="A242" s="259"/>
      <c r="B242" s="259"/>
      <c r="C242" s="259"/>
      <c r="D242" s="259"/>
      <c r="E242" s="259"/>
      <c r="F242" s="259"/>
      <c r="G242" s="259"/>
      <c r="H242" s="259"/>
      <c r="I242" s="259"/>
      <c r="J242" s="259"/>
      <c r="K242" s="259"/>
      <c r="L242" s="259"/>
      <c r="M242" s="259"/>
      <c r="N242" s="259"/>
      <c r="O242" s="259"/>
      <c r="P242" s="259"/>
      <c r="Q242" s="259"/>
      <c r="R242" s="259"/>
      <c r="S242" s="259"/>
      <c r="T242" s="259"/>
      <c r="U242" s="259"/>
      <c r="V242" s="259"/>
      <c r="W242" s="259"/>
      <c r="X242" s="259"/>
      <c r="Y242" s="259"/>
      <c r="Z242" s="259"/>
      <c r="AA242" s="259"/>
      <c r="AB242" s="259"/>
      <c r="AC242" s="259"/>
      <c r="AD242" s="259"/>
      <c r="AE242" s="259"/>
      <c r="AF242" s="259"/>
      <c r="AG242" s="259"/>
      <c r="AH242" s="259"/>
      <c r="AI242" s="259"/>
      <c r="AJ242" s="259"/>
      <c r="AK242" s="259"/>
      <c r="AL242" s="259"/>
      <c r="AM242" s="259"/>
      <c r="AN242" s="259"/>
      <c r="AO242" s="259"/>
      <c r="AP242" s="259"/>
      <c r="AQ242" s="259"/>
      <c r="AR242" s="259"/>
      <c r="AS242" s="259"/>
      <c r="AT242" s="259"/>
      <c r="AU242" s="259"/>
      <c r="AV242" s="259"/>
      <c r="AW242" s="259"/>
      <c r="AX242" s="259"/>
      <c r="AY242" s="259"/>
      <c r="AZ242" s="259"/>
    </row>
    <row r="243" spans="1:52" ht="12" customHeight="1">
      <c r="A243" s="259"/>
      <c r="B243" s="259"/>
      <c r="C243" s="259"/>
      <c r="D243" s="259"/>
      <c r="E243" s="259"/>
      <c r="F243" s="259"/>
      <c r="G243" s="259"/>
      <c r="H243" s="259"/>
      <c r="I243" s="259"/>
      <c r="J243" s="259"/>
      <c r="K243" s="259"/>
      <c r="L243" s="259"/>
      <c r="M243" s="259"/>
      <c r="N243" s="259"/>
      <c r="O243" s="259"/>
      <c r="P243" s="259"/>
      <c r="Q243" s="259"/>
      <c r="R243" s="259"/>
      <c r="S243" s="259"/>
      <c r="T243" s="259"/>
      <c r="U243" s="259"/>
      <c r="V243" s="259"/>
      <c r="W243" s="259"/>
      <c r="X243" s="259"/>
      <c r="Y243" s="259"/>
      <c r="Z243" s="259"/>
      <c r="AA243" s="259"/>
      <c r="AB243" s="259"/>
      <c r="AC243" s="259"/>
      <c r="AD243" s="259"/>
      <c r="AE243" s="259"/>
      <c r="AF243" s="259"/>
      <c r="AG243" s="259"/>
      <c r="AH243" s="259"/>
      <c r="AI243" s="259"/>
      <c r="AJ243" s="259"/>
      <c r="AK243" s="259"/>
      <c r="AL243" s="259"/>
      <c r="AM243" s="259"/>
      <c r="AN243" s="259"/>
      <c r="AO243" s="259"/>
      <c r="AP243" s="259"/>
      <c r="AQ243" s="259"/>
      <c r="AR243" s="259"/>
      <c r="AS243" s="259"/>
      <c r="AT243" s="259"/>
      <c r="AU243" s="259"/>
      <c r="AV243" s="259"/>
      <c r="AW243" s="259"/>
      <c r="AX243" s="259"/>
      <c r="AY243" s="259"/>
      <c r="AZ243" s="259"/>
    </row>
    <row r="244" spans="1:52" ht="12" customHeight="1">
      <c r="A244" s="259"/>
      <c r="B244" s="259"/>
      <c r="C244" s="259"/>
      <c r="D244" s="259"/>
      <c r="E244" s="259"/>
      <c r="F244" s="259"/>
      <c r="G244" s="259"/>
      <c r="H244" s="259"/>
      <c r="I244" s="259"/>
      <c r="J244" s="259"/>
      <c r="K244" s="259"/>
      <c r="L244" s="259"/>
      <c r="M244" s="259"/>
      <c r="N244" s="259"/>
      <c r="O244" s="259"/>
      <c r="P244" s="259"/>
      <c r="Q244" s="259"/>
      <c r="R244" s="259"/>
      <c r="S244" s="259"/>
      <c r="T244" s="259"/>
      <c r="U244" s="259"/>
      <c r="V244" s="259"/>
      <c r="W244" s="259"/>
      <c r="X244" s="259"/>
      <c r="Y244" s="259"/>
      <c r="Z244" s="259"/>
      <c r="AA244" s="259"/>
      <c r="AB244" s="259"/>
      <c r="AC244" s="259"/>
      <c r="AD244" s="259"/>
      <c r="AE244" s="259"/>
      <c r="AF244" s="259"/>
      <c r="AG244" s="259"/>
      <c r="AH244" s="259"/>
      <c r="AI244" s="259"/>
      <c r="AJ244" s="259"/>
      <c r="AK244" s="259"/>
      <c r="AL244" s="259"/>
      <c r="AM244" s="259"/>
      <c r="AN244" s="259"/>
      <c r="AO244" s="259"/>
      <c r="AP244" s="259"/>
      <c r="AQ244" s="259"/>
      <c r="AR244" s="259"/>
      <c r="AS244" s="259"/>
      <c r="AT244" s="259"/>
      <c r="AU244" s="259"/>
      <c r="AV244" s="259"/>
      <c r="AW244" s="259"/>
      <c r="AX244" s="259"/>
      <c r="AY244" s="259"/>
      <c r="AZ244" s="259"/>
    </row>
    <row r="245" spans="1:52" ht="12" customHeight="1">
      <c r="A245" s="259"/>
      <c r="B245" s="259"/>
      <c r="C245" s="259"/>
      <c r="D245" s="259"/>
      <c r="E245" s="259"/>
      <c r="F245" s="259"/>
      <c r="G245" s="259"/>
      <c r="H245" s="259"/>
      <c r="I245" s="259"/>
      <c r="J245" s="259"/>
      <c r="K245" s="259"/>
      <c r="L245" s="259"/>
      <c r="M245" s="259"/>
      <c r="N245" s="259"/>
      <c r="O245" s="259"/>
      <c r="P245" s="259"/>
      <c r="Q245" s="259"/>
      <c r="R245" s="259"/>
      <c r="S245" s="259"/>
      <c r="T245" s="259"/>
      <c r="U245" s="259"/>
      <c r="V245" s="259"/>
      <c r="W245" s="259"/>
      <c r="X245" s="259"/>
      <c r="Y245" s="259"/>
      <c r="Z245" s="259"/>
      <c r="AA245" s="259"/>
      <c r="AB245" s="259"/>
      <c r="AC245" s="259"/>
      <c r="AD245" s="259"/>
      <c r="AE245" s="259"/>
      <c r="AF245" s="259"/>
      <c r="AG245" s="259"/>
      <c r="AH245" s="259"/>
      <c r="AI245" s="259"/>
      <c r="AJ245" s="259"/>
      <c r="AK245" s="259"/>
      <c r="AL245" s="259"/>
      <c r="AM245" s="259"/>
      <c r="AN245" s="259"/>
      <c r="AO245" s="259"/>
      <c r="AP245" s="259"/>
      <c r="AQ245" s="259"/>
      <c r="AR245" s="259"/>
      <c r="AS245" s="259"/>
      <c r="AT245" s="259"/>
      <c r="AU245" s="259"/>
      <c r="AV245" s="259"/>
      <c r="AW245" s="259"/>
      <c r="AX245" s="259"/>
      <c r="AY245" s="259"/>
      <c r="AZ245" s="259"/>
    </row>
    <row r="246" spans="1:52" ht="12" customHeight="1">
      <c r="A246" s="259"/>
      <c r="B246" s="259"/>
      <c r="C246" s="259"/>
      <c r="D246" s="259"/>
      <c r="E246" s="259"/>
      <c r="F246" s="259"/>
      <c r="G246" s="259"/>
      <c r="H246" s="259"/>
      <c r="I246" s="259"/>
      <c r="J246" s="259"/>
      <c r="K246" s="259"/>
      <c r="L246" s="259"/>
      <c r="M246" s="259"/>
      <c r="N246" s="259"/>
      <c r="O246" s="259"/>
      <c r="P246" s="259"/>
      <c r="Q246" s="259"/>
      <c r="R246" s="259"/>
      <c r="S246" s="259"/>
      <c r="T246" s="259"/>
      <c r="U246" s="259"/>
      <c r="V246" s="259"/>
      <c r="W246" s="259"/>
      <c r="X246" s="259"/>
      <c r="Y246" s="259"/>
      <c r="Z246" s="259"/>
      <c r="AA246" s="259"/>
      <c r="AB246" s="259"/>
      <c r="AC246" s="259"/>
      <c r="AD246" s="259"/>
      <c r="AE246" s="259"/>
      <c r="AF246" s="259"/>
      <c r="AG246" s="259"/>
      <c r="AH246" s="259"/>
      <c r="AI246" s="259"/>
      <c r="AJ246" s="259"/>
      <c r="AK246" s="259"/>
      <c r="AL246" s="259"/>
      <c r="AM246" s="259"/>
      <c r="AN246" s="259"/>
      <c r="AO246" s="259"/>
      <c r="AP246" s="259"/>
      <c r="AQ246" s="259"/>
      <c r="AR246" s="259"/>
      <c r="AS246" s="259"/>
      <c r="AT246" s="259"/>
      <c r="AU246" s="259"/>
      <c r="AV246" s="259"/>
      <c r="AW246" s="259"/>
      <c r="AX246" s="259"/>
      <c r="AY246" s="259"/>
      <c r="AZ246" s="259"/>
    </row>
    <row r="247" spans="1:52" ht="12" customHeight="1">
      <c r="A247" s="259"/>
      <c r="B247" s="259"/>
      <c r="C247" s="259"/>
      <c r="D247" s="259"/>
      <c r="E247" s="259"/>
      <c r="F247" s="259"/>
      <c r="G247" s="259"/>
      <c r="H247" s="259"/>
      <c r="I247" s="259"/>
      <c r="J247" s="259"/>
      <c r="K247" s="259"/>
      <c r="L247" s="259"/>
      <c r="M247" s="259"/>
      <c r="N247" s="259"/>
      <c r="O247" s="259"/>
      <c r="P247" s="259"/>
      <c r="Q247" s="259"/>
      <c r="R247" s="259"/>
      <c r="S247" s="259"/>
      <c r="T247" s="259"/>
      <c r="U247" s="259"/>
      <c r="V247" s="259"/>
      <c r="W247" s="259"/>
      <c r="X247" s="259"/>
      <c r="Y247" s="259"/>
      <c r="Z247" s="259"/>
      <c r="AA247" s="259"/>
      <c r="AB247" s="259"/>
      <c r="AC247" s="259"/>
      <c r="AD247" s="259"/>
      <c r="AE247" s="259"/>
      <c r="AF247" s="259"/>
      <c r="AG247" s="259"/>
      <c r="AH247" s="259"/>
      <c r="AI247" s="259"/>
      <c r="AJ247" s="259"/>
      <c r="AK247" s="259"/>
      <c r="AL247" s="259"/>
      <c r="AM247" s="259"/>
      <c r="AN247" s="259"/>
      <c r="AO247" s="259"/>
      <c r="AP247" s="259"/>
      <c r="AQ247" s="259"/>
      <c r="AR247" s="259"/>
      <c r="AS247" s="259"/>
      <c r="AT247" s="259"/>
      <c r="AU247" s="259"/>
      <c r="AV247" s="259"/>
      <c r="AW247" s="259"/>
      <c r="AX247" s="259"/>
      <c r="AY247" s="259"/>
      <c r="AZ247" s="259"/>
    </row>
    <row r="248" spans="1:52" ht="12" customHeight="1">
      <c r="A248" s="259"/>
      <c r="B248" s="259"/>
      <c r="C248" s="259"/>
      <c r="D248" s="259"/>
      <c r="E248" s="259"/>
      <c r="F248" s="259"/>
      <c r="G248" s="259"/>
      <c r="H248" s="259"/>
      <c r="I248" s="259"/>
      <c r="J248" s="259"/>
      <c r="K248" s="259"/>
      <c r="L248" s="259"/>
      <c r="M248" s="259"/>
      <c r="N248" s="259"/>
      <c r="O248" s="259"/>
      <c r="P248" s="259"/>
      <c r="Q248" s="259"/>
      <c r="R248" s="259"/>
      <c r="S248" s="259"/>
      <c r="T248" s="259"/>
      <c r="U248" s="259"/>
      <c r="V248" s="259"/>
      <c r="W248" s="259"/>
      <c r="X248" s="259"/>
      <c r="Y248" s="259"/>
      <c r="Z248" s="259"/>
      <c r="AA248" s="259"/>
      <c r="AB248" s="259"/>
      <c r="AC248" s="259"/>
      <c r="AD248" s="259"/>
      <c r="AE248" s="259"/>
      <c r="AF248" s="259"/>
      <c r="AG248" s="259"/>
      <c r="AH248" s="259"/>
      <c r="AI248" s="259"/>
      <c r="AJ248" s="259"/>
      <c r="AK248" s="259"/>
      <c r="AL248" s="259"/>
      <c r="AM248" s="259"/>
      <c r="AN248" s="259"/>
      <c r="AO248" s="259"/>
      <c r="AP248" s="259"/>
      <c r="AQ248" s="259"/>
      <c r="AR248" s="259"/>
      <c r="AS248" s="259"/>
      <c r="AT248" s="259"/>
      <c r="AU248" s="259"/>
      <c r="AV248" s="259"/>
      <c r="AW248" s="259"/>
      <c r="AX248" s="259"/>
      <c r="AY248" s="259"/>
      <c r="AZ248" s="259"/>
    </row>
    <row r="249" spans="1:52" ht="12" customHeight="1">
      <c r="A249" s="259"/>
      <c r="B249" s="259"/>
      <c r="C249" s="259"/>
      <c r="D249" s="259"/>
      <c r="E249" s="259"/>
      <c r="F249" s="259"/>
      <c r="G249" s="259"/>
      <c r="H249" s="259"/>
      <c r="I249" s="259"/>
      <c r="J249" s="259"/>
      <c r="K249" s="259"/>
      <c r="L249" s="259"/>
      <c r="M249" s="259"/>
      <c r="N249" s="259"/>
      <c r="O249" s="259"/>
      <c r="P249" s="259"/>
      <c r="Q249" s="259"/>
      <c r="R249" s="259"/>
      <c r="S249" s="259"/>
      <c r="T249" s="259"/>
      <c r="U249" s="259"/>
      <c r="V249" s="259"/>
      <c r="W249" s="259"/>
      <c r="X249" s="259"/>
      <c r="Y249" s="259"/>
      <c r="Z249" s="259"/>
      <c r="AA249" s="259"/>
      <c r="AB249" s="259"/>
      <c r="AC249" s="259"/>
      <c r="AD249" s="259"/>
      <c r="AE249" s="259"/>
      <c r="AF249" s="259"/>
      <c r="AG249" s="259"/>
      <c r="AH249" s="259"/>
      <c r="AI249" s="259"/>
      <c r="AJ249" s="259"/>
      <c r="AK249" s="259"/>
      <c r="AL249" s="259"/>
      <c r="AM249" s="259"/>
      <c r="AN249" s="259"/>
      <c r="AO249" s="259"/>
      <c r="AP249" s="259"/>
      <c r="AQ249" s="259"/>
      <c r="AR249" s="259"/>
      <c r="AS249" s="259"/>
      <c r="AT249" s="259"/>
      <c r="AU249" s="259"/>
      <c r="AV249" s="259"/>
      <c r="AW249" s="259"/>
      <c r="AX249" s="259"/>
      <c r="AY249" s="259"/>
      <c r="AZ249" s="259"/>
    </row>
    <row r="250" spans="1:52" ht="12" customHeight="1">
      <c r="A250" s="259"/>
      <c r="B250" s="259"/>
      <c r="C250" s="259"/>
      <c r="D250" s="259"/>
      <c r="E250" s="259"/>
      <c r="F250" s="259"/>
      <c r="G250" s="259"/>
      <c r="H250" s="259"/>
      <c r="I250" s="259"/>
      <c r="J250" s="259"/>
      <c r="K250" s="259"/>
      <c r="L250" s="259"/>
      <c r="M250" s="259"/>
      <c r="N250" s="259"/>
      <c r="O250" s="259"/>
      <c r="P250" s="259"/>
      <c r="Q250" s="259"/>
      <c r="R250" s="259"/>
      <c r="S250" s="259"/>
      <c r="T250" s="259"/>
      <c r="U250" s="259"/>
      <c r="V250" s="259"/>
      <c r="W250" s="259"/>
      <c r="X250" s="259"/>
      <c r="Y250" s="259"/>
      <c r="Z250" s="259"/>
      <c r="AA250" s="259"/>
      <c r="AB250" s="259"/>
      <c r="AC250" s="259"/>
      <c r="AD250" s="259"/>
      <c r="AE250" s="259"/>
      <c r="AF250" s="259"/>
      <c r="AG250" s="259"/>
      <c r="AH250" s="259"/>
      <c r="AI250" s="259"/>
      <c r="AJ250" s="259"/>
      <c r="AK250" s="259"/>
      <c r="AL250" s="259"/>
      <c r="AM250" s="259"/>
      <c r="AN250" s="259"/>
      <c r="AO250" s="259"/>
      <c r="AP250" s="259"/>
      <c r="AQ250" s="259"/>
      <c r="AR250" s="259"/>
      <c r="AS250" s="259"/>
      <c r="AT250" s="259"/>
      <c r="AU250" s="259"/>
      <c r="AV250" s="259"/>
      <c r="AW250" s="259"/>
      <c r="AX250" s="259"/>
      <c r="AY250" s="259"/>
      <c r="AZ250" s="259"/>
    </row>
    <row r="251" spans="1:52" ht="12" customHeight="1">
      <c r="A251" s="259"/>
      <c r="B251" s="259"/>
      <c r="C251" s="259"/>
      <c r="D251" s="259"/>
      <c r="E251" s="259"/>
      <c r="F251" s="259"/>
      <c r="G251" s="259"/>
      <c r="H251" s="259"/>
      <c r="I251" s="259"/>
      <c r="J251" s="259"/>
      <c r="K251" s="259"/>
      <c r="L251" s="259"/>
      <c r="M251" s="259"/>
      <c r="N251" s="259"/>
      <c r="O251" s="259"/>
      <c r="P251" s="259"/>
      <c r="Q251" s="259"/>
      <c r="R251" s="259"/>
      <c r="S251" s="259"/>
      <c r="T251" s="259"/>
      <c r="U251" s="259"/>
      <c r="V251" s="259"/>
      <c r="W251" s="259"/>
      <c r="X251" s="259"/>
      <c r="Y251" s="259"/>
      <c r="Z251" s="259"/>
      <c r="AA251" s="259"/>
      <c r="AB251" s="259"/>
      <c r="AC251" s="259"/>
      <c r="AD251" s="259"/>
      <c r="AE251" s="259"/>
      <c r="AF251" s="259"/>
      <c r="AG251" s="259"/>
      <c r="AH251" s="259"/>
      <c r="AI251" s="259"/>
      <c r="AJ251" s="259"/>
      <c r="AK251" s="259"/>
      <c r="AL251" s="259"/>
      <c r="AM251" s="259"/>
      <c r="AN251" s="259"/>
      <c r="AO251" s="259"/>
      <c r="AP251" s="259"/>
      <c r="AQ251" s="259"/>
      <c r="AR251" s="259"/>
      <c r="AS251" s="259"/>
      <c r="AT251" s="259"/>
      <c r="AU251" s="259"/>
      <c r="AV251" s="259"/>
      <c r="AW251" s="259"/>
      <c r="AX251" s="259"/>
      <c r="AY251" s="259"/>
      <c r="AZ251" s="259"/>
    </row>
    <row r="252" spans="1:52" ht="12" customHeight="1">
      <c r="A252" s="259"/>
      <c r="B252" s="259"/>
      <c r="C252" s="259"/>
      <c r="D252" s="259"/>
      <c r="E252" s="259"/>
      <c r="F252" s="259"/>
      <c r="G252" s="259"/>
      <c r="H252" s="259"/>
      <c r="I252" s="259"/>
      <c r="J252" s="259"/>
      <c r="K252" s="259"/>
      <c r="L252" s="259"/>
      <c r="M252" s="259"/>
      <c r="N252" s="259"/>
      <c r="O252" s="259"/>
      <c r="P252" s="259"/>
      <c r="Q252" s="259"/>
      <c r="R252" s="259"/>
      <c r="S252" s="259"/>
      <c r="T252" s="259"/>
      <c r="U252" s="259"/>
      <c r="V252" s="259"/>
      <c r="W252" s="259"/>
      <c r="X252" s="259"/>
      <c r="Y252" s="259"/>
      <c r="Z252" s="259"/>
      <c r="AA252" s="259"/>
      <c r="AB252" s="259"/>
      <c r="AC252" s="259"/>
      <c r="AD252" s="259"/>
      <c r="AE252" s="259"/>
      <c r="AF252" s="259"/>
      <c r="AG252" s="259"/>
      <c r="AH252" s="259"/>
      <c r="AI252" s="259"/>
      <c r="AJ252" s="259"/>
      <c r="AK252" s="259"/>
      <c r="AL252" s="259"/>
      <c r="AM252" s="259"/>
      <c r="AN252" s="259"/>
      <c r="AO252" s="259"/>
      <c r="AP252" s="259"/>
      <c r="AQ252" s="259"/>
      <c r="AR252" s="259"/>
      <c r="AS252" s="259"/>
      <c r="AT252" s="259"/>
      <c r="AU252" s="259"/>
      <c r="AV252" s="259"/>
      <c r="AW252" s="259"/>
      <c r="AX252" s="259"/>
      <c r="AY252" s="259"/>
      <c r="AZ252" s="259"/>
    </row>
    <row r="253" spans="1:52" ht="12" customHeight="1">
      <c r="A253" s="259"/>
      <c r="B253" s="259"/>
      <c r="C253" s="259"/>
      <c r="D253" s="259"/>
      <c r="E253" s="259"/>
      <c r="F253" s="259"/>
      <c r="G253" s="259"/>
      <c r="H253" s="259"/>
      <c r="I253" s="259"/>
      <c r="J253" s="259"/>
      <c r="K253" s="259"/>
      <c r="L253" s="259"/>
      <c r="M253" s="259"/>
      <c r="N253" s="259"/>
      <c r="O253" s="259"/>
      <c r="P253" s="259"/>
      <c r="Q253" s="259"/>
      <c r="R253" s="259"/>
      <c r="S253" s="259"/>
      <c r="T253" s="259"/>
      <c r="U253" s="259"/>
      <c r="V253" s="259"/>
      <c r="W253" s="259"/>
      <c r="X253" s="259"/>
      <c r="Y253" s="259"/>
      <c r="Z253" s="259"/>
      <c r="AA253" s="259"/>
      <c r="AB253" s="259"/>
      <c r="AC253" s="259"/>
      <c r="AD253" s="259"/>
      <c r="AE253" s="259"/>
      <c r="AF253" s="259"/>
      <c r="AG253" s="259"/>
      <c r="AH253" s="259"/>
      <c r="AI253" s="259"/>
      <c r="AJ253" s="259"/>
      <c r="AK253" s="259"/>
      <c r="AL253" s="259"/>
      <c r="AM253" s="259"/>
      <c r="AN253" s="259"/>
      <c r="AO253" s="259"/>
      <c r="AP253" s="259"/>
      <c r="AQ253" s="259"/>
      <c r="AR253" s="259"/>
      <c r="AS253" s="259"/>
      <c r="AT253" s="259"/>
      <c r="AU253" s="259"/>
      <c r="AV253" s="259"/>
      <c r="AW253" s="259"/>
      <c r="AX253" s="259"/>
      <c r="AY253" s="259"/>
      <c r="AZ253" s="259"/>
    </row>
    <row r="254" spans="1:52" ht="12" customHeight="1">
      <c r="A254" s="259"/>
      <c r="B254" s="259"/>
      <c r="C254" s="259"/>
      <c r="D254" s="259"/>
      <c r="E254" s="259"/>
      <c r="F254" s="259"/>
      <c r="G254" s="259"/>
      <c r="H254" s="259"/>
      <c r="I254" s="259"/>
      <c r="J254" s="259"/>
      <c r="K254" s="259"/>
      <c r="L254" s="259"/>
      <c r="M254" s="259"/>
      <c r="N254" s="259"/>
      <c r="O254" s="259"/>
      <c r="P254" s="259"/>
      <c r="Q254" s="259"/>
      <c r="R254" s="259"/>
      <c r="S254" s="259"/>
      <c r="T254" s="259"/>
      <c r="U254" s="259"/>
      <c r="V254" s="259"/>
      <c r="W254" s="259"/>
      <c r="X254" s="259"/>
      <c r="Y254" s="259"/>
      <c r="Z254" s="259"/>
      <c r="AA254" s="259"/>
      <c r="AB254" s="259"/>
      <c r="AC254" s="259"/>
      <c r="AD254" s="259"/>
      <c r="AE254" s="259"/>
      <c r="AF254" s="259"/>
      <c r="AG254" s="259"/>
      <c r="AH254" s="259"/>
      <c r="AI254" s="259"/>
      <c r="AJ254" s="259"/>
      <c r="AK254" s="259"/>
      <c r="AL254" s="259"/>
      <c r="AM254" s="259"/>
      <c r="AN254" s="259"/>
      <c r="AO254" s="259"/>
      <c r="AP254" s="259"/>
      <c r="AQ254" s="259"/>
      <c r="AR254" s="259"/>
      <c r="AS254" s="259"/>
      <c r="AT254" s="259"/>
      <c r="AU254" s="259"/>
      <c r="AV254" s="259"/>
      <c r="AW254" s="259"/>
      <c r="AX254" s="259"/>
      <c r="AY254" s="259"/>
      <c r="AZ254" s="259"/>
    </row>
    <row r="255" spans="1:52" ht="12" customHeight="1">
      <c r="A255" s="259"/>
      <c r="B255" s="259"/>
      <c r="C255" s="259"/>
      <c r="D255" s="259"/>
      <c r="E255" s="259"/>
      <c r="F255" s="259"/>
      <c r="G255" s="259"/>
      <c r="H255" s="259"/>
      <c r="I255" s="259"/>
      <c r="J255" s="259"/>
      <c r="K255" s="259"/>
      <c r="L255" s="259"/>
      <c r="M255" s="259"/>
      <c r="N255" s="259"/>
      <c r="O255" s="259"/>
      <c r="P255" s="259"/>
      <c r="Q255" s="259"/>
      <c r="R255" s="259"/>
      <c r="S255" s="259"/>
      <c r="T255" s="259"/>
      <c r="U255" s="259"/>
      <c r="V255" s="259"/>
      <c r="W255" s="259"/>
      <c r="X255" s="259"/>
      <c r="Y255" s="259"/>
      <c r="Z255" s="259"/>
      <c r="AA255" s="259"/>
      <c r="AB255" s="259"/>
      <c r="AC255" s="259"/>
      <c r="AD255" s="259"/>
      <c r="AE255" s="259"/>
      <c r="AF255" s="259"/>
      <c r="AG255" s="259"/>
      <c r="AH255" s="259"/>
      <c r="AI255" s="259"/>
      <c r="AJ255" s="259"/>
      <c r="AK255" s="259"/>
      <c r="AL255" s="259"/>
      <c r="AM255" s="259"/>
      <c r="AN255" s="259"/>
      <c r="AO255" s="259"/>
      <c r="AP255" s="259"/>
      <c r="AQ255" s="259"/>
      <c r="AR255" s="259"/>
      <c r="AS255" s="259"/>
      <c r="AT255" s="259"/>
      <c r="AU255" s="259"/>
      <c r="AV255" s="259"/>
      <c r="AW255" s="259"/>
      <c r="AX255" s="259"/>
      <c r="AY255" s="259"/>
      <c r="AZ255" s="259"/>
    </row>
    <row r="256" spans="1:52" ht="12" customHeight="1">
      <c r="A256" s="259"/>
      <c r="B256" s="259"/>
      <c r="C256" s="259"/>
      <c r="D256" s="259"/>
      <c r="E256" s="259"/>
      <c r="F256" s="259"/>
      <c r="G256" s="259"/>
      <c r="H256" s="259"/>
      <c r="I256" s="259"/>
      <c r="J256" s="259"/>
      <c r="K256" s="259"/>
      <c r="L256" s="259"/>
      <c r="M256" s="259"/>
      <c r="N256" s="259"/>
      <c r="O256" s="259"/>
      <c r="P256" s="259"/>
      <c r="Q256" s="259"/>
      <c r="R256" s="259"/>
      <c r="S256" s="259"/>
      <c r="T256" s="259"/>
      <c r="U256" s="259"/>
      <c r="V256" s="259"/>
      <c r="W256" s="259"/>
      <c r="X256" s="259"/>
      <c r="Y256" s="259"/>
      <c r="Z256" s="259"/>
      <c r="AA256" s="259"/>
      <c r="AB256" s="259"/>
      <c r="AC256" s="259"/>
      <c r="AD256" s="259"/>
      <c r="AE256" s="259"/>
      <c r="AF256" s="259"/>
      <c r="AG256" s="259"/>
      <c r="AH256" s="259"/>
      <c r="AI256" s="259"/>
      <c r="AJ256" s="259"/>
      <c r="AK256" s="259"/>
      <c r="AL256" s="259"/>
      <c r="AM256" s="259"/>
      <c r="AN256" s="259"/>
      <c r="AO256" s="259"/>
      <c r="AP256" s="259"/>
      <c r="AQ256" s="259"/>
      <c r="AR256" s="259"/>
      <c r="AS256" s="259"/>
      <c r="AT256" s="259"/>
      <c r="AU256" s="259"/>
      <c r="AV256" s="259"/>
      <c r="AW256" s="259"/>
      <c r="AX256" s="259"/>
      <c r="AY256" s="259"/>
      <c r="AZ256" s="259"/>
    </row>
    <row r="257" spans="1:52" ht="12" customHeight="1">
      <c r="A257" s="259"/>
      <c r="B257" s="259"/>
      <c r="C257" s="259"/>
      <c r="D257" s="259"/>
      <c r="E257" s="259"/>
      <c r="F257" s="259"/>
      <c r="G257" s="259"/>
      <c r="H257" s="259"/>
      <c r="I257" s="259"/>
      <c r="J257" s="259"/>
      <c r="K257" s="259"/>
      <c r="L257" s="259"/>
      <c r="M257" s="259"/>
      <c r="N257" s="259"/>
      <c r="O257" s="259"/>
      <c r="P257" s="259"/>
      <c r="Q257" s="259"/>
      <c r="R257" s="259"/>
      <c r="S257" s="259"/>
      <c r="T257" s="259"/>
      <c r="U257" s="259"/>
      <c r="V257" s="259"/>
      <c r="W257" s="259"/>
      <c r="X257" s="259"/>
      <c r="Y257" s="259"/>
      <c r="Z257" s="259"/>
      <c r="AA257" s="259"/>
      <c r="AB257" s="259"/>
      <c r="AC257" s="259"/>
      <c r="AD257" s="259"/>
      <c r="AE257" s="259"/>
      <c r="AF257" s="259"/>
      <c r="AG257" s="259"/>
      <c r="AH257" s="259"/>
      <c r="AI257" s="259"/>
      <c r="AJ257" s="259"/>
      <c r="AK257" s="259"/>
      <c r="AL257" s="259"/>
      <c r="AM257" s="259"/>
      <c r="AN257" s="259"/>
      <c r="AO257" s="259"/>
      <c r="AP257" s="259"/>
      <c r="AQ257" s="259"/>
      <c r="AR257" s="259"/>
      <c r="AS257" s="259"/>
      <c r="AT257" s="259"/>
      <c r="AU257" s="259"/>
      <c r="AV257" s="259"/>
      <c r="AW257" s="259"/>
      <c r="AX257" s="259"/>
      <c r="AY257" s="259"/>
      <c r="AZ257" s="259"/>
    </row>
    <row r="258" spans="1:52" ht="12" customHeight="1">
      <c r="A258" s="259"/>
      <c r="B258" s="259"/>
      <c r="C258" s="259"/>
      <c r="D258" s="259"/>
      <c r="E258" s="259"/>
      <c r="F258" s="259"/>
      <c r="G258" s="259"/>
      <c r="H258" s="259"/>
      <c r="I258" s="259"/>
      <c r="J258" s="259"/>
      <c r="K258" s="259"/>
      <c r="L258" s="259"/>
      <c r="M258" s="259"/>
      <c r="N258" s="259"/>
      <c r="O258" s="259"/>
      <c r="P258" s="259"/>
      <c r="Q258" s="259"/>
      <c r="R258" s="259"/>
      <c r="S258" s="259"/>
      <c r="T258" s="259"/>
      <c r="U258" s="259"/>
      <c r="V258" s="259"/>
      <c r="W258" s="259"/>
      <c r="X258" s="259"/>
      <c r="Y258" s="259"/>
      <c r="Z258" s="259"/>
      <c r="AA258" s="259"/>
      <c r="AB258" s="259"/>
      <c r="AC258" s="259"/>
      <c r="AD258" s="259"/>
      <c r="AE258" s="259"/>
      <c r="AF258" s="259"/>
      <c r="AG258" s="259"/>
      <c r="AH258" s="259"/>
      <c r="AI258" s="259"/>
      <c r="AJ258" s="259"/>
      <c r="AK258" s="259"/>
      <c r="AL258" s="259"/>
      <c r="AM258" s="259"/>
      <c r="AN258" s="259"/>
      <c r="AO258" s="259"/>
      <c r="AP258" s="259"/>
      <c r="AQ258" s="259"/>
      <c r="AR258" s="259"/>
      <c r="AS258" s="259"/>
      <c r="AT258" s="259"/>
      <c r="AU258" s="259"/>
      <c r="AV258" s="259"/>
      <c r="AW258" s="259"/>
      <c r="AX258" s="259"/>
      <c r="AY258" s="259"/>
      <c r="AZ258" s="259"/>
    </row>
    <row r="259" spans="1:52" ht="12" customHeight="1">
      <c r="A259" s="259"/>
      <c r="B259" s="259"/>
      <c r="C259" s="259"/>
      <c r="D259" s="259"/>
      <c r="E259" s="259"/>
      <c r="F259" s="259"/>
      <c r="G259" s="259"/>
      <c r="H259" s="259"/>
      <c r="I259" s="259"/>
      <c r="J259" s="259"/>
      <c r="K259" s="259"/>
      <c r="L259" s="259"/>
      <c r="M259" s="259"/>
      <c r="N259" s="259"/>
      <c r="O259" s="259"/>
      <c r="P259" s="259"/>
      <c r="Q259" s="259"/>
      <c r="R259" s="259"/>
      <c r="S259" s="259"/>
      <c r="T259" s="259"/>
      <c r="U259" s="259"/>
      <c r="V259" s="259"/>
      <c r="W259" s="259"/>
      <c r="X259" s="259"/>
      <c r="Y259" s="259"/>
      <c r="Z259" s="259"/>
      <c r="AA259" s="259"/>
      <c r="AB259" s="259"/>
      <c r="AC259" s="259"/>
      <c r="AD259" s="259"/>
      <c r="AE259" s="259"/>
      <c r="AF259" s="259"/>
      <c r="AG259" s="259"/>
      <c r="AH259" s="259"/>
      <c r="AI259" s="259"/>
      <c r="AJ259" s="259"/>
      <c r="AK259" s="259"/>
      <c r="AL259" s="259"/>
      <c r="AM259" s="259"/>
      <c r="AN259" s="259"/>
      <c r="AO259" s="259"/>
      <c r="AP259" s="259"/>
      <c r="AQ259" s="259"/>
      <c r="AR259" s="259"/>
      <c r="AS259" s="259"/>
      <c r="AT259" s="259"/>
      <c r="AU259" s="259"/>
      <c r="AV259" s="259"/>
      <c r="AW259" s="259"/>
      <c r="AX259" s="259"/>
      <c r="AY259" s="259"/>
      <c r="AZ259" s="259"/>
    </row>
    <row r="260" spans="1:52" ht="12" customHeight="1">
      <c r="A260" s="259"/>
      <c r="B260" s="259"/>
      <c r="C260" s="259"/>
      <c r="D260" s="259"/>
      <c r="E260" s="259"/>
      <c r="F260" s="259"/>
      <c r="G260" s="259"/>
      <c r="H260" s="259"/>
      <c r="I260" s="259"/>
      <c r="J260" s="259"/>
      <c r="K260" s="259"/>
      <c r="L260" s="259"/>
      <c r="M260" s="259"/>
      <c r="N260" s="259"/>
      <c r="O260" s="259"/>
      <c r="P260" s="259"/>
      <c r="Q260" s="259"/>
      <c r="R260" s="259"/>
      <c r="S260" s="259"/>
      <c r="T260" s="259"/>
      <c r="U260" s="259"/>
      <c r="V260" s="259"/>
      <c r="W260" s="259"/>
      <c r="X260" s="259"/>
      <c r="Y260" s="259"/>
      <c r="Z260" s="259"/>
      <c r="AA260" s="259"/>
      <c r="AB260" s="259"/>
      <c r="AC260" s="259"/>
      <c r="AD260" s="259"/>
      <c r="AE260" s="259"/>
      <c r="AF260" s="259"/>
      <c r="AG260" s="259"/>
      <c r="AH260" s="259"/>
      <c r="AI260" s="259"/>
      <c r="AJ260" s="259"/>
      <c r="AK260" s="259"/>
      <c r="AL260" s="259"/>
      <c r="AM260" s="259"/>
      <c r="AN260" s="259"/>
      <c r="AO260" s="259"/>
      <c r="AP260" s="259"/>
      <c r="AQ260" s="259"/>
      <c r="AR260" s="259"/>
      <c r="AS260" s="259"/>
      <c r="AT260" s="259"/>
      <c r="AU260" s="259"/>
      <c r="AV260" s="259"/>
      <c r="AW260" s="259"/>
      <c r="AX260" s="259"/>
      <c r="AY260" s="259"/>
      <c r="AZ260" s="259"/>
    </row>
    <row r="261" spans="1:52" ht="12" customHeight="1">
      <c r="A261" s="259"/>
      <c r="B261" s="259"/>
      <c r="C261" s="259"/>
      <c r="D261" s="259"/>
      <c r="E261" s="259"/>
      <c r="F261" s="259"/>
      <c r="G261" s="259"/>
      <c r="H261" s="259"/>
      <c r="I261" s="259"/>
      <c r="J261" s="259"/>
      <c r="K261" s="259"/>
      <c r="L261" s="259"/>
      <c r="M261" s="259"/>
      <c r="N261" s="259"/>
      <c r="O261" s="259"/>
      <c r="P261" s="259"/>
      <c r="Q261" s="259"/>
      <c r="R261" s="259"/>
      <c r="S261" s="259"/>
      <c r="T261" s="259"/>
      <c r="U261" s="259"/>
      <c r="V261" s="259"/>
      <c r="W261" s="259"/>
      <c r="X261" s="259"/>
      <c r="Y261" s="259"/>
      <c r="Z261" s="259"/>
      <c r="AA261" s="259"/>
      <c r="AB261" s="259"/>
      <c r="AC261" s="259"/>
      <c r="AD261" s="259"/>
      <c r="AE261" s="259"/>
      <c r="AF261" s="259"/>
      <c r="AG261" s="259"/>
      <c r="AH261" s="259"/>
      <c r="AI261" s="259"/>
      <c r="AJ261" s="259"/>
      <c r="AK261" s="259"/>
      <c r="AL261" s="259"/>
      <c r="AM261" s="259"/>
      <c r="AN261" s="259"/>
      <c r="AO261" s="259"/>
      <c r="AP261" s="259"/>
      <c r="AQ261" s="259"/>
      <c r="AR261" s="259"/>
      <c r="AS261" s="259"/>
      <c r="AT261" s="259"/>
      <c r="AU261" s="259"/>
      <c r="AV261" s="259"/>
      <c r="AW261" s="259"/>
      <c r="AX261" s="259"/>
      <c r="AY261" s="259"/>
      <c r="AZ261" s="259"/>
    </row>
    <row r="262" spans="1:52" ht="12" customHeight="1">
      <c r="A262" s="259"/>
      <c r="B262" s="259"/>
      <c r="C262" s="259"/>
      <c r="D262" s="259"/>
      <c r="E262" s="259"/>
      <c r="F262" s="259"/>
      <c r="G262" s="259"/>
      <c r="H262" s="259"/>
      <c r="I262" s="259"/>
      <c r="J262" s="259"/>
      <c r="K262" s="259"/>
      <c r="L262" s="259"/>
      <c r="M262" s="259"/>
      <c r="N262" s="259"/>
      <c r="O262" s="259"/>
      <c r="P262" s="259"/>
      <c r="Q262" s="259"/>
      <c r="R262" s="259"/>
      <c r="S262" s="259"/>
      <c r="T262" s="259"/>
      <c r="U262" s="259"/>
      <c r="V262" s="259"/>
      <c r="W262" s="259"/>
      <c r="X262" s="259"/>
      <c r="Y262" s="259"/>
      <c r="Z262" s="259"/>
      <c r="AA262" s="259"/>
      <c r="AB262" s="259"/>
      <c r="AC262" s="259"/>
      <c r="AD262" s="259"/>
      <c r="AE262" s="259"/>
      <c r="AF262" s="259"/>
      <c r="AG262" s="259"/>
      <c r="AH262" s="259"/>
      <c r="AI262" s="259"/>
      <c r="AJ262" s="259"/>
      <c r="AK262" s="259"/>
      <c r="AL262" s="259"/>
      <c r="AM262" s="259"/>
      <c r="AN262" s="259"/>
      <c r="AO262" s="259"/>
      <c r="AP262" s="259"/>
      <c r="AQ262" s="259"/>
      <c r="AR262" s="259"/>
      <c r="AS262" s="259"/>
      <c r="AT262" s="259"/>
      <c r="AU262" s="259"/>
      <c r="AV262" s="259"/>
      <c r="AW262" s="259"/>
      <c r="AX262" s="259"/>
      <c r="AY262" s="259"/>
      <c r="AZ262" s="259"/>
    </row>
    <row r="263" spans="1:52" ht="12" customHeight="1">
      <c r="A263" s="259"/>
      <c r="B263" s="259"/>
      <c r="C263" s="259"/>
      <c r="D263" s="259"/>
      <c r="E263" s="259"/>
      <c r="F263" s="259"/>
      <c r="G263" s="259"/>
      <c r="H263" s="259"/>
      <c r="I263" s="259"/>
      <c r="J263" s="259"/>
      <c r="K263" s="259"/>
      <c r="L263" s="259"/>
      <c r="M263" s="259"/>
      <c r="N263" s="259"/>
      <c r="O263" s="259"/>
      <c r="P263" s="259"/>
      <c r="Q263" s="259"/>
      <c r="R263" s="259"/>
      <c r="S263" s="259"/>
      <c r="T263" s="259"/>
      <c r="U263" s="259"/>
      <c r="V263" s="259"/>
      <c r="W263" s="259"/>
      <c r="X263" s="259"/>
      <c r="Y263" s="259"/>
      <c r="Z263" s="259"/>
      <c r="AA263" s="259"/>
      <c r="AB263" s="259"/>
      <c r="AC263" s="259"/>
      <c r="AD263" s="259"/>
      <c r="AE263" s="259"/>
      <c r="AF263" s="259"/>
      <c r="AG263" s="259"/>
      <c r="AH263" s="259"/>
      <c r="AI263" s="259"/>
      <c r="AJ263" s="259"/>
      <c r="AK263" s="259"/>
      <c r="AL263" s="259"/>
      <c r="AM263" s="259"/>
      <c r="AN263" s="259"/>
      <c r="AO263" s="259"/>
      <c r="AP263" s="259"/>
      <c r="AQ263" s="259"/>
      <c r="AR263" s="259"/>
      <c r="AS263" s="259"/>
      <c r="AT263" s="259"/>
      <c r="AU263" s="259"/>
      <c r="AV263" s="259"/>
      <c r="AW263" s="259"/>
      <c r="AX263" s="259"/>
      <c r="AY263" s="259"/>
      <c r="AZ263" s="259"/>
    </row>
    <row r="264" spans="1:52" ht="12" customHeight="1">
      <c r="A264" s="259"/>
      <c r="B264" s="259"/>
      <c r="C264" s="259"/>
      <c r="D264" s="259"/>
      <c r="E264" s="259"/>
      <c r="F264" s="259"/>
      <c r="G264" s="259"/>
      <c r="H264" s="259"/>
      <c r="I264" s="259"/>
      <c r="J264" s="259"/>
      <c r="K264" s="259"/>
      <c r="L264" s="259"/>
      <c r="M264" s="259"/>
      <c r="N264" s="259"/>
      <c r="O264" s="259"/>
      <c r="P264" s="259"/>
      <c r="Q264" s="259"/>
      <c r="R264" s="259"/>
      <c r="S264" s="259"/>
      <c r="T264" s="259"/>
      <c r="U264" s="259"/>
      <c r="V264" s="259"/>
      <c r="W264" s="259"/>
      <c r="X264" s="259"/>
      <c r="Y264" s="259"/>
      <c r="Z264" s="259"/>
      <c r="AA264" s="259"/>
      <c r="AB264" s="259"/>
      <c r="AC264" s="259"/>
      <c r="AD264" s="259"/>
      <c r="AE264" s="259"/>
      <c r="AF264" s="259"/>
      <c r="AG264" s="259"/>
      <c r="AH264" s="259"/>
      <c r="AI264" s="259"/>
      <c r="AJ264" s="259"/>
      <c r="AK264" s="259"/>
      <c r="AL264" s="259"/>
      <c r="AM264" s="259"/>
      <c r="AN264" s="259"/>
      <c r="AO264" s="259"/>
      <c r="AP264" s="259"/>
      <c r="AQ264" s="259"/>
      <c r="AR264" s="259"/>
      <c r="AS264" s="259"/>
      <c r="AT264" s="259"/>
      <c r="AU264" s="259"/>
      <c r="AV264" s="259"/>
      <c r="AW264" s="259"/>
      <c r="AX264" s="259"/>
      <c r="AY264" s="259"/>
      <c r="AZ264" s="259"/>
    </row>
    <row r="265" spans="1:52" ht="12" customHeight="1">
      <c r="A265" s="259"/>
      <c r="B265" s="259"/>
      <c r="C265" s="259"/>
      <c r="D265" s="259"/>
      <c r="E265" s="259"/>
      <c r="F265" s="259"/>
      <c r="G265" s="259"/>
      <c r="H265" s="259"/>
      <c r="I265" s="259"/>
      <c r="J265" s="259"/>
      <c r="K265" s="259"/>
      <c r="L265" s="259"/>
      <c r="M265" s="259"/>
      <c r="N265" s="259"/>
      <c r="O265" s="259"/>
      <c r="P265" s="259"/>
      <c r="Q265" s="259"/>
      <c r="R265" s="259"/>
      <c r="S265" s="259"/>
      <c r="T265" s="259"/>
      <c r="U265" s="259"/>
      <c r="V265" s="259"/>
      <c r="W265" s="259"/>
      <c r="X265" s="259"/>
      <c r="Y265" s="259"/>
      <c r="Z265" s="259"/>
      <c r="AA265" s="259"/>
      <c r="AB265" s="259"/>
      <c r="AC265" s="259"/>
      <c r="AD265" s="259"/>
      <c r="AE265" s="259"/>
      <c r="AF265" s="259"/>
      <c r="AG265" s="259"/>
      <c r="AH265" s="259"/>
      <c r="AI265" s="259"/>
      <c r="AJ265" s="259"/>
      <c r="AK265" s="259"/>
      <c r="AL265" s="259"/>
      <c r="AM265" s="259"/>
      <c r="AN265" s="259"/>
      <c r="AO265" s="259"/>
      <c r="AP265" s="259"/>
      <c r="AQ265" s="259"/>
      <c r="AR265" s="259"/>
      <c r="AS265" s="259"/>
      <c r="AT265" s="259"/>
      <c r="AU265" s="259"/>
      <c r="AV265" s="259"/>
      <c r="AW265" s="259"/>
      <c r="AX265" s="259"/>
      <c r="AY265" s="259"/>
      <c r="AZ265" s="259"/>
    </row>
    <row r="266" spans="1:52" ht="12" customHeight="1">
      <c r="A266" s="259"/>
      <c r="B266" s="259"/>
      <c r="C266" s="259"/>
      <c r="D266" s="259"/>
      <c r="E266" s="259"/>
      <c r="F266" s="259"/>
      <c r="G266" s="259"/>
      <c r="H266" s="259"/>
      <c r="I266" s="259"/>
      <c r="J266" s="259"/>
      <c r="K266" s="259"/>
      <c r="L266" s="259"/>
      <c r="M266" s="259"/>
      <c r="N266" s="259"/>
      <c r="O266" s="259"/>
      <c r="P266" s="259"/>
      <c r="Q266" s="259"/>
      <c r="R266" s="259"/>
      <c r="S266" s="259"/>
      <c r="T266" s="259"/>
      <c r="U266" s="259"/>
      <c r="V266" s="259"/>
      <c r="W266" s="259"/>
      <c r="X266" s="259"/>
      <c r="Y266" s="259"/>
      <c r="Z266" s="259"/>
      <c r="AA266" s="259"/>
      <c r="AB266" s="259"/>
      <c r="AC266" s="259"/>
      <c r="AD266" s="259"/>
      <c r="AE266" s="259"/>
      <c r="AF266" s="259"/>
      <c r="AG266" s="259"/>
      <c r="AH266" s="259"/>
      <c r="AI266" s="259"/>
      <c r="AJ266" s="259"/>
      <c r="AK266" s="259"/>
      <c r="AL266" s="259"/>
      <c r="AM266" s="259"/>
      <c r="AN266" s="259"/>
      <c r="AO266" s="259"/>
      <c r="AP266" s="259"/>
      <c r="AQ266" s="259"/>
      <c r="AR266" s="259"/>
      <c r="AS266" s="259"/>
      <c r="AT266" s="259"/>
      <c r="AU266" s="259"/>
      <c r="AV266" s="259"/>
      <c r="AW266" s="259"/>
      <c r="AX266" s="259"/>
      <c r="AY266" s="259"/>
      <c r="AZ266" s="259"/>
    </row>
    <row r="267" spans="1:52" ht="12" customHeight="1">
      <c r="A267" s="259"/>
      <c r="B267" s="259"/>
      <c r="C267" s="259"/>
      <c r="D267" s="259"/>
      <c r="E267" s="259"/>
      <c r="F267" s="259"/>
      <c r="G267" s="259"/>
      <c r="H267" s="259"/>
      <c r="I267" s="259"/>
      <c r="J267" s="259"/>
      <c r="K267" s="259"/>
      <c r="L267" s="259"/>
      <c r="M267" s="259"/>
      <c r="N267" s="259"/>
      <c r="O267" s="259"/>
      <c r="P267" s="259"/>
      <c r="Q267" s="259"/>
      <c r="R267" s="259"/>
      <c r="S267" s="259"/>
      <c r="T267" s="259"/>
      <c r="U267" s="259"/>
      <c r="V267" s="259"/>
      <c r="W267" s="259"/>
      <c r="X267" s="259"/>
      <c r="Y267" s="259"/>
      <c r="Z267" s="259"/>
      <c r="AA267" s="259"/>
      <c r="AB267" s="259"/>
      <c r="AC267" s="259"/>
      <c r="AD267" s="259"/>
      <c r="AE267" s="259"/>
      <c r="AF267" s="259"/>
      <c r="AG267" s="259"/>
      <c r="AH267" s="259"/>
      <c r="AI267" s="259"/>
      <c r="AJ267" s="259"/>
      <c r="AK267" s="259"/>
      <c r="AL267" s="259"/>
      <c r="AM267" s="259"/>
      <c r="AN267" s="259"/>
      <c r="AO267" s="259"/>
      <c r="AP267" s="259"/>
      <c r="AQ267" s="259"/>
      <c r="AR267" s="259"/>
      <c r="AS267" s="259"/>
      <c r="AT267" s="259"/>
      <c r="AU267" s="259"/>
      <c r="AV267" s="259"/>
      <c r="AW267" s="259"/>
      <c r="AX267" s="259"/>
      <c r="AY267" s="259"/>
      <c r="AZ267" s="259"/>
    </row>
    <row r="268" spans="1:52" ht="12" customHeight="1">
      <c r="A268" s="259"/>
      <c r="B268" s="259"/>
      <c r="C268" s="259"/>
      <c r="D268" s="259"/>
      <c r="E268" s="259"/>
      <c r="F268" s="259"/>
      <c r="G268" s="259"/>
      <c r="H268" s="259"/>
      <c r="I268" s="259"/>
      <c r="J268" s="259"/>
      <c r="K268" s="259"/>
      <c r="L268" s="259"/>
      <c r="M268" s="259"/>
      <c r="N268" s="259"/>
      <c r="O268" s="259"/>
      <c r="P268" s="259"/>
      <c r="Q268" s="259"/>
      <c r="R268" s="259"/>
      <c r="S268" s="259"/>
      <c r="T268" s="259"/>
      <c r="U268" s="259"/>
      <c r="V268" s="259"/>
      <c r="W268" s="259"/>
      <c r="X268" s="259"/>
      <c r="Y268" s="259"/>
      <c r="Z268" s="259"/>
      <c r="AA268" s="259"/>
      <c r="AB268" s="259"/>
      <c r="AC268" s="259"/>
      <c r="AD268" s="259"/>
      <c r="AE268" s="259"/>
      <c r="AF268" s="259"/>
      <c r="AG268" s="259"/>
      <c r="AH268" s="259"/>
      <c r="AI268" s="259"/>
      <c r="AJ268" s="259"/>
      <c r="AK268" s="259"/>
      <c r="AL268" s="259"/>
      <c r="AM268" s="259"/>
      <c r="AN268" s="259"/>
      <c r="AO268" s="259"/>
      <c r="AP268" s="259"/>
      <c r="AQ268" s="259"/>
      <c r="AR268" s="259"/>
      <c r="AS268" s="259"/>
      <c r="AT268" s="259"/>
      <c r="AU268" s="259"/>
      <c r="AV268" s="259"/>
      <c r="AW268" s="259"/>
      <c r="AX268" s="259"/>
      <c r="AY268" s="259"/>
      <c r="AZ268" s="259"/>
    </row>
    <row r="269" spans="1:52" ht="12" customHeight="1">
      <c r="A269" s="259"/>
      <c r="B269" s="259"/>
      <c r="C269" s="259"/>
      <c r="D269" s="259"/>
      <c r="E269" s="259"/>
      <c r="F269" s="259"/>
      <c r="G269" s="259"/>
      <c r="H269" s="259"/>
      <c r="I269" s="259"/>
      <c r="J269" s="259"/>
      <c r="K269" s="259"/>
      <c r="L269" s="259"/>
      <c r="M269" s="259"/>
      <c r="N269" s="259"/>
      <c r="O269" s="259"/>
      <c r="P269" s="259"/>
      <c r="Q269" s="259"/>
      <c r="R269" s="259"/>
      <c r="S269" s="259"/>
      <c r="T269" s="259"/>
      <c r="U269" s="259"/>
      <c r="V269" s="259"/>
      <c r="W269" s="259"/>
      <c r="X269" s="259"/>
      <c r="Y269" s="259"/>
      <c r="Z269" s="259"/>
      <c r="AA269" s="259"/>
      <c r="AB269" s="259"/>
      <c r="AC269" s="259"/>
      <c r="AD269" s="259"/>
      <c r="AE269" s="259"/>
      <c r="AF269" s="259"/>
      <c r="AG269" s="259"/>
      <c r="AH269" s="259"/>
      <c r="AI269" s="259"/>
      <c r="AJ269" s="259"/>
      <c r="AK269" s="259"/>
      <c r="AL269" s="259"/>
      <c r="AM269" s="259"/>
      <c r="AN269" s="259"/>
      <c r="AO269" s="259"/>
      <c r="AP269" s="259"/>
      <c r="AQ269" s="259"/>
      <c r="AR269" s="259"/>
      <c r="AS269" s="259"/>
      <c r="AT269" s="259"/>
      <c r="AU269" s="259"/>
      <c r="AV269" s="259"/>
      <c r="AW269" s="259"/>
      <c r="AX269" s="259"/>
      <c r="AY269" s="259"/>
      <c r="AZ269" s="259"/>
    </row>
    <row r="270" spans="1:52" ht="12" customHeight="1">
      <c r="A270" s="259"/>
      <c r="B270" s="259"/>
      <c r="C270" s="259"/>
      <c r="D270" s="259"/>
      <c r="E270" s="259"/>
      <c r="F270" s="259"/>
      <c r="G270" s="259"/>
      <c r="H270" s="259"/>
      <c r="I270" s="259"/>
      <c r="J270" s="259"/>
      <c r="K270" s="259"/>
      <c r="L270" s="259"/>
      <c r="M270" s="259"/>
      <c r="N270" s="259"/>
      <c r="O270" s="259"/>
      <c r="P270" s="259"/>
      <c r="Q270" s="259"/>
      <c r="R270" s="259"/>
      <c r="S270" s="259"/>
      <c r="T270" s="259"/>
      <c r="U270" s="259"/>
      <c r="V270" s="259"/>
      <c r="W270" s="259"/>
      <c r="X270" s="259"/>
      <c r="Y270" s="259"/>
      <c r="Z270" s="259"/>
      <c r="AA270" s="259"/>
      <c r="AB270" s="259"/>
      <c r="AC270" s="259"/>
      <c r="AD270" s="259"/>
      <c r="AE270" s="259"/>
      <c r="AF270" s="259"/>
      <c r="AG270" s="259"/>
      <c r="AH270" s="259"/>
      <c r="AI270" s="259"/>
      <c r="AJ270" s="259"/>
      <c r="AK270" s="259"/>
      <c r="AL270" s="259"/>
      <c r="AM270" s="259"/>
      <c r="AN270" s="259"/>
      <c r="AO270" s="259"/>
      <c r="AP270" s="259"/>
      <c r="AQ270" s="259"/>
      <c r="AR270" s="259"/>
      <c r="AS270" s="259"/>
      <c r="AT270" s="259"/>
      <c r="AU270" s="259"/>
      <c r="AV270" s="259"/>
      <c r="AW270" s="259"/>
      <c r="AX270" s="259"/>
      <c r="AY270" s="259"/>
      <c r="AZ270" s="259"/>
    </row>
    <row r="271" spans="1:52" ht="12" customHeight="1">
      <c r="A271" s="259"/>
      <c r="B271" s="259"/>
      <c r="C271" s="259"/>
      <c r="D271" s="259"/>
      <c r="E271" s="259"/>
      <c r="F271" s="259"/>
      <c r="G271" s="259"/>
      <c r="H271" s="259"/>
      <c r="I271" s="259"/>
      <c r="J271" s="259"/>
      <c r="K271" s="259"/>
      <c r="L271" s="259"/>
      <c r="M271" s="259"/>
      <c r="N271" s="259"/>
      <c r="O271" s="259"/>
      <c r="P271" s="259"/>
      <c r="Q271" s="259"/>
      <c r="R271" s="259"/>
      <c r="S271" s="259"/>
      <c r="T271" s="259"/>
      <c r="U271" s="259"/>
      <c r="V271" s="259"/>
      <c r="W271" s="259"/>
      <c r="X271" s="259"/>
      <c r="Y271" s="259"/>
      <c r="Z271" s="259"/>
      <c r="AA271" s="259"/>
      <c r="AB271" s="259"/>
      <c r="AC271" s="259"/>
      <c r="AD271" s="259"/>
      <c r="AE271" s="259"/>
      <c r="AF271" s="259"/>
      <c r="AG271" s="259"/>
      <c r="AH271" s="259"/>
      <c r="AI271" s="259"/>
      <c r="AJ271" s="259"/>
      <c r="AK271" s="259"/>
      <c r="AL271" s="259"/>
      <c r="AM271" s="259"/>
      <c r="AN271" s="259"/>
      <c r="AO271" s="259"/>
      <c r="AP271" s="259"/>
      <c r="AQ271" s="259"/>
      <c r="AR271" s="259"/>
      <c r="AS271" s="259"/>
      <c r="AT271" s="259"/>
      <c r="AU271" s="259"/>
      <c r="AV271" s="259"/>
      <c r="AW271" s="259"/>
      <c r="AX271" s="259"/>
      <c r="AY271" s="259"/>
      <c r="AZ271" s="259"/>
    </row>
    <row r="272" spans="1:52" ht="12" customHeight="1">
      <c r="A272" s="259"/>
      <c r="B272" s="259"/>
      <c r="C272" s="259"/>
      <c r="D272" s="259"/>
      <c r="E272" s="259"/>
      <c r="F272" s="259"/>
      <c r="G272" s="259"/>
      <c r="H272" s="259"/>
      <c r="I272" s="259"/>
      <c r="J272" s="259"/>
      <c r="K272" s="259"/>
      <c r="L272" s="259"/>
      <c r="M272" s="259"/>
      <c r="N272" s="259"/>
      <c r="O272" s="259"/>
      <c r="P272" s="259"/>
      <c r="Q272" s="259"/>
      <c r="R272" s="259"/>
      <c r="S272" s="259"/>
      <c r="T272" s="259"/>
      <c r="U272" s="259"/>
      <c r="V272" s="259"/>
      <c r="W272" s="259"/>
      <c r="X272" s="259"/>
      <c r="Y272" s="259"/>
      <c r="Z272" s="259"/>
      <c r="AA272" s="259"/>
      <c r="AB272" s="259"/>
      <c r="AC272" s="259"/>
      <c r="AD272" s="259"/>
      <c r="AE272" s="259"/>
      <c r="AF272" s="259"/>
      <c r="AG272" s="259"/>
      <c r="AH272" s="259"/>
      <c r="AI272" s="259"/>
      <c r="AJ272" s="259"/>
      <c r="AK272" s="259"/>
      <c r="AL272" s="259"/>
      <c r="AM272" s="259"/>
      <c r="AN272" s="259"/>
      <c r="AO272" s="259"/>
      <c r="AP272" s="259"/>
      <c r="AQ272" s="259"/>
      <c r="AR272" s="259"/>
      <c r="AS272" s="259"/>
      <c r="AT272" s="259"/>
      <c r="AU272" s="259"/>
      <c r="AV272" s="259"/>
      <c r="AW272" s="259"/>
      <c r="AX272" s="259"/>
      <c r="AY272" s="259"/>
      <c r="AZ272" s="259"/>
    </row>
    <row r="273" spans="1:52" ht="12" customHeight="1">
      <c r="A273" s="259"/>
      <c r="B273" s="259"/>
      <c r="C273" s="259"/>
      <c r="D273" s="259"/>
      <c r="E273" s="259"/>
      <c r="F273" s="259"/>
      <c r="G273" s="259"/>
      <c r="H273" s="259"/>
      <c r="I273" s="259"/>
      <c r="J273" s="259"/>
      <c r="K273" s="259"/>
      <c r="L273" s="259"/>
      <c r="M273" s="259"/>
      <c r="N273" s="259"/>
      <c r="O273" s="259"/>
      <c r="P273" s="259"/>
      <c r="Q273" s="259"/>
      <c r="R273" s="259"/>
      <c r="S273" s="259"/>
      <c r="T273" s="259"/>
      <c r="U273" s="259"/>
      <c r="V273" s="259"/>
      <c r="W273" s="259"/>
      <c r="X273" s="259"/>
      <c r="Y273" s="259"/>
      <c r="Z273" s="259"/>
      <c r="AA273" s="259"/>
      <c r="AB273" s="259"/>
      <c r="AC273" s="259"/>
      <c r="AD273" s="259"/>
      <c r="AE273" s="259"/>
      <c r="AF273" s="259"/>
      <c r="AG273" s="259"/>
      <c r="AH273" s="259"/>
      <c r="AI273" s="259"/>
      <c r="AJ273" s="259"/>
      <c r="AK273" s="259"/>
      <c r="AL273" s="259"/>
      <c r="AM273" s="259"/>
      <c r="AN273" s="259"/>
      <c r="AO273" s="259"/>
      <c r="AP273" s="259"/>
      <c r="AQ273" s="259"/>
      <c r="AR273" s="259"/>
      <c r="AS273" s="259"/>
      <c r="AT273" s="259"/>
      <c r="AU273" s="259"/>
      <c r="AV273" s="259"/>
      <c r="AW273" s="259"/>
      <c r="AX273" s="259"/>
      <c r="AY273" s="259"/>
      <c r="AZ273" s="259"/>
    </row>
    <row r="274" spans="1:52" ht="12" customHeight="1">
      <c r="A274" s="259"/>
      <c r="B274" s="259"/>
      <c r="C274" s="259"/>
      <c r="D274" s="259"/>
      <c r="E274" s="259"/>
      <c r="F274" s="259"/>
      <c r="G274" s="259"/>
      <c r="H274" s="259"/>
      <c r="I274" s="259"/>
      <c r="J274" s="259"/>
      <c r="K274" s="259"/>
      <c r="L274" s="259"/>
      <c r="M274" s="259"/>
      <c r="N274" s="259"/>
      <c r="O274" s="259"/>
      <c r="P274" s="259"/>
      <c r="Q274" s="259"/>
      <c r="R274" s="259"/>
      <c r="S274" s="259"/>
      <c r="T274" s="259"/>
      <c r="U274" s="259"/>
      <c r="V274" s="259"/>
      <c r="W274" s="259"/>
      <c r="X274" s="259"/>
      <c r="Y274" s="259"/>
      <c r="Z274" s="259"/>
      <c r="AA274" s="259"/>
      <c r="AB274" s="259"/>
      <c r="AC274" s="259"/>
      <c r="AD274" s="259"/>
      <c r="AE274" s="259"/>
      <c r="AF274" s="259"/>
      <c r="AG274" s="259"/>
      <c r="AH274" s="259"/>
      <c r="AI274" s="259"/>
      <c r="AJ274" s="259"/>
      <c r="AK274" s="259"/>
      <c r="AL274" s="259"/>
      <c r="AM274" s="259"/>
      <c r="AN274" s="259"/>
      <c r="AO274" s="259"/>
      <c r="AP274" s="259"/>
      <c r="AQ274" s="259"/>
      <c r="AR274" s="259"/>
      <c r="AS274" s="259"/>
      <c r="AT274" s="259"/>
      <c r="AU274" s="259"/>
      <c r="AV274" s="259"/>
      <c r="AW274" s="259"/>
      <c r="AX274" s="259"/>
      <c r="AY274" s="259"/>
      <c r="AZ274" s="259"/>
    </row>
    <row r="275" spans="1:52" ht="12" customHeight="1">
      <c r="A275" s="259"/>
      <c r="B275" s="259"/>
      <c r="C275" s="259"/>
      <c r="D275" s="259"/>
      <c r="E275" s="259"/>
      <c r="F275" s="259"/>
      <c r="G275" s="259"/>
      <c r="H275" s="259"/>
      <c r="I275" s="259"/>
      <c r="J275" s="259"/>
      <c r="K275" s="259"/>
      <c r="L275" s="259"/>
      <c r="M275" s="259"/>
      <c r="N275" s="259"/>
      <c r="O275" s="259"/>
      <c r="P275" s="259"/>
      <c r="Q275" s="259"/>
      <c r="R275" s="259"/>
      <c r="S275" s="259"/>
      <c r="T275" s="259"/>
      <c r="U275" s="259"/>
      <c r="V275" s="259"/>
      <c r="W275" s="259"/>
      <c r="X275" s="259"/>
      <c r="Y275" s="259"/>
      <c r="Z275" s="259"/>
      <c r="AA275" s="259"/>
      <c r="AB275" s="259"/>
      <c r="AC275" s="259"/>
      <c r="AD275" s="259"/>
      <c r="AE275" s="259"/>
      <c r="AF275" s="259"/>
      <c r="AG275" s="259"/>
      <c r="AH275" s="259"/>
      <c r="AI275" s="259"/>
      <c r="AJ275" s="259"/>
      <c r="AK275" s="259"/>
      <c r="AL275" s="259"/>
      <c r="AM275" s="259"/>
      <c r="AN275" s="259"/>
      <c r="AO275" s="259"/>
      <c r="AP275" s="259"/>
      <c r="AQ275" s="259"/>
      <c r="AR275" s="259"/>
      <c r="AS275" s="259"/>
      <c r="AT275" s="259"/>
      <c r="AU275" s="259"/>
      <c r="AV275" s="259"/>
      <c r="AW275" s="259"/>
      <c r="AX275" s="259"/>
      <c r="AY275" s="259"/>
      <c r="AZ275" s="259"/>
    </row>
    <row r="276" spans="1:52" ht="12" customHeight="1">
      <c r="A276" s="259"/>
      <c r="B276" s="259"/>
      <c r="C276" s="259"/>
      <c r="D276" s="259"/>
      <c r="E276" s="259"/>
      <c r="F276" s="259"/>
      <c r="G276" s="259"/>
      <c r="H276" s="259"/>
      <c r="I276" s="259"/>
      <c r="J276" s="259"/>
      <c r="K276" s="259"/>
      <c r="L276" s="259"/>
      <c r="M276" s="259"/>
      <c r="N276" s="259"/>
      <c r="O276" s="259"/>
      <c r="P276" s="259"/>
      <c r="Q276" s="259"/>
      <c r="R276" s="259"/>
      <c r="S276" s="259"/>
      <c r="T276" s="259"/>
      <c r="U276" s="259"/>
      <c r="V276" s="259"/>
      <c r="W276" s="259"/>
      <c r="X276" s="259"/>
      <c r="Y276" s="259"/>
      <c r="Z276" s="259"/>
      <c r="AA276" s="259"/>
      <c r="AB276" s="259"/>
      <c r="AC276" s="259"/>
      <c r="AD276" s="259"/>
      <c r="AE276" s="259"/>
      <c r="AF276" s="259"/>
      <c r="AG276" s="259"/>
      <c r="AH276" s="259"/>
      <c r="AI276" s="259"/>
      <c r="AJ276" s="259"/>
      <c r="AK276" s="259"/>
      <c r="AL276" s="259"/>
      <c r="AM276" s="259"/>
      <c r="AN276" s="259"/>
      <c r="AO276" s="259"/>
      <c r="AP276" s="259"/>
      <c r="AQ276" s="259"/>
      <c r="AR276" s="259"/>
      <c r="AS276" s="259"/>
      <c r="AT276" s="259"/>
      <c r="AU276" s="259"/>
      <c r="AV276" s="259"/>
      <c r="AW276" s="259"/>
      <c r="AX276" s="259"/>
      <c r="AY276" s="259"/>
      <c r="AZ276" s="259"/>
    </row>
    <row r="277" spans="1:52" ht="12" customHeight="1">
      <c r="A277" s="259"/>
      <c r="B277" s="259"/>
      <c r="C277" s="259"/>
      <c r="D277" s="259"/>
      <c r="E277" s="259"/>
      <c r="F277" s="259"/>
      <c r="G277" s="259"/>
      <c r="H277" s="259"/>
      <c r="I277" s="259"/>
      <c r="J277" s="259"/>
      <c r="K277" s="259"/>
      <c r="L277" s="259"/>
      <c r="M277" s="259"/>
      <c r="N277" s="259"/>
      <c r="O277" s="259"/>
      <c r="P277" s="259"/>
      <c r="Q277" s="259"/>
      <c r="R277" s="259"/>
      <c r="S277" s="259"/>
      <c r="T277" s="259"/>
      <c r="U277" s="259"/>
      <c r="V277" s="259"/>
      <c r="W277" s="259"/>
      <c r="X277" s="259"/>
      <c r="Y277" s="259"/>
      <c r="Z277" s="259"/>
      <c r="AA277" s="259"/>
      <c r="AB277" s="259"/>
      <c r="AC277" s="259"/>
      <c r="AD277" s="259"/>
      <c r="AE277" s="259"/>
      <c r="AF277" s="259"/>
      <c r="AG277" s="259"/>
      <c r="AH277" s="259"/>
      <c r="AI277" s="259"/>
      <c r="AJ277" s="259"/>
      <c r="AK277" s="259"/>
      <c r="AL277" s="259"/>
      <c r="AM277" s="259"/>
      <c r="AN277" s="259"/>
      <c r="AO277" s="259"/>
      <c r="AP277" s="259"/>
      <c r="AQ277" s="259"/>
      <c r="AR277" s="259"/>
      <c r="AS277" s="259"/>
      <c r="AT277" s="259"/>
      <c r="AU277" s="259"/>
      <c r="AV277" s="259"/>
      <c r="AW277" s="259"/>
      <c r="AX277" s="259"/>
      <c r="AY277" s="259"/>
      <c r="AZ277" s="259"/>
    </row>
    <row r="278" spans="1:52" ht="12" customHeight="1">
      <c r="A278" s="259"/>
      <c r="B278" s="259"/>
      <c r="C278" s="259"/>
      <c r="D278" s="259"/>
      <c r="E278" s="259"/>
      <c r="F278" s="259"/>
      <c r="G278" s="259"/>
      <c r="H278" s="259"/>
      <c r="I278" s="259"/>
      <c r="J278" s="259"/>
      <c r="K278" s="259"/>
      <c r="L278" s="259"/>
      <c r="M278" s="259"/>
      <c r="N278" s="259"/>
      <c r="O278" s="259"/>
      <c r="P278" s="259"/>
      <c r="Q278" s="259"/>
      <c r="R278" s="259"/>
      <c r="S278" s="259"/>
      <c r="T278" s="259"/>
      <c r="U278" s="259"/>
      <c r="V278" s="259"/>
      <c r="W278" s="259"/>
      <c r="X278" s="259"/>
      <c r="Y278" s="259"/>
      <c r="Z278" s="259"/>
      <c r="AA278" s="259"/>
      <c r="AB278" s="259"/>
      <c r="AC278" s="259"/>
      <c r="AD278" s="259"/>
      <c r="AE278" s="259"/>
      <c r="AF278" s="259"/>
      <c r="AG278" s="259"/>
      <c r="AH278" s="259"/>
      <c r="AI278" s="259"/>
      <c r="AJ278" s="259"/>
      <c r="AK278" s="259"/>
      <c r="AL278" s="259"/>
      <c r="AM278" s="259"/>
      <c r="AN278" s="259"/>
      <c r="AO278" s="259"/>
      <c r="AP278" s="259"/>
      <c r="AQ278" s="259"/>
      <c r="AR278" s="259"/>
      <c r="AS278" s="259"/>
      <c r="AT278" s="259"/>
      <c r="AU278" s="259"/>
      <c r="AV278" s="259"/>
      <c r="AW278" s="259"/>
      <c r="AX278" s="259"/>
      <c r="AY278" s="259"/>
      <c r="AZ278" s="259"/>
    </row>
    <row r="279" spans="1:52" ht="12" customHeight="1">
      <c r="A279" s="259"/>
      <c r="B279" s="259"/>
      <c r="C279" s="259"/>
      <c r="D279" s="259"/>
      <c r="E279" s="259"/>
      <c r="F279" s="259"/>
      <c r="G279" s="259"/>
      <c r="H279" s="259"/>
      <c r="I279" s="259"/>
      <c r="J279" s="259"/>
      <c r="K279" s="259"/>
      <c r="L279" s="259"/>
      <c r="M279" s="259"/>
      <c r="N279" s="259"/>
      <c r="O279" s="259"/>
      <c r="P279" s="259"/>
      <c r="Q279" s="259"/>
      <c r="R279" s="259"/>
      <c r="S279" s="259"/>
      <c r="T279" s="259"/>
      <c r="U279" s="259"/>
      <c r="V279" s="259"/>
      <c r="W279" s="259"/>
      <c r="X279" s="259"/>
      <c r="Y279" s="259"/>
      <c r="Z279" s="259"/>
      <c r="AA279" s="259"/>
      <c r="AB279" s="259"/>
      <c r="AC279" s="259"/>
      <c r="AD279" s="259"/>
      <c r="AE279" s="259"/>
      <c r="AF279" s="259"/>
      <c r="AG279" s="259"/>
      <c r="AH279" s="259"/>
      <c r="AI279" s="259"/>
      <c r="AJ279" s="259"/>
      <c r="AK279" s="259"/>
      <c r="AL279" s="259"/>
      <c r="AM279" s="259"/>
      <c r="AN279" s="259"/>
      <c r="AO279" s="259"/>
      <c r="AP279" s="259"/>
      <c r="AQ279" s="259"/>
      <c r="AR279" s="259"/>
      <c r="AS279" s="259"/>
      <c r="AT279" s="259"/>
      <c r="AU279" s="259"/>
      <c r="AV279" s="259"/>
      <c r="AW279" s="259"/>
      <c r="AX279" s="259"/>
      <c r="AY279" s="259"/>
      <c r="AZ279" s="259"/>
    </row>
    <row r="280" spans="1:52" ht="12" customHeight="1">
      <c r="A280" s="259"/>
      <c r="B280" s="259"/>
      <c r="C280" s="259"/>
      <c r="D280" s="259"/>
      <c r="E280" s="259"/>
      <c r="F280" s="259"/>
      <c r="G280" s="259"/>
      <c r="H280" s="259"/>
      <c r="I280" s="259"/>
      <c r="J280" s="259"/>
      <c r="K280" s="259"/>
      <c r="L280" s="259"/>
      <c r="M280" s="259"/>
      <c r="N280" s="259"/>
      <c r="O280" s="259"/>
      <c r="P280" s="259"/>
      <c r="Q280" s="259"/>
      <c r="R280" s="259"/>
      <c r="S280" s="259"/>
      <c r="T280" s="259"/>
      <c r="U280" s="259"/>
      <c r="V280" s="259"/>
      <c r="W280" s="259"/>
      <c r="X280" s="259"/>
      <c r="Y280" s="259"/>
      <c r="Z280" s="259"/>
      <c r="AA280" s="259"/>
      <c r="AB280" s="259"/>
      <c r="AC280" s="259"/>
      <c r="AD280" s="259"/>
      <c r="AE280" s="259"/>
      <c r="AF280" s="259"/>
      <c r="AG280" s="259"/>
      <c r="AH280" s="259"/>
      <c r="AI280" s="259"/>
      <c r="AJ280" s="259"/>
      <c r="AK280" s="259"/>
      <c r="AL280" s="259"/>
      <c r="AM280" s="259"/>
      <c r="AN280" s="259"/>
      <c r="AO280" s="259"/>
      <c r="AP280" s="259"/>
      <c r="AQ280" s="259"/>
      <c r="AR280" s="259"/>
      <c r="AS280" s="259"/>
      <c r="AT280" s="259"/>
      <c r="AU280" s="259"/>
      <c r="AV280" s="259"/>
      <c r="AW280" s="259"/>
      <c r="AX280" s="259"/>
      <c r="AY280" s="259"/>
      <c r="AZ280" s="259"/>
    </row>
    <row r="281" spans="1:52" ht="12" customHeight="1">
      <c r="A281" s="259"/>
      <c r="B281" s="259"/>
      <c r="C281" s="259"/>
      <c r="D281" s="259"/>
      <c r="E281" s="259"/>
      <c r="F281" s="259"/>
      <c r="G281" s="259"/>
      <c r="H281" s="259"/>
      <c r="I281" s="259"/>
      <c r="J281" s="259"/>
      <c r="K281" s="259"/>
      <c r="L281" s="259"/>
      <c r="M281" s="259"/>
      <c r="N281" s="259"/>
      <c r="O281" s="259"/>
      <c r="P281" s="259"/>
      <c r="Q281" s="259"/>
      <c r="R281" s="259"/>
      <c r="S281" s="259"/>
      <c r="T281" s="259"/>
      <c r="U281" s="259"/>
      <c r="V281" s="259"/>
      <c r="W281" s="259"/>
      <c r="X281" s="259"/>
      <c r="Y281" s="259"/>
      <c r="Z281" s="259"/>
      <c r="AA281" s="259"/>
      <c r="AB281" s="259"/>
      <c r="AC281" s="259"/>
      <c r="AD281" s="259"/>
      <c r="AE281" s="259"/>
      <c r="AF281" s="259"/>
      <c r="AG281" s="259"/>
      <c r="AH281" s="259"/>
      <c r="AI281" s="259"/>
      <c r="AJ281" s="259"/>
      <c r="AK281" s="259"/>
      <c r="AL281" s="259"/>
      <c r="AM281" s="259"/>
      <c r="AN281" s="259"/>
      <c r="AO281" s="259"/>
      <c r="AP281" s="259"/>
      <c r="AQ281" s="259"/>
      <c r="AR281" s="259"/>
      <c r="AS281" s="259"/>
      <c r="AT281" s="259"/>
      <c r="AU281" s="259"/>
      <c r="AV281" s="259"/>
      <c r="AW281" s="259"/>
      <c r="AX281" s="259"/>
      <c r="AY281" s="259"/>
      <c r="AZ281" s="259"/>
    </row>
    <row r="282" spans="1:52" ht="12" customHeight="1">
      <c r="A282" s="259"/>
      <c r="B282" s="259"/>
      <c r="C282" s="259"/>
      <c r="D282" s="259"/>
      <c r="E282" s="259"/>
      <c r="F282" s="259"/>
      <c r="G282" s="259"/>
      <c r="H282" s="259"/>
      <c r="I282" s="259"/>
      <c r="J282" s="259"/>
      <c r="K282" s="259"/>
      <c r="L282" s="259"/>
      <c r="M282" s="259"/>
      <c r="N282" s="259"/>
      <c r="O282" s="259"/>
      <c r="P282" s="259"/>
      <c r="Q282" s="259"/>
      <c r="R282" s="259"/>
      <c r="S282" s="259"/>
      <c r="T282" s="259"/>
      <c r="U282" s="259"/>
      <c r="V282" s="259"/>
      <c r="W282" s="259"/>
      <c r="X282" s="259"/>
      <c r="Y282" s="259"/>
      <c r="Z282" s="259"/>
      <c r="AA282" s="259"/>
      <c r="AB282" s="259"/>
      <c r="AC282" s="259"/>
      <c r="AD282" s="259"/>
      <c r="AE282" s="259"/>
      <c r="AF282" s="259"/>
      <c r="AG282" s="259"/>
      <c r="AH282" s="259"/>
      <c r="AI282" s="259"/>
      <c r="AJ282" s="259"/>
      <c r="AK282" s="259"/>
      <c r="AL282" s="259"/>
      <c r="AM282" s="259"/>
      <c r="AN282" s="259"/>
      <c r="AO282" s="259"/>
      <c r="AP282" s="259"/>
      <c r="AQ282" s="259"/>
      <c r="AR282" s="259"/>
      <c r="AS282" s="259"/>
      <c r="AT282" s="259"/>
      <c r="AU282" s="259"/>
      <c r="AV282" s="259"/>
      <c r="AW282" s="259"/>
      <c r="AX282" s="259"/>
      <c r="AY282" s="259"/>
      <c r="AZ282" s="259"/>
    </row>
    <row r="283" spans="1:52" ht="12" customHeight="1">
      <c r="A283" s="259"/>
      <c r="B283" s="259"/>
      <c r="C283" s="259"/>
      <c r="D283" s="259"/>
      <c r="E283" s="259"/>
      <c r="F283" s="259"/>
      <c r="G283" s="259"/>
      <c r="H283" s="259"/>
      <c r="I283" s="259"/>
      <c r="J283" s="259"/>
      <c r="K283" s="259"/>
      <c r="L283" s="259"/>
      <c r="M283" s="259"/>
      <c r="N283" s="259"/>
      <c r="O283" s="259"/>
      <c r="P283" s="259"/>
      <c r="Q283" s="259"/>
      <c r="R283" s="259"/>
      <c r="S283" s="259"/>
      <c r="T283" s="259"/>
      <c r="U283" s="259"/>
      <c r="V283" s="259"/>
      <c r="W283" s="259"/>
      <c r="X283" s="259"/>
      <c r="Y283" s="259"/>
      <c r="Z283" s="259"/>
      <c r="AA283" s="259"/>
      <c r="AB283" s="259"/>
      <c r="AC283" s="259"/>
      <c r="AD283" s="259"/>
      <c r="AE283" s="259"/>
      <c r="AF283" s="259"/>
      <c r="AG283" s="259"/>
      <c r="AH283" s="259"/>
      <c r="AI283" s="259"/>
      <c r="AJ283" s="259"/>
      <c r="AK283" s="259"/>
      <c r="AL283" s="259"/>
      <c r="AM283" s="259"/>
      <c r="AN283" s="259"/>
      <c r="AO283" s="259"/>
      <c r="AP283" s="259"/>
      <c r="AQ283" s="259"/>
      <c r="AR283" s="259"/>
      <c r="AS283" s="259"/>
      <c r="AT283" s="259"/>
      <c r="AU283" s="259"/>
      <c r="AV283" s="259"/>
      <c r="AW283" s="259"/>
      <c r="AX283" s="259"/>
      <c r="AY283" s="259"/>
      <c r="AZ283" s="259"/>
    </row>
    <row r="284" spans="1:52" ht="12" customHeight="1">
      <c r="A284" s="259"/>
      <c r="B284" s="259"/>
      <c r="C284" s="259"/>
      <c r="D284" s="259"/>
      <c r="E284" s="259"/>
      <c r="F284" s="259"/>
      <c r="G284" s="259"/>
      <c r="H284" s="259"/>
      <c r="I284" s="259"/>
      <c r="J284" s="259"/>
      <c r="K284" s="259"/>
      <c r="L284" s="259"/>
      <c r="M284" s="259"/>
      <c r="N284" s="259"/>
      <c r="O284" s="259"/>
      <c r="P284" s="259"/>
      <c r="Q284" s="259"/>
      <c r="R284" s="259"/>
      <c r="S284" s="259"/>
      <c r="T284" s="259"/>
      <c r="U284" s="259"/>
      <c r="V284" s="259"/>
      <c r="W284" s="259"/>
      <c r="X284" s="259"/>
      <c r="Y284" s="259"/>
      <c r="Z284" s="259"/>
      <c r="AA284" s="259"/>
      <c r="AB284" s="259"/>
      <c r="AC284" s="259"/>
      <c r="AD284" s="259"/>
      <c r="AE284" s="259"/>
      <c r="AF284" s="259"/>
      <c r="AG284" s="259"/>
      <c r="AH284" s="259"/>
      <c r="AI284" s="259"/>
      <c r="AJ284" s="259"/>
      <c r="AK284" s="259"/>
      <c r="AL284" s="259"/>
      <c r="AM284" s="259"/>
      <c r="AN284" s="259"/>
      <c r="AO284" s="259"/>
      <c r="AP284" s="259"/>
      <c r="AQ284" s="259"/>
      <c r="AR284" s="259"/>
      <c r="AS284" s="259"/>
      <c r="AT284" s="259"/>
      <c r="AU284" s="259"/>
      <c r="AV284" s="259"/>
      <c r="AW284" s="259"/>
      <c r="AX284" s="259"/>
      <c r="AY284" s="259"/>
      <c r="AZ284" s="259"/>
    </row>
    <row r="285" spans="1:52" ht="12" customHeight="1">
      <c r="A285" s="259"/>
      <c r="B285" s="259"/>
      <c r="C285" s="259"/>
      <c r="D285" s="259"/>
      <c r="E285" s="259"/>
      <c r="F285" s="259"/>
      <c r="G285" s="259"/>
      <c r="H285" s="259"/>
      <c r="I285" s="259"/>
      <c r="J285" s="259"/>
      <c r="K285" s="259"/>
      <c r="L285" s="259"/>
      <c r="M285" s="259"/>
      <c r="N285" s="259"/>
      <c r="O285" s="259"/>
      <c r="P285" s="259"/>
      <c r="Q285" s="259"/>
      <c r="R285" s="259"/>
      <c r="S285" s="259"/>
      <c r="T285" s="259"/>
      <c r="U285" s="259"/>
      <c r="V285" s="259"/>
      <c r="W285" s="259"/>
      <c r="X285" s="259"/>
      <c r="Y285" s="259"/>
      <c r="Z285" s="259"/>
      <c r="AA285" s="259"/>
      <c r="AB285" s="259"/>
      <c r="AC285" s="259"/>
      <c r="AD285" s="259"/>
      <c r="AE285" s="259"/>
      <c r="AF285" s="259"/>
      <c r="AG285" s="259"/>
      <c r="AH285" s="259"/>
      <c r="AI285" s="259"/>
      <c r="AJ285" s="259"/>
      <c r="AK285" s="259"/>
      <c r="AL285" s="259"/>
      <c r="AM285" s="259"/>
      <c r="AN285" s="259"/>
      <c r="AO285" s="259"/>
      <c r="AP285" s="259"/>
      <c r="AQ285" s="259"/>
      <c r="AR285" s="259"/>
      <c r="AS285" s="259"/>
      <c r="AT285" s="259"/>
      <c r="AU285" s="259"/>
      <c r="AV285" s="259"/>
      <c r="AW285" s="259"/>
      <c r="AX285" s="259"/>
      <c r="AY285" s="259"/>
      <c r="AZ285" s="259"/>
    </row>
    <row r="286" spans="1:52" ht="12" customHeight="1">
      <c r="A286" s="259"/>
      <c r="B286" s="259"/>
      <c r="C286" s="259"/>
      <c r="D286" s="259"/>
      <c r="E286" s="259"/>
      <c r="F286" s="259"/>
      <c r="G286" s="259"/>
      <c r="H286" s="259"/>
      <c r="I286" s="259"/>
      <c r="J286" s="259"/>
      <c r="K286" s="259"/>
      <c r="L286" s="259"/>
      <c r="M286" s="259"/>
      <c r="N286" s="259"/>
      <c r="O286" s="259"/>
      <c r="P286" s="259"/>
      <c r="Q286" s="259"/>
      <c r="R286" s="259"/>
      <c r="S286" s="259"/>
      <c r="T286" s="259"/>
      <c r="U286" s="259"/>
      <c r="V286" s="259"/>
      <c r="W286" s="259"/>
      <c r="X286" s="259"/>
      <c r="Y286" s="259"/>
      <c r="Z286" s="259"/>
      <c r="AA286" s="259"/>
      <c r="AB286" s="259"/>
      <c r="AC286" s="259"/>
      <c r="AD286" s="259"/>
      <c r="AE286" s="259"/>
      <c r="AF286" s="259"/>
      <c r="AG286" s="259"/>
      <c r="AH286" s="259"/>
      <c r="AI286" s="259"/>
      <c r="AJ286" s="259"/>
      <c r="AK286" s="259"/>
      <c r="AL286" s="259"/>
      <c r="AM286" s="259"/>
      <c r="AN286" s="259"/>
      <c r="AO286" s="259"/>
      <c r="AP286" s="259"/>
      <c r="AQ286" s="259"/>
      <c r="AR286" s="259"/>
      <c r="AS286" s="259"/>
      <c r="AT286" s="259"/>
      <c r="AU286" s="259"/>
      <c r="AV286" s="259"/>
      <c r="AW286" s="259"/>
      <c r="AX286" s="259"/>
      <c r="AY286" s="259"/>
      <c r="AZ286" s="259"/>
    </row>
    <row r="287" spans="1:52" ht="12" customHeight="1">
      <c r="A287" s="259"/>
      <c r="B287" s="259"/>
      <c r="C287" s="259"/>
      <c r="D287" s="259"/>
      <c r="E287" s="259"/>
      <c r="F287" s="259"/>
      <c r="G287" s="259"/>
      <c r="H287" s="259"/>
      <c r="I287" s="259"/>
      <c r="J287" s="259"/>
      <c r="K287" s="259"/>
      <c r="L287" s="259"/>
      <c r="M287" s="259"/>
      <c r="N287" s="259"/>
      <c r="O287" s="259"/>
      <c r="P287" s="259"/>
      <c r="Q287" s="259"/>
      <c r="R287" s="259"/>
      <c r="S287" s="259"/>
      <c r="T287" s="259"/>
      <c r="U287" s="259"/>
      <c r="V287" s="259"/>
      <c r="W287" s="259"/>
      <c r="X287" s="259"/>
      <c r="Y287" s="259"/>
      <c r="Z287" s="259"/>
      <c r="AA287" s="259"/>
      <c r="AB287" s="259"/>
      <c r="AC287" s="259"/>
      <c r="AD287" s="259"/>
      <c r="AE287" s="259"/>
      <c r="AF287" s="259"/>
      <c r="AG287" s="259"/>
      <c r="AH287" s="259"/>
      <c r="AI287" s="259"/>
      <c r="AJ287" s="259"/>
      <c r="AK287" s="259"/>
      <c r="AL287" s="259"/>
      <c r="AM287" s="259"/>
      <c r="AN287" s="259"/>
      <c r="AO287" s="259"/>
      <c r="AP287" s="259"/>
      <c r="AQ287" s="259"/>
      <c r="AR287" s="259"/>
      <c r="AS287" s="259"/>
      <c r="AT287" s="259"/>
      <c r="AU287" s="259"/>
      <c r="AV287" s="259"/>
      <c r="AW287" s="259"/>
      <c r="AX287" s="259"/>
      <c r="AY287" s="259"/>
      <c r="AZ287" s="259"/>
    </row>
    <row r="288" spans="1:52" ht="12" customHeight="1">
      <c r="A288" s="259"/>
      <c r="B288" s="259"/>
      <c r="C288" s="259"/>
      <c r="D288" s="259"/>
      <c r="E288" s="259"/>
      <c r="F288" s="259"/>
      <c r="G288" s="259"/>
      <c r="H288" s="259"/>
      <c r="I288" s="259"/>
      <c r="J288" s="259"/>
      <c r="K288" s="259"/>
      <c r="L288" s="259"/>
      <c r="M288" s="259"/>
      <c r="N288" s="259"/>
      <c r="O288" s="259"/>
      <c r="P288" s="259"/>
      <c r="Q288" s="259"/>
      <c r="R288" s="259"/>
      <c r="S288" s="259"/>
      <c r="T288" s="259"/>
      <c r="U288" s="259"/>
      <c r="V288" s="259"/>
      <c r="W288" s="259"/>
      <c r="X288" s="259"/>
      <c r="Y288" s="259"/>
      <c r="Z288" s="259"/>
      <c r="AA288" s="259"/>
      <c r="AB288" s="259"/>
      <c r="AC288" s="259"/>
      <c r="AD288" s="259"/>
      <c r="AE288" s="259"/>
      <c r="AF288" s="259"/>
      <c r="AG288" s="259"/>
      <c r="AH288" s="259"/>
      <c r="AI288" s="259"/>
      <c r="AJ288" s="259"/>
      <c r="AK288" s="259"/>
      <c r="AL288" s="259"/>
      <c r="AM288" s="259"/>
      <c r="AN288" s="259"/>
      <c r="AO288" s="259"/>
      <c r="AP288" s="259"/>
      <c r="AQ288" s="259"/>
      <c r="AR288" s="259"/>
      <c r="AS288" s="259"/>
      <c r="AT288" s="259"/>
      <c r="AU288" s="259"/>
      <c r="AV288" s="259"/>
      <c r="AW288" s="259"/>
      <c r="AX288" s="259"/>
      <c r="AY288" s="259"/>
      <c r="AZ288" s="259"/>
    </row>
    <row r="289" spans="1:52" ht="12" customHeight="1">
      <c r="A289" s="259"/>
      <c r="B289" s="259"/>
      <c r="C289" s="259"/>
      <c r="D289" s="259"/>
      <c r="E289" s="259"/>
      <c r="F289" s="259"/>
      <c r="G289" s="259"/>
      <c r="H289" s="259"/>
      <c r="I289" s="259"/>
      <c r="J289" s="259"/>
      <c r="K289" s="259"/>
      <c r="L289" s="259"/>
      <c r="M289" s="259"/>
      <c r="N289" s="259"/>
      <c r="O289" s="259"/>
      <c r="P289" s="259"/>
      <c r="Q289" s="259"/>
      <c r="R289" s="259"/>
      <c r="S289" s="259"/>
      <c r="T289" s="259"/>
      <c r="U289" s="259"/>
      <c r="V289" s="259"/>
      <c r="W289" s="259"/>
      <c r="X289" s="259"/>
      <c r="Y289" s="259"/>
      <c r="Z289" s="259"/>
      <c r="AA289" s="259"/>
      <c r="AB289" s="259"/>
      <c r="AC289" s="259"/>
      <c r="AD289" s="259"/>
      <c r="AE289" s="259"/>
      <c r="AF289" s="259"/>
      <c r="AG289" s="259"/>
      <c r="AH289" s="259"/>
      <c r="AI289" s="259"/>
      <c r="AJ289" s="259"/>
      <c r="AK289" s="259"/>
      <c r="AL289" s="259"/>
      <c r="AM289" s="259"/>
      <c r="AN289" s="259"/>
      <c r="AO289" s="259"/>
      <c r="AP289" s="259"/>
      <c r="AQ289" s="259"/>
      <c r="AR289" s="259"/>
      <c r="AS289" s="259"/>
      <c r="AT289" s="259"/>
      <c r="AU289" s="259"/>
      <c r="AV289" s="259"/>
      <c r="AW289" s="259"/>
      <c r="AX289" s="259"/>
      <c r="AY289" s="259"/>
      <c r="AZ289" s="259"/>
    </row>
    <row r="290" spans="1:52" ht="12" customHeight="1">
      <c r="A290" s="259"/>
      <c r="B290" s="259"/>
      <c r="C290" s="259"/>
      <c r="D290" s="259"/>
      <c r="E290" s="259"/>
      <c r="F290" s="259"/>
      <c r="G290" s="259"/>
      <c r="H290" s="259"/>
      <c r="I290" s="259"/>
      <c r="J290" s="259"/>
      <c r="K290" s="259"/>
      <c r="L290" s="259"/>
      <c r="M290" s="259"/>
      <c r="N290" s="259"/>
      <c r="O290" s="259"/>
      <c r="P290" s="259"/>
      <c r="Q290" s="259"/>
      <c r="R290" s="259"/>
      <c r="S290" s="259"/>
      <c r="T290" s="259"/>
      <c r="U290" s="259"/>
      <c r="V290" s="259"/>
      <c r="W290" s="259"/>
      <c r="X290" s="259"/>
      <c r="Y290" s="259"/>
      <c r="Z290" s="259"/>
      <c r="AA290" s="259"/>
      <c r="AB290" s="259"/>
      <c r="AC290" s="259"/>
      <c r="AD290" s="259"/>
      <c r="AE290" s="259"/>
      <c r="AF290" s="259"/>
      <c r="AG290" s="259"/>
      <c r="AH290" s="259"/>
      <c r="AI290" s="259"/>
      <c r="AJ290" s="259"/>
      <c r="AK290" s="259"/>
      <c r="AL290" s="259"/>
      <c r="AM290" s="259"/>
      <c r="AN290" s="259"/>
      <c r="AO290" s="259"/>
      <c r="AP290" s="259"/>
      <c r="AQ290" s="259"/>
      <c r="AR290" s="259"/>
      <c r="AS290" s="259"/>
      <c r="AT290" s="259"/>
      <c r="AU290" s="259"/>
      <c r="AV290" s="259"/>
      <c r="AW290" s="259"/>
      <c r="AX290" s="259"/>
      <c r="AY290" s="259"/>
      <c r="AZ290" s="259"/>
    </row>
    <row r="291" spans="1:52" ht="12" customHeight="1">
      <c r="A291" s="259"/>
      <c r="B291" s="259"/>
      <c r="C291" s="259"/>
      <c r="D291" s="259"/>
      <c r="E291" s="259"/>
      <c r="F291" s="259"/>
      <c r="G291" s="259"/>
      <c r="H291" s="259"/>
      <c r="I291" s="259"/>
      <c r="J291" s="259"/>
      <c r="K291" s="259"/>
      <c r="L291" s="259"/>
      <c r="M291" s="259"/>
      <c r="N291" s="259"/>
      <c r="O291" s="259"/>
      <c r="P291" s="259"/>
      <c r="Q291" s="259"/>
      <c r="R291" s="259"/>
      <c r="S291" s="259"/>
      <c r="T291" s="259"/>
      <c r="U291" s="259"/>
      <c r="V291" s="259"/>
      <c r="W291" s="259"/>
      <c r="X291" s="259"/>
      <c r="Y291" s="259"/>
      <c r="Z291" s="259"/>
      <c r="AA291" s="259"/>
      <c r="AB291" s="259"/>
      <c r="AC291" s="259"/>
      <c r="AD291" s="259"/>
      <c r="AE291" s="259"/>
      <c r="AF291" s="259"/>
      <c r="AG291" s="259"/>
      <c r="AH291" s="259"/>
      <c r="AI291" s="259"/>
      <c r="AJ291" s="259"/>
      <c r="AK291" s="259"/>
      <c r="AL291" s="259"/>
      <c r="AM291" s="259"/>
      <c r="AN291" s="259"/>
      <c r="AO291" s="259"/>
      <c r="AP291" s="259"/>
      <c r="AQ291" s="259"/>
      <c r="AR291" s="259"/>
      <c r="AS291" s="259"/>
      <c r="AT291" s="259"/>
      <c r="AU291" s="259"/>
      <c r="AV291" s="259"/>
      <c r="AW291" s="259"/>
      <c r="AX291" s="259"/>
      <c r="AY291" s="259"/>
      <c r="AZ291" s="259"/>
    </row>
    <row r="292" spans="1:52" ht="12" customHeight="1">
      <c r="A292" s="259"/>
      <c r="B292" s="259"/>
      <c r="C292" s="259"/>
      <c r="D292" s="259"/>
      <c r="E292" s="259"/>
      <c r="F292" s="259"/>
      <c r="G292" s="259"/>
      <c r="H292" s="259"/>
      <c r="I292" s="259"/>
      <c r="J292" s="259"/>
      <c r="K292" s="259"/>
      <c r="L292" s="259"/>
      <c r="M292" s="259"/>
      <c r="N292" s="259"/>
      <c r="O292" s="259"/>
      <c r="P292" s="259"/>
      <c r="Q292" s="259"/>
      <c r="R292" s="259"/>
      <c r="S292" s="259"/>
      <c r="T292" s="259"/>
      <c r="U292" s="259"/>
      <c r="V292" s="259"/>
      <c r="W292" s="259"/>
      <c r="X292" s="259"/>
      <c r="Y292" s="259"/>
      <c r="Z292" s="259"/>
      <c r="AA292" s="259"/>
      <c r="AB292" s="259"/>
      <c r="AC292" s="259"/>
      <c r="AD292" s="259"/>
      <c r="AE292" s="259"/>
      <c r="AF292" s="259"/>
      <c r="AG292" s="259"/>
      <c r="AH292" s="259"/>
      <c r="AI292" s="259"/>
      <c r="AJ292" s="259"/>
      <c r="AK292" s="259"/>
      <c r="AL292" s="259"/>
      <c r="AM292" s="259"/>
      <c r="AN292" s="259"/>
      <c r="AO292" s="259"/>
      <c r="AP292" s="259"/>
      <c r="AQ292" s="259"/>
      <c r="AR292" s="259"/>
      <c r="AS292" s="259"/>
      <c r="AT292" s="259"/>
      <c r="AU292" s="259"/>
      <c r="AV292" s="259"/>
      <c r="AW292" s="259"/>
      <c r="AX292" s="259"/>
      <c r="AY292" s="259"/>
      <c r="AZ292" s="259"/>
    </row>
    <row r="293" spans="1:52" ht="12" customHeight="1">
      <c r="A293" s="259"/>
      <c r="B293" s="259"/>
      <c r="C293" s="259"/>
      <c r="D293" s="259"/>
      <c r="E293" s="259"/>
      <c r="F293" s="259"/>
      <c r="G293" s="259"/>
      <c r="H293" s="259"/>
      <c r="I293" s="259"/>
      <c r="J293" s="259"/>
      <c r="K293" s="259"/>
      <c r="L293" s="259"/>
      <c r="M293" s="259"/>
      <c r="N293" s="259"/>
      <c r="O293" s="259"/>
      <c r="P293" s="259"/>
      <c r="Q293" s="259"/>
      <c r="R293" s="259"/>
      <c r="S293" s="259"/>
      <c r="T293" s="259"/>
      <c r="U293" s="259"/>
      <c r="V293" s="259"/>
      <c r="W293" s="259"/>
      <c r="X293" s="259"/>
      <c r="Y293" s="259"/>
      <c r="Z293" s="259"/>
      <c r="AA293" s="259"/>
      <c r="AB293" s="259"/>
      <c r="AC293" s="259"/>
      <c r="AD293" s="259"/>
      <c r="AE293" s="259"/>
      <c r="AF293" s="259"/>
      <c r="AG293" s="259"/>
      <c r="AH293" s="259"/>
      <c r="AI293" s="259"/>
      <c r="AJ293" s="259"/>
      <c r="AK293" s="259"/>
      <c r="AL293" s="259"/>
      <c r="AM293" s="259"/>
      <c r="AN293" s="259"/>
      <c r="AO293" s="259"/>
      <c r="AP293" s="259"/>
      <c r="AQ293" s="259"/>
      <c r="AR293" s="259"/>
      <c r="AS293" s="259"/>
      <c r="AT293" s="259"/>
      <c r="AU293" s="259"/>
      <c r="AV293" s="259"/>
      <c r="AW293" s="259"/>
      <c r="AX293" s="259"/>
      <c r="AY293" s="259"/>
      <c r="AZ293" s="259"/>
    </row>
    <row r="294" spans="1:52" ht="12" customHeight="1">
      <c r="A294" s="259"/>
      <c r="B294" s="259"/>
      <c r="C294" s="259"/>
      <c r="D294" s="259"/>
      <c r="E294" s="259"/>
      <c r="F294" s="259"/>
      <c r="G294" s="259"/>
      <c r="H294" s="259"/>
      <c r="I294" s="259"/>
      <c r="J294" s="259"/>
      <c r="K294" s="259"/>
      <c r="L294" s="259"/>
      <c r="M294" s="259"/>
      <c r="N294" s="259"/>
      <c r="O294" s="259"/>
      <c r="P294" s="259"/>
      <c r="Q294" s="259"/>
      <c r="R294" s="259"/>
      <c r="S294" s="259"/>
      <c r="T294" s="259"/>
      <c r="U294" s="259"/>
      <c r="V294" s="259"/>
      <c r="W294" s="259"/>
      <c r="X294" s="259"/>
      <c r="Y294" s="259"/>
      <c r="Z294" s="259"/>
      <c r="AA294" s="259"/>
      <c r="AB294" s="259"/>
      <c r="AC294" s="259"/>
      <c r="AD294" s="259"/>
      <c r="AE294" s="259"/>
      <c r="AF294" s="259"/>
      <c r="AG294" s="259"/>
      <c r="AH294" s="259"/>
      <c r="AI294" s="259"/>
      <c r="AJ294" s="259"/>
      <c r="AK294" s="259"/>
      <c r="AL294" s="259"/>
      <c r="AM294" s="259"/>
      <c r="AN294" s="259"/>
      <c r="AO294" s="259"/>
      <c r="AP294" s="259"/>
      <c r="AQ294" s="259"/>
      <c r="AR294" s="259"/>
      <c r="AS294" s="259"/>
      <c r="AT294" s="259"/>
      <c r="AU294" s="259"/>
      <c r="AV294" s="259"/>
      <c r="AW294" s="259"/>
      <c r="AX294" s="259"/>
      <c r="AY294" s="259"/>
      <c r="AZ294" s="259"/>
    </row>
    <row r="295" spans="1:52" ht="12" customHeight="1">
      <c r="A295" s="259"/>
      <c r="B295" s="259"/>
      <c r="C295" s="259"/>
      <c r="D295" s="259"/>
      <c r="E295" s="259"/>
      <c r="F295" s="259"/>
      <c r="G295" s="259"/>
      <c r="H295" s="259"/>
      <c r="I295" s="259"/>
      <c r="J295" s="259"/>
      <c r="K295" s="259"/>
      <c r="L295" s="259"/>
      <c r="M295" s="259"/>
      <c r="N295" s="259"/>
      <c r="O295" s="259"/>
      <c r="P295" s="259"/>
      <c r="Q295" s="259"/>
      <c r="R295" s="259"/>
      <c r="S295" s="259"/>
      <c r="T295" s="259"/>
      <c r="U295" s="259"/>
      <c r="V295" s="259"/>
      <c r="W295" s="259"/>
      <c r="X295" s="259"/>
      <c r="Y295" s="259"/>
      <c r="Z295" s="259"/>
      <c r="AA295" s="259"/>
      <c r="AB295" s="259"/>
      <c r="AC295" s="259"/>
      <c r="AD295" s="259"/>
      <c r="AE295" s="259"/>
      <c r="AF295" s="259"/>
      <c r="AG295" s="259"/>
      <c r="AH295" s="259"/>
      <c r="AI295" s="259"/>
      <c r="AJ295" s="259"/>
      <c r="AK295" s="259"/>
      <c r="AL295" s="259"/>
      <c r="AM295" s="259"/>
      <c r="AN295" s="259"/>
      <c r="AO295" s="259"/>
      <c r="AP295" s="259"/>
      <c r="AQ295" s="259"/>
      <c r="AR295" s="259"/>
      <c r="AS295" s="259"/>
      <c r="AT295" s="259"/>
      <c r="AU295" s="259"/>
      <c r="AV295" s="259"/>
      <c r="AW295" s="259"/>
      <c r="AX295" s="259"/>
      <c r="AY295" s="259"/>
      <c r="AZ295" s="259"/>
    </row>
    <row r="296" spans="1:52" ht="12" customHeight="1">
      <c r="A296" s="259"/>
      <c r="B296" s="259"/>
      <c r="C296" s="259"/>
      <c r="D296" s="259"/>
      <c r="E296" s="259"/>
      <c r="F296" s="259"/>
      <c r="G296" s="259"/>
      <c r="H296" s="259"/>
      <c r="I296" s="259"/>
      <c r="J296" s="259"/>
      <c r="K296" s="259"/>
      <c r="L296" s="259"/>
      <c r="M296" s="259"/>
      <c r="N296" s="259"/>
      <c r="O296" s="259"/>
      <c r="P296" s="259"/>
      <c r="Q296" s="259"/>
      <c r="R296" s="259"/>
      <c r="S296" s="259"/>
      <c r="T296" s="259"/>
      <c r="U296" s="259"/>
      <c r="V296" s="259"/>
      <c r="W296" s="259"/>
      <c r="X296" s="259"/>
      <c r="Y296" s="259"/>
      <c r="Z296" s="259"/>
      <c r="AA296" s="259"/>
      <c r="AB296" s="259"/>
      <c r="AC296" s="259"/>
      <c r="AD296" s="259"/>
      <c r="AE296" s="259"/>
      <c r="AF296" s="259"/>
      <c r="AG296" s="259"/>
      <c r="AH296" s="259"/>
      <c r="AI296" s="259"/>
      <c r="AJ296" s="259"/>
      <c r="AK296" s="259"/>
      <c r="AL296" s="259"/>
      <c r="AM296" s="259"/>
      <c r="AN296" s="259"/>
      <c r="AO296" s="259"/>
      <c r="AP296" s="259"/>
      <c r="AQ296" s="259"/>
      <c r="AR296" s="259"/>
      <c r="AS296" s="259"/>
      <c r="AT296" s="259"/>
      <c r="AU296" s="259"/>
      <c r="AV296" s="259"/>
      <c r="AW296" s="259"/>
      <c r="AX296" s="259"/>
      <c r="AY296" s="259"/>
      <c r="AZ296" s="259"/>
    </row>
    <row r="297" spans="1:52" ht="12" customHeight="1">
      <c r="A297" s="259"/>
      <c r="B297" s="259"/>
      <c r="C297" s="259"/>
      <c r="D297" s="259"/>
      <c r="E297" s="259"/>
      <c r="F297" s="259"/>
      <c r="G297" s="259"/>
      <c r="H297" s="259"/>
      <c r="I297" s="259"/>
      <c r="J297" s="259"/>
      <c r="K297" s="259"/>
      <c r="L297" s="259"/>
      <c r="M297" s="259"/>
      <c r="N297" s="259"/>
      <c r="O297" s="259"/>
      <c r="P297" s="259"/>
      <c r="Q297" s="259"/>
      <c r="R297" s="259"/>
      <c r="S297" s="259"/>
      <c r="T297" s="259"/>
      <c r="U297" s="259"/>
      <c r="V297" s="259"/>
      <c r="W297" s="259"/>
      <c r="X297" s="259"/>
      <c r="Y297" s="259"/>
      <c r="Z297" s="259"/>
      <c r="AA297" s="259"/>
      <c r="AB297" s="259"/>
      <c r="AC297" s="259"/>
      <c r="AD297" s="259"/>
      <c r="AE297" s="259"/>
      <c r="AF297" s="259"/>
      <c r="AG297" s="259"/>
      <c r="AH297" s="259"/>
      <c r="AI297" s="259"/>
      <c r="AJ297" s="259"/>
      <c r="AK297" s="259"/>
      <c r="AL297" s="259"/>
      <c r="AM297" s="259"/>
      <c r="AN297" s="259"/>
      <c r="AO297" s="259"/>
      <c r="AP297" s="259"/>
      <c r="AQ297" s="259"/>
      <c r="AR297" s="259"/>
      <c r="AS297" s="259"/>
      <c r="AT297" s="259"/>
      <c r="AU297" s="259"/>
      <c r="AV297" s="259"/>
      <c r="AW297" s="259"/>
      <c r="AX297" s="259"/>
      <c r="AY297" s="259"/>
      <c r="AZ297" s="259"/>
    </row>
    <row r="298" spans="1:52" ht="12" customHeight="1">
      <c r="A298" s="259"/>
      <c r="B298" s="259"/>
      <c r="C298" s="259"/>
      <c r="D298" s="259"/>
      <c r="E298" s="259"/>
      <c r="F298" s="259"/>
      <c r="G298" s="259"/>
      <c r="H298" s="259"/>
      <c r="I298" s="259"/>
      <c r="J298" s="259"/>
      <c r="K298" s="259"/>
      <c r="L298" s="259"/>
      <c r="M298" s="259"/>
      <c r="N298" s="259"/>
      <c r="O298" s="259"/>
      <c r="P298" s="259"/>
      <c r="Q298" s="259"/>
      <c r="R298" s="259"/>
      <c r="S298" s="259"/>
      <c r="T298" s="259"/>
      <c r="U298" s="259"/>
      <c r="V298" s="259"/>
      <c r="W298" s="259"/>
      <c r="X298" s="259"/>
      <c r="Y298" s="259"/>
      <c r="Z298" s="259"/>
      <c r="AA298" s="259"/>
      <c r="AB298" s="259"/>
      <c r="AC298" s="259"/>
      <c r="AD298" s="259"/>
      <c r="AE298" s="259"/>
      <c r="AF298" s="259"/>
      <c r="AG298" s="259"/>
      <c r="AH298" s="259"/>
      <c r="AI298" s="259"/>
      <c r="AJ298" s="259"/>
      <c r="AK298" s="259"/>
      <c r="AL298" s="259"/>
      <c r="AM298" s="259"/>
      <c r="AN298" s="259"/>
      <c r="AO298" s="259"/>
      <c r="AP298" s="259"/>
      <c r="AQ298" s="259"/>
      <c r="AR298" s="259"/>
      <c r="AS298" s="259"/>
      <c r="AT298" s="259"/>
      <c r="AU298" s="259"/>
      <c r="AV298" s="259"/>
      <c r="AW298" s="259"/>
      <c r="AX298" s="259"/>
      <c r="AY298" s="259"/>
      <c r="AZ298" s="259"/>
    </row>
    <row r="299" spans="1:52" ht="12" customHeight="1">
      <c r="A299" s="259"/>
      <c r="B299" s="259"/>
      <c r="C299" s="259"/>
      <c r="D299" s="259"/>
      <c r="E299" s="259"/>
      <c r="F299" s="259"/>
      <c r="G299" s="259"/>
      <c r="H299" s="259"/>
      <c r="I299" s="259"/>
      <c r="J299" s="259"/>
      <c r="K299" s="259"/>
      <c r="L299" s="259"/>
      <c r="M299" s="259"/>
      <c r="N299" s="259"/>
      <c r="O299" s="259"/>
      <c r="P299" s="259"/>
      <c r="Q299" s="259"/>
      <c r="R299" s="259"/>
      <c r="S299" s="259"/>
      <c r="T299" s="259"/>
      <c r="U299" s="259"/>
      <c r="V299" s="259"/>
      <c r="W299" s="259"/>
      <c r="X299" s="259"/>
      <c r="Y299" s="259"/>
      <c r="Z299" s="259"/>
      <c r="AA299" s="259"/>
      <c r="AB299" s="259"/>
      <c r="AC299" s="259"/>
      <c r="AD299" s="259"/>
      <c r="AE299" s="259"/>
      <c r="AF299" s="259"/>
      <c r="AG299" s="259"/>
      <c r="AH299" s="259"/>
      <c r="AI299" s="259"/>
      <c r="AJ299" s="259"/>
      <c r="AK299" s="259"/>
      <c r="AL299" s="259"/>
      <c r="AM299" s="259"/>
      <c r="AN299" s="259"/>
      <c r="AO299" s="259"/>
      <c r="AP299" s="259"/>
      <c r="AQ299" s="259"/>
      <c r="AR299" s="259"/>
      <c r="AS299" s="259"/>
      <c r="AT299" s="259"/>
      <c r="AU299" s="259"/>
      <c r="AV299" s="259"/>
      <c r="AW299" s="259"/>
      <c r="AX299" s="259"/>
      <c r="AY299" s="259"/>
      <c r="AZ299" s="259"/>
    </row>
    <row r="300" spans="1:52" ht="12" customHeight="1">
      <c r="A300" s="259"/>
      <c r="B300" s="259"/>
      <c r="C300" s="259"/>
      <c r="D300" s="259"/>
      <c r="E300" s="259"/>
      <c r="F300" s="259"/>
      <c r="G300" s="259"/>
      <c r="H300" s="259"/>
      <c r="I300" s="259"/>
      <c r="J300" s="259"/>
      <c r="K300" s="259"/>
      <c r="L300" s="259"/>
      <c r="M300" s="259"/>
      <c r="N300" s="259"/>
      <c r="O300" s="259"/>
      <c r="P300" s="259"/>
      <c r="Q300" s="259"/>
      <c r="R300" s="259"/>
      <c r="S300" s="259"/>
      <c r="T300" s="259"/>
      <c r="U300" s="259"/>
      <c r="V300" s="259"/>
      <c r="W300" s="259"/>
      <c r="X300" s="259"/>
      <c r="Y300" s="259"/>
      <c r="Z300" s="259"/>
      <c r="AA300" s="259"/>
      <c r="AB300" s="259"/>
      <c r="AC300" s="259"/>
      <c r="AD300" s="259"/>
      <c r="AE300" s="259"/>
      <c r="AF300" s="259"/>
      <c r="AG300" s="259"/>
      <c r="AH300" s="259"/>
      <c r="AI300" s="259"/>
      <c r="AJ300" s="259"/>
      <c r="AK300" s="259"/>
      <c r="AL300" s="259"/>
      <c r="AM300" s="259"/>
      <c r="AN300" s="259"/>
      <c r="AO300" s="259"/>
      <c r="AP300" s="259"/>
      <c r="AQ300" s="259"/>
      <c r="AR300" s="259"/>
      <c r="AS300" s="259"/>
      <c r="AT300" s="259"/>
      <c r="AU300" s="259"/>
      <c r="AV300" s="259"/>
      <c r="AW300" s="259"/>
      <c r="AX300" s="259"/>
      <c r="AY300" s="259"/>
      <c r="AZ300" s="259"/>
    </row>
  </sheetData>
  <mergeCells count="6">
    <mergeCell ref="A1:M1"/>
    <mergeCell ref="A4:F4"/>
    <mergeCell ref="A5:F5"/>
    <mergeCell ref="A6:F7"/>
    <mergeCell ref="A2:F3"/>
    <mergeCell ref="H2:H7"/>
  </mergeCells>
  <phoneticPr fontId="1"/>
  <printOptions horizontalCentered="1"/>
  <pageMargins left="0.78740157480314965" right="0.39370078740157483" top="0.98425196850393704" bottom="0.59055118110236227" header="0" footer="0"/>
  <pageSetup paperSize="9" scale="98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流動図</vt:lpstr>
      <vt:lpstr>方向別</vt:lpstr>
      <vt:lpstr>断面別</vt:lpstr>
      <vt:lpstr>変動図</vt:lpstr>
      <vt:lpstr>渋滞長</vt:lpstr>
      <vt:lpstr>歩行者</vt:lpstr>
      <vt:lpstr>渋滞長!Print_Area</vt:lpstr>
      <vt:lpstr>変動図!Print_Area</vt:lpstr>
      <vt:lpstr>渋滞長!Print_Titles</vt:lpstr>
      <vt:lpstr>断面別!Print_Titles</vt:lpstr>
      <vt:lpstr>変動図!Print_Titles</vt:lpstr>
      <vt:lpstr>歩行者!Print_Titles</vt:lpstr>
      <vt:lpstr>方向別!Print_Titles</vt:lpstr>
      <vt:lpstr>流動図!Print_Titles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　正裕</dc:creator>
  <cp:lastModifiedBy>Maeda</cp:lastModifiedBy>
  <cp:lastPrinted>2017-02-20T05:46:10Z</cp:lastPrinted>
  <dcterms:created xsi:type="dcterms:W3CDTF">2016-05-19T06:04:36Z</dcterms:created>
  <dcterms:modified xsi:type="dcterms:W3CDTF">2017-02-20T05:46:15Z</dcterms:modified>
</cp:coreProperties>
</file>