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/>
  </bookViews>
  <sheets>
    <sheet name="方向別" sheetId="61" r:id="rId1"/>
    <sheet name="断面別" sheetId="62" r:id="rId2"/>
    <sheet name="変動図" sheetId="64" r:id="rId3"/>
    <sheet name="流動図" sheetId="65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変動図!$A$1:$AA$296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Y272" i="64" l="1"/>
  <c r="X272" i="64"/>
  <c r="W272" i="64"/>
  <c r="V272" i="64"/>
  <c r="U272" i="64"/>
  <c r="T272" i="64"/>
  <c r="S272" i="64"/>
  <c r="R272" i="64"/>
  <c r="Q272" i="64"/>
  <c r="P272" i="64"/>
  <c r="O272" i="64"/>
  <c r="N272" i="64"/>
  <c r="M272" i="64"/>
  <c r="L272" i="64"/>
  <c r="K272" i="64"/>
  <c r="J272" i="64"/>
  <c r="I272" i="64"/>
  <c r="H272" i="64"/>
  <c r="G272" i="64"/>
  <c r="F272" i="64"/>
  <c r="E272" i="64"/>
  <c r="D272" i="64"/>
  <c r="C272" i="64"/>
  <c r="B272" i="64"/>
  <c r="Y271" i="64"/>
  <c r="X271" i="64"/>
  <c r="W271" i="64"/>
  <c r="V271" i="64"/>
  <c r="U271" i="64"/>
  <c r="T271" i="64"/>
  <c r="S271" i="64"/>
  <c r="R271" i="64"/>
  <c r="Q271" i="64"/>
  <c r="P271" i="64"/>
  <c r="O271" i="64"/>
  <c r="N271" i="64"/>
  <c r="M271" i="64"/>
  <c r="L271" i="64"/>
  <c r="K271" i="64"/>
  <c r="J271" i="64"/>
  <c r="I271" i="64"/>
  <c r="H271" i="64"/>
  <c r="G271" i="64"/>
  <c r="F271" i="64"/>
  <c r="E271" i="64"/>
  <c r="D271" i="64"/>
  <c r="C271" i="64"/>
  <c r="B271" i="64"/>
  <c r="Y249" i="64"/>
  <c r="X249" i="64"/>
  <c r="W249" i="64"/>
  <c r="V249" i="64"/>
  <c r="U249" i="64"/>
  <c r="T249" i="64"/>
  <c r="S249" i="64"/>
  <c r="R249" i="64"/>
  <c r="Q249" i="64"/>
  <c r="P249" i="64"/>
  <c r="O249" i="64"/>
  <c r="N249" i="64"/>
  <c r="M249" i="64"/>
  <c r="Y248" i="64"/>
  <c r="X248" i="64"/>
  <c r="W248" i="64"/>
  <c r="V248" i="64"/>
  <c r="U248" i="64"/>
  <c r="T248" i="64"/>
  <c r="S248" i="64"/>
  <c r="R248" i="64"/>
  <c r="Q248" i="64"/>
  <c r="P248" i="64"/>
  <c r="O248" i="64"/>
  <c r="N248" i="64"/>
  <c r="M248" i="64"/>
  <c r="L249" i="64"/>
  <c r="L248" i="64"/>
  <c r="K249" i="64"/>
  <c r="J249" i="64"/>
  <c r="I249" i="64"/>
  <c r="H249" i="64"/>
  <c r="G249" i="64"/>
  <c r="F249" i="64"/>
  <c r="E249" i="64"/>
  <c r="D249" i="64"/>
  <c r="C249" i="64"/>
  <c r="K248" i="64"/>
  <c r="J248" i="64"/>
  <c r="I248" i="64"/>
  <c r="H248" i="64"/>
  <c r="G248" i="64"/>
  <c r="F248" i="64"/>
  <c r="E248" i="64"/>
  <c r="D248" i="64"/>
  <c r="C248" i="64"/>
  <c r="B249" i="64"/>
  <c r="B248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D61" i="64"/>
  <c r="C61" i="64"/>
  <c r="B61" i="64"/>
  <c r="Z62" i="64"/>
  <c r="B37" i="64"/>
  <c r="Z61" i="64" l="1"/>
  <c r="O212" i="62"/>
  <c r="O217" i="62"/>
  <c r="O216" i="62"/>
  <c r="O215" i="62"/>
  <c r="O214" i="62"/>
  <c r="O213" i="62"/>
  <c r="O211" i="62"/>
  <c r="O210" i="62"/>
  <c r="O209" i="62"/>
  <c r="O208" i="62"/>
  <c r="O207" i="62"/>
  <c r="O206" i="62"/>
  <c r="O205" i="62"/>
  <c r="O204" i="62"/>
  <c r="O203" i="62"/>
  <c r="O202" i="62"/>
  <c r="O201" i="62"/>
  <c r="O200" i="62"/>
  <c r="O199" i="62"/>
  <c r="O198" i="62"/>
  <c r="O197" i="62"/>
  <c r="O196" i="62"/>
  <c r="O195" i="62"/>
  <c r="O194" i="62"/>
  <c r="O193" i="62"/>
  <c r="O192" i="62"/>
  <c r="O191" i="62"/>
  <c r="O190" i="62"/>
  <c r="O189" i="62"/>
  <c r="O187" i="62"/>
  <c r="O186" i="62"/>
  <c r="O185" i="62"/>
  <c r="O184" i="62"/>
  <c r="O183" i="62"/>
  <c r="O182" i="62"/>
  <c r="O181" i="62"/>
  <c r="O180" i="62"/>
  <c r="O179" i="62"/>
  <c r="O178" i="62"/>
  <c r="O177" i="62"/>
  <c r="O176" i="62"/>
  <c r="O175" i="62"/>
  <c r="O174" i="62"/>
  <c r="O173" i="62"/>
  <c r="O172" i="62"/>
  <c r="O171" i="62"/>
  <c r="O170" i="62"/>
  <c r="O58" i="62"/>
  <c r="O11" i="62"/>
  <c r="M57" i="62"/>
  <c r="M59" i="62"/>
  <c r="L59" i="62"/>
  <c r="K59" i="62"/>
  <c r="J59" i="62"/>
  <c r="L58" i="62"/>
  <c r="K58" i="62"/>
  <c r="J58" i="62"/>
  <c r="L57" i="62"/>
  <c r="K57" i="62"/>
  <c r="J57" i="62"/>
  <c r="L56" i="62"/>
  <c r="K56" i="62"/>
  <c r="J56" i="62"/>
  <c r="L55" i="62"/>
  <c r="K55" i="62"/>
  <c r="J55" i="62"/>
  <c r="L54" i="62"/>
  <c r="K54" i="62"/>
  <c r="J54" i="62"/>
  <c r="L53" i="62"/>
  <c r="K53" i="62"/>
  <c r="J53" i="62"/>
  <c r="L52" i="62"/>
  <c r="K52" i="62"/>
  <c r="J52" i="62"/>
  <c r="L51" i="62"/>
  <c r="M51" i="62" s="1"/>
  <c r="K51" i="62"/>
  <c r="J51" i="62"/>
  <c r="L50" i="62"/>
  <c r="K50" i="62"/>
  <c r="J50" i="62"/>
  <c r="L49" i="62"/>
  <c r="K49" i="62"/>
  <c r="J49" i="62"/>
  <c r="L48" i="62"/>
  <c r="K48" i="62"/>
  <c r="J48" i="62"/>
  <c r="L47" i="62"/>
  <c r="K47" i="62"/>
  <c r="J47" i="62"/>
  <c r="L46" i="62"/>
  <c r="K46" i="62"/>
  <c r="J46" i="62"/>
  <c r="L45" i="62"/>
  <c r="K45" i="62"/>
  <c r="J45" i="62"/>
  <c r="L44" i="62"/>
  <c r="K44" i="62"/>
  <c r="J44" i="62"/>
  <c r="L43" i="62"/>
  <c r="K43" i="62"/>
  <c r="J43" i="62"/>
  <c r="L42" i="62"/>
  <c r="K42" i="62"/>
  <c r="J42" i="62"/>
  <c r="L41" i="62"/>
  <c r="K41" i="62"/>
  <c r="J41" i="62"/>
  <c r="L40" i="62"/>
  <c r="K40" i="62"/>
  <c r="J40" i="62"/>
  <c r="L39" i="62"/>
  <c r="K39" i="62"/>
  <c r="J39" i="62"/>
  <c r="L38" i="62"/>
  <c r="K38" i="62"/>
  <c r="J38" i="62"/>
  <c r="L37" i="62"/>
  <c r="K37" i="62"/>
  <c r="J37" i="62"/>
  <c r="L36" i="62"/>
  <c r="K36" i="62"/>
  <c r="J36" i="62"/>
  <c r="L35" i="62"/>
  <c r="K35" i="62"/>
  <c r="J35" i="62"/>
  <c r="L34" i="62"/>
  <c r="K34" i="62"/>
  <c r="J34" i="62"/>
  <c r="L33" i="62"/>
  <c r="K33" i="62"/>
  <c r="J33" i="62"/>
  <c r="L32" i="62"/>
  <c r="K32" i="62"/>
  <c r="J32" i="62"/>
  <c r="L31" i="62"/>
  <c r="K31" i="62"/>
  <c r="J31" i="62"/>
  <c r="L30" i="62"/>
  <c r="K30" i="62"/>
  <c r="J30" i="62"/>
  <c r="L29" i="62"/>
  <c r="K29" i="62"/>
  <c r="J29" i="62"/>
  <c r="L28" i="62"/>
  <c r="K28" i="62"/>
  <c r="J28" i="62"/>
  <c r="L27" i="62"/>
  <c r="K27" i="62"/>
  <c r="J27" i="62"/>
  <c r="L26" i="62"/>
  <c r="K26" i="62"/>
  <c r="J26" i="62"/>
  <c r="L25" i="62"/>
  <c r="K25" i="62"/>
  <c r="J25" i="62"/>
  <c r="L24" i="62"/>
  <c r="K24" i="62"/>
  <c r="J24" i="62"/>
  <c r="L23" i="62"/>
  <c r="K23" i="62"/>
  <c r="J23" i="62"/>
  <c r="L22" i="62"/>
  <c r="K22" i="62"/>
  <c r="J22" i="62"/>
  <c r="L21" i="62"/>
  <c r="K21" i="62"/>
  <c r="J21" i="62"/>
  <c r="L20" i="62"/>
  <c r="K20" i="62"/>
  <c r="J20" i="62"/>
  <c r="L19" i="62"/>
  <c r="K19" i="62"/>
  <c r="J19" i="62"/>
  <c r="L18" i="62"/>
  <c r="K18" i="62"/>
  <c r="J18" i="62"/>
  <c r="L17" i="62"/>
  <c r="K17" i="62"/>
  <c r="J17" i="62"/>
  <c r="L16" i="62"/>
  <c r="K16" i="62"/>
  <c r="J16" i="62"/>
  <c r="L15" i="62"/>
  <c r="K15" i="62"/>
  <c r="J15" i="62"/>
  <c r="L14" i="62"/>
  <c r="K14" i="62"/>
  <c r="J14" i="62"/>
  <c r="L13" i="62"/>
  <c r="K13" i="62"/>
  <c r="J13" i="62"/>
  <c r="L12" i="62"/>
  <c r="K12" i="62"/>
  <c r="J12" i="62"/>
  <c r="L11" i="62"/>
  <c r="K11" i="62"/>
  <c r="J11" i="62"/>
  <c r="G372" i="61" l="1"/>
  <c r="G371" i="61"/>
  <c r="G370" i="61"/>
  <c r="G369" i="61"/>
  <c r="G368" i="61"/>
  <c r="G367" i="61"/>
  <c r="G365" i="61"/>
  <c r="G364" i="61"/>
  <c r="G363" i="61"/>
  <c r="G362" i="61"/>
  <c r="G361" i="61"/>
  <c r="G360" i="61"/>
  <c r="G359" i="61"/>
  <c r="G358" i="61"/>
  <c r="G357" i="61"/>
  <c r="G355" i="61"/>
  <c r="G354" i="61"/>
  <c r="G353" i="61"/>
  <c r="G352" i="61"/>
  <c r="G350" i="61"/>
  <c r="G349" i="61"/>
  <c r="G348" i="61"/>
  <c r="G347" i="61"/>
  <c r="G346" i="61"/>
  <c r="G345" i="61"/>
  <c r="G343" i="61"/>
  <c r="G342" i="61"/>
  <c r="G341" i="61"/>
  <c r="G340" i="61"/>
  <c r="G339" i="61"/>
  <c r="G338" i="61"/>
  <c r="G266" i="61"/>
  <c r="G263" i="61"/>
  <c r="G262" i="61"/>
  <c r="G261" i="61"/>
  <c r="G259" i="61"/>
  <c r="G258" i="61"/>
  <c r="G257" i="61"/>
  <c r="G255" i="61"/>
  <c r="G244" i="61"/>
  <c r="G242" i="61"/>
  <c r="G241" i="61"/>
  <c r="G240" i="61"/>
  <c r="G239" i="61"/>
  <c r="G237" i="61"/>
  <c r="G236" i="61"/>
  <c r="G235" i="61"/>
  <c r="G234" i="61"/>
  <c r="G233" i="61"/>
  <c r="G232" i="61"/>
  <c r="N266" i="61"/>
  <c r="N265" i="61"/>
  <c r="N264" i="61"/>
  <c r="N263" i="61"/>
  <c r="N262" i="61"/>
  <c r="N261" i="61"/>
  <c r="N259" i="61"/>
  <c r="N258" i="61"/>
  <c r="N257" i="61"/>
  <c r="N256" i="61"/>
  <c r="N255" i="61"/>
  <c r="N254" i="61"/>
  <c r="N253" i="61"/>
  <c r="N252" i="61"/>
  <c r="N249" i="61"/>
  <c r="N248" i="61"/>
  <c r="N247" i="61"/>
  <c r="N244" i="61"/>
  <c r="N243" i="61"/>
  <c r="N242" i="61"/>
  <c r="N241" i="61"/>
  <c r="N240" i="61"/>
  <c r="N239" i="61"/>
  <c r="N237" i="61"/>
  <c r="N236" i="61"/>
  <c r="N235" i="61"/>
  <c r="N234" i="61"/>
  <c r="N233" i="61"/>
  <c r="N232" i="61"/>
  <c r="G159" i="61"/>
  <c r="G157" i="61"/>
  <c r="G155" i="61"/>
  <c r="G149" i="61"/>
  <c r="N54" i="61"/>
  <c r="N53" i="61"/>
  <c r="N51" i="61"/>
  <c r="N50" i="61"/>
  <c r="N49" i="61"/>
  <c r="N47" i="61"/>
  <c r="N46" i="61"/>
  <c r="N45" i="61"/>
  <c r="N44" i="61"/>
  <c r="N43" i="61"/>
  <c r="N42" i="61"/>
  <c r="N40" i="61"/>
  <c r="N39" i="61"/>
  <c r="N38" i="61"/>
  <c r="N37" i="61"/>
  <c r="N36" i="61"/>
  <c r="N35" i="61"/>
  <c r="N34" i="61"/>
  <c r="N32" i="61"/>
  <c r="N31" i="61"/>
  <c r="N30" i="61"/>
  <c r="N28" i="61"/>
  <c r="N27" i="61"/>
  <c r="N25" i="61"/>
  <c r="N24" i="61"/>
  <c r="N23" i="61"/>
  <c r="N22" i="61"/>
  <c r="N21" i="61"/>
  <c r="N20" i="61"/>
  <c r="G54" i="61"/>
  <c r="G53" i="61"/>
  <c r="G52" i="61"/>
  <c r="G51" i="61"/>
  <c r="G50" i="61"/>
  <c r="G49" i="61"/>
  <c r="G47" i="61"/>
  <c r="G46" i="61"/>
  <c r="G45" i="61"/>
  <c r="G44" i="61"/>
  <c r="G43" i="61"/>
  <c r="G42" i="61"/>
  <c r="G38" i="61"/>
  <c r="G37" i="61"/>
  <c r="G36" i="61"/>
  <c r="G32" i="61"/>
  <c r="G31" i="61"/>
  <c r="G30" i="61"/>
  <c r="G29" i="61"/>
  <c r="G28" i="61"/>
  <c r="G24" i="61"/>
  <c r="G20" i="61"/>
  <c r="L217" i="62" l="1"/>
  <c r="K217" i="62"/>
  <c r="J217" i="62"/>
  <c r="I217" i="62"/>
  <c r="L216" i="62"/>
  <c r="K216" i="62"/>
  <c r="J216" i="62"/>
  <c r="I216" i="62"/>
  <c r="L215" i="62"/>
  <c r="K215" i="62"/>
  <c r="J215" i="62"/>
  <c r="I215" i="62"/>
  <c r="L184" i="62" l="1"/>
  <c r="K184" i="62"/>
  <c r="J184" i="62"/>
  <c r="I184" i="62"/>
  <c r="L183" i="62"/>
  <c r="K183" i="62"/>
  <c r="J183" i="62"/>
  <c r="I183" i="62"/>
  <c r="L182" i="62"/>
  <c r="K182" i="62"/>
  <c r="J182" i="62"/>
  <c r="I182" i="62"/>
  <c r="L181" i="62"/>
  <c r="K181" i="62"/>
  <c r="J181" i="62"/>
  <c r="I181" i="62"/>
  <c r="L180" i="62"/>
  <c r="K180" i="62"/>
  <c r="J180" i="62"/>
  <c r="I180" i="62"/>
  <c r="L179" i="62"/>
  <c r="K179" i="62"/>
  <c r="J179" i="62"/>
  <c r="I179" i="62"/>
  <c r="L178" i="62"/>
  <c r="K178" i="62"/>
  <c r="J178" i="62"/>
  <c r="I178" i="62"/>
  <c r="L177" i="62"/>
  <c r="K177" i="62"/>
  <c r="J177" i="62"/>
  <c r="I177" i="62"/>
  <c r="L176" i="62"/>
  <c r="K176" i="62"/>
  <c r="J176" i="62"/>
  <c r="I176" i="62"/>
  <c r="L175" i="62"/>
  <c r="K175" i="62"/>
  <c r="J175" i="62"/>
  <c r="I175" i="62"/>
  <c r="L174" i="62"/>
  <c r="K174" i="62"/>
  <c r="J174" i="62"/>
  <c r="I174" i="62"/>
  <c r="L173" i="62"/>
  <c r="K173" i="62"/>
  <c r="J173" i="62"/>
  <c r="I173" i="62"/>
  <c r="L172" i="62"/>
  <c r="K172" i="62"/>
  <c r="J172" i="62"/>
  <c r="I172" i="62"/>
  <c r="L171" i="62"/>
  <c r="K171" i="62"/>
  <c r="J171" i="62"/>
  <c r="I171" i="62"/>
  <c r="L170" i="62"/>
  <c r="K170" i="62"/>
  <c r="J170" i="62"/>
  <c r="I170" i="62"/>
  <c r="I133" i="62"/>
  <c r="L164" i="62"/>
  <c r="L163" i="62"/>
  <c r="L162" i="62"/>
  <c r="L125" i="62"/>
  <c r="L124" i="62"/>
  <c r="L123" i="62"/>
  <c r="L122" i="62"/>
  <c r="L121" i="62"/>
  <c r="L120" i="62"/>
  <c r="L119" i="62"/>
  <c r="L118" i="62"/>
  <c r="L117" i="62"/>
  <c r="K164" i="62"/>
  <c r="K163" i="62"/>
  <c r="K162" i="62"/>
  <c r="K125" i="62"/>
  <c r="K124" i="62"/>
  <c r="K123" i="62"/>
  <c r="K122" i="62"/>
  <c r="K121" i="62"/>
  <c r="K120" i="62"/>
  <c r="K119" i="62"/>
  <c r="K118" i="62"/>
  <c r="K117" i="62"/>
  <c r="J164" i="62"/>
  <c r="N164" i="62" s="1"/>
  <c r="J163" i="62"/>
  <c r="J162" i="62"/>
  <c r="J125" i="62"/>
  <c r="J124" i="62"/>
  <c r="J123" i="62"/>
  <c r="J122" i="62"/>
  <c r="J121" i="62"/>
  <c r="J120" i="62"/>
  <c r="J119" i="62"/>
  <c r="J118" i="62"/>
  <c r="J117" i="62"/>
  <c r="I164" i="62"/>
  <c r="M164" i="62" s="1"/>
  <c r="I163" i="62"/>
  <c r="M163" i="62" s="1"/>
  <c r="I162" i="62"/>
  <c r="I125" i="62"/>
  <c r="I124" i="62"/>
  <c r="M124" i="62" s="1"/>
  <c r="I123" i="62"/>
  <c r="M123" i="62" s="1"/>
  <c r="I122" i="62"/>
  <c r="I121" i="62"/>
  <c r="I120" i="62"/>
  <c r="M120" i="62" s="1"/>
  <c r="I119" i="62"/>
  <c r="M119" i="62" s="1"/>
  <c r="I118" i="62"/>
  <c r="I117" i="62"/>
  <c r="I111" i="62"/>
  <c r="I110" i="62"/>
  <c r="I109" i="62"/>
  <c r="I107" i="62"/>
  <c r="I106" i="62"/>
  <c r="I105" i="62"/>
  <c r="I104" i="62"/>
  <c r="I103" i="62"/>
  <c r="I102" i="62"/>
  <c r="I100" i="62"/>
  <c r="I99" i="62"/>
  <c r="I98" i="62"/>
  <c r="I97" i="62"/>
  <c r="I96" i="62"/>
  <c r="I95" i="62"/>
  <c r="I94" i="62"/>
  <c r="I93" i="62"/>
  <c r="I92" i="62"/>
  <c r="I91" i="62"/>
  <c r="I90" i="62"/>
  <c r="I89" i="62"/>
  <c r="I88" i="62"/>
  <c r="I87" i="62"/>
  <c r="I85" i="62"/>
  <c r="I84" i="62"/>
  <c r="I83" i="62"/>
  <c r="I82" i="62"/>
  <c r="I81" i="62"/>
  <c r="I80" i="62"/>
  <c r="I78" i="62"/>
  <c r="I77" i="62"/>
  <c r="I76" i="62"/>
  <c r="I75" i="62"/>
  <c r="I74" i="62"/>
  <c r="I73" i="62"/>
  <c r="I72" i="62"/>
  <c r="I71" i="62"/>
  <c r="I70" i="62"/>
  <c r="I69" i="62"/>
  <c r="I68" i="62"/>
  <c r="I67" i="62"/>
  <c r="I66" i="62"/>
  <c r="I65" i="62"/>
  <c r="L111" i="62"/>
  <c r="K111" i="62"/>
  <c r="J111" i="62"/>
  <c r="Y132" i="64" s="1"/>
  <c r="Y133" i="64" s="1"/>
  <c r="L110" i="62"/>
  <c r="K110" i="62"/>
  <c r="J110" i="62"/>
  <c r="L109" i="62"/>
  <c r="K109" i="62"/>
  <c r="J109" i="62"/>
  <c r="N107" i="62"/>
  <c r="L107" i="62"/>
  <c r="K107" i="62"/>
  <c r="J107" i="62"/>
  <c r="N106" i="62"/>
  <c r="L106" i="62"/>
  <c r="K106" i="62"/>
  <c r="J106" i="62"/>
  <c r="L105" i="62"/>
  <c r="K105" i="62"/>
  <c r="J105" i="62"/>
  <c r="N104" i="62"/>
  <c r="L104" i="62"/>
  <c r="K104" i="62"/>
  <c r="J104" i="62"/>
  <c r="N103" i="62"/>
  <c r="L103" i="62"/>
  <c r="K103" i="62"/>
  <c r="J103" i="62"/>
  <c r="N102" i="62"/>
  <c r="L102" i="62"/>
  <c r="K102" i="62"/>
  <c r="J102" i="62"/>
  <c r="N100" i="62"/>
  <c r="L100" i="62"/>
  <c r="K100" i="62"/>
  <c r="J100" i="62"/>
  <c r="N99" i="62"/>
  <c r="L99" i="62"/>
  <c r="K99" i="62"/>
  <c r="J99" i="62"/>
  <c r="N98" i="62"/>
  <c r="L98" i="62"/>
  <c r="K98" i="62"/>
  <c r="J98" i="62"/>
  <c r="N97" i="62"/>
  <c r="L97" i="62"/>
  <c r="K97" i="62"/>
  <c r="J97" i="62"/>
  <c r="N96" i="62"/>
  <c r="L96" i="62"/>
  <c r="K96" i="62"/>
  <c r="J96" i="62"/>
  <c r="N95" i="62"/>
  <c r="L95" i="62"/>
  <c r="K95" i="62"/>
  <c r="J95" i="62"/>
  <c r="L94" i="62"/>
  <c r="K94" i="62"/>
  <c r="J94" i="62"/>
  <c r="N93" i="62"/>
  <c r="L93" i="62"/>
  <c r="K93" i="62"/>
  <c r="J93" i="62"/>
  <c r="N92" i="62"/>
  <c r="L92" i="62"/>
  <c r="K92" i="62"/>
  <c r="J92" i="62"/>
  <c r="N91" i="62"/>
  <c r="L91" i="62"/>
  <c r="K91" i="62"/>
  <c r="J91" i="62"/>
  <c r="N90" i="62"/>
  <c r="L90" i="62"/>
  <c r="K90" i="62"/>
  <c r="J90" i="62"/>
  <c r="N89" i="62"/>
  <c r="L89" i="62"/>
  <c r="K89" i="62"/>
  <c r="J89" i="62"/>
  <c r="N88" i="62"/>
  <c r="L88" i="62"/>
  <c r="K88" i="62"/>
  <c r="J88" i="62"/>
  <c r="N87" i="62"/>
  <c r="L87" i="62"/>
  <c r="K87" i="62"/>
  <c r="J87" i="62"/>
  <c r="N85" i="62"/>
  <c r="L85" i="62"/>
  <c r="K85" i="62"/>
  <c r="J85" i="62"/>
  <c r="N84" i="62"/>
  <c r="L84" i="62"/>
  <c r="K84" i="62"/>
  <c r="J84" i="62"/>
  <c r="N83" i="62"/>
  <c r="L83" i="62"/>
  <c r="K83" i="62"/>
  <c r="J83" i="62"/>
  <c r="L82" i="62"/>
  <c r="K82" i="62"/>
  <c r="J82" i="62"/>
  <c r="N81" i="62"/>
  <c r="L81" i="62"/>
  <c r="K81" i="62"/>
  <c r="J81" i="62"/>
  <c r="N80" i="62"/>
  <c r="L80" i="62"/>
  <c r="K80" i="62"/>
  <c r="J80" i="62"/>
  <c r="N78" i="62"/>
  <c r="L78" i="62"/>
  <c r="K78" i="62"/>
  <c r="J78" i="62"/>
  <c r="N77" i="62"/>
  <c r="L77" i="62"/>
  <c r="K77" i="62"/>
  <c r="J77" i="62"/>
  <c r="N76" i="62"/>
  <c r="L76" i="62"/>
  <c r="K76" i="62"/>
  <c r="J76" i="62"/>
  <c r="N75" i="62"/>
  <c r="L75" i="62"/>
  <c r="K75" i="62"/>
  <c r="J75" i="62"/>
  <c r="N74" i="62"/>
  <c r="L74" i="62"/>
  <c r="K74" i="62"/>
  <c r="J74" i="62"/>
  <c r="N73" i="62"/>
  <c r="L73" i="62"/>
  <c r="K73" i="62"/>
  <c r="J73" i="62"/>
  <c r="L72" i="62"/>
  <c r="K72" i="62"/>
  <c r="J72" i="62"/>
  <c r="L71" i="62"/>
  <c r="K71" i="62"/>
  <c r="J71" i="62"/>
  <c r="L70" i="62"/>
  <c r="K70" i="62"/>
  <c r="J70" i="62"/>
  <c r="L69" i="62"/>
  <c r="K69" i="62"/>
  <c r="J69" i="62"/>
  <c r="L68" i="62"/>
  <c r="K68" i="62"/>
  <c r="J68" i="62"/>
  <c r="L67" i="62"/>
  <c r="K67" i="62"/>
  <c r="J67" i="62"/>
  <c r="E132" i="64" s="1"/>
  <c r="E133" i="64" s="1"/>
  <c r="L66" i="62"/>
  <c r="K66" i="62"/>
  <c r="J66" i="62"/>
  <c r="L65" i="62"/>
  <c r="K65" i="62"/>
  <c r="J65" i="62"/>
  <c r="L64" i="62"/>
  <c r="K64" i="62"/>
  <c r="J64" i="62"/>
  <c r="I64" i="62"/>
  <c r="Y62" i="64"/>
  <c r="Y63" i="64" s="1"/>
  <c r="I58" i="62"/>
  <c r="I57" i="62"/>
  <c r="I56" i="62"/>
  <c r="I54" i="62"/>
  <c r="I53" i="62"/>
  <c r="I52" i="62"/>
  <c r="I51" i="62"/>
  <c r="I50" i="62"/>
  <c r="I49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2" i="62"/>
  <c r="I31" i="62"/>
  <c r="I30" i="62"/>
  <c r="I29" i="62"/>
  <c r="I28" i="62"/>
  <c r="I27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32" i="64" l="1"/>
  <c r="I133" i="64" s="1"/>
  <c r="Y61" i="64"/>
  <c r="Y60" i="64" s="1"/>
  <c r="B131" i="64"/>
  <c r="C132" i="64"/>
  <c r="C133" i="64" s="1"/>
  <c r="G132" i="64"/>
  <c r="G133" i="64" s="1"/>
  <c r="W132" i="64"/>
  <c r="W133" i="64" s="1"/>
  <c r="N123" i="62"/>
  <c r="E131" i="64"/>
  <c r="E130" i="64" s="1"/>
  <c r="I131" i="64"/>
  <c r="Y131" i="64"/>
  <c r="Y130" i="64" s="1"/>
  <c r="M131" i="64"/>
  <c r="Q131" i="64"/>
  <c r="M132" i="64"/>
  <c r="M133" i="64" s="1"/>
  <c r="O132" i="64"/>
  <c r="O133" i="64" s="1"/>
  <c r="Q132" i="64"/>
  <c r="Q133" i="64" s="1"/>
  <c r="S132" i="64"/>
  <c r="S133" i="64" s="1"/>
  <c r="B62" i="64"/>
  <c r="N11" i="62"/>
  <c r="B201" i="64"/>
  <c r="M117" i="62"/>
  <c r="F273" i="64"/>
  <c r="F202" i="64"/>
  <c r="F203" i="64" s="1"/>
  <c r="M61" i="64"/>
  <c r="N61" i="64"/>
  <c r="O61" i="64"/>
  <c r="P61" i="64"/>
  <c r="Q61" i="64"/>
  <c r="R61" i="64"/>
  <c r="S61" i="64"/>
  <c r="T61" i="64"/>
  <c r="J201" i="64"/>
  <c r="M125" i="62"/>
  <c r="J202" i="64"/>
  <c r="F201" i="64"/>
  <c r="M121" i="62"/>
  <c r="B202" i="64"/>
  <c r="E61" i="64"/>
  <c r="F61" i="64"/>
  <c r="G61" i="64"/>
  <c r="H61" i="64"/>
  <c r="I61" i="64"/>
  <c r="J61" i="64"/>
  <c r="W61" i="64"/>
  <c r="X61" i="64"/>
  <c r="I130" i="64"/>
  <c r="C62" i="64"/>
  <c r="C63" i="64" s="1"/>
  <c r="D62" i="64"/>
  <c r="D63" i="64" s="1"/>
  <c r="E62" i="64"/>
  <c r="E63" i="64" s="1"/>
  <c r="F62" i="64"/>
  <c r="F63" i="64" s="1"/>
  <c r="G62" i="64"/>
  <c r="G63" i="64" s="1"/>
  <c r="H62" i="64"/>
  <c r="H63" i="64" s="1"/>
  <c r="I62" i="64"/>
  <c r="I63" i="64" s="1"/>
  <c r="J62" i="64"/>
  <c r="J63" i="64" s="1"/>
  <c r="M62" i="64"/>
  <c r="N62" i="64"/>
  <c r="O62" i="64"/>
  <c r="P62" i="64"/>
  <c r="Q62" i="64"/>
  <c r="R62" i="64"/>
  <c r="S62" i="64"/>
  <c r="T62" i="64"/>
  <c r="W62" i="64"/>
  <c r="X62" i="64"/>
  <c r="X63" i="64" s="1"/>
  <c r="F131" i="64"/>
  <c r="J131" i="64"/>
  <c r="N131" i="64"/>
  <c r="R131" i="64"/>
  <c r="C201" i="64"/>
  <c r="G201" i="64"/>
  <c r="W201" i="64"/>
  <c r="C273" i="64"/>
  <c r="C202" i="64"/>
  <c r="C203" i="64" s="1"/>
  <c r="G273" i="64"/>
  <c r="G202" i="64"/>
  <c r="G203" i="64" s="1"/>
  <c r="W202" i="64"/>
  <c r="N12" i="62"/>
  <c r="B132" i="64"/>
  <c r="B130" i="64" s="1"/>
  <c r="D132" i="64"/>
  <c r="D133" i="64" s="1"/>
  <c r="F132" i="64"/>
  <c r="F133" i="64" s="1"/>
  <c r="H132" i="64"/>
  <c r="H133" i="64" s="1"/>
  <c r="J132" i="64"/>
  <c r="J133" i="64" s="1"/>
  <c r="N132" i="64"/>
  <c r="N133" i="64" s="1"/>
  <c r="P132" i="64"/>
  <c r="P133" i="64" s="1"/>
  <c r="R132" i="64"/>
  <c r="R133" i="64" s="1"/>
  <c r="T132" i="64"/>
  <c r="X132" i="64"/>
  <c r="X133" i="64" s="1"/>
  <c r="C131" i="64"/>
  <c r="C130" i="64" s="1"/>
  <c r="G131" i="64"/>
  <c r="G130" i="64" s="1"/>
  <c r="O131" i="64"/>
  <c r="O130" i="64" s="1"/>
  <c r="S131" i="64"/>
  <c r="W131" i="64"/>
  <c r="W130" i="64" s="1"/>
  <c r="D201" i="64"/>
  <c r="H201" i="64"/>
  <c r="X201" i="64"/>
  <c r="D273" i="64"/>
  <c r="D202" i="64"/>
  <c r="D203" i="64" s="1"/>
  <c r="H202" i="64"/>
  <c r="X202" i="64"/>
  <c r="D131" i="64"/>
  <c r="H131" i="64"/>
  <c r="H130" i="64" s="1"/>
  <c r="P131" i="64"/>
  <c r="T131" i="64"/>
  <c r="T130" i="64" s="1"/>
  <c r="T133" i="64" s="1"/>
  <c r="X131" i="64"/>
  <c r="E201" i="64"/>
  <c r="I201" i="64"/>
  <c r="Y201" i="64"/>
  <c r="E273" i="64"/>
  <c r="E202" i="64"/>
  <c r="E203" i="64" s="1"/>
  <c r="I202" i="64"/>
  <c r="Y273" i="64"/>
  <c r="Y202" i="64"/>
  <c r="Y203" i="64" s="1"/>
  <c r="M118" i="62"/>
  <c r="M122" i="62"/>
  <c r="M162" i="62"/>
  <c r="N162" i="62" s="1"/>
  <c r="N118" i="62"/>
  <c r="M11" i="62"/>
  <c r="M216" i="62"/>
  <c r="N170" i="62"/>
  <c r="N171" i="62"/>
  <c r="N172" i="62"/>
  <c r="N173" i="62"/>
  <c r="N174" i="62"/>
  <c r="N175" i="62"/>
  <c r="N176" i="62"/>
  <c r="N177" i="62"/>
  <c r="N178" i="62"/>
  <c r="N215" i="62"/>
  <c r="N216" i="62"/>
  <c r="N217" i="62"/>
  <c r="M215" i="62"/>
  <c r="M217" i="62"/>
  <c r="M170" i="62"/>
  <c r="M171" i="62"/>
  <c r="M172" i="62"/>
  <c r="M173" i="62"/>
  <c r="M174" i="62"/>
  <c r="M175" i="62"/>
  <c r="M176" i="62"/>
  <c r="M177" i="62"/>
  <c r="M178" i="62"/>
  <c r="N120" i="62"/>
  <c r="N124" i="62"/>
  <c r="N119" i="62"/>
  <c r="N163" i="62"/>
  <c r="N122" i="62"/>
  <c r="N121" i="62"/>
  <c r="N125" i="62"/>
  <c r="N58" i="62"/>
  <c r="N17" i="62"/>
  <c r="N57" i="62"/>
  <c r="M56" i="62"/>
  <c r="N56" i="62" s="1"/>
  <c r="M15" i="62"/>
  <c r="O15" i="62" s="1"/>
  <c r="N16" i="62"/>
  <c r="N15" i="62"/>
  <c r="M18" i="62"/>
  <c r="M58" i="62"/>
  <c r="M13" i="62"/>
  <c r="N14" i="62"/>
  <c r="M19" i="62"/>
  <c r="M14" i="62"/>
  <c r="M12" i="62"/>
  <c r="N13" i="62"/>
  <c r="M16" i="62"/>
  <c r="M17" i="62"/>
  <c r="N18" i="62"/>
  <c r="N19" i="62"/>
  <c r="F270" i="64" l="1"/>
  <c r="N117" i="62"/>
  <c r="F200" i="64"/>
  <c r="Q130" i="64"/>
  <c r="R130" i="64"/>
  <c r="S84" i="64"/>
  <c r="Q84" i="64"/>
  <c r="O84" i="64"/>
  <c r="M84" i="64"/>
  <c r="S85" i="64"/>
  <c r="O85" i="64"/>
  <c r="M85" i="64"/>
  <c r="M83" i="64" s="1"/>
  <c r="M86" i="64" s="1"/>
  <c r="W60" i="64"/>
  <c r="W63" i="64" s="1"/>
  <c r="I60" i="64"/>
  <c r="G60" i="64"/>
  <c r="E60" i="64"/>
  <c r="C60" i="64"/>
  <c r="M130" i="64"/>
  <c r="I200" i="64"/>
  <c r="I203" i="64" s="1"/>
  <c r="J270" i="64"/>
  <c r="J273" i="64" s="1"/>
  <c r="X200" i="64"/>
  <c r="X203" i="64" s="1"/>
  <c r="D270" i="64"/>
  <c r="G200" i="64"/>
  <c r="R60" i="64"/>
  <c r="P60" i="64"/>
  <c r="T60" i="64"/>
  <c r="T63" i="64" s="1"/>
  <c r="N60" i="64"/>
  <c r="P130" i="64"/>
  <c r="S130" i="64"/>
  <c r="I270" i="64"/>
  <c r="I273" i="64" s="1"/>
  <c r="X130" i="64"/>
  <c r="D130" i="64"/>
  <c r="X270" i="64"/>
  <c r="X273" i="64" s="1"/>
  <c r="D200" i="64"/>
  <c r="B133" i="64"/>
  <c r="G270" i="64"/>
  <c r="N130" i="64"/>
  <c r="Q85" i="64"/>
  <c r="X84" i="64"/>
  <c r="X37" i="64"/>
  <c r="J84" i="64"/>
  <c r="J37" i="64"/>
  <c r="H37" i="64"/>
  <c r="H84" i="64"/>
  <c r="F84" i="64"/>
  <c r="F37" i="64"/>
  <c r="D84" i="64"/>
  <c r="D37" i="64"/>
  <c r="B40" i="64"/>
  <c r="B85" i="64"/>
  <c r="I40" i="64"/>
  <c r="I85" i="64"/>
  <c r="I86" i="64" s="1"/>
  <c r="E85" i="64"/>
  <c r="E86" i="64" s="1"/>
  <c r="E40" i="64"/>
  <c r="C85" i="64"/>
  <c r="C86" i="64" s="1"/>
  <c r="C40" i="64"/>
  <c r="Y200" i="64"/>
  <c r="E200" i="64"/>
  <c r="B84" i="64"/>
  <c r="H200" i="64"/>
  <c r="H203" i="64" s="1"/>
  <c r="W200" i="64"/>
  <c r="W203" i="64" s="1"/>
  <c r="C200" i="64"/>
  <c r="J130" i="64"/>
  <c r="X40" i="64"/>
  <c r="X85" i="64"/>
  <c r="X86" i="64" s="1"/>
  <c r="T85" i="64"/>
  <c r="R85" i="64"/>
  <c r="P85" i="64"/>
  <c r="N85" i="64"/>
  <c r="J85" i="64"/>
  <c r="J86" i="64" s="1"/>
  <c r="J40" i="64"/>
  <c r="H40" i="64"/>
  <c r="H85" i="64"/>
  <c r="H86" i="64" s="1"/>
  <c r="F40" i="64"/>
  <c r="F85" i="64"/>
  <c r="F86" i="64" s="1"/>
  <c r="D85" i="64"/>
  <c r="D86" i="64" s="1"/>
  <c r="D40" i="64"/>
  <c r="X60" i="64"/>
  <c r="J60" i="64"/>
  <c r="H60" i="64"/>
  <c r="F60" i="64"/>
  <c r="D60" i="64"/>
  <c r="S60" i="64"/>
  <c r="S63" i="64" s="1"/>
  <c r="Q60" i="64"/>
  <c r="Q63" i="64" s="1"/>
  <c r="O60" i="64"/>
  <c r="O63" i="64" s="1"/>
  <c r="M60" i="64"/>
  <c r="M63" i="64" s="1"/>
  <c r="B200" i="64"/>
  <c r="B203" i="64" s="1"/>
  <c r="B63" i="64"/>
  <c r="W85" i="64"/>
  <c r="G40" i="64"/>
  <c r="G85" i="64"/>
  <c r="G86" i="64" s="1"/>
  <c r="Y270" i="64"/>
  <c r="E270" i="64"/>
  <c r="B60" i="64"/>
  <c r="H270" i="64"/>
  <c r="H273" i="64" s="1"/>
  <c r="W270" i="64"/>
  <c r="W273" i="64" s="1"/>
  <c r="C270" i="64"/>
  <c r="F130" i="64"/>
  <c r="R63" i="64"/>
  <c r="P63" i="64"/>
  <c r="N63" i="64"/>
  <c r="W84" i="64"/>
  <c r="W37" i="64"/>
  <c r="W40" i="64" s="1"/>
  <c r="I37" i="64"/>
  <c r="I84" i="64"/>
  <c r="G84" i="64"/>
  <c r="G37" i="64"/>
  <c r="E84" i="64"/>
  <c r="E83" i="64" s="1"/>
  <c r="E37" i="64"/>
  <c r="C37" i="64"/>
  <c r="C84" i="64"/>
  <c r="C83" i="64" s="1"/>
  <c r="J200" i="64"/>
  <c r="J203" i="64" s="1"/>
  <c r="T84" i="64"/>
  <c r="R84" i="64"/>
  <c r="P84" i="64"/>
  <c r="N84" i="64"/>
  <c r="N83" i="64" s="1"/>
  <c r="N86" i="64" s="1"/>
  <c r="B270" i="64"/>
  <c r="B273" i="64" s="1"/>
  <c r="L429" i="61"/>
  <c r="E217" i="62" s="1"/>
  <c r="K429" i="61"/>
  <c r="J429" i="61"/>
  <c r="C217" i="62" s="1"/>
  <c r="G217" i="62" s="1"/>
  <c r="I429" i="61"/>
  <c r="B217" i="62" s="1"/>
  <c r="L427" i="61"/>
  <c r="E215" i="62" s="1"/>
  <c r="K427" i="61"/>
  <c r="D215" i="62" s="1"/>
  <c r="J427" i="61"/>
  <c r="C215" i="62" s="1"/>
  <c r="G215" i="62" s="1"/>
  <c r="I427" i="61"/>
  <c r="B215" i="62" s="1"/>
  <c r="I425" i="61"/>
  <c r="J391" i="61"/>
  <c r="I391" i="61"/>
  <c r="B179" i="62" s="1"/>
  <c r="L390" i="61"/>
  <c r="E178" i="62" s="1"/>
  <c r="I390" i="61"/>
  <c r="B178" i="62" s="1"/>
  <c r="L382" i="61"/>
  <c r="E170" i="62" s="1"/>
  <c r="K382" i="61"/>
  <c r="D170" i="62" s="1"/>
  <c r="J382" i="61"/>
  <c r="C170" i="62" s="1"/>
  <c r="I382" i="61"/>
  <c r="B170" i="62" s="1"/>
  <c r="G376" i="61"/>
  <c r="G375" i="61"/>
  <c r="G374" i="61"/>
  <c r="F376" i="61"/>
  <c r="F375" i="61"/>
  <c r="F374" i="61"/>
  <c r="G337" i="61"/>
  <c r="G336" i="61"/>
  <c r="G335" i="61"/>
  <c r="G334" i="61"/>
  <c r="G333" i="61"/>
  <c r="G332" i="61"/>
  <c r="G331" i="61"/>
  <c r="G330" i="61"/>
  <c r="G329" i="61"/>
  <c r="F337" i="61"/>
  <c r="F336" i="61"/>
  <c r="H336" i="61" s="1"/>
  <c r="F335" i="61"/>
  <c r="H335" i="61" s="1"/>
  <c r="F334" i="61"/>
  <c r="H334" i="61" s="1"/>
  <c r="F333" i="61"/>
  <c r="H333" i="61" s="1"/>
  <c r="F332" i="61"/>
  <c r="H332" i="61" s="1"/>
  <c r="F331" i="61"/>
  <c r="H331" i="61" s="1"/>
  <c r="F330" i="61"/>
  <c r="H330" i="61" s="1"/>
  <c r="F329" i="61"/>
  <c r="H329" i="61" s="1"/>
  <c r="I277" i="61"/>
  <c r="B118" i="62" s="1"/>
  <c r="L276" i="61"/>
  <c r="E117" i="62" s="1"/>
  <c r="K276" i="61"/>
  <c r="D117" i="62" s="1"/>
  <c r="J276" i="61"/>
  <c r="C117" i="62" s="1"/>
  <c r="I276" i="61"/>
  <c r="B117" i="62" s="1"/>
  <c r="N270" i="61"/>
  <c r="N269" i="61"/>
  <c r="N268" i="61"/>
  <c r="M270" i="61"/>
  <c r="O270" i="61" s="1"/>
  <c r="M269" i="61"/>
  <c r="O269" i="61" s="1"/>
  <c r="M268" i="61"/>
  <c r="O268" i="61" s="1"/>
  <c r="G270" i="61"/>
  <c r="G269" i="61"/>
  <c r="F270" i="61"/>
  <c r="F269" i="61"/>
  <c r="F268" i="61"/>
  <c r="G268" i="61" s="1"/>
  <c r="N231" i="61"/>
  <c r="N230" i="61"/>
  <c r="N229" i="61"/>
  <c r="N228" i="61"/>
  <c r="N227" i="61"/>
  <c r="N226" i="61"/>
  <c r="N225" i="61"/>
  <c r="N224" i="61"/>
  <c r="N223" i="61"/>
  <c r="M231" i="61"/>
  <c r="M230" i="61"/>
  <c r="O230" i="61" s="1"/>
  <c r="M229" i="61"/>
  <c r="O229" i="61" s="1"/>
  <c r="M228" i="61"/>
  <c r="O228" i="61" s="1"/>
  <c r="M227" i="61"/>
  <c r="O227" i="61" s="1"/>
  <c r="M226" i="61"/>
  <c r="O226" i="61" s="1"/>
  <c r="M225" i="61"/>
  <c r="O225" i="61" s="1"/>
  <c r="M224" i="61"/>
  <c r="O224" i="61" s="1"/>
  <c r="M223" i="61"/>
  <c r="G231" i="61"/>
  <c r="G230" i="61"/>
  <c r="G229" i="61"/>
  <c r="G228" i="61"/>
  <c r="G227" i="61"/>
  <c r="G226" i="61"/>
  <c r="G225" i="61"/>
  <c r="G224" i="61"/>
  <c r="G223" i="61"/>
  <c r="F232" i="61"/>
  <c r="F231" i="61"/>
  <c r="F230" i="61"/>
  <c r="F229" i="61"/>
  <c r="F228" i="61"/>
  <c r="F227" i="61"/>
  <c r="H227" i="61" s="1"/>
  <c r="F226" i="61"/>
  <c r="F225" i="61"/>
  <c r="F224" i="61"/>
  <c r="F223" i="61"/>
  <c r="L215" i="61"/>
  <c r="E109" i="62" s="1"/>
  <c r="K215" i="61"/>
  <c r="D109" i="62" s="1"/>
  <c r="J215" i="61"/>
  <c r="C109" i="62" s="1"/>
  <c r="I215" i="61"/>
  <c r="B109" i="62" s="1"/>
  <c r="L213" i="61"/>
  <c r="K213" i="61"/>
  <c r="J213" i="61"/>
  <c r="I213" i="61"/>
  <c r="L179" i="61"/>
  <c r="K179" i="61"/>
  <c r="J179" i="61"/>
  <c r="I179" i="61"/>
  <c r="K170" i="61"/>
  <c r="D64" i="62" s="1"/>
  <c r="J170" i="61"/>
  <c r="C64" i="62" s="1"/>
  <c r="I170" i="61"/>
  <c r="B64" i="62" s="1"/>
  <c r="G164" i="61"/>
  <c r="F164" i="61"/>
  <c r="F163" i="61"/>
  <c r="G163" i="61" s="1"/>
  <c r="F162" i="61"/>
  <c r="G162" i="61" s="1"/>
  <c r="G122" i="61"/>
  <c r="G121" i="61"/>
  <c r="G120" i="61"/>
  <c r="G119" i="61"/>
  <c r="G118" i="61"/>
  <c r="F131" i="61"/>
  <c r="G131" i="61" s="1"/>
  <c r="F130" i="61"/>
  <c r="G130" i="61" s="1"/>
  <c r="F129" i="61"/>
  <c r="G129" i="61" s="1"/>
  <c r="F128" i="61"/>
  <c r="G128" i="61" s="1"/>
  <c r="F127" i="61"/>
  <c r="G127" i="61" s="1"/>
  <c r="F126" i="61"/>
  <c r="G126" i="61" s="1"/>
  <c r="F125" i="61"/>
  <c r="F124" i="61"/>
  <c r="G124" i="61" s="1"/>
  <c r="F123" i="61"/>
  <c r="F122" i="61"/>
  <c r="F121" i="61"/>
  <c r="F120" i="61"/>
  <c r="F119" i="61"/>
  <c r="F118" i="61"/>
  <c r="F117" i="61"/>
  <c r="L109" i="61"/>
  <c r="K109" i="61"/>
  <c r="J109" i="61"/>
  <c r="I109" i="61"/>
  <c r="I72" i="61"/>
  <c r="I65" i="61"/>
  <c r="L64" i="61"/>
  <c r="K64" i="61"/>
  <c r="J64" i="61"/>
  <c r="I64" i="61"/>
  <c r="L428" i="61"/>
  <c r="E216" i="62" s="1"/>
  <c r="K428" i="61"/>
  <c r="D216" i="62" s="1"/>
  <c r="J428" i="61"/>
  <c r="C216" i="62" s="1"/>
  <c r="I428" i="61"/>
  <c r="B216" i="62" s="1"/>
  <c r="K390" i="61"/>
  <c r="D178" i="62" s="1"/>
  <c r="J390" i="61"/>
  <c r="C178" i="62" s="1"/>
  <c r="G178" i="62" s="1"/>
  <c r="L389" i="61"/>
  <c r="E177" i="62" s="1"/>
  <c r="K389" i="61"/>
  <c r="D177" i="62" s="1"/>
  <c r="J389" i="61"/>
  <c r="I389" i="61"/>
  <c r="B177" i="62" s="1"/>
  <c r="L388" i="61"/>
  <c r="E176" i="62" s="1"/>
  <c r="K388" i="61"/>
  <c r="D176" i="62" s="1"/>
  <c r="J388" i="61"/>
  <c r="I388" i="61"/>
  <c r="B176" i="62" s="1"/>
  <c r="L387" i="61"/>
  <c r="E175" i="62" s="1"/>
  <c r="K387" i="61"/>
  <c r="D175" i="62" s="1"/>
  <c r="J387" i="61"/>
  <c r="C175" i="62" s="1"/>
  <c r="I387" i="61"/>
  <c r="B175" i="62" s="1"/>
  <c r="L386" i="61"/>
  <c r="E174" i="62" s="1"/>
  <c r="K386" i="61"/>
  <c r="D174" i="62" s="1"/>
  <c r="J386" i="61"/>
  <c r="C174" i="62" s="1"/>
  <c r="I386" i="61"/>
  <c r="B174" i="62" s="1"/>
  <c r="L385" i="61"/>
  <c r="E173" i="62" s="1"/>
  <c r="K385" i="61"/>
  <c r="D173" i="62" s="1"/>
  <c r="J385" i="61"/>
  <c r="I385" i="61"/>
  <c r="B173" i="62" s="1"/>
  <c r="L384" i="61"/>
  <c r="E172" i="62" s="1"/>
  <c r="K384" i="61"/>
  <c r="D172" i="62" s="1"/>
  <c r="J384" i="61"/>
  <c r="I384" i="61"/>
  <c r="B172" i="62" s="1"/>
  <c r="L383" i="61"/>
  <c r="E171" i="62" s="1"/>
  <c r="K383" i="61"/>
  <c r="D171" i="62" s="1"/>
  <c r="J383" i="61"/>
  <c r="C171" i="62" s="1"/>
  <c r="I383" i="61"/>
  <c r="B171" i="62" s="1"/>
  <c r="L323" i="61"/>
  <c r="E164" i="62" s="1"/>
  <c r="K323" i="61"/>
  <c r="D164" i="62" s="1"/>
  <c r="J323" i="61"/>
  <c r="C164" i="62" s="1"/>
  <c r="I323" i="61"/>
  <c r="B164" i="62" s="1"/>
  <c r="L322" i="61"/>
  <c r="E163" i="62" s="1"/>
  <c r="K322" i="61"/>
  <c r="D163" i="62" s="1"/>
  <c r="J322" i="61"/>
  <c r="C163" i="62" s="1"/>
  <c r="I322" i="61"/>
  <c r="B163" i="62" s="1"/>
  <c r="L321" i="61"/>
  <c r="E162" i="62" s="1"/>
  <c r="K321" i="61"/>
  <c r="D162" i="62" s="1"/>
  <c r="J321" i="61"/>
  <c r="C162" i="62" s="1"/>
  <c r="I321" i="61"/>
  <c r="B162" i="62" s="1"/>
  <c r="L284" i="61"/>
  <c r="E125" i="62" s="1"/>
  <c r="K284" i="61"/>
  <c r="D125" i="62" s="1"/>
  <c r="J284" i="61"/>
  <c r="C125" i="62" s="1"/>
  <c r="I284" i="61"/>
  <c r="B125" i="62" s="1"/>
  <c r="L283" i="61"/>
  <c r="E124" i="62" s="1"/>
  <c r="K283" i="61"/>
  <c r="D124" i="62" s="1"/>
  <c r="J283" i="61"/>
  <c r="C124" i="62" s="1"/>
  <c r="I283" i="61"/>
  <c r="B124" i="62" s="1"/>
  <c r="L282" i="61"/>
  <c r="E123" i="62" s="1"/>
  <c r="K282" i="61"/>
  <c r="D123" i="62" s="1"/>
  <c r="J282" i="61"/>
  <c r="C123" i="62" s="1"/>
  <c r="I282" i="61"/>
  <c r="B123" i="62" s="1"/>
  <c r="L281" i="61"/>
  <c r="E122" i="62" s="1"/>
  <c r="K281" i="61"/>
  <c r="D122" i="62" s="1"/>
  <c r="J281" i="61"/>
  <c r="C122" i="62" s="1"/>
  <c r="I281" i="61"/>
  <c r="B122" i="62" s="1"/>
  <c r="L280" i="61"/>
  <c r="E121" i="62" s="1"/>
  <c r="K280" i="61"/>
  <c r="D121" i="62" s="1"/>
  <c r="J280" i="61"/>
  <c r="C121" i="62" s="1"/>
  <c r="I280" i="61"/>
  <c r="B121" i="62" s="1"/>
  <c r="L279" i="61"/>
  <c r="E120" i="62" s="1"/>
  <c r="K279" i="61"/>
  <c r="D120" i="62" s="1"/>
  <c r="J279" i="61"/>
  <c r="C120" i="62" s="1"/>
  <c r="I279" i="61"/>
  <c r="B120" i="62" s="1"/>
  <c r="L278" i="61"/>
  <c r="E119" i="62" s="1"/>
  <c r="K278" i="61"/>
  <c r="D119" i="62" s="1"/>
  <c r="J278" i="61"/>
  <c r="C119" i="62" s="1"/>
  <c r="I278" i="61"/>
  <c r="B119" i="62" s="1"/>
  <c r="L277" i="61"/>
  <c r="E118" i="62" s="1"/>
  <c r="K277" i="61"/>
  <c r="D118" i="62" s="1"/>
  <c r="J277" i="61"/>
  <c r="C118" i="62" s="1"/>
  <c r="L217" i="61"/>
  <c r="E111" i="62" s="1"/>
  <c r="K217" i="61"/>
  <c r="D111" i="62" s="1"/>
  <c r="J217" i="61"/>
  <c r="C111" i="62" s="1"/>
  <c r="I217" i="61"/>
  <c r="B111" i="62" s="1"/>
  <c r="L216" i="61"/>
  <c r="E110" i="62" s="1"/>
  <c r="K216" i="61"/>
  <c r="D110" i="62" s="1"/>
  <c r="J216" i="61"/>
  <c r="C110" i="62" s="1"/>
  <c r="I216" i="61"/>
  <c r="B110" i="62" s="1"/>
  <c r="L178" i="61"/>
  <c r="E72" i="62" s="1"/>
  <c r="K178" i="61"/>
  <c r="D72" i="62" s="1"/>
  <c r="J178" i="61"/>
  <c r="C72" i="62" s="1"/>
  <c r="I178" i="61"/>
  <c r="B72" i="62" s="1"/>
  <c r="L177" i="61"/>
  <c r="E71" i="62" s="1"/>
  <c r="K177" i="61"/>
  <c r="D71" i="62" s="1"/>
  <c r="J177" i="61"/>
  <c r="C71" i="62" s="1"/>
  <c r="I177" i="61"/>
  <c r="B71" i="62" s="1"/>
  <c r="L176" i="61"/>
  <c r="E70" i="62" s="1"/>
  <c r="K176" i="61"/>
  <c r="D70" i="62" s="1"/>
  <c r="J176" i="61"/>
  <c r="C70" i="62" s="1"/>
  <c r="I176" i="61"/>
  <c r="B70" i="62" s="1"/>
  <c r="L175" i="61"/>
  <c r="E69" i="62" s="1"/>
  <c r="K175" i="61"/>
  <c r="D69" i="62" s="1"/>
  <c r="J175" i="61"/>
  <c r="C69" i="62" s="1"/>
  <c r="I175" i="61"/>
  <c r="B69" i="62" s="1"/>
  <c r="L174" i="61"/>
  <c r="E68" i="62" s="1"/>
  <c r="K174" i="61"/>
  <c r="D68" i="62" s="1"/>
  <c r="J174" i="61"/>
  <c r="C68" i="62" s="1"/>
  <c r="I174" i="61"/>
  <c r="B68" i="62" s="1"/>
  <c r="L173" i="61"/>
  <c r="E67" i="62" s="1"/>
  <c r="K173" i="61"/>
  <c r="D67" i="62" s="1"/>
  <c r="J173" i="61"/>
  <c r="C67" i="62" s="1"/>
  <c r="I173" i="61"/>
  <c r="B67" i="62" s="1"/>
  <c r="L172" i="61"/>
  <c r="E66" i="62" s="1"/>
  <c r="K172" i="61"/>
  <c r="D66" i="62" s="1"/>
  <c r="J172" i="61"/>
  <c r="C66" i="62" s="1"/>
  <c r="I172" i="61"/>
  <c r="B66" i="62" s="1"/>
  <c r="L171" i="61"/>
  <c r="E65" i="62" s="1"/>
  <c r="K171" i="61"/>
  <c r="D65" i="62" s="1"/>
  <c r="J171" i="61"/>
  <c r="C65" i="62" s="1"/>
  <c r="I171" i="61"/>
  <c r="B65" i="62" s="1"/>
  <c r="L170" i="61"/>
  <c r="E64" i="62" s="1"/>
  <c r="L111" i="61"/>
  <c r="K111" i="61"/>
  <c r="J111" i="61"/>
  <c r="N111" i="61" s="1"/>
  <c r="G58" i="62" s="1"/>
  <c r="I111" i="61"/>
  <c r="L110" i="61"/>
  <c r="K110" i="61"/>
  <c r="J110" i="61"/>
  <c r="I110" i="61"/>
  <c r="L72" i="61"/>
  <c r="K72" i="61"/>
  <c r="J72" i="61"/>
  <c r="N72" i="61" s="1"/>
  <c r="G19" i="62" s="1"/>
  <c r="L71" i="61"/>
  <c r="K71" i="61"/>
  <c r="J71" i="61"/>
  <c r="I71" i="61"/>
  <c r="L70" i="61"/>
  <c r="K70" i="61"/>
  <c r="J70" i="61"/>
  <c r="I70" i="61"/>
  <c r="L69" i="61"/>
  <c r="K69" i="61"/>
  <c r="J69" i="61"/>
  <c r="I69" i="61"/>
  <c r="L68" i="61"/>
  <c r="K68" i="61"/>
  <c r="J68" i="61"/>
  <c r="I68" i="61"/>
  <c r="L67" i="61"/>
  <c r="K67" i="61"/>
  <c r="J67" i="61"/>
  <c r="I67" i="61"/>
  <c r="L66" i="61"/>
  <c r="K66" i="61"/>
  <c r="J66" i="61"/>
  <c r="I66" i="61"/>
  <c r="L65" i="61"/>
  <c r="K65" i="61"/>
  <c r="J65" i="61"/>
  <c r="N19" i="61"/>
  <c r="N72" i="62" s="1"/>
  <c r="N18" i="61"/>
  <c r="N71" i="62" s="1"/>
  <c r="N17" i="61"/>
  <c r="N70" i="62" s="1"/>
  <c r="N16" i="61"/>
  <c r="N69" i="62" s="1"/>
  <c r="N15" i="61"/>
  <c r="N68" i="62" s="1"/>
  <c r="N14" i="61"/>
  <c r="N67" i="62" s="1"/>
  <c r="N13" i="61"/>
  <c r="N66" i="62" s="1"/>
  <c r="N12" i="61"/>
  <c r="N65" i="62" s="1"/>
  <c r="N11" i="61"/>
  <c r="N64" i="62" s="1"/>
  <c r="M19" i="61"/>
  <c r="M18" i="61"/>
  <c r="M17" i="61"/>
  <c r="M16" i="61"/>
  <c r="M15" i="61"/>
  <c r="M14" i="61"/>
  <c r="M13" i="61"/>
  <c r="M12" i="61"/>
  <c r="M11" i="61"/>
  <c r="F19" i="61"/>
  <c r="F18" i="61"/>
  <c r="F17" i="61"/>
  <c r="F16" i="61"/>
  <c r="F15" i="61"/>
  <c r="F14" i="61"/>
  <c r="F13" i="61"/>
  <c r="F12" i="61"/>
  <c r="G11" i="61"/>
  <c r="F11" i="61"/>
  <c r="N58" i="61"/>
  <c r="N111" i="62" s="1"/>
  <c r="M58" i="61"/>
  <c r="M111" i="62" s="1"/>
  <c r="G58" i="61"/>
  <c r="F58" i="61"/>
  <c r="N56" i="61"/>
  <c r="N109" i="62" s="1"/>
  <c r="M56" i="61"/>
  <c r="M109" i="62" s="1"/>
  <c r="G56" i="61"/>
  <c r="F56" i="61"/>
  <c r="G19" i="61"/>
  <c r="N386" i="61"/>
  <c r="N382" i="61"/>
  <c r="N57" i="61"/>
  <c r="N110" i="62" s="1"/>
  <c r="M57" i="61"/>
  <c r="M110" i="62" s="1"/>
  <c r="G57" i="61"/>
  <c r="F57" i="61"/>
  <c r="G18" i="61"/>
  <c r="G17" i="61"/>
  <c r="G16" i="61"/>
  <c r="G15" i="61"/>
  <c r="G14" i="61"/>
  <c r="G13" i="61"/>
  <c r="G12" i="61"/>
  <c r="S83" i="64" l="1"/>
  <c r="S86" i="64" s="1"/>
  <c r="Z60" i="64"/>
  <c r="AG22" i="64" a="1"/>
  <c r="M69" i="61"/>
  <c r="N65" i="61"/>
  <c r="G12" i="62" s="1"/>
  <c r="N67" i="61"/>
  <c r="G14" i="62" s="1"/>
  <c r="N68" i="61"/>
  <c r="G15" i="62" s="1"/>
  <c r="N69" i="61"/>
  <c r="G16" i="62" s="1"/>
  <c r="N71" i="61"/>
  <c r="G18" i="62" s="1"/>
  <c r="W108" i="64"/>
  <c r="W154" i="64" s="1"/>
  <c r="W109" i="64"/>
  <c r="G83" i="64"/>
  <c r="W83" i="64"/>
  <c r="W86" i="64" s="1"/>
  <c r="Q83" i="64"/>
  <c r="Q86" i="64" s="1"/>
  <c r="I83" i="64"/>
  <c r="M68" i="61"/>
  <c r="G216" i="62"/>
  <c r="O83" i="64"/>
  <c r="O86" i="64" s="1"/>
  <c r="N383" i="61"/>
  <c r="N387" i="61"/>
  <c r="F171" i="62"/>
  <c r="H171" i="62" s="1"/>
  <c r="F174" i="62"/>
  <c r="H174" i="62" s="1"/>
  <c r="F175" i="62"/>
  <c r="H175" i="62" s="1"/>
  <c r="J83" i="64"/>
  <c r="G123" i="61"/>
  <c r="G125" i="61"/>
  <c r="G117" i="61"/>
  <c r="M110" i="61"/>
  <c r="T83" i="64"/>
  <c r="T86" i="64" s="1"/>
  <c r="M213" i="61"/>
  <c r="M179" i="61"/>
  <c r="F57" i="62"/>
  <c r="F15" i="62"/>
  <c r="F16" i="62"/>
  <c r="M65" i="62"/>
  <c r="O16" i="61"/>
  <c r="O69" i="62" s="1"/>
  <c r="M69" i="62"/>
  <c r="K224" i="62"/>
  <c r="D12" i="62"/>
  <c r="K225" i="62"/>
  <c r="D13" i="62"/>
  <c r="K226" i="62"/>
  <c r="D14" i="62"/>
  <c r="K227" i="62"/>
  <c r="D15" i="62"/>
  <c r="K228" i="62"/>
  <c r="D16" i="62"/>
  <c r="K229" i="62"/>
  <c r="D17" i="62"/>
  <c r="K230" i="62"/>
  <c r="D18" i="62"/>
  <c r="L231" i="62"/>
  <c r="E19" i="62"/>
  <c r="L269" i="62"/>
  <c r="E57" i="62"/>
  <c r="L270" i="62"/>
  <c r="E58" i="62"/>
  <c r="J223" i="62"/>
  <c r="C11" i="62"/>
  <c r="M64" i="61"/>
  <c r="M72" i="61"/>
  <c r="J268" i="62"/>
  <c r="C56" i="62"/>
  <c r="B109" i="64"/>
  <c r="N213" i="61"/>
  <c r="W107" i="64"/>
  <c r="W110" i="64" s="1"/>
  <c r="M215" i="61"/>
  <c r="N215" i="61" s="1"/>
  <c r="G109" i="62" s="1"/>
  <c r="N217" i="61"/>
  <c r="G111" i="62" s="1"/>
  <c r="B178" i="64"/>
  <c r="C178" i="64"/>
  <c r="M279" i="61"/>
  <c r="M283" i="61"/>
  <c r="N278" i="61"/>
  <c r="G119" i="62" s="1"/>
  <c r="N282" i="61"/>
  <c r="G123" i="62" s="1"/>
  <c r="H170" i="62"/>
  <c r="F170" i="62"/>
  <c r="F178" i="62"/>
  <c r="N427" i="61"/>
  <c r="N429" i="61"/>
  <c r="M70" i="62"/>
  <c r="L224" i="62"/>
  <c r="E12" i="62"/>
  <c r="L225" i="62"/>
  <c r="E13" i="62"/>
  <c r="L226" i="62"/>
  <c r="E14" i="62"/>
  <c r="L227" i="62"/>
  <c r="E15" i="62"/>
  <c r="L228" i="62"/>
  <c r="E16" i="62"/>
  <c r="L229" i="62"/>
  <c r="E17" i="62"/>
  <c r="L230" i="62"/>
  <c r="E18" i="62"/>
  <c r="I269" i="62"/>
  <c r="B57" i="62"/>
  <c r="I270" i="62"/>
  <c r="B58" i="62"/>
  <c r="D178" i="64"/>
  <c r="E178" i="64"/>
  <c r="F178" i="64"/>
  <c r="G178" i="64"/>
  <c r="H178" i="64"/>
  <c r="I178" i="64"/>
  <c r="J178" i="64"/>
  <c r="W178" i="64"/>
  <c r="X178" i="64"/>
  <c r="Y178" i="64"/>
  <c r="K223" i="62"/>
  <c r="D11" i="62"/>
  <c r="M65" i="61"/>
  <c r="N64" i="61"/>
  <c r="G11" i="62" s="1"/>
  <c r="K268" i="62"/>
  <c r="D56" i="62"/>
  <c r="M111" i="61"/>
  <c r="W155" i="64"/>
  <c r="B179" i="64"/>
  <c r="M276" i="61"/>
  <c r="M280" i="61"/>
  <c r="M284" i="61"/>
  <c r="N279" i="61"/>
  <c r="G120" i="62" s="1"/>
  <c r="N283" i="61"/>
  <c r="G124" i="62" s="1"/>
  <c r="N322" i="61"/>
  <c r="G163" i="62" s="1"/>
  <c r="G170" i="62"/>
  <c r="D217" i="62"/>
  <c r="M428" i="61"/>
  <c r="F83" i="64"/>
  <c r="O13" i="61"/>
  <c r="O66" i="62" s="1"/>
  <c r="M66" i="62"/>
  <c r="O14" i="61"/>
  <c r="O67" i="62" s="1"/>
  <c r="M67" i="62"/>
  <c r="M71" i="62"/>
  <c r="I225" i="62"/>
  <c r="B13" i="62"/>
  <c r="I226" i="62"/>
  <c r="B14" i="62"/>
  <c r="I227" i="62"/>
  <c r="B15" i="62"/>
  <c r="I228" i="62"/>
  <c r="B16" i="62"/>
  <c r="I229" i="62"/>
  <c r="B17" i="62"/>
  <c r="I230" i="62"/>
  <c r="B18" i="62"/>
  <c r="J231" i="62"/>
  <c r="C19" i="62"/>
  <c r="J269" i="62"/>
  <c r="C57" i="62"/>
  <c r="J270" i="62"/>
  <c r="C58" i="62"/>
  <c r="C108" i="64"/>
  <c r="D108" i="64"/>
  <c r="E108" i="64"/>
  <c r="F108" i="64"/>
  <c r="G108" i="64"/>
  <c r="H108" i="64"/>
  <c r="I108" i="64"/>
  <c r="J108" i="64"/>
  <c r="X108" i="64"/>
  <c r="Y108" i="64"/>
  <c r="C179" i="64"/>
  <c r="D179" i="64"/>
  <c r="E179" i="64"/>
  <c r="F179" i="64"/>
  <c r="G179" i="64"/>
  <c r="H179" i="64"/>
  <c r="I179" i="64"/>
  <c r="J179" i="64"/>
  <c r="W179" i="64"/>
  <c r="X179" i="64"/>
  <c r="Y179" i="64"/>
  <c r="G171" i="62"/>
  <c r="N384" i="61"/>
  <c r="C172" i="62"/>
  <c r="G172" i="62" s="1"/>
  <c r="N385" i="61"/>
  <c r="C173" i="62"/>
  <c r="G173" i="62" s="1"/>
  <c r="G174" i="62"/>
  <c r="G175" i="62"/>
  <c r="N388" i="61"/>
  <c r="C176" i="62"/>
  <c r="G176" i="62" s="1"/>
  <c r="N389" i="61"/>
  <c r="C177" i="62"/>
  <c r="G177" i="62" s="1"/>
  <c r="L223" i="62"/>
  <c r="E11" i="62"/>
  <c r="M66" i="61"/>
  <c r="M70" i="61"/>
  <c r="I231" i="62"/>
  <c r="B19" i="62"/>
  <c r="L268" i="62"/>
  <c r="E56" i="62"/>
  <c r="N109" i="61"/>
  <c r="G56" i="62" s="1"/>
  <c r="M277" i="61"/>
  <c r="M281" i="61"/>
  <c r="N276" i="61"/>
  <c r="G117" i="62" s="1"/>
  <c r="N280" i="61"/>
  <c r="G121" i="62" s="1"/>
  <c r="N284" i="61"/>
  <c r="G125" i="62" s="1"/>
  <c r="N323" i="61"/>
  <c r="G164" i="62" s="1"/>
  <c r="M390" i="61"/>
  <c r="N428" i="61"/>
  <c r="P83" i="64"/>
  <c r="P86" i="64" s="1"/>
  <c r="H83" i="64"/>
  <c r="M64" i="62"/>
  <c r="M68" i="62"/>
  <c r="M72" i="62"/>
  <c r="J224" i="62"/>
  <c r="C12" i="62"/>
  <c r="J225" i="62"/>
  <c r="C13" i="62"/>
  <c r="J226" i="62"/>
  <c r="C14" i="62"/>
  <c r="J227" i="62"/>
  <c r="C15" i="62"/>
  <c r="J228" i="62"/>
  <c r="C16" i="62"/>
  <c r="J229" i="62"/>
  <c r="C17" i="62"/>
  <c r="J230" i="62"/>
  <c r="C18" i="62"/>
  <c r="K231" i="62"/>
  <c r="D19" i="62"/>
  <c r="K269" i="62"/>
  <c r="D57" i="62"/>
  <c r="K270" i="62"/>
  <c r="D58" i="62"/>
  <c r="C109" i="64"/>
  <c r="D109" i="64"/>
  <c r="E109" i="64"/>
  <c r="F109" i="64"/>
  <c r="G109" i="64"/>
  <c r="H109" i="64"/>
  <c r="I109" i="64"/>
  <c r="J109" i="64"/>
  <c r="X109" i="64"/>
  <c r="Y109" i="64"/>
  <c r="F216" i="62"/>
  <c r="I223" i="62"/>
  <c r="B11" i="62"/>
  <c r="I224" i="62"/>
  <c r="B12" i="62"/>
  <c r="M67" i="61"/>
  <c r="M71" i="61"/>
  <c r="N66" i="61"/>
  <c r="G13" i="62" s="1"/>
  <c r="N70" i="61"/>
  <c r="G17" i="62" s="1"/>
  <c r="I268" i="62"/>
  <c r="B56" i="62"/>
  <c r="M109" i="61"/>
  <c r="N110" i="61"/>
  <c r="G57" i="62" s="1"/>
  <c r="B108" i="64"/>
  <c r="N179" i="61"/>
  <c r="M217" i="61"/>
  <c r="M278" i="61"/>
  <c r="M282" i="61"/>
  <c r="N277" i="61"/>
  <c r="G118" i="62" s="1"/>
  <c r="N281" i="61"/>
  <c r="G122" i="62" s="1"/>
  <c r="N390" i="61"/>
  <c r="F215" i="62"/>
  <c r="F217" i="62"/>
  <c r="M427" i="61"/>
  <c r="M429" i="61"/>
  <c r="R83" i="64"/>
  <c r="R86" i="64" s="1"/>
  <c r="B83" i="64"/>
  <c r="B86" i="64"/>
  <c r="D83" i="64"/>
  <c r="X83" i="64"/>
  <c r="M382" i="61"/>
  <c r="O382" i="61" s="1"/>
  <c r="M383" i="61"/>
  <c r="O383" i="61" s="1"/>
  <c r="M384" i="61"/>
  <c r="O384" i="61" s="1"/>
  <c r="M385" i="61"/>
  <c r="O385" i="61" s="1"/>
  <c r="M386" i="61"/>
  <c r="O386" i="61" s="1"/>
  <c r="M387" i="61"/>
  <c r="O387" i="61" s="1"/>
  <c r="M388" i="61"/>
  <c r="O388" i="61" s="1"/>
  <c r="M389" i="61"/>
  <c r="O389" i="61" s="1"/>
  <c r="M321" i="61"/>
  <c r="N321" i="61" s="1"/>
  <c r="G162" i="62" s="1"/>
  <c r="M322" i="61"/>
  <c r="M323" i="61"/>
  <c r="N171" i="61"/>
  <c r="G65" i="62" s="1"/>
  <c r="N172" i="61"/>
  <c r="G66" i="62" s="1"/>
  <c r="N173" i="61"/>
  <c r="G67" i="62" s="1"/>
  <c r="N174" i="61"/>
  <c r="G68" i="62" s="1"/>
  <c r="N175" i="61"/>
  <c r="G69" i="62" s="1"/>
  <c r="M170" i="61"/>
  <c r="N170" i="61" s="1"/>
  <c r="G64" i="62" s="1"/>
  <c r="M171" i="61"/>
  <c r="M172" i="61"/>
  <c r="M173" i="61"/>
  <c r="M174" i="61"/>
  <c r="M175" i="61"/>
  <c r="M176" i="61"/>
  <c r="N176" i="61" s="1"/>
  <c r="G70" i="62" s="1"/>
  <c r="M177" i="61"/>
  <c r="N177" i="61" s="1"/>
  <c r="G71" i="62" s="1"/>
  <c r="M178" i="61"/>
  <c r="N178" i="61" s="1"/>
  <c r="G72" i="62" s="1"/>
  <c r="M216" i="61"/>
  <c r="N216" i="61" s="1"/>
  <c r="G110" i="62" s="1"/>
  <c r="T37" i="64"/>
  <c r="T40" i="64" s="1"/>
  <c r="S37" i="64"/>
  <c r="S40" i="64" s="1"/>
  <c r="R37" i="64"/>
  <c r="R40" i="64" s="1"/>
  <c r="Q37" i="64"/>
  <c r="Q40" i="64" s="1"/>
  <c r="P37" i="64"/>
  <c r="P40" i="64" s="1"/>
  <c r="O37" i="64"/>
  <c r="O40" i="64" s="1"/>
  <c r="N37" i="64"/>
  <c r="N40" i="64" s="1"/>
  <c r="M37" i="64"/>
  <c r="M40" i="64" s="1"/>
  <c r="L213" i="62"/>
  <c r="K213" i="62"/>
  <c r="J213" i="62"/>
  <c r="I213" i="62"/>
  <c r="L212" i="62"/>
  <c r="K212" i="62"/>
  <c r="J212" i="62"/>
  <c r="I212" i="62"/>
  <c r="L211" i="62"/>
  <c r="K211" i="62"/>
  <c r="J211" i="62"/>
  <c r="I211" i="62"/>
  <c r="L210" i="62"/>
  <c r="K210" i="62"/>
  <c r="J210" i="62"/>
  <c r="I210" i="62"/>
  <c r="L209" i="62"/>
  <c r="K209" i="62"/>
  <c r="J209" i="62"/>
  <c r="I209" i="62"/>
  <c r="L208" i="62"/>
  <c r="K208" i="62"/>
  <c r="J208" i="62"/>
  <c r="I208" i="62"/>
  <c r="I214" i="62" s="1"/>
  <c r="L206" i="62"/>
  <c r="K206" i="62"/>
  <c r="J206" i="62"/>
  <c r="I206" i="62"/>
  <c r="L205" i="62"/>
  <c r="K205" i="62"/>
  <c r="J205" i="62"/>
  <c r="I205" i="62"/>
  <c r="L204" i="62"/>
  <c r="K204" i="62"/>
  <c r="J204" i="62"/>
  <c r="I204" i="62"/>
  <c r="L203" i="62"/>
  <c r="K203" i="62"/>
  <c r="J203" i="62"/>
  <c r="I203" i="62"/>
  <c r="L202" i="62"/>
  <c r="K202" i="62"/>
  <c r="J202" i="62"/>
  <c r="I202" i="62"/>
  <c r="L201" i="62"/>
  <c r="L207" i="62" s="1"/>
  <c r="K201" i="62"/>
  <c r="J201" i="62"/>
  <c r="J207" i="62" s="1"/>
  <c r="I201" i="62"/>
  <c r="I207" i="62" s="1"/>
  <c r="L200" i="62"/>
  <c r="K200" i="62"/>
  <c r="J200" i="62"/>
  <c r="I200" i="62"/>
  <c r="L199" i="62"/>
  <c r="K199" i="62"/>
  <c r="J199" i="62"/>
  <c r="I199" i="62"/>
  <c r="L198" i="62"/>
  <c r="K198" i="62"/>
  <c r="J198" i="62"/>
  <c r="I198" i="62"/>
  <c r="L197" i="62"/>
  <c r="K197" i="62"/>
  <c r="J197" i="62"/>
  <c r="I197" i="62"/>
  <c r="L196" i="62"/>
  <c r="K196" i="62"/>
  <c r="J196" i="62"/>
  <c r="I196" i="62"/>
  <c r="L195" i="62"/>
  <c r="K195" i="62"/>
  <c r="J195" i="62"/>
  <c r="I195" i="62"/>
  <c r="L194" i="62"/>
  <c r="K194" i="62"/>
  <c r="J194" i="62"/>
  <c r="I194" i="62"/>
  <c r="L193" i="62"/>
  <c r="K193" i="62"/>
  <c r="J193" i="62"/>
  <c r="I193" i="62"/>
  <c r="L191" i="62"/>
  <c r="K191" i="62"/>
  <c r="J191" i="62"/>
  <c r="I191" i="62"/>
  <c r="L190" i="62"/>
  <c r="K190" i="62"/>
  <c r="J190" i="62"/>
  <c r="I190" i="62"/>
  <c r="L189" i="62"/>
  <c r="K189" i="62"/>
  <c r="J189" i="62"/>
  <c r="I189" i="62"/>
  <c r="L188" i="62"/>
  <c r="K188" i="62"/>
  <c r="J188" i="62"/>
  <c r="I188" i="62"/>
  <c r="L187" i="62"/>
  <c r="K187" i="62"/>
  <c r="J187" i="62"/>
  <c r="I187" i="62"/>
  <c r="L186" i="62"/>
  <c r="K186" i="62"/>
  <c r="J186" i="62"/>
  <c r="J192" i="62" s="1"/>
  <c r="I186" i="62"/>
  <c r="L160" i="62"/>
  <c r="K160" i="62"/>
  <c r="J160" i="62"/>
  <c r="I160" i="62"/>
  <c r="L159" i="62"/>
  <c r="K159" i="62"/>
  <c r="J159" i="62"/>
  <c r="I159" i="62"/>
  <c r="L158" i="62"/>
  <c r="K158" i="62"/>
  <c r="J158" i="62"/>
  <c r="I158" i="62"/>
  <c r="L157" i="62"/>
  <c r="K157" i="62"/>
  <c r="J157" i="62"/>
  <c r="I157" i="62"/>
  <c r="L156" i="62"/>
  <c r="K156" i="62"/>
  <c r="J156" i="62"/>
  <c r="I156" i="62"/>
  <c r="L155" i="62"/>
  <c r="K155" i="62"/>
  <c r="J155" i="62"/>
  <c r="I155" i="62"/>
  <c r="L153" i="62"/>
  <c r="K153" i="62"/>
  <c r="J153" i="62"/>
  <c r="I153" i="62"/>
  <c r="L152" i="62"/>
  <c r="K152" i="62"/>
  <c r="J152" i="62"/>
  <c r="I152" i="62"/>
  <c r="L151" i="62"/>
  <c r="K151" i="62"/>
  <c r="J151" i="62"/>
  <c r="I151" i="62"/>
  <c r="L150" i="62"/>
  <c r="K150" i="62"/>
  <c r="J150" i="62"/>
  <c r="I150" i="62"/>
  <c r="L149" i="62"/>
  <c r="K149" i="62"/>
  <c r="J149" i="62"/>
  <c r="I149" i="62"/>
  <c r="L148" i="62"/>
  <c r="K148" i="62"/>
  <c r="J148" i="62"/>
  <c r="I148" i="62"/>
  <c r="L147" i="62"/>
  <c r="K147" i="62"/>
  <c r="J147" i="62"/>
  <c r="I147" i="62"/>
  <c r="L146" i="62"/>
  <c r="K146" i="62"/>
  <c r="J146" i="62"/>
  <c r="I146" i="62"/>
  <c r="L145" i="62"/>
  <c r="K145" i="62"/>
  <c r="J145" i="62"/>
  <c r="I145" i="62"/>
  <c r="L144" i="62"/>
  <c r="K144" i="62"/>
  <c r="J144" i="62"/>
  <c r="I144" i="62"/>
  <c r="L143" i="62"/>
  <c r="K143" i="62"/>
  <c r="J143" i="62"/>
  <c r="I143" i="62"/>
  <c r="L142" i="62"/>
  <c r="K142" i="62"/>
  <c r="J142" i="62"/>
  <c r="I142" i="62"/>
  <c r="L141" i="62"/>
  <c r="K141" i="62"/>
  <c r="J141" i="62"/>
  <c r="I141" i="62"/>
  <c r="L140" i="62"/>
  <c r="K140" i="62"/>
  <c r="J140" i="62"/>
  <c r="I140" i="62"/>
  <c r="L138" i="62"/>
  <c r="K138" i="62"/>
  <c r="J138" i="62"/>
  <c r="I138" i="62"/>
  <c r="L137" i="62"/>
  <c r="K137" i="62"/>
  <c r="J137" i="62"/>
  <c r="I137" i="62"/>
  <c r="L136" i="62"/>
  <c r="K136" i="62"/>
  <c r="J136" i="62"/>
  <c r="I136" i="62"/>
  <c r="L135" i="62"/>
  <c r="K135" i="62"/>
  <c r="J135" i="62"/>
  <c r="I135" i="62"/>
  <c r="L134" i="62"/>
  <c r="K134" i="62"/>
  <c r="J134" i="62"/>
  <c r="I134" i="62"/>
  <c r="L133" i="62"/>
  <c r="L139" i="62" s="1"/>
  <c r="K133" i="62"/>
  <c r="K139" i="62" s="1"/>
  <c r="J133" i="62"/>
  <c r="L131" i="62"/>
  <c r="K131" i="62"/>
  <c r="J131" i="62"/>
  <c r="I131" i="62"/>
  <c r="L130" i="62"/>
  <c r="K130" i="62"/>
  <c r="J130" i="62"/>
  <c r="I130" i="62"/>
  <c r="L129" i="62"/>
  <c r="K129" i="62"/>
  <c r="J129" i="62"/>
  <c r="I129" i="62"/>
  <c r="L128" i="62"/>
  <c r="K128" i="62"/>
  <c r="J128" i="62"/>
  <c r="I128" i="62"/>
  <c r="L127" i="62"/>
  <c r="K127" i="62"/>
  <c r="J127" i="62"/>
  <c r="I127" i="62"/>
  <c r="L126" i="62"/>
  <c r="K126" i="62"/>
  <c r="J126" i="62"/>
  <c r="I126" i="62"/>
  <c r="L425" i="61"/>
  <c r="E213" i="62" s="1"/>
  <c r="K425" i="61"/>
  <c r="D213" i="62" s="1"/>
  <c r="J425" i="61"/>
  <c r="B213" i="62"/>
  <c r="L424" i="61"/>
  <c r="K424" i="61"/>
  <c r="J424" i="61"/>
  <c r="I424" i="61"/>
  <c r="B212" i="62" s="1"/>
  <c r="L423" i="61"/>
  <c r="E211" i="62" s="1"/>
  <c r="K423" i="61"/>
  <c r="D211" i="62" s="1"/>
  <c r="J423" i="61"/>
  <c r="I423" i="61"/>
  <c r="B211" i="62" s="1"/>
  <c r="L422" i="61"/>
  <c r="E210" i="62" s="1"/>
  <c r="K422" i="61"/>
  <c r="D210" i="62" s="1"/>
  <c r="J422" i="61"/>
  <c r="I422" i="61"/>
  <c r="B210" i="62" s="1"/>
  <c r="L421" i="61"/>
  <c r="E209" i="62" s="1"/>
  <c r="K421" i="61"/>
  <c r="D209" i="62" s="1"/>
  <c r="J421" i="61"/>
  <c r="I421" i="61"/>
  <c r="L420" i="61"/>
  <c r="K420" i="61"/>
  <c r="D208" i="62" s="1"/>
  <c r="J420" i="61"/>
  <c r="I420" i="61"/>
  <c r="L418" i="61"/>
  <c r="E206" i="62" s="1"/>
  <c r="K418" i="61"/>
  <c r="D206" i="62" s="1"/>
  <c r="J418" i="61"/>
  <c r="I418" i="61"/>
  <c r="B206" i="62" s="1"/>
  <c r="L417" i="61"/>
  <c r="E205" i="62" s="1"/>
  <c r="K417" i="61"/>
  <c r="J417" i="61"/>
  <c r="I417" i="61"/>
  <c r="B205" i="62" s="1"/>
  <c r="L416" i="61"/>
  <c r="K416" i="61"/>
  <c r="D204" i="62" s="1"/>
  <c r="J416" i="61"/>
  <c r="I416" i="61"/>
  <c r="B204" i="62" s="1"/>
  <c r="L415" i="61"/>
  <c r="K415" i="61"/>
  <c r="D203" i="62" s="1"/>
  <c r="J415" i="61"/>
  <c r="I415" i="61"/>
  <c r="L414" i="61"/>
  <c r="E202" i="62" s="1"/>
  <c r="K414" i="61"/>
  <c r="D202" i="62" s="1"/>
  <c r="J414" i="61"/>
  <c r="I414" i="61"/>
  <c r="B202" i="62" s="1"/>
  <c r="L413" i="61"/>
  <c r="K413" i="61"/>
  <c r="D201" i="62" s="1"/>
  <c r="J413" i="61"/>
  <c r="I413" i="61"/>
  <c r="I419" i="61" s="1"/>
  <c r="L412" i="61"/>
  <c r="E200" i="62" s="1"/>
  <c r="K412" i="61"/>
  <c r="D200" i="62" s="1"/>
  <c r="J412" i="61"/>
  <c r="I412" i="61"/>
  <c r="L411" i="61"/>
  <c r="E199" i="62" s="1"/>
  <c r="K411" i="61"/>
  <c r="D199" i="62" s="1"/>
  <c r="J411" i="61"/>
  <c r="I411" i="61"/>
  <c r="L410" i="61"/>
  <c r="E198" i="62" s="1"/>
  <c r="K410" i="61"/>
  <c r="D198" i="62" s="1"/>
  <c r="J410" i="61"/>
  <c r="I410" i="61"/>
  <c r="B198" i="62" s="1"/>
  <c r="L409" i="61"/>
  <c r="E197" i="62" s="1"/>
  <c r="K409" i="61"/>
  <c r="D197" i="62" s="1"/>
  <c r="J409" i="61"/>
  <c r="I409" i="61"/>
  <c r="B197" i="62" s="1"/>
  <c r="L408" i="61"/>
  <c r="K408" i="61"/>
  <c r="J408" i="61"/>
  <c r="I408" i="61"/>
  <c r="B196" i="62" s="1"/>
  <c r="L407" i="61"/>
  <c r="E195" i="62" s="1"/>
  <c r="K407" i="61"/>
  <c r="D195" i="62" s="1"/>
  <c r="J407" i="61"/>
  <c r="I407" i="61"/>
  <c r="B195" i="62" s="1"/>
  <c r="L406" i="61"/>
  <c r="K406" i="61"/>
  <c r="D194" i="62" s="1"/>
  <c r="J406" i="61"/>
  <c r="I406" i="61"/>
  <c r="B194" i="62" s="1"/>
  <c r="L405" i="61"/>
  <c r="E193" i="62" s="1"/>
  <c r="K405" i="61"/>
  <c r="D193" i="62" s="1"/>
  <c r="J405" i="61"/>
  <c r="I405" i="61"/>
  <c r="L403" i="61"/>
  <c r="K403" i="61"/>
  <c r="D191" i="62" s="1"/>
  <c r="J403" i="61"/>
  <c r="I403" i="61"/>
  <c r="L402" i="61"/>
  <c r="E190" i="62" s="1"/>
  <c r="K402" i="61"/>
  <c r="D190" i="62" s="1"/>
  <c r="J402" i="61"/>
  <c r="I402" i="61"/>
  <c r="L401" i="61"/>
  <c r="E189" i="62" s="1"/>
  <c r="K401" i="61"/>
  <c r="D189" i="62" s="1"/>
  <c r="J401" i="61"/>
  <c r="I401" i="61"/>
  <c r="B189" i="62" s="1"/>
  <c r="L400" i="61"/>
  <c r="E188" i="62" s="1"/>
  <c r="K400" i="61"/>
  <c r="D188" i="62" s="1"/>
  <c r="J400" i="61"/>
  <c r="I400" i="61"/>
  <c r="B188" i="62" s="1"/>
  <c r="L399" i="61"/>
  <c r="E187" i="62" s="1"/>
  <c r="K399" i="61"/>
  <c r="D187" i="62" s="1"/>
  <c r="J399" i="61"/>
  <c r="I399" i="61"/>
  <c r="B187" i="62" s="1"/>
  <c r="L398" i="61"/>
  <c r="E186" i="62" s="1"/>
  <c r="K398" i="61"/>
  <c r="D186" i="62" s="1"/>
  <c r="J398" i="61"/>
  <c r="I398" i="61"/>
  <c r="L396" i="61"/>
  <c r="E184" i="62" s="1"/>
  <c r="K396" i="61"/>
  <c r="D184" i="62" s="1"/>
  <c r="J396" i="61"/>
  <c r="I396" i="61"/>
  <c r="B184" i="62" s="1"/>
  <c r="L395" i="61"/>
  <c r="K395" i="61"/>
  <c r="D183" i="62" s="1"/>
  <c r="J395" i="61"/>
  <c r="I395" i="61"/>
  <c r="B183" i="62" s="1"/>
  <c r="L394" i="61"/>
  <c r="E182" i="62" s="1"/>
  <c r="K394" i="61"/>
  <c r="J394" i="61"/>
  <c r="I394" i="61"/>
  <c r="B182" i="62" s="1"/>
  <c r="L393" i="61"/>
  <c r="K393" i="61"/>
  <c r="D181" i="62" s="1"/>
  <c r="J393" i="61"/>
  <c r="I393" i="61"/>
  <c r="L392" i="61"/>
  <c r="E180" i="62" s="1"/>
  <c r="K392" i="61"/>
  <c r="D180" i="62" s="1"/>
  <c r="J392" i="61"/>
  <c r="I392" i="61"/>
  <c r="B180" i="62" s="1"/>
  <c r="L391" i="61"/>
  <c r="E179" i="62" s="1"/>
  <c r="K391" i="61"/>
  <c r="D179" i="62" s="1"/>
  <c r="E373" i="61"/>
  <c r="D373" i="61"/>
  <c r="C373" i="61"/>
  <c r="B373" i="61"/>
  <c r="F372" i="61"/>
  <c r="F371" i="61"/>
  <c r="H371" i="61" s="1"/>
  <c r="F370" i="61"/>
  <c r="H370" i="61" s="1"/>
  <c r="F369" i="61"/>
  <c r="F368" i="61"/>
  <c r="H368" i="61" s="1"/>
  <c r="F367" i="61"/>
  <c r="E366" i="61"/>
  <c r="D366" i="61"/>
  <c r="C366" i="61"/>
  <c r="B366" i="61"/>
  <c r="F365" i="61"/>
  <c r="H365" i="61" s="1"/>
  <c r="F364" i="61"/>
  <c r="F363" i="61"/>
  <c r="F362" i="61"/>
  <c r="F361" i="61"/>
  <c r="F360" i="61"/>
  <c r="F359" i="61"/>
  <c r="F358" i="61"/>
  <c r="F357" i="61"/>
  <c r="F356" i="61"/>
  <c r="G356" i="61" s="1"/>
  <c r="F355" i="61"/>
  <c r="F354" i="61"/>
  <c r="F353" i="61"/>
  <c r="F352" i="61"/>
  <c r="E351" i="61"/>
  <c r="D351" i="61"/>
  <c r="C351" i="61"/>
  <c r="G351" i="61" s="1"/>
  <c r="B351" i="61"/>
  <c r="F351" i="61" s="1"/>
  <c r="F350" i="61"/>
  <c r="H350" i="61" s="1"/>
  <c r="F349" i="61"/>
  <c r="F348" i="61"/>
  <c r="H348" i="61" s="1"/>
  <c r="F347" i="61"/>
  <c r="F346" i="61"/>
  <c r="H346" i="61" s="1"/>
  <c r="F345" i="61"/>
  <c r="E344" i="61"/>
  <c r="D344" i="61"/>
  <c r="C344" i="61"/>
  <c r="B344" i="61"/>
  <c r="F343" i="61"/>
  <c r="H343" i="61" s="1"/>
  <c r="F342" i="61"/>
  <c r="H342" i="61" s="1"/>
  <c r="F341" i="61"/>
  <c r="H341" i="61" s="1"/>
  <c r="F340" i="61"/>
  <c r="F339" i="61"/>
  <c r="H339" i="61" s="1"/>
  <c r="F338" i="61"/>
  <c r="H338" i="61" s="1"/>
  <c r="L319" i="61"/>
  <c r="E160" i="62" s="1"/>
  <c r="K319" i="61"/>
  <c r="D160" i="62" s="1"/>
  <c r="J319" i="61"/>
  <c r="I319" i="61"/>
  <c r="B160" i="62" s="1"/>
  <c r="L318" i="61"/>
  <c r="E159" i="62" s="1"/>
  <c r="K318" i="61"/>
  <c r="D159" i="62" s="1"/>
  <c r="J318" i="61"/>
  <c r="I318" i="61"/>
  <c r="B159" i="62" s="1"/>
  <c r="L317" i="61"/>
  <c r="E158" i="62" s="1"/>
  <c r="K317" i="61"/>
  <c r="D158" i="62" s="1"/>
  <c r="J317" i="61"/>
  <c r="I317" i="61"/>
  <c r="B158" i="62" s="1"/>
  <c r="L316" i="61"/>
  <c r="E157" i="62" s="1"/>
  <c r="K316" i="61"/>
  <c r="D157" i="62" s="1"/>
  <c r="J316" i="61"/>
  <c r="I316" i="61"/>
  <c r="B157" i="62" s="1"/>
  <c r="L315" i="61"/>
  <c r="E156" i="62" s="1"/>
  <c r="K315" i="61"/>
  <c r="D156" i="62" s="1"/>
  <c r="J315" i="61"/>
  <c r="I315" i="61"/>
  <c r="L314" i="61"/>
  <c r="E155" i="62" s="1"/>
  <c r="K314" i="61"/>
  <c r="D155" i="62" s="1"/>
  <c r="J314" i="61"/>
  <c r="I314" i="61"/>
  <c r="L312" i="61"/>
  <c r="E153" i="62" s="1"/>
  <c r="K312" i="61"/>
  <c r="J312" i="61"/>
  <c r="I312" i="61"/>
  <c r="B153" i="62" s="1"/>
  <c r="L311" i="61"/>
  <c r="K311" i="61"/>
  <c r="D152" i="62" s="1"/>
  <c r="J311" i="61"/>
  <c r="I311" i="61"/>
  <c r="B152" i="62" s="1"/>
  <c r="L310" i="61"/>
  <c r="E151" i="62" s="1"/>
  <c r="K310" i="61"/>
  <c r="J310" i="61"/>
  <c r="I310" i="61"/>
  <c r="B151" i="62" s="1"/>
  <c r="L309" i="61"/>
  <c r="E150" i="62" s="1"/>
  <c r="K309" i="61"/>
  <c r="D150" i="62" s="1"/>
  <c r="J309" i="61"/>
  <c r="I309" i="61"/>
  <c r="B150" i="62" s="1"/>
  <c r="L308" i="61"/>
  <c r="E149" i="62" s="1"/>
  <c r="K308" i="61"/>
  <c r="J308" i="61"/>
  <c r="I308" i="61"/>
  <c r="L307" i="61"/>
  <c r="K307" i="61"/>
  <c r="D148" i="62" s="1"/>
  <c r="J307" i="61"/>
  <c r="I307" i="61"/>
  <c r="B148" i="62" s="1"/>
  <c r="L306" i="61"/>
  <c r="E147" i="62" s="1"/>
  <c r="K306" i="61"/>
  <c r="D147" i="62" s="1"/>
  <c r="J306" i="61"/>
  <c r="I306" i="61"/>
  <c r="L305" i="61"/>
  <c r="E146" i="62" s="1"/>
  <c r="K305" i="61"/>
  <c r="D146" i="62" s="1"/>
  <c r="J305" i="61"/>
  <c r="I305" i="61"/>
  <c r="B146" i="62" s="1"/>
  <c r="L304" i="61"/>
  <c r="K304" i="61"/>
  <c r="D145" i="62" s="1"/>
  <c r="J304" i="61"/>
  <c r="I304" i="61"/>
  <c r="B145" i="62" s="1"/>
  <c r="L303" i="61"/>
  <c r="E144" i="62" s="1"/>
  <c r="K303" i="61"/>
  <c r="D144" i="62" s="1"/>
  <c r="J303" i="61"/>
  <c r="I303" i="61"/>
  <c r="B144" i="62" s="1"/>
  <c r="L302" i="61"/>
  <c r="E143" i="62" s="1"/>
  <c r="K302" i="61"/>
  <c r="D143" i="62" s="1"/>
  <c r="J302" i="61"/>
  <c r="I302" i="61"/>
  <c r="L301" i="61"/>
  <c r="E142" i="62" s="1"/>
  <c r="K301" i="61"/>
  <c r="D142" i="62" s="1"/>
  <c r="J301" i="61"/>
  <c r="I301" i="61"/>
  <c r="L300" i="61"/>
  <c r="E141" i="62" s="1"/>
  <c r="K300" i="61"/>
  <c r="D141" i="62" s="1"/>
  <c r="J300" i="61"/>
  <c r="I300" i="61"/>
  <c r="L299" i="61"/>
  <c r="E140" i="62" s="1"/>
  <c r="K299" i="61"/>
  <c r="D140" i="62" s="1"/>
  <c r="J299" i="61"/>
  <c r="I299" i="61"/>
  <c r="B140" i="62" s="1"/>
  <c r="L297" i="61"/>
  <c r="E138" i="62" s="1"/>
  <c r="K297" i="61"/>
  <c r="J297" i="61"/>
  <c r="I297" i="61"/>
  <c r="B138" i="62" s="1"/>
  <c r="L296" i="61"/>
  <c r="K296" i="61"/>
  <c r="D137" i="62" s="1"/>
  <c r="J296" i="61"/>
  <c r="I296" i="61"/>
  <c r="B137" i="62" s="1"/>
  <c r="L295" i="61"/>
  <c r="K295" i="61"/>
  <c r="J295" i="61"/>
  <c r="I295" i="61"/>
  <c r="B136" i="62" s="1"/>
  <c r="L294" i="61"/>
  <c r="E135" i="62" s="1"/>
  <c r="K294" i="61"/>
  <c r="D135" i="62" s="1"/>
  <c r="J294" i="61"/>
  <c r="I294" i="61"/>
  <c r="L293" i="61"/>
  <c r="E134" i="62" s="1"/>
  <c r="K293" i="61"/>
  <c r="D134" i="62" s="1"/>
  <c r="J293" i="61"/>
  <c r="I293" i="61"/>
  <c r="L292" i="61"/>
  <c r="K292" i="61"/>
  <c r="J292" i="61"/>
  <c r="I292" i="61"/>
  <c r="L290" i="61"/>
  <c r="K290" i="61"/>
  <c r="J290" i="61"/>
  <c r="I290" i="61"/>
  <c r="B131" i="62" s="1"/>
  <c r="L289" i="61"/>
  <c r="K289" i="61"/>
  <c r="D130" i="62" s="1"/>
  <c r="J289" i="61"/>
  <c r="I289" i="61"/>
  <c r="L288" i="61"/>
  <c r="E129" i="62" s="1"/>
  <c r="K288" i="61"/>
  <c r="D129" i="62" s="1"/>
  <c r="J288" i="61"/>
  <c r="I288" i="61"/>
  <c r="B129" i="62" s="1"/>
  <c r="L287" i="61"/>
  <c r="E128" i="62" s="1"/>
  <c r="K287" i="61"/>
  <c r="D128" i="62" s="1"/>
  <c r="J287" i="61"/>
  <c r="I287" i="61"/>
  <c r="L286" i="61"/>
  <c r="K286" i="61"/>
  <c r="D127" i="62" s="1"/>
  <c r="J286" i="61"/>
  <c r="I286" i="61"/>
  <c r="L285" i="61"/>
  <c r="E126" i="62" s="1"/>
  <c r="K285" i="61"/>
  <c r="D126" i="62" s="1"/>
  <c r="J285" i="61"/>
  <c r="I285" i="61"/>
  <c r="L267" i="61"/>
  <c r="K267" i="61"/>
  <c r="J267" i="61"/>
  <c r="I267" i="61"/>
  <c r="E267" i="61"/>
  <c r="D267" i="61"/>
  <c r="C267" i="61"/>
  <c r="B267" i="61"/>
  <c r="I55" i="62" s="1"/>
  <c r="M266" i="61"/>
  <c r="O266" i="61" s="1"/>
  <c r="F266" i="61"/>
  <c r="M265" i="61"/>
  <c r="O265" i="61" s="1"/>
  <c r="F265" i="61"/>
  <c r="G265" i="61" s="1"/>
  <c r="M264" i="61"/>
  <c r="O264" i="61" s="1"/>
  <c r="F264" i="61"/>
  <c r="G264" i="61" s="1"/>
  <c r="M263" i="61"/>
  <c r="F263" i="61"/>
  <c r="M262" i="61"/>
  <c r="O262" i="61" s="1"/>
  <c r="F262" i="61"/>
  <c r="M261" i="61"/>
  <c r="O261" i="61" s="1"/>
  <c r="F261" i="61"/>
  <c r="L260" i="61"/>
  <c r="K260" i="61"/>
  <c r="J260" i="61"/>
  <c r="I260" i="61"/>
  <c r="E260" i="61"/>
  <c r="D260" i="61"/>
  <c r="C260" i="61"/>
  <c r="B260" i="61"/>
  <c r="M259" i="61"/>
  <c r="F259" i="61"/>
  <c r="M258" i="61"/>
  <c r="O258" i="61" s="1"/>
  <c r="F258" i="61"/>
  <c r="M257" i="61"/>
  <c r="O257" i="61" s="1"/>
  <c r="F257" i="61"/>
  <c r="M256" i="61"/>
  <c r="O256" i="61" s="1"/>
  <c r="F256" i="61"/>
  <c r="G256" i="61" s="1"/>
  <c r="M255" i="61"/>
  <c r="O255" i="61" s="1"/>
  <c r="F255" i="61"/>
  <c r="M254" i="61"/>
  <c r="O254" i="61" s="1"/>
  <c r="F254" i="61"/>
  <c r="G254" i="61" s="1"/>
  <c r="M253" i="61"/>
  <c r="F253" i="61"/>
  <c r="G253" i="61" s="1"/>
  <c r="M252" i="61"/>
  <c r="F252" i="61"/>
  <c r="G252" i="61" s="1"/>
  <c r="M251" i="61"/>
  <c r="N251" i="61" s="1"/>
  <c r="F251" i="61"/>
  <c r="G251" i="61" s="1"/>
  <c r="M250" i="61"/>
  <c r="N250" i="61" s="1"/>
  <c r="F250" i="61"/>
  <c r="G250" i="61" s="1"/>
  <c r="M249" i="61"/>
  <c r="F249" i="61"/>
  <c r="G249" i="61" s="1"/>
  <c r="M248" i="61"/>
  <c r="F248" i="61"/>
  <c r="G248" i="61" s="1"/>
  <c r="M247" i="61"/>
  <c r="F247" i="61"/>
  <c r="G247" i="61" s="1"/>
  <c r="M246" i="61"/>
  <c r="N246" i="61" s="1"/>
  <c r="F246" i="61"/>
  <c r="G246" i="61" s="1"/>
  <c r="L245" i="61"/>
  <c r="K245" i="61"/>
  <c r="J245" i="61"/>
  <c r="I245" i="61"/>
  <c r="E245" i="61"/>
  <c r="D245" i="61"/>
  <c r="C245" i="61"/>
  <c r="B245" i="61"/>
  <c r="I33" i="62" s="1"/>
  <c r="M244" i="61"/>
  <c r="F244" i="61"/>
  <c r="M243" i="61"/>
  <c r="O243" i="61" s="1"/>
  <c r="F243" i="61"/>
  <c r="G243" i="61" s="1"/>
  <c r="M242" i="61"/>
  <c r="O242" i="61" s="1"/>
  <c r="F242" i="61"/>
  <c r="M241" i="61"/>
  <c r="O241" i="61" s="1"/>
  <c r="F241" i="61"/>
  <c r="M240" i="61"/>
  <c r="O240" i="61" s="1"/>
  <c r="F240" i="61"/>
  <c r="M239" i="61"/>
  <c r="F239" i="61"/>
  <c r="L238" i="61"/>
  <c r="L271" i="61" s="1"/>
  <c r="K238" i="61"/>
  <c r="K271" i="61" s="1"/>
  <c r="J238" i="61"/>
  <c r="I238" i="61"/>
  <c r="I271" i="61" s="1"/>
  <c r="E238" i="61"/>
  <c r="D238" i="61"/>
  <c r="C238" i="61"/>
  <c r="B238" i="61"/>
  <c r="F238" i="61" s="1"/>
  <c r="M237" i="61"/>
  <c r="O237" i="61" s="1"/>
  <c r="F237" i="61"/>
  <c r="M236" i="61"/>
  <c r="F236" i="61"/>
  <c r="M235" i="61"/>
  <c r="O235" i="61" s="1"/>
  <c r="F235" i="61"/>
  <c r="M234" i="61"/>
  <c r="O234" i="61" s="1"/>
  <c r="F234" i="61"/>
  <c r="M233" i="61"/>
  <c r="O233" i="61" s="1"/>
  <c r="F233" i="61"/>
  <c r="M232" i="61"/>
  <c r="O232" i="61" s="1"/>
  <c r="D107" i="62"/>
  <c r="C107" i="62"/>
  <c r="B107" i="62"/>
  <c r="L212" i="61"/>
  <c r="K212" i="61"/>
  <c r="D106" i="62" s="1"/>
  <c r="J212" i="61"/>
  <c r="I212" i="61"/>
  <c r="B106" i="62" s="1"/>
  <c r="L211" i="61"/>
  <c r="E105" i="62" s="1"/>
  <c r="K211" i="61"/>
  <c r="J211" i="61"/>
  <c r="I211" i="61"/>
  <c r="B105" i="62" s="1"/>
  <c r="L210" i="61"/>
  <c r="E104" i="62" s="1"/>
  <c r="K210" i="61"/>
  <c r="D104" i="62" s="1"/>
  <c r="J210" i="61"/>
  <c r="I210" i="61"/>
  <c r="B104" i="62" s="1"/>
  <c r="L209" i="61"/>
  <c r="K209" i="61"/>
  <c r="D103" i="62" s="1"/>
  <c r="J209" i="61"/>
  <c r="I209" i="61"/>
  <c r="B103" i="62" s="1"/>
  <c r="L208" i="61"/>
  <c r="E102" i="62" s="1"/>
  <c r="K208" i="61"/>
  <c r="D102" i="62" s="1"/>
  <c r="J208" i="61"/>
  <c r="I208" i="61"/>
  <c r="L206" i="61"/>
  <c r="K206" i="61"/>
  <c r="J206" i="61"/>
  <c r="I206" i="61"/>
  <c r="B100" i="62" s="1"/>
  <c r="L205" i="61"/>
  <c r="K205" i="61"/>
  <c r="D99" i="62" s="1"/>
  <c r="J205" i="61"/>
  <c r="I205" i="61"/>
  <c r="B99" i="62" s="1"/>
  <c r="L204" i="61"/>
  <c r="K204" i="61"/>
  <c r="D98" i="62" s="1"/>
  <c r="J204" i="61"/>
  <c r="I204" i="61"/>
  <c r="B98" i="62" s="1"/>
  <c r="L203" i="61"/>
  <c r="K203" i="61"/>
  <c r="D97" i="62" s="1"/>
  <c r="J203" i="61"/>
  <c r="I203" i="61"/>
  <c r="L202" i="61"/>
  <c r="K202" i="61"/>
  <c r="D96" i="62" s="1"/>
  <c r="J202" i="61"/>
  <c r="I202" i="61"/>
  <c r="B96" i="62" s="1"/>
  <c r="L201" i="61"/>
  <c r="E95" i="62" s="1"/>
  <c r="K201" i="61"/>
  <c r="J201" i="61"/>
  <c r="I201" i="61"/>
  <c r="L200" i="61"/>
  <c r="E94" i="62" s="1"/>
  <c r="K200" i="61"/>
  <c r="D94" i="62" s="1"/>
  <c r="J200" i="61"/>
  <c r="I200" i="61"/>
  <c r="B94" i="62" s="1"/>
  <c r="L199" i="61"/>
  <c r="E93" i="62" s="1"/>
  <c r="K199" i="61"/>
  <c r="D93" i="62" s="1"/>
  <c r="J199" i="61"/>
  <c r="I199" i="61"/>
  <c r="B93" i="62" s="1"/>
  <c r="L198" i="61"/>
  <c r="E92" i="62" s="1"/>
  <c r="K198" i="61"/>
  <c r="J198" i="61"/>
  <c r="I198" i="61"/>
  <c r="B92" i="62" s="1"/>
  <c r="L197" i="61"/>
  <c r="K197" i="61"/>
  <c r="J197" i="61"/>
  <c r="I197" i="61"/>
  <c r="B91" i="62" s="1"/>
  <c r="L196" i="61"/>
  <c r="K196" i="61"/>
  <c r="D90" i="62" s="1"/>
  <c r="J196" i="61"/>
  <c r="I196" i="61"/>
  <c r="B90" i="62" s="1"/>
  <c r="L195" i="61"/>
  <c r="E89" i="62" s="1"/>
  <c r="K195" i="61"/>
  <c r="J195" i="61"/>
  <c r="I195" i="61"/>
  <c r="L194" i="61"/>
  <c r="K194" i="61"/>
  <c r="D88" i="62" s="1"/>
  <c r="J194" i="61"/>
  <c r="I194" i="61"/>
  <c r="L193" i="61"/>
  <c r="K193" i="61"/>
  <c r="D87" i="62" s="1"/>
  <c r="J193" i="61"/>
  <c r="I193" i="61"/>
  <c r="L191" i="61"/>
  <c r="K191" i="61"/>
  <c r="D85" i="62" s="1"/>
  <c r="J191" i="61"/>
  <c r="I191" i="61"/>
  <c r="B85" i="62" s="1"/>
  <c r="L190" i="61"/>
  <c r="K190" i="61"/>
  <c r="D84" i="62" s="1"/>
  <c r="J190" i="61"/>
  <c r="I190" i="61"/>
  <c r="L189" i="61"/>
  <c r="K189" i="61"/>
  <c r="D83" i="62" s="1"/>
  <c r="J189" i="61"/>
  <c r="I189" i="61"/>
  <c r="L188" i="61"/>
  <c r="K188" i="61"/>
  <c r="J188" i="61"/>
  <c r="I188" i="61"/>
  <c r="B82" i="62" s="1"/>
  <c r="L187" i="61"/>
  <c r="E81" i="62" s="1"/>
  <c r="K187" i="61"/>
  <c r="D81" i="62" s="1"/>
  <c r="J187" i="61"/>
  <c r="I187" i="61"/>
  <c r="B81" i="62" s="1"/>
  <c r="L186" i="61"/>
  <c r="E80" i="62" s="1"/>
  <c r="K186" i="61"/>
  <c r="D80" i="62" s="1"/>
  <c r="J186" i="61"/>
  <c r="I186" i="61"/>
  <c r="L184" i="61"/>
  <c r="E78" i="62" s="1"/>
  <c r="K184" i="61"/>
  <c r="D78" i="62" s="1"/>
  <c r="J184" i="61"/>
  <c r="I184" i="61"/>
  <c r="B78" i="62" s="1"/>
  <c r="L183" i="61"/>
  <c r="E77" i="62" s="1"/>
  <c r="K183" i="61"/>
  <c r="J183" i="61"/>
  <c r="I183" i="61"/>
  <c r="B77" i="62" s="1"/>
  <c r="L182" i="61"/>
  <c r="E76" i="62" s="1"/>
  <c r="K182" i="61"/>
  <c r="D76" i="62" s="1"/>
  <c r="J182" i="61"/>
  <c r="I182" i="61"/>
  <c r="L181" i="61"/>
  <c r="E75" i="62" s="1"/>
  <c r="K181" i="61"/>
  <c r="D75" i="62" s="1"/>
  <c r="J181" i="61"/>
  <c r="I181" i="61"/>
  <c r="L180" i="61"/>
  <c r="E74" i="62" s="1"/>
  <c r="K180" i="61"/>
  <c r="J180" i="61"/>
  <c r="I180" i="61"/>
  <c r="B74" i="62" s="1"/>
  <c r="C73" i="62"/>
  <c r="E161" i="61"/>
  <c r="D161" i="61"/>
  <c r="C161" i="61"/>
  <c r="B161" i="61"/>
  <c r="F160" i="61"/>
  <c r="G160" i="61" s="1"/>
  <c r="F159" i="61"/>
  <c r="F158" i="61"/>
  <c r="G158" i="61" s="1"/>
  <c r="F157" i="61"/>
  <c r="F156" i="61"/>
  <c r="G156" i="61" s="1"/>
  <c r="F155" i="61"/>
  <c r="E154" i="61"/>
  <c r="D154" i="61"/>
  <c r="C154" i="61"/>
  <c r="B154" i="61"/>
  <c r="F153" i="61"/>
  <c r="G153" i="61" s="1"/>
  <c r="F152" i="61"/>
  <c r="G152" i="61" s="1"/>
  <c r="F151" i="61"/>
  <c r="G151" i="61" s="1"/>
  <c r="F150" i="61"/>
  <c r="G150" i="61" s="1"/>
  <c r="F149" i="61"/>
  <c r="F148" i="61"/>
  <c r="G148" i="61" s="1"/>
  <c r="F147" i="61"/>
  <c r="G147" i="61" s="1"/>
  <c r="F146" i="61"/>
  <c r="G146" i="61" s="1"/>
  <c r="F145" i="61"/>
  <c r="G145" i="61" s="1"/>
  <c r="F144" i="61"/>
  <c r="G144" i="61" s="1"/>
  <c r="F143" i="61"/>
  <c r="G143" i="61" s="1"/>
  <c r="F142" i="61"/>
  <c r="G142" i="61" s="1"/>
  <c r="F141" i="61"/>
  <c r="G141" i="61" s="1"/>
  <c r="F140" i="61"/>
  <c r="G140" i="61" s="1"/>
  <c r="E139" i="61"/>
  <c r="D139" i="61"/>
  <c r="C139" i="61"/>
  <c r="B139" i="61"/>
  <c r="F138" i="61"/>
  <c r="G138" i="61" s="1"/>
  <c r="F137" i="61"/>
  <c r="G137" i="61" s="1"/>
  <c r="F136" i="61"/>
  <c r="G136" i="61" s="1"/>
  <c r="F135" i="61"/>
  <c r="G135" i="61" s="1"/>
  <c r="F134" i="61"/>
  <c r="G134" i="61" s="1"/>
  <c r="F133" i="61"/>
  <c r="G133" i="61" s="1"/>
  <c r="E132" i="61"/>
  <c r="D132" i="61"/>
  <c r="C132" i="61"/>
  <c r="B132" i="61"/>
  <c r="L107" i="61"/>
  <c r="K107" i="61"/>
  <c r="J107" i="61"/>
  <c r="I107" i="61"/>
  <c r="L106" i="61"/>
  <c r="K106" i="61"/>
  <c r="J106" i="61"/>
  <c r="I106" i="61"/>
  <c r="L105" i="61"/>
  <c r="K105" i="61"/>
  <c r="J105" i="61"/>
  <c r="I105" i="61"/>
  <c r="L104" i="61"/>
  <c r="K104" i="61"/>
  <c r="J104" i="61"/>
  <c r="I104" i="61"/>
  <c r="L103" i="61"/>
  <c r="K103" i="61"/>
  <c r="J103" i="61"/>
  <c r="I103" i="61"/>
  <c r="L102" i="61"/>
  <c r="K102" i="61"/>
  <c r="J102" i="61"/>
  <c r="I102" i="61"/>
  <c r="L100" i="61"/>
  <c r="K100" i="61"/>
  <c r="J100" i="61"/>
  <c r="I100" i="61"/>
  <c r="L99" i="61"/>
  <c r="K99" i="61"/>
  <c r="J99" i="61"/>
  <c r="I99" i="61"/>
  <c r="L98" i="61"/>
  <c r="K98" i="61"/>
  <c r="J98" i="61"/>
  <c r="I98" i="61"/>
  <c r="L97" i="61"/>
  <c r="K97" i="61"/>
  <c r="J97" i="61"/>
  <c r="I97" i="61"/>
  <c r="L96" i="61"/>
  <c r="K96" i="61"/>
  <c r="J96" i="61"/>
  <c r="I96" i="61"/>
  <c r="L95" i="61"/>
  <c r="K95" i="61"/>
  <c r="J95" i="61"/>
  <c r="I95" i="61"/>
  <c r="L94" i="61"/>
  <c r="K94" i="61"/>
  <c r="J94" i="61"/>
  <c r="I94" i="61"/>
  <c r="L93" i="61"/>
  <c r="K93" i="61"/>
  <c r="J93" i="61"/>
  <c r="I93" i="61"/>
  <c r="L92" i="61"/>
  <c r="K92" i="61"/>
  <c r="J92" i="61"/>
  <c r="I92" i="61"/>
  <c r="L91" i="61"/>
  <c r="K91" i="61"/>
  <c r="J91" i="61"/>
  <c r="I91" i="61"/>
  <c r="L90" i="61"/>
  <c r="K90" i="61"/>
  <c r="J90" i="61"/>
  <c r="I90" i="61"/>
  <c r="L89" i="61"/>
  <c r="K89" i="61"/>
  <c r="J89" i="61"/>
  <c r="I89" i="61"/>
  <c r="L88" i="61"/>
  <c r="K88" i="61"/>
  <c r="J88" i="61"/>
  <c r="I88" i="61"/>
  <c r="L87" i="61"/>
  <c r="K87" i="61"/>
  <c r="J87" i="61"/>
  <c r="I87" i="61"/>
  <c r="L85" i="61"/>
  <c r="K85" i="61"/>
  <c r="J85" i="61"/>
  <c r="I85" i="61"/>
  <c r="L84" i="61"/>
  <c r="K84" i="61"/>
  <c r="J84" i="61"/>
  <c r="I84" i="61"/>
  <c r="L83" i="61"/>
  <c r="K83" i="61"/>
  <c r="J83" i="61"/>
  <c r="I83" i="61"/>
  <c r="L82" i="61"/>
  <c r="K82" i="61"/>
  <c r="J82" i="61"/>
  <c r="I82" i="61"/>
  <c r="L81" i="61"/>
  <c r="K81" i="61"/>
  <c r="J81" i="61"/>
  <c r="I81" i="61"/>
  <c r="L80" i="61"/>
  <c r="K80" i="61"/>
  <c r="J80" i="61"/>
  <c r="I80" i="61"/>
  <c r="L78" i="61"/>
  <c r="K78" i="61"/>
  <c r="J78" i="61"/>
  <c r="I78" i="61"/>
  <c r="L77" i="61"/>
  <c r="K77" i="61"/>
  <c r="J77" i="61"/>
  <c r="I77" i="61"/>
  <c r="L76" i="61"/>
  <c r="K76" i="61"/>
  <c r="J76" i="61"/>
  <c r="I76" i="61"/>
  <c r="L75" i="61"/>
  <c r="K75" i="61"/>
  <c r="J75" i="61"/>
  <c r="I75" i="61"/>
  <c r="L74" i="61"/>
  <c r="K74" i="61"/>
  <c r="J74" i="61"/>
  <c r="I74" i="61"/>
  <c r="L73" i="61"/>
  <c r="K73" i="61"/>
  <c r="J73" i="61"/>
  <c r="I73" i="61"/>
  <c r="L55" i="61"/>
  <c r="L108" i="62" s="1"/>
  <c r="K55" i="61"/>
  <c r="K108" i="62" s="1"/>
  <c r="J55" i="61"/>
  <c r="I55" i="61"/>
  <c r="I108" i="62" s="1"/>
  <c r="E55" i="61"/>
  <c r="D55" i="61"/>
  <c r="C55" i="61"/>
  <c r="B55" i="61"/>
  <c r="M54" i="61"/>
  <c r="F54" i="61"/>
  <c r="M53" i="61"/>
  <c r="M106" i="62" s="1"/>
  <c r="F53" i="61"/>
  <c r="M52" i="61"/>
  <c r="F52" i="61"/>
  <c r="M51" i="61"/>
  <c r="F51" i="61"/>
  <c r="M50" i="61"/>
  <c r="F50" i="61"/>
  <c r="M49" i="61"/>
  <c r="M102" i="62" s="1"/>
  <c r="F49" i="61"/>
  <c r="L48" i="61"/>
  <c r="L101" i="62" s="1"/>
  <c r="K48" i="61"/>
  <c r="K101" i="62" s="1"/>
  <c r="J48" i="61"/>
  <c r="I48" i="61"/>
  <c r="I101" i="62" s="1"/>
  <c r="E48" i="61"/>
  <c r="D48" i="61"/>
  <c r="C48" i="61"/>
  <c r="B48" i="61"/>
  <c r="M47" i="61"/>
  <c r="F47" i="61"/>
  <c r="M46" i="61"/>
  <c r="F46" i="61"/>
  <c r="M45" i="61"/>
  <c r="F45" i="61"/>
  <c r="M44" i="61"/>
  <c r="F44" i="61"/>
  <c r="M43" i="61"/>
  <c r="F43" i="61"/>
  <c r="M42" i="61"/>
  <c r="M95" i="62" s="1"/>
  <c r="F42" i="61"/>
  <c r="M41" i="61"/>
  <c r="F41" i="61"/>
  <c r="G41" i="61" s="1"/>
  <c r="M40" i="61"/>
  <c r="M93" i="62" s="1"/>
  <c r="F40" i="61"/>
  <c r="G40" i="61" s="1"/>
  <c r="M39" i="61"/>
  <c r="M92" i="62" s="1"/>
  <c r="F39" i="61"/>
  <c r="G39" i="61" s="1"/>
  <c r="M38" i="61"/>
  <c r="M91" i="62" s="1"/>
  <c r="F38" i="61"/>
  <c r="M37" i="61"/>
  <c r="M90" i="62" s="1"/>
  <c r="F37" i="61"/>
  <c r="M36" i="61"/>
  <c r="M89" i="62" s="1"/>
  <c r="F36" i="61"/>
  <c r="M35" i="61"/>
  <c r="M88" i="62" s="1"/>
  <c r="F35" i="61"/>
  <c r="G35" i="61" s="1"/>
  <c r="M34" i="61"/>
  <c r="M87" i="62" s="1"/>
  <c r="F34" i="61"/>
  <c r="G34" i="61" s="1"/>
  <c r="L33" i="61"/>
  <c r="L86" i="62" s="1"/>
  <c r="K33" i="61"/>
  <c r="K86" i="62" s="1"/>
  <c r="J33" i="61"/>
  <c r="I33" i="61"/>
  <c r="I86" i="62" s="1"/>
  <c r="E33" i="61"/>
  <c r="D33" i="61"/>
  <c r="C33" i="61"/>
  <c r="B33" i="61"/>
  <c r="M32" i="61"/>
  <c r="F32" i="61"/>
  <c r="M31" i="61"/>
  <c r="F31" i="61"/>
  <c r="M30" i="61"/>
  <c r="F30" i="61"/>
  <c r="M29" i="61"/>
  <c r="F29" i="61"/>
  <c r="M28" i="61"/>
  <c r="M81" i="62" s="1"/>
  <c r="F28" i="61"/>
  <c r="M27" i="61"/>
  <c r="M80" i="62" s="1"/>
  <c r="F27" i="61"/>
  <c r="G27" i="61" s="1"/>
  <c r="L26" i="61"/>
  <c r="K26" i="61"/>
  <c r="J26" i="61"/>
  <c r="I26" i="61"/>
  <c r="E26" i="61"/>
  <c r="E59" i="61" s="1"/>
  <c r="D26" i="61"/>
  <c r="D59" i="61" s="1"/>
  <c r="C26" i="61"/>
  <c r="B26" i="61"/>
  <c r="B59" i="61" s="1"/>
  <c r="M25" i="61"/>
  <c r="M78" i="62" s="1"/>
  <c r="F25" i="61"/>
  <c r="G25" i="61" s="1"/>
  <c r="M24" i="61"/>
  <c r="F24" i="61"/>
  <c r="M23" i="61"/>
  <c r="M76" i="62" s="1"/>
  <c r="F23" i="61"/>
  <c r="G23" i="61" s="1"/>
  <c r="M22" i="61"/>
  <c r="M75" i="62" s="1"/>
  <c r="F22" i="61"/>
  <c r="G22" i="61" s="1"/>
  <c r="M21" i="61"/>
  <c r="M74" i="62" s="1"/>
  <c r="F21" i="61"/>
  <c r="G21" i="61" s="1"/>
  <c r="M20" i="61"/>
  <c r="M73" i="62" s="1"/>
  <c r="F20" i="61"/>
  <c r="AH22" i="64" l="1"/>
  <c r="AG45" i="64"/>
  <c r="AG41" i="64"/>
  <c r="AG37" i="64"/>
  <c r="AG33" i="64"/>
  <c r="AG29" i="64"/>
  <c r="AG25" i="64"/>
  <c r="AJ45" i="64"/>
  <c r="AJ41" i="64"/>
  <c r="AJ37" i="64"/>
  <c r="AJ33" i="64"/>
  <c r="AJ29" i="64"/>
  <c r="AJ25" i="64"/>
  <c r="AI44" i="64"/>
  <c r="AI33" i="64"/>
  <c r="AI28" i="64"/>
  <c r="AI24" i="64"/>
  <c r="AI43" i="64"/>
  <c r="AI37" i="64"/>
  <c r="AH45" i="64"/>
  <c r="AH41" i="64"/>
  <c r="AH37" i="64"/>
  <c r="AH33" i="64"/>
  <c r="AH29" i="64"/>
  <c r="AH25" i="64"/>
  <c r="AG44" i="64"/>
  <c r="AG40" i="64"/>
  <c r="AG36" i="64"/>
  <c r="AG32" i="64"/>
  <c r="AG28" i="64"/>
  <c r="AG24" i="64"/>
  <c r="AJ44" i="64"/>
  <c r="AJ40" i="64"/>
  <c r="AJ36" i="64"/>
  <c r="AJ32" i="64"/>
  <c r="AJ28" i="64"/>
  <c r="AJ24" i="64"/>
  <c r="AI41" i="64"/>
  <c r="AI31" i="64"/>
  <c r="AI27" i="64"/>
  <c r="AI23" i="64"/>
  <c r="AI42" i="64"/>
  <c r="AI35" i="64"/>
  <c r="AH44" i="64"/>
  <c r="AH40" i="64"/>
  <c r="AH36" i="64"/>
  <c r="AH32" i="64"/>
  <c r="AH28" i="64"/>
  <c r="AH24" i="64"/>
  <c r="AG43" i="64"/>
  <c r="AG39" i="64"/>
  <c r="AG35" i="64"/>
  <c r="AG31" i="64"/>
  <c r="AG27" i="64"/>
  <c r="AG23" i="64"/>
  <c r="AJ43" i="64"/>
  <c r="AJ39" i="64"/>
  <c r="AJ35" i="64"/>
  <c r="AJ31" i="64"/>
  <c r="AJ27" i="64"/>
  <c r="AJ23" i="64"/>
  <c r="AI38" i="64"/>
  <c r="AI30" i="64"/>
  <c r="AI26" i="64"/>
  <c r="AI22" i="64"/>
  <c r="AI40" i="64"/>
  <c r="AI34" i="64"/>
  <c r="AH43" i="64"/>
  <c r="AH39" i="64"/>
  <c r="AH35" i="64"/>
  <c r="AH31" i="64"/>
  <c r="AH27" i="64"/>
  <c r="AH23" i="64"/>
  <c r="AG42" i="64"/>
  <c r="AG38" i="64"/>
  <c r="AG34" i="64"/>
  <c r="AG30" i="64"/>
  <c r="AG26" i="64"/>
  <c r="AG22" i="64"/>
  <c r="AJ42" i="64"/>
  <c r="AJ38" i="64"/>
  <c r="AJ34" i="64"/>
  <c r="AJ30" i="64"/>
  <c r="AJ26" i="64"/>
  <c r="AJ22" i="64"/>
  <c r="AI36" i="64"/>
  <c r="AI29" i="64"/>
  <c r="AI25" i="64"/>
  <c r="AI45" i="64"/>
  <c r="AI39" i="64"/>
  <c r="AI32" i="64"/>
  <c r="AH42" i="64"/>
  <c r="AH38" i="64"/>
  <c r="AH34" i="64"/>
  <c r="AH30" i="64"/>
  <c r="AH26" i="64"/>
  <c r="Y39" i="64"/>
  <c r="F132" i="61"/>
  <c r="M268" i="62"/>
  <c r="N245" i="61"/>
  <c r="N267" i="61"/>
  <c r="F373" i="61"/>
  <c r="N228" i="62"/>
  <c r="N227" i="62"/>
  <c r="N226" i="62"/>
  <c r="N225" i="62"/>
  <c r="N224" i="62"/>
  <c r="N270" i="62"/>
  <c r="L232" i="62"/>
  <c r="L262" i="62"/>
  <c r="L264" i="62"/>
  <c r="M245" i="61"/>
  <c r="F267" i="61"/>
  <c r="M224" i="62"/>
  <c r="D377" i="61"/>
  <c r="E377" i="61"/>
  <c r="G373" i="61"/>
  <c r="B377" i="61"/>
  <c r="K262" i="62"/>
  <c r="K263" i="62"/>
  <c r="K264" i="62"/>
  <c r="K266" i="62"/>
  <c r="N319" i="61"/>
  <c r="N260" i="61"/>
  <c r="N310" i="61"/>
  <c r="N311" i="61"/>
  <c r="I249" i="62"/>
  <c r="I250" i="62"/>
  <c r="I251" i="62"/>
  <c r="I254" i="62"/>
  <c r="I255" i="62"/>
  <c r="I257" i="62"/>
  <c r="I259" i="62"/>
  <c r="K246" i="62"/>
  <c r="K247" i="62"/>
  <c r="K251" i="62"/>
  <c r="K258" i="62"/>
  <c r="K240" i="62"/>
  <c r="K241" i="62"/>
  <c r="K243" i="62"/>
  <c r="F245" i="61"/>
  <c r="M238" i="61"/>
  <c r="I232" i="62"/>
  <c r="I265" i="62"/>
  <c r="I264" i="62"/>
  <c r="L250" i="62"/>
  <c r="L253" i="62"/>
  <c r="L254" i="62"/>
  <c r="L257" i="62"/>
  <c r="L258" i="62"/>
  <c r="P108" i="64"/>
  <c r="P154" i="64" s="1"/>
  <c r="S108" i="64"/>
  <c r="S154" i="64" s="1"/>
  <c r="T108" i="64"/>
  <c r="T154" i="64" s="1"/>
  <c r="D165" i="61"/>
  <c r="L241" i="62"/>
  <c r="E165" i="61"/>
  <c r="M158" i="62"/>
  <c r="N158" i="62" s="1"/>
  <c r="M159" i="62"/>
  <c r="M156" i="62"/>
  <c r="M157" i="62"/>
  <c r="M160" i="62"/>
  <c r="M149" i="62"/>
  <c r="M150" i="62"/>
  <c r="M151" i="62"/>
  <c r="M152" i="62"/>
  <c r="M153" i="62"/>
  <c r="N153" i="62" s="1"/>
  <c r="M135" i="62"/>
  <c r="M136" i="62"/>
  <c r="M138" i="62"/>
  <c r="M137" i="62"/>
  <c r="L79" i="62"/>
  <c r="L112" i="62" s="1"/>
  <c r="L59" i="61"/>
  <c r="M83" i="62"/>
  <c r="O32" i="61"/>
  <c r="O85" i="62" s="1"/>
  <c r="M85" i="62"/>
  <c r="M96" i="62"/>
  <c r="E43" i="62"/>
  <c r="L255" i="62"/>
  <c r="E44" i="62"/>
  <c r="L256" i="62"/>
  <c r="E54" i="62"/>
  <c r="L266" i="62"/>
  <c r="U131" i="64"/>
  <c r="B21" i="62"/>
  <c r="I233" i="62"/>
  <c r="I234" i="62"/>
  <c r="I235" i="62"/>
  <c r="B24" i="62"/>
  <c r="I236" i="62"/>
  <c r="I237" i="62"/>
  <c r="B27" i="62"/>
  <c r="I239" i="62"/>
  <c r="I240" i="62"/>
  <c r="I241" i="62"/>
  <c r="I242" i="62"/>
  <c r="B31" i="62"/>
  <c r="I243" i="62"/>
  <c r="B32" i="62"/>
  <c r="I244" i="62"/>
  <c r="B34" i="62"/>
  <c r="I246" i="62"/>
  <c r="B35" i="62"/>
  <c r="I247" i="62"/>
  <c r="B36" i="62"/>
  <c r="I248" i="62"/>
  <c r="B40" i="62"/>
  <c r="I252" i="62"/>
  <c r="B41" i="62"/>
  <c r="I253" i="62"/>
  <c r="B44" i="62"/>
  <c r="I256" i="62"/>
  <c r="B46" i="62"/>
  <c r="I258" i="62"/>
  <c r="I108" i="61"/>
  <c r="I261" i="62"/>
  <c r="B50" i="62"/>
  <c r="I262" i="62"/>
  <c r="B51" i="62"/>
  <c r="I263" i="62"/>
  <c r="B54" i="62"/>
  <c r="I266" i="62"/>
  <c r="B165" i="61"/>
  <c r="C74" i="62"/>
  <c r="C75" i="62"/>
  <c r="C76" i="62"/>
  <c r="C77" i="62"/>
  <c r="C80" i="62"/>
  <c r="C81" i="62"/>
  <c r="F81" i="62" s="1"/>
  <c r="C83" i="62"/>
  <c r="C84" i="62"/>
  <c r="C85" i="62"/>
  <c r="N191" i="61"/>
  <c r="C87" i="62"/>
  <c r="C89" i="62"/>
  <c r="O109" i="64" s="1"/>
  <c r="O155" i="64" s="1"/>
  <c r="C90" i="62"/>
  <c r="C91" i="62"/>
  <c r="C92" i="62"/>
  <c r="R109" i="64" s="1"/>
  <c r="C95" i="62"/>
  <c r="N202" i="61"/>
  <c r="C97" i="62"/>
  <c r="C98" i="62"/>
  <c r="C99" i="62"/>
  <c r="C102" i="62"/>
  <c r="N208" i="61"/>
  <c r="C103" i="62"/>
  <c r="C104" i="62"/>
  <c r="G104" i="62" s="1"/>
  <c r="N210" i="61"/>
  <c r="C105" i="62"/>
  <c r="N212" i="61"/>
  <c r="E271" i="61"/>
  <c r="V61" i="64"/>
  <c r="M267" i="61"/>
  <c r="M178" i="64"/>
  <c r="Q178" i="64"/>
  <c r="R178" i="64"/>
  <c r="S178" i="64"/>
  <c r="B155" i="62"/>
  <c r="I320" i="61"/>
  <c r="G344" i="61"/>
  <c r="C377" i="61"/>
  <c r="G366" i="61"/>
  <c r="N392" i="61"/>
  <c r="C181" i="62"/>
  <c r="N393" i="61"/>
  <c r="C182" i="62"/>
  <c r="G182" i="62" s="1"/>
  <c r="N394" i="61"/>
  <c r="N395" i="61"/>
  <c r="N396" i="61"/>
  <c r="C186" i="62"/>
  <c r="N398" i="61"/>
  <c r="N399" i="61"/>
  <c r="C188" i="62"/>
  <c r="F188" i="62" s="1"/>
  <c r="N400" i="61"/>
  <c r="C189" i="62"/>
  <c r="F189" i="62" s="1"/>
  <c r="H189" i="62" s="1"/>
  <c r="N401" i="61"/>
  <c r="C190" i="62"/>
  <c r="G190" i="62" s="1"/>
  <c r="N402" i="61"/>
  <c r="N403" i="61"/>
  <c r="C193" i="62"/>
  <c r="N405" i="61"/>
  <c r="C194" i="62"/>
  <c r="N406" i="61"/>
  <c r="C195" i="62"/>
  <c r="N407" i="61"/>
  <c r="C196" i="62"/>
  <c r="N408" i="61"/>
  <c r="C198" i="62"/>
  <c r="N410" i="61"/>
  <c r="C199" i="62"/>
  <c r="N411" i="61"/>
  <c r="N412" i="61"/>
  <c r="C201" i="62"/>
  <c r="N413" i="61"/>
  <c r="N414" i="61"/>
  <c r="C203" i="62"/>
  <c r="N415" i="61"/>
  <c r="C204" i="62"/>
  <c r="N416" i="61"/>
  <c r="C205" i="62"/>
  <c r="N417" i="61"/>
  <c r="N418" i="61"/>
  <c r="N420" i="61"/>
  <c r="N421" i="61"/>
  <c r="C210" i="62"/>
  <c r="F210" i="62" s="1"/>
  <c r="N422" i="61"/>
  <c r="N423" i="61"/>
  <c r="C212" i="62"/>
  <c r="N424" i="61"/>
  <c r="C213" i="62"/>
  <c r="F213" i="62" s="1"/>
  <c r="N425" i="61"/>
  <c r="F71" i="62"/>
  <c r="F67" i="62"/>
  <c r="F164" i="62"/>
  <c r="B107" i="64"/>
  <c r="B154" i="64"/>
  <c r="F18" i="62"/>
  <c r="X155" i="64"/>
  <c r="G155" i="64"/>
  <c r="G156" i="64" s="1"/>
  <c r="G110" i="64"/>
  <c r="C155" i="64"/>
  <c r="C156" i="64" s="1"/>
  <c r="C110" i="64"/>
  <c r="F13" i="62"/>
  <c r="X225" i="64"/>
  <c r="X180" i="64"/>
  <c r="J225" i="64"/>
  <c r="J180" i="64"/>
  <c r="H225" i="64"/>
  <c r="H180" i="64"/>
  <c r="F225" i="64"/>
  <c r="F226" i="64" s="1"/>
  <c r="F180" i="64"/>
  <c r="D180" i="64"/>
  <c r="D225" i="64"/>
  <c r="D226" i="64" s="1"/>
  <c r="Y107" i="64"/>
  <c r="Y154" i="64"/>
  <c r="H107" i="64"/>
  <c r="H154" i="64"/>
  <c r="D107" i="64"/>
  <c r="D154" i="64"/>
  <c r="F177" i="62"/>
  <c r="H177" i="62" s="1"/>
  <c r="Y224" i="64"/>
  <c r="Y177" i="64"/>
  <c r="W224" i="64"/>
  <c r="W177" i="64"/>
  <c r="I224" i="64"/>
  <c r="I177" i="64"/>
  <c r="G224" i="64"/>
  <c r="G177" i="64"/>
  <c r="E224" i="64"/>
  <c r="E177" i="64"/>
  <c r="M269" i="62"/>
  <c r="C224" i="64"/>
  <c r="C177" i="64"/>
  <c r="B247" i="64"/>
  <c r="B294" i="64"/>
  <c r="B155" i="64"/>
  <c r="B110" i="64"/>
  <c r="F11" i="62"/>
  <c r="M98" i="62"/>
  <c r="N52" i="61"/>
  <c r="N105" i="62" s="1"/>
  <c r="M105" i="62"/>
  <c r="E22" i="62"/>
  <c r="L234" i="62"/>
  <c r="E24" i="62"/>
  <c r="L236" i="62"/>
  <c r="E28" i="62"/>
  <c r="L240" i="62"/>
  <c r="E31" i="62"/>
  <c r="L243" i="62"/>
  <c r="E34" i="62"/>
  <c r="L246" i="62"/>
  <c r="E36" i="62"/>
  <c r="L248" i="62"/>
  <c r="E39" i="62"/>
  <c r="L251" i="62"/>
  <c r="M33" i="61"/>
  <c r="M86" i="62" s="1"/>
  <c r="I79" i="62"/>
  <c r="I59" i="61"/>
  <c r="L131" i="64"/>
  <c r="F48" i="61"/>
  <c r="V131" i="64"/>
  <c r="M77" i="62"/>
  <c r="C59" i="61"/>
  <c r="N26" i="61"/>
  <c r="N79" i="62" s="1"/>
  <c r="J79" i="62"/>
  <c r="J59" i="61"/>
  <c r="N29" i="61"/>
  <c r="N82" i="62" s="1"/>
  <c r="M82" i="62"/>
  <c r="M84" i="62"/>
  <c r="J86" i="62"/>
  <c r="L132" i="64" s="1"/>
  <c r="M97" i="62"/>
  <c r="M99" i="62"/>
  <c r="G48" i="61"/>
  <c r="N48" i="61"/>
  <c r="N101" i="62" s="1"/>
  <c r="J101" i="62"/>
  <c r="U132" i="64" s="1"/>
  <c r="U133" i="64" s="1"/>
  <c r="M104" i="62"/>
  <c r="G55" i="61"/>
  <c r="J108" i="62"/>
  <c r="V132" i="64" s="1"/>
  <c r="N73" i="61"/>
  <c r="J232" i="62"/>
  <c r="C21" i="62"/>
  <c r="J233" i="62"/>
  <c r="J234" i="62"/>
  <c r="J235" i="62"/>
  <c r="N77" i="61"/>
  <c r="J236" i="62"/>
  <c r="J237" i="62"/>
  <c r="C27" i="62"/>
  <c r="J239" i="62"/>
  <c r="N81" i="61"/>
  <c r="J240" i="62"/>
  <c r="C29" i="62"/>
  <c r="J241" i="62"/>
  <c r="C30" i="62"/>
  <c r="G30" i="62" s="1"/>
  <c r="N83" i="61"/>
  <c r="J242" i="62"/>
  <c r="N84" i="61"/>
  <c r="J243" i="62"/>
  <c r="N85" i="61"/>
  <c r="J244" i="62"/>
  <c r="J246" i="62"/>
  <c r="J247" i="62"/>
  <c r="N89" i="61"/>
  <c r="J248" i="62"/>
  <c r="N90" i="61"/>
  <c r="J249" i="62"/>
  <c r="N91" i="61"/>
  <c r="J250" i="62"/>
  <c r="J251" i="62"/>
  <c r="J252" i="62"/>
  <c r="C41" i="62"/>
  <c r="J253" i="62"/>
  <c r="C42" i="62"/>
  <c r="N95" i="61"/>
  <c r="J254" i="62"/>
  <c r="N96" i="61"/>
  <c r="J255" i="62"/>
  <c r="C44" i="62"/>
  <c r="N97" i="61"/>
  <c r="J256" i="62"/>
  <c r="C45" i="62"/>
  <c r="N98" i="61"/>
  <c r="J257" i="62"/>
  <c r="C46" i="62"/>
  <c r="N99" i="61"/>
  <c r="J258" i="62"/>
  <c r="N100" i="61"/>
  <c r="J259" i="62"/>
  <c r="N102" i="61"/>
  <c r="J261" i="62"/>
  <c r="C50" i="62"/>
  <c r="N103" i="61"/>
  <c r="J262" i="62"/>
  <c r="N104" i="61"/>
  <c r="J263" i="62"/>
  <c r="J264" i="62"/>
  <c r="C53" i="62"/>
  <c r="N106" i="61"/>
  <c r="J265" i="62"/>
  <c r="N107" i="61"/>
  <c r="J266" i="62"/>
  <c r="G132" i="61"/>
  <c r="C165" i="61"/>
  <c r="B271" i="61"/>
  <c r="I26" i="62"/>
  <c r="L61" i="64"/>
  <c r="G267" i="61"/>
  <c r="N285" i="61"/>
  <c r="C127" i="62"/>
  <c r="N286" i="61"/>
  <c r="N287" i="61"/>
  <c r="N288" i="61"/>
  <c r="C130" i="62"/>
  <c r="N289" i="61"/>
  <c r="C131" i="62"/>
  <c r="N290" i="61"/>
  <c r="J298" i="61"/>
  <c r="N292" i="61"/>
  <c r="C134" i="62"/>
  <c r="G134" i="62" s="1"/>
  <c r="N293" i="61"/>
  <c r="N294" i="61"/>
  <c r="N295" i="61"/>
  <c r="C137" i="62"/>
  <c r="N297" i="61"/>
  <c r="C140" i="62"/>
  <c r="F140" i="62" s="1"/>
  <c r="G140" i="62" s="1"/>
  <c r="C141" i="62"/>
  <c r="C142" i="62"/>
  <c r="C143" i="62"/>
  <c r="C144" i="62"/>
  <c r="C145" i="62"/>
  <c r="C146" i="62"/>
  <c r="F146" i="62" s="1"/>
  <c r="G146" i="62" s="1"/>
  <c r="C147" i="62"/>
  <c r="C148" i="62"/>
  <c r="C149" i="62"/>
  <c r="N308" i="61"/>
  <c r="C150" i="62"/>
  <c r="F150" i="62" s="1"/>
  <c r="G150" i="62" s="1"/>
  <c r="C153" i="62"/>
  <c r="G153" i="62" s="1"/>
  <c r="N312" i="61"/>
  <c r="C155" i="62"/>
  <c r="G155" i="62" s="1"/>
  <c r="N314" i="61"/>
  <c r="C156" i="62"/>
  <c r="G156" i="62" s="1"/>
  <c r="N315" i="61"/>
  <c r="C157" i="62"/>
  <c r="G157" i="62" s="1"/>
  <c r="N316" i="61"/>
  <c r="C158" i="62"/>
  <c r="F158" i="62" s="1"/>
  <c r="G158" i="62" s="1"/>
  <c r="C159" i="62"/>
  <c r="F70" i="62"/>
  <c r="F66" i="62"/>
  <c r="F163" i="62"/>
  <c r="F123" i="62"/>
  <c r="F111" i="62"/>
  <c r="F14" i="62"/>
  <c r="M223" i="62"/>
  <c r="J155" i="64"/>
  <c r="F155" i="64"/>
  <c r="F156" i="64" s="1"/>
  <c r="F110" i="64"/>
  <c r="F122" i="62"/>
  <c r="X295" i="64"/>
  <c r="J295" i="64"/>
  <c r="J250" i="64"/>
  <c r="H250" i="64"/>
  <c r="H295" i="64"/>
  <c r="F295" i="64"/>
  <c r="F296" i="64" s="1"/>
  <c r="F250" i="64"/>
  <c r="D295" i="64"/>
  <c r="D296" i="64" s="1"/>
  <c r="D250" i="64"/>
  <c r="X107" i="64"/>
  <c r="X110" i="64" s="1"/>
  <c r="X154" i="64"/>
  <c r="G154" i="64"/>
  <c r="G107" i="64"/>
  <c r="C154" i="64"/>
  <c r="C107" i="64"/>
  <c r="M230" i="62"/>
  <c r="M228" i="62"/>
  <c r="M226" i="62"/>
  <c r="F125" i="62"/>
  <c r="B180" i="64"/>
  <c r="B225" i="64"/>
  <c r="F58" i="62"/>
  <c r="F12" i="62"/>
  <c r="F176" i="62"/>
  <c r="H176" i="62" s="1"/>
  <c r="Y247" i="64"/>
  <c r="Y294" i="64"/>
  <c r="W294" i="64"/>
  <c r="W247" i="64"/>
  <c r="I247" i="64"/>
  <c r="I294" i="64"/>
  <c r="G294" i="64"/>
  <c r="G247" i="64"/>
  <c r="E294" i="64"/>
  <c r="E247" i="64"/>
  <c r="Y38" i="64"/>
  <c r="Z38" i="64" s="1"/>
  <c r="C294" i="64"/>
  <c r="C247" i="64"/>
  <c r="W153" i="64"/>
  <c r="W156" i="64" s="1"/>
  <c r="N41" i="61"/>
  <c r="N94" i="62" s="1"/>
  <c r="M94" i="62"/>
  <c r="E25" i="62"/>
  <c r="L237" i="62"/>
  <c r="K79" i="62"/>
  <c r="K112" i="62" s="1"/>
  <c r="K59" i="61"/>
  <c r="K79" i="61"/>
  <c r="K232" i="62"/>
  <c r="D21" i="62"/>
  <c r="K233" i="62"/>
  <c r="D22" i="62"/>
  <c r="K234" i="62"/>
  <c r="D23" i="62"/>
  <c r="K235" i="62"/>
  <c r="D24" i="62"/>
  <c r="K236" i="62"/>
  <c r="D25" i="62"/>
  <c r="K237" i="62"/>
  <c r="D27" i="62"/>
  <c r="K239" i="62"/>
  <c r="D30" i="62"/>
  <c r="K242" i="62"/>
  <c r="D32" i="62"/>
  <c r="K244" i="62"/>
  <c r="D36" i="62"/>
  <c r="K248" i="62"/>
  <c r="D37" i="62"/>
  <c r="K249" i="62"/>
  <c r="D38" i="62"/>
  <c r="K250" i="62"/>
  <c r="D40" i="62"/>
  <c r="K252" i="62"/>
  <c r="D41" i="62"/>
  <c r="K253" i="62"/>
  <c r="D42" i="62"/>
  <c r="K254" i="62"/>
  <c r="D43" i="62"/>
  <c r="K255" i="62"/>
  <c r="D44" i="62"/>
  <c r="K256" i="62"/>
  <c r="D45" i="62"/>
  <c r="K257" i="62"/>
  <c r="D47" i="62"/>
  <c r="K259" i="62"/>
  <c r="D49" i="62"/>
  <c r="K261" i="62"/>
  <c r="D53" i="62"/>
  <c r="K265" i="62"/>
  <c r="G238" i="61"/>
  <c r="C271" i="61"/>
  <c r="N238" i="61"/>
  <c r="J271" i="61"/>
  <c r="M271" i="61" s="1"/>
  <c r="G245" i="61"/>
  <c r="F260" i="61"/>
  <c r="I48" i="62"/>
  <c r="M134" i="62"/>
  <c r="I139" i="62"/>
  <c r="M201" i="64"/>
  <c r="M140" i="62"/>
  <c r="N201" i="64"/>
  <c r="M141" i="62"/>
  <c r="N141" i="62" s="1"/>
  <c r="O201" i="64"/>
  <c r="M142" i="62"/>
  <c r="P201" i="64"/>
  <c r="M143" i="62"/>
  <c r="Q201" i="64"/>
  <c r="M144" i="62"/>
  <c r="R201" i="64"/>
  <c r="M145" i="62"/>
  <c r="S201" i="64"/>
  <c r="M146" i="62"/>
  <c r="T201" i="64"/>
  <c r="M147" i="62"/>
  <c r="M148" i="62"/>
  <c r="I154" i="62"/>
  <c r="I161" i="62"/>
  <c r="M155" i="62"/>
  <c r="F110" i="62"/>
  <c r="F69" i="62"/>
  <c r="F65" i="62"/>
  <c r="F162" i="62"/>
  <c r="F119" i="62"/>
  <c r="I155" i="64"/>
  <c r="E155" i="64"/>
  <c r="E156" i="64" s="1"/>
  <c r="E110" i="64"/>
  <c r="F118" i="62"/>
  <c r="M231" i="62"/>
  <c r="Y180" i="64"/>
  <c r="Y225" i="64"/>
  <c r="Y226" i="64" s="1"/>
  <c r="W225" i="64"/>
  <c r="W180" i="64"/>
  <c r="I225" i="64"/>
  <c r="I180" i="64"/>
  <c r="G180" i="64"/>
  <c r="G225" i="64"/>
  <c r="G226" i="64" s="1"/>
  <c r="E180" i="64"/>
  <c r="E225" i="64"/>
  <c r="E226" i="64" s="1"/>
  <c r="C225" i="64"/>
  <c r="C226" i="64" s="1"/>
  <c r="C180" i="64"/>
  <c r="J154" i="64"/>
  <c r="J107" i="64"/>
  <c r="J110" i="64" s="1"/>
  <c r="F154" i="64"/>
  <c r="F107" i="64"/>
  <c r="Y40" i="64"/>
  <c r="Y85" i="64"/>
  <c r="Y86" i="64" s="1"/>
  <c r="N391" i="61"/>
  <c r="O280" i="61"/>
  <c r="H121" i="62" s="1"/>
  <c r="F121" i="62"/>
  <c r="B250" i="64"/>
  <c r="B295" i="64"/>
  <c r="F173" i="62"/>
  <c r="H173" i="62" s="1"/>
  <c r="X224" i="64"/>
  <c r="X177" i="64"/>
  <c r="J224" i="64"/>
  <c r="J177" i="64"/>
  <c r="H224" i="64"/>
  <c r="H177" i="64"/>
  <c r="F177" i="64"/>
  <c r="F224" i="64"/>
  <c r="F223" i="64" s="1"/>
  <c r="D224" i="64"/>
  <c r="D177" i="64"/>
  <c r="M270" i="62"/>
  <c r="F124" i="62"/>
  <c r="N268" i="62"/>
  <c r="O47" i="61"/>
  <c r="O100" i="62" s="1"/>
  <c r="M100" i="62"/>
  <c r="O50" i="61"/>
  <c r="O103" i="62" s="1"/>
  <c r="M103" i="62"/>
  <c r="O54" i="61"/>
  <c r="O107" i="62" s="1"/>
  <c r="M107" i="62"/>
  <c r="E21" i="62"/>
  <c r="L233" i="62"/>
  <c r="E23" i="62"/>
  <c r="L235" i="62"/>
  <c r="L86" i="61"/>
  <c r="L239" i="62"/>
  <c r="E30" i="62"/>
  <c r="L242" i="62"/>
  <c r="E32" i="62"/>
  <c r="L244" i="62"/>
  <c r="E35" i="62"/>
  <c r="L247" i="62"/>
  <c r="E37" i="62"/>
  <c r="L249" i="62"/>
  <c r="E40" i="62"/>
  <c r="L252" i="62"/>
  <c r="E47" i="62"/>
  <c r="L259" i="62"/>
  <c r="E49" i="62"/>
  <c r="L261" i="62"/>
  <c r="E51" i="62"/>
  <c r="L263" i="62"/>
  <c r="E53" i="62"/>
  <c r="L265" i="62"/>
  <c r="D271" i="61"/>
  <c r="G260" i="61"/>
  <c r="M126" i="62"/>
  <c r="I132" i="62"/>
  <c r="M127" i="62"/>
  <c r="M128" i="62"/>
  <c r="M129" i="62"/>
  <c r="M130" i="62"/>
  <c r="M131" i="62"/>
  <c r="J139" i="62"/>
  <c r="M133" i="62"/>
  <c r="M202" i="64"/>
  <c r="N202" i="64"/>
  <c r="O202" i="64"/>
  <c r="P202" i="64"/>
  <c r="Q202" i="64"/>
  <c r="R202" i="64"/>
  <c r="S202" i="64"/>
  <c r="T202" i="64"/>
  <c r="F72" i="62"/>
  <c r="F68" i="62"/>
  <c r="F64" i="62"/>
  <c r="F56" i="62"/>
  <c r="Y155" i="64"/>
  <c r="Y156" i="64" s="1"/>
  <c r="Y110" i="64"/>
  <c r="H155" i="64"/>
  <c r="H110" i="64"/>
  <c r="D155" i="64"/>
  <c r="D156" i="64" s="1"/>
  <c r="D110" i="64"/>
  <c r="F17" i="62"/>
  <c r="Y295" i="64"/>
  <c r="Y250" i="64"/>
  <c r="W250" i="64"/>
  <c r="W295" i="64"/>
  <c r="I250" i="64"/>
  <c r="I295" i="64"/>
  <c r="G295" i="64"/>
  <c r="G296" i="64" s="1"/>
  <c r="G250" i="64"/>
  <c r="E295" i="64"/>
  <c r="E296" i="64" s="1"/>
  <c r="E250" i="64"/>
  <c r="C250" i="64"/>
  <c r="C295" i="64"/>
  <c r="C296" i="64" s="1"/>
  <c r="I107" i="64"/>
  <c r="I110" i="64" s="1"/>
  <c r="I154" i="64"/>
  <c r="I153" i="64" s="1"/>
  <c r="E107" i="64"/>
  <c r="E154" i="64"/>
  <c r="M229" i="62"/>
  <c r="M227" i="62"/>
  <c r="M225" i="62"/>
  <c r="F117" i="62"/>
  <c r="F172" i="62"/>
  <c r="H172" i="62" s="1"/>
  <c r="X294" i="64"/>
  <c r="X293" i="64" s="1"/>
  <c r="X247" i="64"/>
  <c r="X250" i="64" s="1"/>
  <c r="J247" i="64"/>
  <c r="J294" i="64"/>
  <c r="H294" i="64"/>
  <c r="H247" i="64"/>
  <c r="F294" i="64"/>
  <c r="F293" i="64" s="1"/>
  <c r="F247" i="64"/>
  <c r="D247" i="64"/>
  <c r="D294" i="64"/>
  <c r="F120" i="62"/>
  <c r="B224" i="64"/>
  <c r="B177" i="64"/>
  <c r="F109" i="62"/>
  <c r="F19" i="62"/>
  <c r="I185" i="62"/>
  <c r="N186" i="62"/>
  <c r="N202" i="62"/>
  <c r="N206" i="62"/>
  <c r="K108" i="61"/>
  <c r="M209" i="62"/>
  <c r="M45" i="62"/>
  <c r="N128" i="62"/>
  <c r="G213" i="62"/>
  <c r="N22" i="62"/>
  <c r="N28" i="62"/>
  <c r="N30" i="62"/>
  <c r="N50" i="62"/>
  <c r="M54" i="62"/>
  <c r="N183" i="62"/>
  <c r="N150" i="62"/>
  <c r="M286" i="61"/>
  <c r="G186" i="62"/>
  <c r="M28" i="62"/>
  <c r="I313" i="61"/>
  <c r="C47" i="62"/>
  <c r="C206" i="62"/>
  <c r="G206" i="62" s="1"/>
  <c r="M424" i="61"/>
  <c r="O424" i="61" s="1"/>
  <c r="N25" i="62"/>
  <c r="N188" i="62"/>
  <c r="N189" i="62"/>
  <c r="N190" i="62"/>
  <c r="N194" i="62"/>
  <c r="N199" i="62"/>
  <c r="N201" i="62"/>
  <c r="B23" i="62"/>
  <c r="M76" i="61"/>
  <c r="N76" i="61" s="1"/>
  <c r="M30" i="62"/>
  <c r="J419" i="61"/>
  <c r="M303" i="61"/>
  <c r="N303" i="61" s="1"/>
  <c r="M199" i="61"/>
  <c r="N199" i="61" s="1"/>
  <c r="M393" i="61"/>
  <c r="N145" i="62"/>
  <c r="N148" i="62"/>
  <c r="N149" i="62"/>
  <c r="N157" i="62"/>
  <c r="L185" i="62"/>
  <c r="N182" i="62"/>
  <c r="B52" i="62"/>
  <c r="M318" i="61"/>
  <c r="N318" i="61" s="1"/>
  <c r="M47" i="62"/>
  <c r="M50" i="62"/>
  <c r="M53" i="62"/>
  <c r="N53" i="62" s="1"/>
  <c r="N130" i="62"/>
  <c r="N147" i="62"/>
  <c r="B29" i="62"/>
  <c r="F144" i="62"/>
  <c r="G144" i="62" s="1"/>
  <c r="L397" i="61"/>
  <c r="M417" i="61"/>
  <c r="M21" i="62"/>
  <c r="M25" i="62"/>
  <c r="M34" i="62"/>
  <c r="N34" i="62" s="1"/>
  <c r="M35" i="62"/>
  <c r="N35" i="62" s="1"/>
  <c r="N47" i="62"/>
  <c r="N49" i="62"/>
  <c r="M202" i="62"/>
  <c r="M210" i="62"/>
  <c r="K426" i="61"/>
  <c r="F159" i="62"/>
  <c r="G159" i="62" s="1"/>
  <c r="B49" i="62"/>
  <c r="C128" i="62"/>
  <c r="G128" i="62" s="1"/>
  <c r="M305" i="61"/>
  <c r="N305" i="61" s="1"/>
  <c r="F195" i="62"/>
  <c r="N32" i="62"/>
  <c r="M197" i="62"/>
  <c r="N197" i="62" s="1"/>
  <c r="N200" i="62"/>
  <c r="C23" i="62"/>
  <c r="C32" i="62"/>
  <c r="C39" i="62"/>
  <c r="C52" i="62"/>
  <c r="B102" i="62"/>
  <c r="F102" i="62" s="1"/>
  <c r="M208" i="61"/>
  <c r="M392" i="61"/>
  <c r="O392" i="61" s="1"/>
  <c r="C180" i="62"/>
  <c r="G180" i="62" s="1"/>
  <c r="M415" i="61"/>
  <c r="B203" i="62"/>
  <c r="M399" i="61"/>
  <c r="O399" i="61" s="1"/>
  <c r="F198" i="62"/>
  <c r="M210" i="61"/>
  <c r="E196" i="62"/>
  <c r="G196" i="62" s="1"/>
  <c r="M213" i="62"/>
  <c r="C160" i="62"/>
  <c r="G160" i="62" s="1"/>
  <c r="C25" i="62"/>
  <c r="E161" i="62"/>
  <c r="M307" i="61"/>
  <c r="N307" i="61" s="1"/>
  <c r="M407" i="61"/>
  <c r="C43" i="62"/>
  <c r="B95" i="62"/>
  <c r="I207" i="61"/>
  <c r="M201" i="61"/>
  <c r="N201" i="61" s="1"/>
  <c r="M288" i="61"/>
  <c r="G193" i="62"/>
  <c r="D205" i="62"/>
  <c r="D207" i="62" s="1"/>
  <c r="K419" i="61"/>
  <c r="N20" i="62"/>
  <c r="N24" i="62"/>
  <c r="M46" i="62"/>
  <c r="N46" i="62"/>
  <c r="J161" i="62"/>
  <c r="L161" i="62"/>
  <c r="K185" i="62"/>
  <c r="M189" i="62"/>
  <c r="C22" i="62"/>
  <c r="C34" i="62"/>
  <c r="C38" i="62"/>
  <c r="C51" i="62"/>
  <c r="D95" i="62"/>
  <c r="N27" i="62"/>
  <c r="K397" i="61"/>
  <c r="M182" i="61"/>
  <c r="N182" i="61" s="1"/>
  <c r="E145" i="62"/>
  <c r="F145" i="62" s="1"/>
  <c r="G145" i="62" s="1"/>
  <c r="M24" i="62"/>
  <c r="M316" i="61"/>
  <c r="L320" i="61"/>
  <c r="I185" i="61"/>
  <c r="M416" i="61"/>
  <c r="M396" i="61"/>
  <c r="O396" i="61" s="1"/>
  <c r="B25" i="62"/>
  <c r="M91" i="61"/>
  <c r="B47" i="62"/>
  <c r="B73" i="62"/>
  <c r="C96" i="62"/>
  <c r="M202" i="61"/>
  <c r="D153" i="62"/>
  <c r="F153" i="62" s="1"/>
  <c r="M312" i="61"/>
  <c r="J320" i="61"/>
  <c r="M314" i="61"/>
  <c r="B156" i="62"/>
  <c r="M315" i="61"/>
  <c r="C184" i="62"/>
  <c r="C187" i="62"/>
  <c r="G187" i="62" s="1"/>
  <c r="M400" i="61"/>
  <c r="B201" i="62"/>
  <c r="M413" i="61"/>
  <c r="E212" i="62"/>
  <c r="G212" i="62" s="1"/>
  <c r="M78" i="61"/>
  <c r="N78" i="61" s="1"/>
  <c r="M290" i="61"/>
  <c r="M292" i="61"/>
  <c r="M410" i="61"/>
  <c r="M27" i="62"/>
  <c r="M41" i="62"/>
  <c r="N41" i="62" s="1"/>
  <c r="N43" i="62"/>
  <c r="N135" i="62"/>
  <c r="N136" i="62"/>
  <c r="N140" i="62"/>
  <c r="N144" i="62"/>
  <c r="N160" i="62"/>
  <c r="M181" i="62"/>
  <c r="M183" i="62"/>
  <c r="M193" i="62"/>
  <c r="N193" i="62" s="1"/>
  <c r="N196" i="62"/>
  <c r="M206" i="62"/>
  <c r="M100" i="61"/>
  <c r="M287" i="61"/>
  <c r="M299" i="61"/>
  <c r="N299" i="61" s="1"/>
  <c r="J397" i="61"/>
  <c r="N21" i="62"/>
  <c r="M36" i="62"/>
  <c r="N36" i="62" s="1"/>
  <c r="M38" i="62"/>
  <c r="N38" i="62" s="1"/>
  <c r="N155" i="62"/>
  <c r="M200" i="62"/>
  <c r="D92" i="62"/>
  <c r="M198" i="61"/>
  <c r="N198" i="61" s="1"/>
  <c r="E130" i="62"/>
  <c r="D136" i="62"/>
  <c r="M295" i="61"/>
  <c r="C197" i="62"/>
  <c r="F197" i="62" s="1"/>
  <c r="M409" i="61"/>
  <c r="N409" i="61" s="1"/>
  <c r="B199" i="62"/>
  <c r="F199" i="62" s="1"/>
  <c r="M411" i="61"/>
  <c r="D133" i="62"/>
  <c r="M94" i="61"/>
  <c r="N94" i="61" s="1"/>
  <c r="D77" i="62"/>
  <c r="L192" i="61"/>
  <c r="E82" i="62"/>
  <c r="E88" i="62"/>
  <c r="E103" i="62"/>
  <c r="M209" i="61"/>
  <c r="N209" i="61" s="1"/>
  <c r="E131" i="62"/>
  <c r="C151" i="62"/>
  <c r="G151" i="62" s="1"/>
  <c r="E191" i="62"/>
  <c r="E192" i="62" s="1"/>
  <c r="L404" i="61"/>
  <c r="D196" i="62"/>
  <c r="M408" i="61"/>
  <c r="B200" i="62"/>
  <c r="M412" i="61"/>
  <c r="M420" i="61"/>
  <c r="B208" i="62"/>
  <c r="B209" i="62"/>
  <c r="M37" i="62"/>
  <c r="N37" i="62" s="1"/>
  <c r="M180" i="62"/>
  <c r="M182" i="62"/>
  <c r="M422" i="61"/>
  <c r="M289" i="61"/>
  <c r="E45" i="62"/>
  <c r="C20" i="62"/>
  <c r="J79" i="61"/>
  <c r="C35" i="62"/>
  <c r="M88" i="61"/>
  <c r="N88" i="61" s="1"/>
  <c r="C36" i="62"/>
  <c r="B76" i="62"/>
  <c r="M189" i="61"/>
  <c r="N189" i="61" s="1"/>
  <c r="B97" i="62"/>
  <c r="E97" i="62"/>
  <c r="E99" i="62"/>
  <c r="M205" i="61"/>
  <c r="N205" i="61" s="1"/>
  <c r="B149" i="62"/>
  <c r="B154" i="62" s="1"/>
  <c r="M308" i="61"/>
  <c r="E181" i="62"/>
  <c r="G181" i="62" s="1"/>
  <c r="M401" i="61"/>
  <c r="O401" i="61" s="1"/>
  <c r="K404" i="61"/>
  <c r="J404" i="61"/>
  <c r="C191" i="62"/>
  <c r="M405" i="61"/>
  <c r="B193" i="62"/>
  <c r="F193" i="62" s="1"/>
  <c r="E203" i="62"/>
  <c r="G203" i="62" s="1"/>
  <c r="D212" i="62"/>
  <c r="M22" i="62"/>
  <c r="M43" i="62"/>
  <c r="K207" i="62"/>
  <c r="M207" i="62" s="1"/>
  <c r="M201" i="62"/>
  <c r="M208" i="62"/>
  <c r="K214" i="62"/>
  <c r="E127" i="62"/>
  <c r="G127" i="62" s="1"/>
  <c r="L291" i="61"/>
  <c r="D131" i="62"/>
  <c r="M186" i="62"/>
  <c r="K192" i="62"/>
  <c r="N179" i="62"/>
  <c r="B38" i="62"/>
  <c r="L101" i="61"/>
  <c r="E46" i="62"/>
  <c r="G46" i="62" s="1"/>
  <c r="C78" i="62"/>
  <c r="J185" i="61"/>
  <c r="E83" i="62"/>
  <c r="E85" i="62"/>
  <c r="D182" i="62"/>
  <c r="D185" i="62" s="1"/>
  <c r="M394" i="61"/>
  <c r="O394" i="61" s="1"/>
  <c r="C183" i="62"/>
  <c r="M395" i="61"/>
  <c r="O395" i="61" s="1"/>
  <c r="M398" i="61"/>
  <c r="I404" i="61"/>
  <c r="E201" i="62"/>
  <c r="K154" i="62"/>
  <c r="B186" i="62"/>
  <c r="F186" i="62" s="1"/>
  <c r="M187" i="61"/>
  <c r="N187" i="61" s="1"/>
  <c r="E41" i="62"/>
  <c r="B130" i="62"/>
  <c r="M191" i="61"/>
  <c r="B128" i="62"/>
  <c r="M200" i="61"/>
  <c r="N200" i="61" s="1"/>
  <c r="C94" i="62"/>
  <c r="T109" i="64" s="1"/>
  <c r="T155" i="64" s="1"/>
  <c r="B141" i="62"/>
  <c r="M300" i="61"/>
  <c r="N300" i="61" s="1"/>
  <c r="M198" i="62"/>
  <c r="N198" i="62" s="1"/>
  <c r="D31" i="62"/>
  <c r="M183" i="61"/>
  <c r="N183" i="61" s="1"/>
  <c r="G102" i="62"/>
  <c r="C200" i="62"/>
  <c r="G200" i="62" s="1"/>
  <c r="M31" i="62"/>
  <c r="N31" i="62" s="1"/>
  <c r="L154" i="62"/>
  <c r="M190" i="62"/>
  <c r="M203" i="62"/>
  <c r="M204" i="62"/>
  <c r="B20" i="62"/>
  <c r="I79" i="61"/>
  <c r="D39" i="62"/>
  <c r="D73" i="62"/>
  <c r="K185" i="61"/>
  <c r="D149" i="62"/>
  <c r="K313" i="61"/>
  <c r="K320" i="61"/>
  <c r="M414" i="61"/>
  <c r="N23" i="62"/>
  <c r="M23" i="62"/>
  <c r="M40" i="62"/>
  <c r="N40" i="62" s="1"/>
  <c r="M42" i="62"/>
  <c r="N42" i="62" s="1"/>
  <c r="M49" i="62"/>
  <c r="N184" i="62"/>
  <c r="M184" i="62"/>
  <c r="M85" i="61"/>
  <c r="M203" i="61"/>
  <c r="N203" i="61" s="1"/>
  <c r="K291" i="61"/>
  <c r="J313" i="61"/>
  <c r="G198" i="62"/>
  <c r="C202" i="62"/>
  <c r="G202" i="62" s="1"/>
  <c r="M425" i="61"/>
  <c r="N45" i="62"/>
  <c r="N54" i="62"/>
  <c r="K132" i="62"/>
  <c r="M196" i="62"/>
  <c r="N204" i="62"/>
  <c r="N210" i="62"/>
  <c r="M107" i="61"/>
  <c r="M196" i="61"/>
  <c r="N196" i="61" s="1"/>
  <c r="L207" i="61"/>
  <c r="M309" i="61"/>
  <c r="N309" i="61" s="1"/>
  <c r="M39" i="62"/>
  <c r="N39" i="62" s="1"/>
  <c r="N51" i="62"/>
  <c r="L132" i="62"/>
  <c r="J154" i="62"/>
  <c r="M179" i="62"/>
  <c r="M188" i="62"/>
  <c r="O188" i="62" s="1"/>
  <c r="M199" i="62"/>
  <c r="J214" i="62"/>
  <c r="N208" i="62"/>
  <c r="D105" i="62"/>
  <c r="K214" i="61"/>
  <c r="C37" i="62"/>
  <c r="D46" i="62"/>
  <c r="K101" i="61"/>
  <c r="M102" i="61"/>
  <c r="J108" i="61"/>
  <c r="C49" i="62"/>
  <c r="B37" i="62"/>
  <c r="M90" i="61"/>
  <c r="E38" i="62"/>
  <c r="C40" i="62"/>
  <c r="M99" i="61"/>
  <c r="J101" i="61"/>
  <c r="D74" i="62"/>
  <c r="M180" i="61"/>
  <c r="N180" i="61" s="1"/>
  <c r="C88" i="62"/>
  <c r="E91" i="62"/>
  <c r="J132" i="62"/>
  <c r="G205" i="62"/>
  <c r="G149" i="62"/>
  <c r="L192" i="62"/>
  <c r="N187" i="62"/>
  <c r="G199" i="62"/>
  <c r="F33" i="61"/>
  <c r="G33" i="61" s="1"/>
  <c r="C82" i="62"/>
  <c r="M188" i="61"/>
  <c r="N188" i="61" s="1"/>
  <c r="J192" i="61"/>
  <c r="B84" i="62"/>
  <c r="M190" i="61"/>
  <c r="N190" i="61" s="1"/>
  <c r="B87" i="62"/>
  <c r="M108" i="64" s="1"/>
  <c r="M193" i="61"/>
  <c r="N193" i="61" s="1"/>
  <c r="E107" i="62"/>
  <c r="M423" i="61"/>
  <c r="O423" i="61" s="1"/>
  <c r="J426" i="61"/>
  <c r="C211" i="62"/>
  <c r="N29" i="62"/>
  <c r="M29" i="62"/>
  <c r="F26" i="61"/>
  <c r="G26" i="61" s="1"/>
  <c r="C106" i="62"/>
  <c r="M212" i="61"/>
  <c r="M206" i="61"/>
  <c r="N206" i="61" s="1"/>
  <c r="C100" i="62"/>
  <c r="E137" i="62"/>
  <c r="F137" i="62" s="1"/>
  <c r="D161" i="62"/>
  <c r="M186" i="61"/>
  <c r="N186" i="61" s="1"/>
  <c r="B80" i="62"/>
  <c r="I192" i="61"/>
  <c r="E84" i="62"/>
  <c r="E87" i="62"/>
  <c r="D89" i="62"/>
  <c r="C93" i="62"/>
  <c r="S109" i="64" s="1"/>
  <c r="S155" i="64" s="1"/>
  <c r="D100" i="62"/>
  <c r="B127" i="62"/>
  <c r="B83" i="62"/>
  <c r="M89" i="61"/>
  <c r="K161" i="62"/>
  <c r="M317" i="61"/>
  <c r="N317" i="61" s="1"/>
  <c r="M93" i="61"/>
  <c r="N93" i="61" s="1"/>
  <c r="M95" i="61"/>
  <c r="I101" i="61"/>
  <c r="B42" i="62"/>
  <c r="L108" i="61"/>
  <c r="E50" i="62"/>
  <c r="E52" i="62"/>
  <c r="F139" i="61"/>
  <c r="G139" i="61" s="1"/>
  <c r="F161" i="61"/>
  <c r="G161" i="61" s="1"/>
  <c r="M194" i="61"/>
  <c r="N194" i="61" s="1"/>
  <c r="D91" i="62"/>
  <c r="Q108" i="64" s="1"/>
  <c r="M197" i="61"/>
  <c r="N197" i="61" s="1"/>
  <c r="E98" i="62"/>
  <c r="M204" i="61"/>
  <c r="N204" i="61" s="1"/>
  <c r="E100" i="62"/>
  <c r="L214" i="61"/>
  <c r="C136" i="62"/>
  <c r="C138" i="62"/>
  <c r="M297" i="61"/>
  <c r="M55" i="61"/>
  <c r="M108" i="62" s="1"/>
  <c r="L79" i="61"/>
  <c r="E20" i="62"/>
  <c r="C24" i="62"/>
  <c r="J86" i="61"/>
  <c r="M80" i="61"/>
  <c r="N80" i="61" s="1"/>
  <c r="D35" i="62"/>
  <c r="E42" i="62"/>
  <c r="M97" i="61"/>
  <c r="D51" i="62"/>
  <c r="M104" i="61"/>
  <c r="I298" i="61"/>
  <c r="B133" i="62"/>
  <c r="M294" i="61"/>
  <c r="B135" i="62"/>
  <c r="E136" i="62"/>
  <c r="D138" i="62"/>
  <c r="F344" i="61"/>
  <c r="H344" i="61" s="1"/>
  <c r="K86" i="61"/>
  <c r="M82" i="61"/>
  <c r="N82" i="61" s="1"/>
  <c r="D29" i="62"/>
  <c r="C31" i="62"/>
  <c r="M84" i="61"/>
  <c r="B43" i="62"/>
  <c r="M96" i="61"/>
  <c r="B45" i="62"/>
  <c r="M98" i="61"/>
  <c r="C126" i="62"/>
  <c r="J291" i="61"/>
  <c r="C133" i="62"/>
  <c r="C135" i="62"/>
  <c r="G135" i="62" s="1"/>
  <c r="D151" i="62"/>
  <c r="E152" i="62"/>
  <c r="M311" i="61"/>
  <c r="M391" i="61"/>
  <c r="O391" i="61" s="1"/>
  <c r="C179" i="62"/>
  <c r="I397" i="61"/>
  <c r="B181" i="62"/>
  <c r="E183" i="62"/>
  <c r="D192" i="62"/>
  <c r="B191" i="62"/>
  <c r="M403" i="61"/>
  <c r="O403" i="61" s="1"/>
  <c r="I426" i="61"/>
  <c r="M421" i="61"/>
  <c r="O421" i="61" s="1"/>
  <c r="M81" i="61"/>
  <c r="B28" i="62"/>
  <c r="M83" i="61"/>
  <c r="B30" i="62"/>
  <c r="F30" i="62" s="1"/>
  <c r="F154" i="61"/>
  <c r="G154" i="61" s="1"/>
  <c r="L185" i="61"/>
  <c r="E73" i="62"/>
  <c r="D82" i="62"/>
  <c r="K192" i="61"/>
  <c r="J214" i="61"/>
  <c r="C129" i="62"/>
  <c r="G129" i="62" s="1"/>
  <c r="L298" i="61"/>
  <c r="M302" i="61"/>
  <c r="N302" i="61" s="1"/>
  <c r="B143" i="62"/>
  <c r="N207" i="62"/>
  <c r="F55" i="61"/>
  <c r="C28" i="62"/>
  <c r="M87" i="61"/>
  <c r="N87" i="61" s="1"/>
  <c r="D34" i="62"/>
  <c r="D50" i="62"/>
  <c r="M103" i="61"/>
  <c r="M105" i="61"/>
  <c r="N105" i="61" s="1"/>
  <c r="D52" i="62"/>
  <c r="D54" i="62"/>
  <c r="B134" i="62"/>
  <c r="F134" i="62" s="1"/>
  <c r="M293" i="61"/>
  <c r="B190" i="62"/>
  <c r="M402" i="61"/>
  <c r="E194" i="62"/>
  <c r="F194" i="62" s="1"/>
  <c r="M20" i="62"/>
  <c r="N205" i="62"/>
  <c r="M205" i="62"/>
  <c r="N211" i="62"/>
  <c r="M211" i="62"/>
  <c r="D20" i="62"/>
  <c r="M73" i="61"/>
  <c r="M77" i="61"/>
  <c r="I86" i="61"/>
  <c r="C54" i="62"/>
  <c r="K207" i="61"/>
  <c r="M260" i="61"/>
  <c r="M285" i="61"/>
  <c r="I291" i="61"/>
  <c r="M306" i="61"/>
  <c r="N306" i="61" s="1"/>
  <c r="E148" i="62"/>
  <c r="L313" i="61"/>
  <c r="L419" i="61"/>
  <c r="M187" i="62"/>
  <c r="M74" i="61"/>
  <c r="N74" i="61" s="1"/>
  <c r="E27" i="62"/>
  <c r="E29" i="62"/>
  <c r="B39" i="62"/>
  <c r="M92" i="61"/>
  <c r="N92" i="61" s="1"/>
  <c r="B53" i="62"/>
  <c r="M106" i="61"/>
  <c r="M211" i="61"/>
  <c r="N211" i="61" s="1"/>
  <c r="K298" i="61"/>
  <c r="B142" i="62"/>
  <c r="M301" i="61"/>
  <c r="N301" i="61" s="1"/>
  <c r="N191" i="62"/>
  <c r="M191" i="62"/>
  <c r="M194" i="62"/>
  <c r="M26" i="61"/>
  <c r="M79" i="62" s="1"/>
  <c r="M48" i="61"/>
  <c r="M101" i="62" s="1"/>
  <c r="D28" i="62"/>
  <c r="M195" i="61"/>
  <c r="N195" i="61" s="1"/>
  <c r="B89" i="62"/>
  <c r="J207" i="61"/>
  <c r="I214" i="61"/>
  <c r="M296" i="61"/>
  <c r="N296" i="61" s="1"/>
  <c r="M310" i="61"/>
  <c r="C152" i="62"/>
  <c r="C209" i="62"/>
  <c r="G209" i="62" s="1"/>
  <c r="J185" i="62"/>
  <c r="N180" i="62"/>
  <c r="M75" i="61"/>
  <c r="N75" i="61" s="1"/>
  <c r="B22" i="62"/>
  <c r="B75" i="62"/>
  <c r="M181" i="61"/>
  <c r="N181" i="61" s="1"/>
  <c r="M184" i="61"/>
  <c r="N184" i="61" s="1"/>
  <c r="E90" i="62"/>
  <c r="E106" i="62"/>
  <c r="B126" i="62"/>
  <c r="B147" i="62"/>
  <c r="E204" i="62"/>
  <c r="M418" i="61"/>
  <c r="O418" i="61" s="1"/>
  <c r="C208" i="62"/>
  <c r="M44" i="62"/>
  <c r="N44" i="62" s="1"/>
  <c r="G195" i="62"/>
  <c r="M319" i="61"/>
  <c r="F366" i="61"/>
  <c r="M32" i="62"/>
  <c r="M52" i="62"/>
  <c r="N52" i="62" s="1"/>
  <c r="B88" i="62"/>
  <c r="N108" i="64" s="1"/>
  <c r="E96" i="62"/>
  <c r="E133" i="62"/>
  <c r="M304" i="61"/>
  <c r="N304" i="61" s="1"/>
  <c r="M406" i="61"/>
  <c r="E208" i="62"/>
  <c r="L426" i="61"/>
  <c r="N181" i="62"/>
  <c r="N212" i="62"/>
  <c r="M212" i="62"/>
  <c r="N151" i="62"/>
  <c r="M195" i="62"/>
  <c r="N209" i="62"/>
  <c r="L214" i="62"/>
  <c r="N159" i="62"/>
  <c r="N195" i="62"/>
  <c r="N203" i="62"/>
  <c r="N213" i="62"/>
  <c r="N156" i="62"/>
  <c r="I192" i="62"/>
  <c r="J293" i="64" l="1"/>
  <c r="H293" i="64"/>
  <c r="N33" i="61"/>
  <c r="N86" i="62" s="1"/>
  <c r="G31" i="62"/>
  <c r="G153" i="64"/>
  <c r="H223" i="64"/>
  <c r="I245" i="62"/>
  <c r="F77" i="62"/>
  <c r="G77" i="62" s="1"/>
  <c r="O108" i="64"/>
  <c r="O107" i="64" s="1"/>
  <c r="O110" i="64" s="1"/>
  <c r="X153" i="64"/>
  <c r="X156" i="64" s="1"/>
  <c r="G81" i="62"/>
  <c r="F99" i="62"/>
  <c r="G99" i="62" s="1"/>
  <c r="J223" i="64"/>
  <c r="J226" i="64" s="1"/>
  <c r="F153" i="64"/>
  <c r="F104" i="62"/>
  <c r="N127" i="62"/>
  <c r="D223" i="64"/>
  <c r="N143" i="62"/>
  <c r="N223" i="62"/>
  <c r="S153" i="64"/>
  <c r="S156" i="64" s="1"/>
  <c r="N138" i="62"/>
  <c r="F92" i="62"/>
  <c r="G92" i="62" s="1"/>
  <c r="E153" i="64"/>
  <c r="C153" i="64"/>
  <c r="N152" i="62"/>
  <c r="N131" i="62"/>
  <c r="J153" i="64"/>
  <c r="N142" i="62"/>
  <c r="F76" i="62"/>
  <c r="G76" i="62" s="1"/>
  <c r="D293" i="64"/>
  <c r="N146" i="62"/>
  <c r="N133" i="62"/>
  <c r="N129" i="62"/>
  <c r="I156" i="64"/>
  <c r="N137" i="62"/>
  <c r="N230" i="62"/>
  <c r="G210" i="62"/>
  <c r="G188" i="62"/>
  <c r="G189" i="62"/>
  <c r="O231" i="61"/>
  <c r="O223" i="61"/>
  <c r="O239" i="61"/>
  <c r="O252" i="61"/>
  <c r="H296" i="64"/>
  <c r="H226" i="64"/>
  <c r="N231" i="62"/>
  <c r="N229" i="62"/>
  <c r="J296" i="64"/>
  <c r="X296" i="64"/>
  <c r="J156" i="64"/>
  <c r="N269" i="62"/>
  <c r="V130" i="64"/>
  <c r="F44" i="62"/>
  <c r="G53" i="62"/>
  <c r="F21" i="62"/>
  <c r="X223" i="64"/>
  <c r="X226" i="64" s="1"/>
  <c r="F377" i="61"/>
  <c r="N404" i="61"/>
  <c r="H366" i="61"/>
  <c r="J218" i="62"/>
  <c r="F157" i="62"/>
  <c r="F155" i="62"/>
  <c r="B161" i="62"/>
  <c r="V178" i="64" s="1"/>
  <c r="I324" i="61"/>
  <c r="I260" i="62"/>
  <c r="G130" i="62"/>
  <c r="L218" i="61"/>
  <c r="F105" i="62"/>
  <c r="G105" i="62" s="1"/>
  <c r="F103" i="62"/>
  <c r="G103" i="62" s="1"/>
  <c r="N109" i="64"/>
  <c r="T153" i="64"/>
  <c r="T156" i="64" s="1"/>
  <c r="F85" i="62"/>
  <c r="G85" i="62" s="1"/>
  <c r="C79" i="62"/>
  <c r="F53" i="62"/>
  <c r="L165" i="62"/>
  <c r="G51" i="62"/>
  <c r="G54" i="62"/>
  <c r="G44" i="62"/>
  <c r="G37" i="62"/>
  <c r="F36" i="62"/>
  <c r="G45" i="62"/>
  <c r="G47" i="62"/>
  <c r="F40" i="62"/>
  <c r="F41" i="62"/>
  <c r="F32" i="62"/>
  <c r="Q154" i="64"/>
  <c r="O271" i="61"/>
  <c r="O244" i="61"/>
  <c r="O245" i="61"/>
  <c r="O247" i="61"/>
  <c r="O253" i="61"/>
  <c r="O267" i="61"/>
  <c r="O248" i="61"/>
  <c r="O236" i="61"/>
  <c r="O249" i="61"/>
  <c r="O259" i="61"/>
  <c r="O246" i="61"/>
  <c r="O238" i="61"/>
  <c r="O263" i="61"/>
  <c r="O250" i="61"/>
  <c r="O251" i="61"/>
  <c r="F147" i="62"/>
  <c r="T178" i="64"/>
  <c r="K245" i="62"/>
  <c r="N155" i="64"/>
  <c r="U202" i="64"/>
  <c r="I238" i="62"/>
  <c r="I112" i="61"/>
  <c r="J218" i="61"/>
  <c r="B223" i="64"/>
  <c r="B226" i="64" s="1"/>
  <c r="U62" i="64"/>
  <c r="R108" i="64"/>
  <c r="L245" i="62"/>
  <c r="V201" i="64"/>
  <c r="M161" i="62"/>
  <c r="N161" i="62" s="1"/>
  <c r="S200" i="64"/>
  <c r="S203" i="64" s="1"/>
  <c r="R270" i="64"/>
  <c r="R273" i="64" s="1"/>
  <c r="O200" i="64"/>
  <c r="O203" i="64" s="1"/>
  <c r="N270" i="64"/>
  <c r="N273" i="64" s="1"/>
  <c r="L201" i="64"/>
  <c r="M139" i="62"/>
  <c r="L62" i="64"/>
  <c r="K238" i="62"/>
  <c r="K112" i="61"/>
  <c r="I293" i="64"/>
  <c r="I296" i="64" s="1"/>
  <c r="Y293" i="64"/>
  <c r="Y296" i="64" s="1"/>
  <c r="V62" i="64"/>
  <c r="V37" i="64"/>
  <c r="V40" i="64" s="1"/>
  <c r="L60" i="64"/>
  <c r="K131" i="64"/>
  <c r="I112" i="62"/>
  <c r="G223" i="64"/>
  <c r="W223" i="64"/>
  <c r="W226" i="64" s="1"/>
  <c r="B153" i="64"/>
  <c r="B156" i="64" s="1"/>
  <c r="G377" i="61"/>
  <c r="S224" i="64"/>
  <c r="Q224" i="64"/>
  <c r="R155" i="64"/>
  <c r="P109" i="64"/>
  <c r="N154" i="64"/>
  <c r="N153" i="64" s="1"/>
  <c r="N156" i="64" s="1"/>
  <c r="N107" i="64"/>
  <c r="N110" i="64" s="1"/>
  <c r="O154" i="64"/>
  <c r="O153" i="64" s="1"/>
  <c r="O156" i="64" s="1"/>
  <c r="N291" i="61"/>
  <c r="J324" i="61"/>
  <c r="L238" i="62"/>
  <c r="L112" i="61"/>
  <c r="N426" i="61"/>
  <c r="M154" i="64"/>
  <c r="K202" i="64"/>
  <c r="J165" i="62"/>
  <c r="K260" i="62"/>
  <c r="K324" i="61"/>
  <c r="K218" i="61"/>
  <c r="F141" i="62"/>
  <c r="G141" i="62" s="1"/>
  <c r="N178" i="64"/>
  <c r="L324" i="61"/>
  <c r="V202" i="64"/>
  <c r="K201" i="64"/>
  <c r="M132" i="62"/>
  <c r="I165" i="62"/>
  <c r="T107" i="64"/>
  <c r="T110" i="64" s="1"/>
  <c r="T270" i="64"/>
  <c r="T273" i="64" s="1"/>
  <c r="S270" i="64"/>
  <c r="S273" i="64" s="1"/>
  <c r="P200" i="64"/>
  <c r="P203" i="64" s="1"/>
  <c r="O270" i="64"/>
  <c r="O273" i="64" s="1"/>
  <c r="K62" i="64"/>
  <c r="E293" i="64"/>
  <c r="S295" i="64"/>
  <c r="S179" i="64"/>
  <c r="S225" i="64" s="1"/>
  <c r="Q295" i="64"/>
  <c r="Q179" i="64"/>
  <c r="O295" i="64"/>
  <c r="O179" i="64"/>
  <c r="O225" i="64" s="1"/>
  <c r="M295" i="64"/>
  <c r="M179" i="64"/>
  <c r="M225" i="64" s="1"/>
  <c r="F59" i="61"/>
  <c r="D153" i="64"/>
  <c r="Y153" i="64"/>
  <c r="S294" i="64"/>
  <c r="S247" i="64"/>
  <c r="S250" i="64" s="1"/>
  <c r="Q294" i="64"/>
  <c r="V84" i="64"/>
  <c r="M109" i="64"/>
  <c r="M155" i="64" s="1"/>
  <c r="U130" i="64"/>
  <c r="F142" i="62"/>
  <c r="O178" i="64"/>
  <c r="J245" i="62"/>
  <c r="L267" i="62"/>
  <c r="K165" i="62"/>
  <c r="K430" i="61"/>
  <c r="K218" i="62"/>
  <c r="L218" i="62"/>
  <c r="S107" i="64"/>
  <c r="S110" i="64" s="1"/>
  <c r="U201" i="64"/>
  <c r="M154" i="62"/>
  <c r="T200" i="64"/>
  <c r="T203" i="64" s="1"/>
  <c r="Q200" i="64"/>
  <c r="Q203" i="64" s="1"/>
  <c r="P270" i="64"/>
  <c r="P273" i="64" s="1"/>
  <c r="M200" i="64"/>
  <c r="M203" i="64" s="1"/>
  <c r="U61" i="64"/>
  <c r="U60" i="64" s="1"/>
  <c r="U63" i="64" s="1"/>
  <c r="N271" i="61"/>
  <c r="C293" i="64"/>
  <c r="K61" i="64"/>
  <c r="I59" i="62"/>
  <c r="V133" i="64"/>
  <c r="K132" i="64"/>
  <c r="J112" i="62"/>
  <c r="L130" i="64"/>
  <c r="L133" i="64" s="1"/>
  <c r="E223" i="64"/>
  <c r="I223" i="64"/>
  <c r="I226" i="64" s="1"/>
  <c r="Y223" i="64"/>
  <c r="R224" i="64"/>
  <c r="M224" i="64"/>
  <c r="V60" i="64"/>
  <c r="Q109" i="64"/>
  <c r="Q155" i="64" s="1"/>
  <c r="F165" i="61"/>
  <c r="H139" i="61" s="1"/>
  <c r="I267" i="62"/>
  <c r="O260" i="61"/>
  <c r="F143" i="62"/>
  <c r="P178" i="64"/>
  <c r="N101" i="61"/>
  <c r="J260" i="62"/>
  <c r="J267" i="62"/>
  <c r="L260" i="62"/>
  <c r="J238" i="62"/>
  <c r="J112" i="61"/>
  <c r="J430" i="61"/>
  <c r="N397" i="61"/>
  <c r="I218" i="61"/>
  <c r="L430" i="61"/>
  <c r="N419" i="61"/>
  <c r="K267" i="62"/>
  <c r="I218" i="62"/>
  <c r="L202" i="64"/>
  <c r="R200" i="64"/>
  <c r="R203" i="64" s="1"/>
  <c r="Q270" i="64"/>
  <c r="Q273" i="64" s="1"/>
  <c r="N200" i="64"/>
  <c r="N203" i="64" s="1"/>
  <c r="M270" i="64"/>
  <c r="M273" i="64" s="1"/>
  <c r="Y37" i="64"/>
  <c r="Y84" i="64"/>
  <c r="Y83" i="64" s="1"/>
  <c r="G293" i="64"/>
  <c r="W293" i="64"/>
  <c r="W296" i="64" s="1"/>
  <c r="T295" i="64"/>
  <c r="T179" i="64"/>
  <c r="T225" i="64" s="1"/>
  <c r="R247" i="64"/>
  <c r="R179" i="64"/>
  <c r="R225" i="64" s="1"/>
  <c r="P295" i="64"/>
  <c r="P179" i="64"/>
  <c r="P225" i="64" s="1"/>
  <c r="N295" i="64"/>
  <c r="N179" i="64"/>
  <c r="L84" i="64"/>
  <c r="L37" i="64"/>
  <c r="L40" i="64" s="1"/>
  <c r="F271" i="61"/>
  <c r="N55" i="61"/>
  <c r="N108" i="62" s="1"/>
  <c r="M59" i="61"/>
  <c r="B293" i="64"/>
  <c r="B296" i="64" s="1"/>
  <c r="C223" i="64"/>
  <c r="H153" i="64"/>
  <c r="H156" i="64" s="1"/>
  <c r="R294" i="64"/>
  <c r="M294" i="64"/>
  <c r="M247" i="64"/>
  <c r="M250" i="64" s="1"/>
  <c r="N139" i="62"/>
  <c r="I430" i="61"/>
  <c r="F205" i="62"/>
  <c r="G32" i="62"/>
  <c r="F91" i="62"/>
  <c r="G91" i="62" s="1"/>
  <c r="D101" i="62"/>
  <c r="C48" i="62"/>
  <c r="F89" i="62"/>
  <c r="G89" i="62" s="1"/>
  <c r="F206" i="62"/>
  <c r="H206" i="62" s="1"/>
  <c r="C207" i="62"/>
  <c r="F43" i="62"/>
  <c r="G43" i="62"/>
  <c r="N214" i="62"/>
  <c r="N255" i="62"/>
  <c r="F127" i="62"/>
  <c r="F201" i="62"/>
  <c r="F131" i="62"/>
  <c r="N26" i="62"/>
  <c r="B207" i="62"/>
  <c r="M33" i="62"/>
  <c r="N33" i="62" s="1"/>
  <c r="F128" i="62"/>
  <c r="G41" i="62"/>
  <c r="F95" i="62"/>
  <c r="G95" i="62" s="1"/>
  <c r="G194" i="62"/>
  <c r="G38" i="62"/>
  <c r="F200" i="62"/>
  <c r="F47" i="62"/>
  <c r="F23" i="62"/>
  <c r="G23" i="62" s="1"/>
  <c r="F202" i="62"/>
  <c r="F151" i="62"/>
  <c r="F83" i="62"/>
  <c r="G83" i="62" s="1"/>
  <c r="D79" i="62"/>
  <c r="F130" i="62"/>
  <c r="F149" i="62"/>
  <c r="F49" i="62"/>
  <c r="F97" i="62"/>
  <c r="G97" i="62" s="1"/>
  <c r="M252" i="62"/>
  <c r="C192" i="62"/>
  <c r="G192" i="62" s="1"/>
  <c r="C161" i="62"/>
  <c r="E132" i="62"/>
  <c r="M320" i="61"/>
  <c r="N320" i="61" s="1"/>
  <c r="G36" i="62"/>
  <c r="F182" i="62"/>
  <c r="H182" i="62" s="1"/>
  <c r="N263" i="62"/>
  <c r="F45" i="62"/>
  <c r="M263" i="62"/>
  <c r="F196" i="62"/>
  <c r="M404" i="61"/>
  <c r="F212" i="62"/>
  <c r="H212" i="62" s="1"/>
  <c r="M257" i="62"/>
  <c r="F25" i="62"/>
  <c r="G25" i="62" s="1"/>
  <c r="F51" i="62"/>
  <c r="F38" i="62"/>
  <c r="G137" i="62"/>
  <c r="F52" i="62"/>
  <c r="G52" i="62" s="1"/>
  <c r="F78" i="62"/>
  <c r="G78" i="62" s="1"/>
  <c r="D214" i="62"/>
  <c r="D218" i="62" s="1"/>
  <c r="M251" i="62"/>
  <c r="F136" i="62"/>
  <c r="B214" i="62"/>
  <c r="B108" i="62"/>
  <c r="M214" i="62"/>
  <c r="E139" i="62"/>
  <c r="F152" i="62"/>
  <c r="F156" i="62"/>
  <c r="F34" i="62"/>
  <c r="G34" i="62" s="1"/>
  <c r="M234" i="62"/>
  <c r="N234" i="62" s="1"/>
  <c r="F35" i="62"/>
  <c r="G35" i="62" s="1"/>
  <c r="E86" i="62"/>
  <c r="G131" i="62"/>
  <c r="F31" i="62"/>
  <c r="F37" i="62"/>
  <c r="F180" i="62"/>
  <c r="H180" i="62" s="1"/>
  <c r="F187" i="62"/>
  <c r="H187" i="62" s="1"/>
  <c r="F160" i="62"/>
  <c r="F29" i="62"/>
  <c r="G29" i="62" s="1"/>
  <c r="M241" i="62"/>
  <c r="E214" i="62"/>
  <c r="M265" i="62"/>
  <c r="D132" i="62"/>
  <c r="M55" i="62"/>
  <c r="N55" i="62" s="1"/>
  <c r="F82" i="62"/>
  <c r="G82" i="62" s="1"/>
  <c r="M242" i="62"/>
  <c r="M255" i="62"/>
  <c r="M233" i="62"/>
  <c r="G201" i="62"/>
  <c r="M237" i="62"/>
  <c r="B101" i="62"/>
  <c r="G184" i="62"/>
  <c r="F184" i="62"/>
  <c r="H184" i="62" s="1"/>
  <c r="M298" i="61"/>
  <c r="N298" i="61" s="1"/>
  <c r="F74" i="62"/>
  <c r="G74" i="62" s="1"/>
  <c r="F39" i="62"/>
  <c r="G39" i="62" s="1"/>
  <c r="M313" i="61"/>
  <c r="N313" i="61" s="1"/>
  <c r="D55" i="62"/>
  <c r="M244" i="62"/>
  <c r="N244" i="62" s="1"/>
  <c r="D154" i="62"/>
  <c r="E207" i="62"/>
  <c r="E108" i="62"/>
  <c r="D86" i="62"/>
  <c r="M264" i="62"/>
  <c r="F191" i="62"/>
  <c r="H191" i="62" s="1"/>
  <c r="D139" i="62"/>
  <c r="M236" i="62"/>
  <c r="M250" i="62"/>
  <c r="M248" i="62"/>
  <c r="F203" i="62"/>
  <c r="N132" i="62"/>
  <c r="M253" i="62"/>
  <c r="G191" i="62"/>
  <c r="F84" i="62"/>
  <c r="G84" i="62" s="1"/>
  <c r="M48" i="62"/>
  <c r="N48" i="62" s="1"/>
  <c r="M232" i="62"/>
  <c r="F94" i="62"/>
  <c r="G94" i="62" s="1"/>
  <c r="M246" i="62"/>
  <c r="M419" i="61"/>
  <c r="M235" i="62"/>
  <c r="E33" i="62"/>
  <c r="F27" i="62"/>
  <c r="C33" i="62"/>
  <c r="G28" i="62"/>
  <c r="F75" i="62"/>
  <c r="B79" i="62"/>
  <c r="H55" i="61"/>
  <c r="G183" i="62"/>
  <c r="E185" i="62"/>
  <c r="F183" i="62"/>
  <c r="H183" i="62" s="1"/>
  <c r="H353" i="61"/>
  <c r="H345" i="61"/>
  <c r="H372" i="61"/>
  <c r="H351" i="61"/>
  <c r="H349" i="61"/>
  <c r="H359" i="61"/>
  <c r="H352" i="61"/>
  <c r="H373" i="61"/>
  <c r="H362" i="61"/>
  <c r="H347" i="61"/>
  <c r="H340" i="61"/>
  <c r="H361" i="61"/>
  <c r="H354" i="61"/>
  <c r="H367" i="61"/>
  <c r="H369" i="61"/>
  <c r="H356" i="61"/>
  <c r="H363" i="61"/>
  <c r="H357" i="61"/>
  <c r="H358" i="61"/>
  <c r="M262" i="62"/>
  <c r="O48" i="61"/>
  <c r="O101" i="62" s="1"/>
  <c r="M86" i="61"/>
  <c r="N86" i="61" s="1"/>
  <c r="F181" i="62"/>
  <c r="B185" i="62"/>
  <c r="N126" i="62"/>
  <c r="F54" i="62"/>
  <c r="F90" i="62"/>
  <c r="G90" i="62" s="1"/>
  <c r="M207" i="61"/>
  <c r="N207" i="61" s="1"/>
  <c r="D108" i="62"/>
  <c r="M79" i="61"/>
  <c r="N79" i="61" s="1"/>
  <c r="G106" i="62"/>
  <c r="C108" i="62"/>
  <c r="G211" i="62"/>
  <c r="F211" i="62"/>
  <c r="H211" i="62" s="1"/>
  <c r="F50" i="62"/>
  <c r="N192" i="62"/>
  <c r="G24" i="62"/>
  <c r="F24" i="62"/>
  <c r="F80" i="62"/>
  <c r="B86" i="62"/>
  <c r="F107" i="62"/>
  <c r="G107" i="62" s="1"/>
  <c r="D33" i="62"/>
  <c r="M266" i="62"/>
  <c r="M214" i="61"/>
  <c r="N214" i="61" s="1"/>
  <c r="M426" i="61"/>
  <c r="E26" i="62"/>
  <c r="G20" i="62"/>
  <c r="E55" i="62"/>
  <c r="G50" i="62"/>
  <c r="M185" i="61"/>
  <c r="N185" i="61" s="1"/>
  <c r="F208" i="62"/>
  <c r="C214" i="62"/>
  <c r="G208" i="62"/>
  <c r="G143" i="62"/>
  <c r="M397" i="61"/>
  <c r="G138" i="62"/>
  <c r="F138" i="62"/>
  <c r="F209" i="62"/>
  <c r="H209" i="62" s="1"/>
  <c r="F93" i="62"/>
  <c r="G93" i="62" s="1"/>
  <c r="C26" i="62"/>
  <c r="F100" i="62"/>
  <c r="G100" i="62" s="1"/>
  <c r="C101" i="62"/>
  <c r="C154" i="62"/>
  <c r="G40" i="62"/>
  <c r="D48" i="62"/>
  <c r="F46" i="62"/>
  <c r="F126" i="62"/>
  <c r="B132" i="62"/>
  <c r="M291" i="61"/>
  <c r="H154" i="61"/>
  <c r="G133" i="62"/>
  <c r="C139" i="62"/>
  <c r="M192" i="62"/>
  <c r="E154" i="62"/>
  <c r="F148" i="62"/>
  <c r="G148" i="62" s="1"/>
  <c r="F28" i="62"/>
  <c r="B33" i="62"/>
  <c r="G21" i="62"/>
  <c r="N134" i="62"/>
  <c r="G96" i="62"/>
  <c r="E101" i="62"/>
  <c r="F96" i="62"/>
  <c r="G204" i="62"/>
  <c r="F204" i="62"/>
  <c r="N185" i="62"/>
  <c r="M185" i="62"/>
  <c r="G142" i="62"/>
  <c r="D26" i="62"/>
  <c r="F20" i="62"/>
  <c r="F190" i="62"/>
  <c r="B192" i="62"/>
  <c r="H235" i="61"/>
  <c r="H265" i="61"/>
  <c r="H264" i="61"/>
  <c r="H234" i="61"/>
  <c r="H261" i="61"/>
  <c r="H251" i="61"/>
  <c r="H247" i="61"/>
  <c r="H253" i="61"/>
  <c r="H239" i="61"/>
  <c r="H236" i="61"/>
  <c r="H232" i="61"/>
  <c r="H263" i="61"/>
  <c r="H252" i="61"/>
  <c r="H244" i="61"/>
  <c r="H266" i="61"/>
  <c r="H237" i="61"/>
  <c r="H233" i="61"/>
  <c r="H258" i="61"/>
  <c r="H250" i="61"/>
  <c r="H259" i="61"/>
  <c r="H248" i="61"/>
  <c r="H241" i="61"/>
  <c r="F135" i="62"/>
  <c r="M256" i="62"/>
  <c r="M254" i="62"/>
  <c r="M192" i="61"/>
  <c r="N192" i="61" s="1"/>
  <c r="M259" i="62"/>
  <c r="F87" i="62"/>
  <c r="C86" i="62"/>
  <c r="M261" i="62"/>
  <c r="N261" i="62"/>
  <c r="H249" i="61"/>
  <c r="F133" i="62"/>
  <c r="B139" i="62"/>
  <c r="M247" i="62"/>
  <c r="M26" i="62"/>
  <c r="E48" i="62"/>
  <c r="G42" i="62"/>
  <c r="M249" i="62"/>
  <c r="M258" i="62"/>
  <c r="F22" i="62"/>
  <c r="B26" i="62"/>
  <c r="F179" i="62"/>
  <c r="H179" i="62" s="1"/>
  <c r="C185" i="62"/>
  <c r="G179" i="62"/>
  <c r="G126" i="62"/>
  <c r="C132" i="62"/>
  <c r="F98" i="62"/>
  <c r="G98" i="62" s="1"/>
  <c r="F42" i="62"/>
  <c r="B48" i="62"/>
  <c r="G49" i="62"/>
  <c r="C55" i="62"/>
  <c r="F88" i="62"/>
  <c r="G88" i="62" s="1"/>
  <c r="G147" i="62"/>
  <c r="G152" i="62"/>
  <c r="E79" i="62"/>
  <c r="F73" i="62"/>
  <c r="G73" i="62" s="1"/>
  <c r="M240" i="62"/>
  <c r="F106" i="62"/>
  <c r="G197" i="62"/>
  <c r="G136" i="62"/>
  <c r="M101" i="61"/>
  <c r="M239" i="62"/>
  <c r="B55" i="62"/>
  <c r="F129" i="62"/>
  <c r="M243" i="62"/>
  <c r="M108" i="61"/>
  <c r="N108" i="61" s="1"/>
  <c r="D59" i="62" l="1"/>
  <c r="O19" i="61"/>
  <c r="O72" i="62" s="1"/>
  <c r="O24" i="61"/>
  <c r="O77" i="62" s="1"/>
  <c r="M223" i="64"/>
  <c r="M226" i="64" s="1"/>
  <c r="M218" i="61"/>
  <c r="S293" i="64"/>
  <c r="S296" i="64" s="1"/>
  <c r="N235" i="62"/>
  <c r="N232" i="62"/>
  <c r="N250" i="62"/>
  <c r="N264" i="62"/>
  <c r="N241" i="62"/>
  <c r="N257" i="62"/>
  <c r="N239" i="62"/>
  <c r="E112" i="62"/>
  <c r="N258" i="62"/>
  <c r="N256" i="62"/>
  <c r="N266" i="62"/>
  <c r="L108" i="64"/>
  <c r="L154" i="64" s="1"/>
  <c r="N262" i="62"/>
  <c r="N246" i="62"/>
  <c r="N253" i="62"/>
  <c r="N251" i="62"/>
  <c r="N236" i="62"/>
  <c r="N233" i="62"/>
  <c r="N154" i="62"/>
  <c r="N243" i="62"/>
  <c r="N249" i="62"/>
  <c r="N247" i="62"/>
  <c r="N259" i="62"/>
  <c r="N248" i="62"/>
  <c r="N237" i="62"/>
  <c r="N242" i="62"/>
  <c r="N265" i="62"/>
  <c r="N252" i="62"/>
  <c r="Q247" i="64"/>
  <c r="Q250" i="64" s="1"/>
  <c r="L85" i="64"/>
  <c r="L83" i="64" s="1"/>
  <c r="L86" i="64" s="1"/>
  <c r="H377" i="61"/>
  <c r="H374" i="61"/>
  <c r="H337" i="61"/>
  <c r="H376" i="61"/>
  <c r="H375" i="61"/>
  <c r="H364" i="61"/>
  <c r="H355" i="61"/>
  <c r="H360" i="61"/>
  <c r="H245" i="61"/>
  <c r="H224" i="61"/>
  <c r="H228" i="61"/>
  <c r="H270" i="61"/>
  <c r="H223" i="61"/>
  <c r="H229" i="61"/>
  <c r="H269" i="61"/>
  <c r="H226" i="61"/>
  <c r="H230" i="61"/>
  <c r="H268" i="61"/>
  <c r="H225" i="61"/>
  <c r="H231" i="61"/>
  <c r="O218" i="61"/>
  <c r="O176" i="61"/>
  <c r="H70" i="62" s="1"/>
  <c r="O172" i="61"/>
  <c r="H66" i="62" s="1"/>
  <c r="O215" i="61"/>
  <c r="H109" i="62" s="1"/>
  <c r="O177" i="61"/>
  <c r="H71" i="62" s="1"/>
  <c r="O173" i="61"/>
  <c r="H67" i="62" s="1"/>
  <c r="O217" i="61"/>
  <c r="H111" i="62" s="1"/>
  <c r="O216" i="61"/>
  <c r="H110" i="62" s="1"/>
  <c r="O175" i="61"/>
  <c r="H69" i="62" s="1"/>
  <c r="O171" i="61"/>
  <c r="H65" i="62" s="1"/>
  <c r="O178" i="61"/>
  <c r="H72" i="62" s="1"/>
  <c r="O174" i="61"/>
  <c r="H68" i="62" s="1"/>
  <c r="O170" i="61"/>
  <c r="H64" i="62" s="1"/>
  <c r="H165" i="61"/>
  <c r="H119" i="61"/>
  <c r="H123" i="61"/>
  <c r="H164" i="61"/>
  <c r="H118" i="61"/>
  <c r="H122" i="61"/>
  <c r="H117" i="61"/>
  <c r="H121" i="61"/>
  <c r="H125" i="61"/>
  <c r="H162" i="61"/>
  <c r="H120" i="61"/>
  <c r="H124" i="61"/>
  <c r="H163" i="61"/>
  <c r="O59" i="61"/>
  <c r="O17" i="61"/>
  <c r="O70" i="62" s="1"/>
  <c r="O18" i="61"/>
  <c r="O71" i="62" s="1"/>
  <c r="O56" i="61"/>
  <c r="O109" i="62" s="1"/>
  <c r="O58" i="61"/>
  <c r="O111" i="62" s="1"/>
  <c r="O12" i="61"/>
  <c r="O65" i="62" s="1"/>
  <c r="O57" i="61"/>
  <c r="O110" i="62" s="1"/>
  <c r="O11" i="61"/>
  <c r="O64" i="62" s="1"/>
  <c r="O15" i="61"/>
  <c r="O68" i="62" s="1"/>
  <c r="O51" i="61"/>
  <c r="O104" i="62" s="1"/>
  <c r="O30" i="61"/>
  <c r="O83" i="62" s="1"/>
  <c r="O43" i="61"/>
  <c r="O96" i="62" s="1"/>
  <c r="O45" i="61"/>
  <c r="O98" i="62" s="1"/>
  <c r="O31" i="61"/>
  <c r="O84" i="62" s="1"/>
  <c r="O44" i="61"/>
  <c r="O97" i="62" s="1"/>
  <c r="O46" i="61"/>
  <c r="O99" i="62" s="1"/>
  <c r="H59" i="61"/>
  <c r="H58" i="61"/>
  <c r="H12" i="61"/>
  <c r="H16" i="61"/>
  <c r="H57" i="61"/>
  <c r="H15" i="61"/>
  <c r="H19" i="61"/>
  <c r="H56" i="61"/>
  <c r="H11" i="61"/>
  <c r="H14" i="61"/>
  <c r="H18" i="61"/>
  <c r="H13" i="61"/>
  <c r="H17" i="61"/>
  <c r="C218" i="62"/>
  <c r="E218" i="62"/>
  <c r="M430" i="61"/>
  <c r="M218" i="62"/>
  <c r="M177" i="64"/>
  <c r="M180" i="64" s="1"/>
  <c r="U85" i="64"/>
  <c r="N218" i="62"/>
  <c r="H246" i="61"/>
  <c r="H240" i="61"/>
  <c r="H242" i="61"/>
  <c r="H257" i="61"/>
  <c r="H243" i="61"/>
  <c r="H255" i="61"/>
  <c r="V109" i="64"/>
  <c r="V155" i="64" s="1"/>
  <c r="H161" i="61"/>
  <c r="U108" i="64"/>
  <c r="U154" i="64" s="1"/>
  <c r="U270" i="64"/>
  <c r="U273" i="64" s="1"/>
  <c r="L109" i="64"/>
  <c r="L155" i="64" s="1"/>
  <c r="U200" i="64"/>
  <c r="U203" i="64" s="1"/>
  <c r="M293" i="64"/>
  <c r="M296" i="64" s="1"/>
  <c r="J271" i="62"/>
  <c r="U294" i="64"/>
  <c r="U295" i="64"/>
  <c r="U179" i="64"/>
  <c r="U225" i="64" s="1"/>
  <c r="L107" i="64"/>
  <c r="L110" i="64" s="1"/>
  <c r="B218" i="62"/>
  <c r="V108" i="64"/>
  <c r="F161" i="62"/>
  <c r="V295" i="64"/>
  <c r="V179" i="64"/>
  <c r="V177" i="64" s="1"/>
  <c r="N225" i="64"/>
  <c r="P294" i="64"/>
  <c r="P293" i="64" s="1"/>
  <c r="P296" i="64" s="1"/>
  <c r="P247" i="64"/>
  <c r="P250" i="64" s="1"/>
  <c r="K133" i="64"/>
  <c r="Z132" i="64"/>
  <c r="K84" i="64"/>
  <c r="K37" i="64"/>
  <c r="V294" i="64"/>
  <c r="N59" i="62"/>
  <c r="K200" i="64"/>
  <c r="Z201" i="64"/>
  <c r="U178" i="64"/>
  <c r="K109" i="64"/>
  <c r="M107" i="64"/>
  <c r="M110" i="64" s="1"/>
  <c r="S177" i="64"/>
  <c r="S180" i="64" s="1"/>
  <c r="M112" i="62"/>
  <c r="O112" i="62" s="1"/>
  <c r="V85" i="64"/>
  <c r="V83" i="64" s="1"/>
  <c r="V86" i="64" s="1"/>
  <c r="L63" i="64"/>
  <c r="R154" i="64"/>
  <c r="R153" i="64" s="1"/>
  <c r="R156" i="64" s="1"/>
  <c r="R107" i="64"/>
  <c r="R110" i="64" s="1"/>
  <c r="M112" i="61"/>
  <c r="T224" i="64"/>
  <c r="T223" i="64" s="1"/>
  <c r="T226" i="64" s="1"/>
  <c r="T177" i="64"/>
  <c r="T180" i="64" s="1"/>
  <c r="U109" i="64"/>
  <c r="U155" i="64" s="1"/>
  <c r="E59" i="62"/>
  <c r="K108" i="64"/>
  <c r="B112" i="62"/>
  <c r="D165" i="62"/>
  <c r="H271" i="61"/>
  <c r="H256" i="61"/>
  <c r="H262" i="61"/>
  <c r="H254" i="61"/>
  <c r="H267" i="61"/>
  <c r="H260" i="61"/>
  <c r="H238" i="61"/>
  <c r="R295" i="64"/>
  <c r="R293" i="64" s="1"/>
  <c r="R296" i="64" s="1"/>
  <c r="R250" i="64"/>
  <c r="R177" i="64"/>
  <c r="R180" i="64" s="1"/>
  <c r="K60" i="64"/>
  <c r="U84" i="64"/>
  <c r="U83" i="64" s="1"/>
  <c r="U86" i="64" s="1"/>
  <c r="U37" i="64"/>
  <c r="U40" i="64" s="1"/>
  <c r="O177" i="64"/>
  <c r="O180" i="64" s="1"/>
  <c r="O224" i="64"/>
  <c r="O223" i="64" s="1"/>
  <c r="O226" i="64" s="1"/>
  <c r="N59" i="61"/>
  <c r="K85" i="64"/>
  <c r="Z39" i="64"/>
  <c r="K40" i="64"/>
  <c r="K270" i="64"/>
  <c r="K273" i="64" s="1"/>
  <c r="Z271" i="64"/>
  <c r="Z202" i="64"/>
  <c r="S223" i="64"/>
  <c r="S226" i="64" s="1"/>
  <c r="K130" i="64"/>
  <c r="Z131" i="64"/>
  <c r="V63" i="64"/>
  <c r="K271" i="62"/>
  <c r="V200" i="64"/>
  <c r="V203" i="64" s="1"/>
  <c r="I271" i="62"/>
  <c r="T294" i="64"/>
  <c r="T293" i="64" s="1"/>
  <c r="T296" i="64" s="1"/>
  <c r="T247" i="64"/>
  <c r="T250" i="64" s="1"/>
  <c r="K179" i="64"/>
  <c r="C165" i="62"/>
  <c r="B59" i="62"/>
  <c r="L178" i="64"/>
  <c r="R223" i="64"/>
  <c r="R226" i="64" s="1"/>
  <c r="O294" i="64"/>
  <c r="O293" i="64" s="1"/>
  <c r="O296" i="64" s="1"/>
  <c r="O247" i="64"/>
  <c r="O250" i="64" s="1"/>
  <c r="Q293" i="64"/>
  <c r="Q296" i="64" s="1"/>
  <c r="G165" i="61"/>
  <c r="K63" i="64"/>
  <c r="M165" i="62"/>
  <c r="O154" i="62" s="1"/>
  <c r="N177" i="64"/>
  <c r="N180" i="64" s="1"/>
  <c r="N224" i="64"/>
  <c r="Z272" i="64"/>
  <c r="M324" i="61"/>
  <c r="G59" i="61"/>
  <c r="G271" i="61"/>
  <c r="L200" i="64"/>
  <c r="L203" i="64" s="1"/>
  <c r="V270" i="64"/>
  <c r="V273" i="64" s="1"/>
  <c r="N218" i="61"/>
  <c r="Q107" i="64"/>
  <c r="Q110" i="64" s="1"/>
  <c r="L179" i="64"/>
  <c r="L225" i="64" s="1"/>
  <c r="K178" i="64"/>
  <c r="B165" i="62"/>
  <c r="C59" i="62"/>
  <c r="E165" i="62"/>
  <c r="D112" i="62"/>
  <c r="P224" i="64"/>
  <c r="P223" i="64" s="1"/>
  <c r="P226" i="64" s="1"/>
  <c r="P177" i="64"/>
  <c r="P180" i="64" s="1"/>
  <c r="V224" i="64"/>
  <c r="Q225" i="64"/>
  <c r="Q223" i="64" s="1"/>
  <c r="Q226" i="64" s="1"/>
  <c r="C112" i="62"/>
  <c r="N294" i="64"/>
  <c r="N293" i="64" s="1"/>
  <c r="N296" i="64" s="1"/>
  <c r="N247" i="64"/>
  <c r="N250" i="64" s="1"/>
  <c r="M153" i="64"/>
  <c r="M156" i="64" s="1"/>
  <c r="L271" i="62"/>
  <c r="P155" i="64"/>
  <c r="P153" i="64" s="1"/>
  <c r="P156" i="64" s="1"/>
  <c r="P107" i="64"/>
  <c r="P110" i="64" s="1"/>
  <c r="Q177" i="64"/>
  <c r="Q180" i="64" s="1"/>
  <c r="L270" i="64"/>
  <c r="L273" i="64" s="1"/>
  <c r="Q153" i="64"/>
  <c r="Q156" i="64" s="1"/>
  <c r="F192" i="62"/>
  <c r="G207" i="62"/>
  <c r="G48" i="62"/>
  <c r="O213" i="61"/>
  <c r="F48" i="62"/>
  <c r="F33" i="62"/>
  <c r="G33" i="62" s="1"/>
  <c r="G214" i="62"/>
  <c r="F207" i="62"/>
  <c r="F139" i="62"/>
  <c r="G139" i="62" s="1"/>
  <c r="F55" i="62"/>
  <c r="G55" i="62" s="1"/>
  <c r="F101" i="62"/>
  <c r="G101" i="62" s="1"/>
  <c r="O40" i="61"/>
  <c r="O93" i="62" s="1"/>
  <c r="O39" i="61"/>
  <c r="O92" i="62" s="1"/>
  <c r="O29" i="61"/>
  <c r="O82" i="62" s="1"/>
  <c r="O21" i="61"/>
  <c r="O74" i="62" s="1"/>
  <c r="O28" i="61"/>
  <c r="O81" i="62" s="1"/>
  <c r="O52" i="61"/>
  <c r="O105" i="62" s="1"/>
  <c r="O25" i="61"/>
  <c r="O78" i="62" s="1"/>
  <c r="O33" i="61"/>
  <c r="O86" i="62" s="1"/>
  <c r="O22" i="61"/>
  <c r="O75" i="62" s="1"/>
  <c r="O37" i="61"/>
  <c r="O90" i="62" s="1"/>
  <c r="O35" i="61"/>
  <c r="O88" i="62" s="1"/>
  <c r="O49" i="61"/>
  <c r="O102" i="62" s="1"/>
  <c r="O23" i="61"/>
  <c r="O76" i="62" s="1"/>
  <c r="O42" i="61"/>
  <c r="O95" i="62" s="1"/>
  <c r="O20" i="61"/>
  <c r="O73" i="62" s="1"/>
  <c r="O27" i="61"/>
  <c r="O80" i="62" s="1"/>
  <c r="O41" i="61"/>
  <c r="O94" i="62" s="1"/>
  <c r="O38" i="61"/>
  <c r="O91" i="62" s="1"/>
  <c r="O36" i="61"/>
  <c r="O89" i="62" s="1"/>
  <c r="O34" i="61"/>
  <c r="O87" i="62" s="1"/>
  <c r="O53" i="61"/>
  <c r="O106" i="62" s="1"/>
  <c r="F214" i="62"/>
  <c r="F132" i="62"/>
  <c r="F154" i="62"/>
  <c r="G154" i="62" s="1"/>
  <c r="G22" i="62"/>
  <c r="G132" i="62"/>
  <c r="G161" i="62"/>
  <c r="H46" i="61"/>
  <c r="H25" i="61"/>
  <c r="H44" i="61"/>
  <c r="H22" i="61"/>
  <c r="H29" i="61"/>
  <c r="H21" i="61"/>
  <c r="H34" i="61"/>
  <c r="H53" i="61"/>
  <c r="H27" i="61"/>
  <c r="H31" i="61"/>
  <c r="H49" i="61"/>
  <c r="H39" i="61"/>
  <c r="H45" i="61"/>
  <c r="H23" i="61"/>
  <c r="H20" i="61"/>
  <c r="H35" i="61"/>
  <c r="H48" i="61"/>
  <c r="H43" i="61"/>
  <c r="H41" i="61"/>
  <c r="H47" i="61"/>
  <c r="H52" i="61"/>
  <c r="H32" i="61"/>
  <c r="H50" i="61"/>
  <c r="H28" i="61"/>
  <c r="H51" i="61"/>
  <c r="H37" i="61"/>
  <c r="H54" i="61"/>
  <c r="H40" i="61"/>
  <c r="H30" i="61"/>
  <c r="H42" i="61"/>
  <c r="H38" i="61"/>
  <c r="H36" i="61"/>
  <c r="H24" i="61"/>
  <c r="H138" i="61"/>
  <c r="H133" i="61"/>
  <c r="H131" i="61"/>
  <c r="H146" i="61"/>
  <c r="H136" i="61"/>
  <c r="H150" i="61"/>
  <c r="H132" i="61"/>
  <c r="H134" i="61"/>
  <c r="H149" i="61"/>
  <c r="H141" i="61"/>
  <c r="H160" i="61"/>
  <c r="H130" i="61"/>
  <c r="H151" i="61"/>
  <c r="H158" i="61"/>
  <c r="H152" i="61"/>
  <c r="H153" i="61"/>
  <c r="H155" i="61"/>
  <c r="H143" i="61"/>
  <c r="H129" i="61"/>
  <c r="H135" i="61"/>
  <c r="H159" i="61"/>
  <c r="H147" i="61"/>
  <c r="H142" i="61"/>
  <c r="H137" i="61"/>
  <c r="H156" i="61"/>
  <c r="H148" i="61"/>
  <c r="H127" i="61"/>
  <c r="H126" i="61"/>
  <c r="H144" i="61"/>
  <c r="H140" i="61"/>
  <c r="H157" i="61"/>
  <c r="H128" i="61"/>
  <c r="H145" i="61"/>
  <c r="G87" i="62"/>
  <c r="N254" i="62"/>
  <c r="M267" i="62"/>
  <c r="F79" i="62"/>
  <c r="G79" i="62" s="1"/>
  <c r="G185" i="62"/>
  <c r="F86" i="62"/>
  <c r="G86" i="62" s="1"/>
  <c r="O26" i="61"/>
  <c r="O79" i="62" s="1"/>
  <c r="M245" i="62"/>
  <c r="F26" i="62"/>
  <c r="G26" i="62" s="1"/>
  <c r="F108" i="62"/>
  <c r="G108" i="62" s="1"/>
  <c r="F185" i="62"/>
  <c r="G75" i="62"/>
  <c r="M260" i="62"/>
  <c r="N240" i="62"/>
  <c r="H26" i="61"/>
  <c r="O55" i="61"/>
  <c r="O108" i="62" s="1"/>
  <c r="G80" i="62"/>
  <c r="H33" i="61"/>
  <c r="G27" i="62"/>
  <c r="M238" i="62"/>
  <c r="Z37" i="64" l="1"/>
  <c r="O161" i="62"/>
  <c r="N260" i="62"/>
  <c r="N245" i="62"/>
  <c r="O120" i="62"/>
  <c r="O163" i="62"/>
  <c r="O124" i="62"/>
  <c r="O164" i="62"/>
  <c r="O119" i="62"/>
  <c r="O123" i="62"/>
  <c r="O122" i="62"/>
  <c r="O121" i="62"/>
  <c r="O125" i="62"/>
  <c r="O117" i="62"/>
  <c r="O162" i="62"/>
  <c r="O118" i="62"/>
  <c r="O148" i="62"/>
  <c r="O147" i="62"/>
  <c r="O156" i="62"/>
  <c r="O146" i="62"/>
  <c r="O152" i="62"/>
  <c r="O126" i="62"/>
  <c r="O141" i="62"/>
  <c r="O153" i="62"/>
  <c r="O145" i="62"/>
  <c r="O138" i="62"/>
  <c r="O127" i="62"/>
  <c r="O151" i="62"/>
  <c r="O144" i="62"/>
  <c r="O142" i="62"/>
  <c r="O158" i="62"/>
  <c r="O155" i="62"/>
  <c r="O133" i="62"/>
  <c r="O149" i="62"/>
  <c r="O160" i="62"/>
  <c r="O143" i="62"/>
  <c r="O157" i="62"/>
  <c r="O140" i="62"/>
  <c r="O135" i="62"/>
  <c r="O136" i="62"/>
  <c r="O159" i="62"/>
  <c r="O130" i="62"/>
  <c r="O150" i="62"/>
  <c r="O128" i="62"/>
  <c r="O131" i="62"/>
  <c r="O129" i="62"/>
  <c r="O137" i="62"/>
  <c r="O139" i="62"/>
  <c r="N267" i="62"/>
  <c r="O132" i="62"/>
  <c r="O13" i="62"/>
  <c r="O19" i="62"/>
  <c r="O18" i="62"/>
  <c r="O16" i="62"/>
  <c r="O17" i="62"/>
  <c r="O12" i="62"/>
  <c r="O14" i="62"/>
  <c r="L153" i="64"/>
  <c r="L156" i="64" s="1"/>
  <c r="F218" i="62"/>
  <c r="H196" i="62" s="1"/>
  <c r="O430" i="61"/>
  <c r="O427" i="61"/>
  <c r="O428" i="61"/>
  <c r="O390" i="61"/>
  <c r="O429" i="61"/>
  <c r="O413" i="61"/>
  <c r="O408" i="61"/>
  <c r="O417" i="61"/>
  <c r="H205" i="62"/>
  <c r="H218" i="62"/>
  <c r="H217" i="62"/>
  <c r="H215" i="62"/>
  <c r="H178" i="62"/>
  <c r="H216" i="62"/>
  <c r="H201" i="62"/>
  <c r="O218" i="62"/>
  <c r="O324" i="61"/>
  <c r="O284" i="61"/>
  <c r="H125" i="62" s="1"/>
  <c r="O279" i="61"/>
  <c r="H120" i="62" s="1"/>
  <c r="O323" i="61"/>
  <c r="H164" i="62" s="1"/>
  <c r="O322" i="61"/>
  <c r="H163" i="62" s="1"/>
  <c r="O282" i="61"/>
  <c r="H123" i="62" s="1"/>
  <c r="O281" i="61"/>
  <c r="H122" i="62" s="1"/>
  <c r="O321" i="61"/>
  <c r="H162" i="62" s="1"/>
  <c r="O278" i="61"/>
  <c r="H119" i="62" s="1"/>
  <c r="O277" i="61"/>
  <c r="H118" i="62" s="1"/>
  <c r="O283" i="61"/>
  <c r="H124" i="62" s="1"/>
  <c r="O276" i="61"/>
  <c r="H117" i="62" s="1"/>
  <c r="O59" i="62"/>
  <c r="O57" i="62"/>
  <c r="O56" i="62"/>
  <c r="O112" i="61"/>
  <c r="O110" i="61"/>
  <c r="H57" i="62" s="1"/>
  <c r="O68" i="61"/>
  <c r="H15" i="62" s="1"/>
  <c r="O69" i="61"/>
  <c r="H16" i="62" s="1"/>
  <c r="O71" i="61"/>
  <c r="H18" i="62" s="1"/>
  <c r="O66" i="61"/>
  <c r="H13" i="62" s="1"/>
  <c r="O64" i="61"/>
  <c r="H11" i="62" s="1"/>
  <c r="O67" i="61"/>
  <c r="H14" i="62" s="1"/>
  <c r="O65" i="61"/>
  <c r="H12" i="62" s="1"/>
  <c r="O70" i="61"/>
  <c r="H17" i="62" s="1"/>
  <c r="O72" i="61"/>
  <c r="H19" i="62" s="1"/>
  <c r="O111" i="61"/>
  <c r="H58" i="62" s="1"/>
  <c r="O109" i="61"/>
  <c r="H56" i="62" s="1"/>
  <c r="O419" i="61"/>
  <c r="G218" i="62"/>
  <c r="N430" i="61"/>
  <c r="O26" i="62"/>
  <c r="V247" i="64"/>
  <c r="V250" i="64" s="1"/>
  <c r="N223" i="64"/>
  <c r="N226" i="64" s="1"/>
  <c r="U293" i="64"/>
  <c r="U296" i="64" s="1"/>
  <c r="AC22" i="64" a="1"/>
  <c r="AE41" i="64" s="1"/>
  <c r="U107" i="64"/>
  <c r="U110" i="64" s="1"/>
  <c r="V293" i="64"/>
  <c r="V296" i="64" s="1"/>
  <c r="N112" i="62"/>
  <c r="N112" i="61"/>
  <c r="K294" i="64"/>
  <c r="K247" i="64"/>
  <c r="Z248" i="64"/>
  <c r="L224" i="64"/>
  <c r="L223" i="64" s="1"/>
  <c r="L226" i="64" s="1"/>
  <c r="L177" i="64"/>
  <c r="L180" i="64" s="1"/>
  <c r="K180" i="64"/>
  <c r="K225" i="64"/>
  <c r="Z179" i="64"/>
  <c r="Z63" i="64"/>
  <c r="F112" i="62"/>
  <c r="H112" i="62" s="1"/>
  <c r="K83" i="64"/>
  <c r="Z84" i="64"/>
  <c r="L295" i="64"/>
  <c r="L247" i="64"/>
  <c r="L250" i="64" s="1"/>
  <c r="L294" i="64"/>
  <c r="K295" i="64"/>
  <c r="K250" i="64"/>
  <c r="Z249" i="64"/>
  <c r="M271" i="62"/>
  <c r="O260" i="62" s="1"/>
  <c r="K86" i="64"/>
  <c r="Z85" i="64"/>
  <c r="K154" i="64"/>
  <c r="K107" i="64"/>
  <c r="Z108" i="64"/>
  <c r="N165" i="62"/>
  <c r="K203" i="64"/>
  <c r="AG163" i="64" s="1" a="1"/>
  <c r="Z200" i="64"/>
  <c r="Z203" i="64" s="1"/>
  <c r="F165" i="62"/>
  <c r="H165" i="62" s="1"/>
  <c r="F59" i="62"/>
  <c r="H59" i="62" s="1"/>
  <c r="AG92" i="64" a="1"/>
  <c r="Z130" i="64"/>
  <c r="Z133" i="64" s="1"/>
  <c r="Z270" i="64"/>
  <c r="Z273" i="64" s="1"/>
  <c r="AG233" i="64" a="1"/>
  <c r="U153" i="64"/>
  <c r="U156" i="64" s="1"/>
  <c r="K155" i="64"/>
  <c r="Z109" i="64"/>
  <c r="Z40" i="64"/>
  <c r="V154" i="64"/>
  <c r="V153" i="64" s="1"/>
  <c r="V156" i="64" s="1"/>
  <c r="V107" i="64"/>
  <c r="V110" i="64" s="1"/>
  <c r="U247" i="64"/>
  <c r="U250" i="64" s="1"/>
  <c r="K224" i="64"/>
  <c r="K177" i="64"/>
  <c r="Z178" i="64"/>
  <c r="O165" i="62"/>
  <c r="N324" i="61"/>
  <c r="U224" i="64"/>
  <c r="U223" i="64" s="1"/>
  <c r="U226" i="64" s="1"/>
  <c r="U177" i="64"/>
  <c r="U180" i="64" s="1"/>
  <c r="V225" i="64"/>
  <c r="V223" i="64" s="1"/>
  <c r="V226" i="64" s="1"/>
  <c r="V180" i="64"/>
  <c r="O179" i="61"/>
  <c r="O182" i="61"/>
  <c r="O317" i="61"/>
  <c r="O108" i="61"/>
  <c r="O183" i="61"/>
  <c r="O409" i="61"/>
  <c r="O411" i="61"/>
  <c r="O308" i="61"/>
  <c r="O212" i="61"/>
  <c r="O298" i="61"/>
  <c r="O299" i="61"/>
  <c r="O188" i="61"/>
  <c r="O414" i="61"/>
  <c r="O313" i="61"/>
  <c r="O318" i="61"/>
  <c r="O415" i="61"/>
  <c r="O422" i="61"/>
  <c r="O307" i="61"/>
  <c r="O197" i="61"/>
  <c r="O210" i="61"/>
  <c r="O402" i="61"/>
  <c r="O410" i="61"/>
  <c r="O405" i="61"/>
  <c r="O397" i="61"/>
  <c r="O416" i="61"/>
  <c r="O425" i="61"/>
  <c r="O407" i="61"/>
  <c r="O398" i="61"/>
  <c r="O309" i="61"/>
  <c r="O191" i="61"/>
  <c r="O426" i="61"/>
  <c r="O186" i="61"/>
  <c r="O314" i="61"/>
  <c r="O315" i="61"/>
  <c r="O192" i="61"/>
  <c r="O193" i="61"/>
  <c r="O296" i="61"/>
  <c r="O304" i="61"/>
  <c r="O185" i="61"/>
  <c r="O187" i="61"/>
  <c r="O196" i="61"/>
  <c r="O189" i="61"/>
  <c r="O412" i="61"/>
  <c r="O400" i="61"/>
  <c r="O420" i="61"/>
  <c r="O393" i="61"/>
  <c r="O295" i="61"/>
  <c r="O286" i="61"/>
  <c r="O300" i="61"/>
  <c r="O312" i="61"/>
  <c r="O290" i="61"/>
  <c r="O180" i="61"/>
  <c r="O194" i="61"/>
  <c r="O204" i="61"/>
  <c r="O195" i="61"/>
  <c r="O406" i="61"/>
  <c r="O214" i="61"/>
  <c r="O190" i="61"/>
  <c r="O205" i="61"/>
  <c r="O201" i="61"/>
  <c r="O209" i="61"/>
  <c r="O207" i="61"/>
  <c r="O288" i="61"/>
  <c r="O305" i="61"/>
  <c r="O303" i="61"/>
  <c r="O184" i="61"/>
  <c r="O181" i="61"/>
  <c r="O320" i="61"/>
  <c r="O287" i="61"/>
  <c r="O289" i="61"/>
  <c r="O316" i="61"/>
  <c r="O292" i="61"/>
  <c r="O206" i="61"/>
  <c r="O211" i="61"/>
  <c r="O208" i="61"/>
  <c r="O199" i="61"/>
  <c r="O203" i="61"/>
  <c r="O404" i="61"/>
  <c r="O319" i="61"/>
  <c r="O302" i="61"/>
  <c r="O294" i="61"/>
  <c r="O310" i="61"/>
  <c r="O306" i="61"/>
  <c r="O297" i="61"/>
  <c r="O293" i="61"/>
  <c r="O285" i="61"/>
  <c r="O301" i="61"/>
  <c r="O311" i="61"/>
  <c r="O86" i="61"/>
  <c r="O202" i="61"/>
  <c r="O198" i="61"/>
  <c r="O200" i="61"/>
  <c r="O291" i="61"/>
  <c r="O134" i="62"/>
  <c r="N238" i="62"/>
  <c r="O23" i="62"/>
  <c r="O45" i="62"/>
  <c r="O37" i="62"/>
  <c r="O50" i="62"/>
  <c r="O46" i="62"/>
  <c r="O51" i="62"/>
  <c r="O25" i="62"/>
  <c r="O49" i="62"/>
  <c r="O47" i="62"/>
  <c r="O53" i="62"/>
  <c r="O30" i="62"/>
  <c r="O28" i="62"/>
  <c r="O38" i="62"/>
  <c r="O31" i="62"/>
  <c r="O24" i="62"/>
  <c r="O40" i="62"/>
  <c r="O41" i="62"/>
  <c r="O39" i="62"/>
  <c r="O35" i="62"/>
  <c r="O36" i="62"/>
  <c r="O54" i="62"/>
  <c r="O27" i="62"/>
  <c r="O22" i="62"/>
  <c r="O42" i="62"/>
  <c r="O34" i="62"/>
  <c r="O21" i="62"/>
  <c r="O43" i="62"/>
  <c r="O20" i="62"/>
  <c r="O29" i="62"/>
  <c r="O55" i="62"/>
  <c r="O44" i="62"/>
  <c r="O48" i="62"/>
  <c r="O33" i="62"/>
  <c r="O52" i="62"/>
  <c r="O32" i="62"/>
  <c r="O85" i="61"/>
  <c r="O88" i="61"/>
  <c r="O94" i="61"/>
  <c r="O91" i="61"/>
  <c r="O107" i="61"/>
  <c r="O78" i="61"/>
  <c r="O100" i="61"/>
  <c r="O106" i="61"/>
  <c r="O99" i="61"/>
  <c r="O80" i="61"/>
  <c r="O102" i="61"/>
  <c r="O75" i="61"/>
  <c r="O83" i="61"/>
  <c r="O103" i="61"/>
  <c r="O82" i="61"/>
  <c r="O76" i="61"/>
  <c r="O90" i="61"/>
  <c r="O73" i="61"/>
  <c r="O97" i="61"/>
  <c r="O87" i="61"/>
  <c r="O77" i="61"/>
  <c r="O96" i="61"/>
  <c r="O95" i="61"/>
  <c r="O104" i="61"/>
  <c r="O93" i="61"/>
  <c r="O74" i="61"/>
  <c r="O98" i="61"/>
  <c r="O105" i="61"/>
  <c r="O81" i="61"/>
  <c r="O89" i="61"/>
  <c r="O92" i="61"/>
  <c r="O84" i="61"/>
  <c r="O101" i="61"/>
  <c r="O79" i="61"/>
  <c r="H185" i="62"/>
  <c r="O267" i="62" l="1"/>
  <c r="O238" i="62"/>
  <c r="O271" i="62"/>
  <c r="O223" i="62"/>
  <c r="O231" i="62"/>
  <c r="O269" i="62"/>
  <c r="O227" i="62"/>
  <c r="O270" i="62"/>
  <c r="O228" i="62"/>
  <c r="O268" i="62"/>
  <c r="O230" i="62"/>
  <c r="O225" i="62"/>
  <c r="O229" i="62"/>
  <c r="O226" i="62"/>
  <c r="O224" i="62"/>
  <c r="O258" i="62"/>
  <c r="O266" i="62"/>
  <c r="O254" i="62"/>
  <c r="O233" i="62"/>
  <c r="O249" i="62"/>
  <c r="O259" i="62"/>
  <c r="O237" i="62"/>
  <c r="O265" i="62"/>
  <c r="O264" i="62"/>
  <c r="O255" i="62"/>
  <c r="O251" i="62"/>
  <c r="O235" i="62"/>
  <c r="O250" i="62"/>
  <c r="O241" i="62"/>
  <c r="O239" i="62"/>
  <c r="O246" i="62"/>
  <c r="O253" i="62"/>
  <c r="O263" i="62"/>
  <c r="O256" i="62"/>
  <c r="O244" i="62"/>
  <c r="O240" i="62"/>
  <c r="O236" i="62"/>
  <c r="O243" i="62"/>
  <c r="O247" i="62"/>
  <c r="O248" i="62"/>
  <c r="O242" i="62"/>
  <c r="O252" i="62"/>
  <c r="O232" i="62"/>
  <c r="O257" i="62"/>
  <c r="O262" i="62"/>
  <c r="O261" i="62"/>
  <c r="O245" i="62"/>
  <c r="AC23" i="64"/>
  <c r="AE23" i="64"/>
  <c r="AC40" i="64"/>
  <c r="AF34" i="64"/>
  <c r="AD23" i="64"/>
  <c r="AD41" i="64"/>
  <c r="AC42" i="64"/>
  <c r="AE38" i="64"/>
  <c r="AE27" i="64"/>
  <c r="AF37" i="64"/>
  <c r="AF24" i="64"/>
  <c r="AC34" i="64"/>
  <c r="AC45" i="64"/>
  <c r="AD31" i="64"/>
  <c r="AE31" i="64"/>
  <c r="AD24" i="64"/>
  <c r="AD37" i="64"/>
  <c r="AE24" i="64"/>
  <c r="AD28" i="64"/>
  <c r="AE34" i="64"/>
  <c r="AF44" i="64"/>
  <c r="AF26" i="64"/>
  <c r="AE42" i="64"/>
  <c r="AF29" i="64"/>
  <c r="AF30" i="64"/>
  <c r="AF39" i="64"/>
  <c r="AD27" i="64"/>
  <c r="AE29" i="64"/>
  <c r="AC44" i="64"/>
  <c r="AD35" i="64"/>
  <c r="AE33" i="64"/>
  <c r="AD45" i="64"/>
  <c r="AE32" i="64"/>
  <c r="AD32" i="64"/>
  <c r="AC36" i="64"/>
  <c r="AE40" i="64"/>
  <c r="AD36" i="64"/>
  <c r="AC38" i="64"/>
  <c r="AF43" i="64"/>
  <c r="AD26" i="64"/>
  <c r="AC26" i="64"/>
  <c r="AE28" i="64"/>
  <c r="AD30" i="64"/>
  <c r="AC30" i="64"/>
  <c r="AF25" i="64"/>
  <c r="AF28" i="64"/>
  <c r="AC41" i="64"/>
  <c r="AF33" i="64"/>
  <c r="AF32" i="64"/>
  <c r="AC31" i="64"/>
  <c r="AD29" i="64"/>
  <c r="AD33" i="64"/>
  <c r="AD42" i="64"/>
  <c r="AE45" i="64"/>
  <c r="AC35" i="64"/>
  <c r="AE26" i="64"/>
  <c r="AE30" i="64"/>
  <c r="AF40" i="64"/>
  <c r="AD44" i="64"/>
  <c r="AF22" i="64"/>
  <c r="AC39" i="64"/>
  <c r="AF23" i="64"/>
  <c r="AF27" i="64"/>
  <c r="AE39" i="64"/>
  <c r="AF42" i="64"/>
  <c r="AC22" i="64"/>
  <c r="AC27" i="64"/>
  <c r="AF31" i="64"/>
  <c r="AF35" i="64"/>
  <c r="AE43" i="64"/>
  <c r="AD22" i="64"/>
  <c r="AE25" i="64"/>
  <c r="AC29" i="64"/>
  <c r="AC24" i="64"/>
  <c r="AF41" i="64"/>
  <c r="AE22" i="64"/>
  <c r="AF36" i="64"/>
  <c r="AD40" i="64"/>
  <c r="AC33" i="64"/>
  <c r="AC28" i="64"/>
  <c r="AD39" i="64"/>
  <c r="AF45" i="64"/>
  <c r="AE35" i="64"/>
  <c r="AF38" i="64"/>
  <c r="AC37" i="64"/>
  <c r="AC32" i="64"/>
  <c r="AE36" i="64"/>
  <c r="AD43" i="64"/>
  <c r="AD34" i="64"/>
  <c r="AE37" i="64"/>
  <c r="AC25" i="64"/>
  <c r="AC43" i="64"/>
  <c r="AE44" i="64"/>
  <c r="AD25" i="64"/>
  <c r="AD38" i="64"/>
  <c r="H138" i="62"/>
  <c r="G165" i="62"/>
  <c r="H101" i="62"/>
  <c r="K223" i="64"/>
  <c r="Z223" i="64" s="1"/>
  <c r="Z224" i="64"/>
  <c r="AJ255" i="64"/>
  <c r="AH240" i="64"/>
  <c r="AH238" i="64"/>
  <c r="AH236" i="64"/>
  <c r="AH242" i="64"/>
  <c r="AH234" i="64"/>
  <c r="AJ244" i="64"/>
  <c r="AH233" i="64"/>
  <c r="AH241" i="64"/>
  <c r="AJ254" i="64"/>
  <c r="AJ239" i="64"/>
  <c r="AJ251" i="64"/>
  <c r="AG253" i="64"/>
  <c r="AG249" i="64"/>
  <c r="AG245" i="64"/>
  <c r="AG241" i="64"/>
  <c r="AG237" i="64"/>
  <c r="AG233" i="64"/>
  <c r="AI253" i="64"/>
  <c r="AI249" i="64"/>
  <c r="AI245" i="64"/>
  <c r="AI241" i="64"/>
  <c r="AI237" i="64"/>
  <c r="AI233" i="64"/>
  <c r="AH253" i="64"/>
  <c r="AH249" i="64"/>
  <c r="AH245" i="64"/>
  <c r="AJ238" i="64"/>
  <c r="AJ249" i="64"/>
  <c r="AH250" i="64"/>
  <c r="AJ248" i="64"/>
  <c r="AH235" i="64"/>
  <c r="AH243" i="64"/>
  <c r="AJ233" i="64"/>
  <c r="AJ241" i="64"/>
  <c r="AG256" i="64"/>
  <c r="AG252" i="64"/>
  <c r="AG248" i="64"/>
  <c r="AG244" i="64"/>
  <c r="AG240" i="64"/>
  <c r="AG236" i="64"/>
  <c r="AI256" i="64"/>
  <c r="AI252" i="64"/>
  <c r="AI248" i="64"/>
  <c r="AI244" i="64"/>
  <c r="AI240" i="64"/>
  <c r="AI236" i="64"/>
  <c r="AH256" i="64"/>
  <c r="AH252" i="64"/>
  <c r="AH248" i="64"/>
  <c r="AH244" i="64"/>
  <c r="AJ240" i="64"/>
  <c r="AJ253" i="64"/>
  <c r="AJ252" i="64"/>
  <c r="AH237" i="64"/>
  <c r="AJ246" i="64"/>
  <c r="AJ235" i="64"/>
  <c r="AJ243" i="64"/>
  <c r="AG255" i="64"/>
  <c r="AG251" i="64"/>
  <c r="AG247" i="64"/>
  <c r="AG243" i="64"/>
  <c r="AG239" i="64"/>
  <c r="AG235" i="64"/>
  <c r="AI255" i="64"/>
  <c r="AI251" i="64"/>
  <c r="AI247" i="64"/>
  <c r="AI243" i="64"/>
  <c r="AI239" i="64"/>
  <c r="AI235" i="64"/>
  <c r="AH255" i="64"/>
  <c r="AH251" i="64"/>
  <c r="AH247" i="64"/>
  <c r="AJ234" i="64"/>
  <c r="AJ242" i="64"/>
  <c r="AJ256" i="64"/>
  <c r="AH239" i="64"/>
  <c r="AJ250" i="64"/>
  <c r="AJ237" i="64"/>
  <c r="AJ247" i="64"/>
  <c r="AG254" i="64"/>
  <c r="AG250" i="64"/>
  <c r="AG246" i="64"/>
  <c r="AG242" i="64"/>
  <c r="AG238" i="64"/>
  <c r="AG234" i="64"/>
  <c r="AI254" i="64"/>
  <c r="AI250" i="64"/>
  <c r="AI246" i="64"/>
  <c r="AI242" i="64"/>
  <c r="AI238" i="64"/>
  <c r="AI234" i="64"/>
  <c r="AH254" i="64"/>
  <c r="AH246" i="64"/>
  <c r="AJ236" i="64"/>
  <c r="AJ245" i="64"/>
  <c r="K110" i="64"/>
  <c r="AC92" i="64" s="1" a="1"/>
  <c r="Z107" i="64"/>
  <c r="Z110" i="64" s="1"/>
  <c r="L293" i="64"/>
  <c r="L296" i="64" s="1"/>
  <c r="G59" i="62"/>
  <c r="Z83" i="64"/>
  <c r="Z86" i="64" s="1"/>
  <c r="AK22" i="64" a="1"/>
  <c r="K153" i="64"/>
  <c r="Z154" i="64"/>
  <c r="K226" i="64"/>
  <c r="Z225" i="64"/>
  <c r="K156" i="64"/>
  <c r="Z155" i="64"/>
  <c r="G112" i="62"/>
  <c r="AC233" i="64" a="1"/>
  <c r="Z247" i="64"/>
  <c r="Z250" i="64" s="1"/>
  <c r="Z177" i="64"/>
  <c r="Z180" i="64" s="1"/>
  <c r="AC163" i="64" a="1"/>
  <c r="AH110" i="64"/>
  <c r="AH102" i="64"/>
  <c r="AH94" i="64"/>
  <c r="AH112" i="64"/>
  <c r="AH96" i="64"/>
  <c r="AH108" i="64"/>
  <c r="AH100" i="64"/>
  <c r="AH114" i="64"/>
  <c r="AH106" i="64"/>
  <c r="AH98" i="64"/>
  <c r="AH104" i="64"/>
  <c r="AJ94" i="64"/>
  <c r="AG100" i="64"/>
  <c r="AI105" i="64"/>
  <c r="AJ110" i="64"/>
  <c r="AJ92" i="64"/>
  <c r="AG98" i="64"/>
  <c r="AI103" i="64"/>
  <c r="AJ108" i="64"/>
  <c r="AG114" i="64"/>
  <c r="AI98" i="64"/>
  <c r="AG109" i="64"/>
  <c r="AI96" i="64"/>
  <c r="AI110" i="64"/>
  <c r="AJ101" i="64"/>
  <c r="AJ115" i="64"/>
  <c r="AG99" i="64"/>
  <c r="AI100" i="64"/>
  <c r="AI102" i="64"/>
  <c r="AH103" i="64"/>
  <c r="AH105" i="64"/>
  <c r="AH92" i="64"/>
  <c r="AG96" i="64"/>
  <c r="AI101" i="64"/>
  <c r="AJ106" i="64"/>
  <c r="AG112" i="64"/>
  <c r="AG94" i="64"/>
  <c r="AI99" i="64"/>
  <c r="AJ104" i="64"/>
  <c r="AG110" i="64"/>
  <c r="AI115" i="64"/>
  <c r="AG101" i="64"/>
  <c r="AJ111" i="64"/>
  <c r="AJ99" i="64"/>
  <c r="AJ113" i="64"/>
  <c r="AG105" i="64"/>
  <c r="AG97" i="64"/>
  <c r="AJ105" i="64"/>
  <c r="AJ107" i="64"/>
  <c r="AJ109" i="64"/>
  <c r="AH107" i="64"/>
  <c r="AH93" i="64"/>
  <c r="AH109" i="64"/>
  <c r="AG92" i="64"/>
  <c r="AI97" i="64"/>
  <c r="AJ102" i="64"/>
  <c r="AG108" i="64"/>
  <c r="AI113" i="64"/>
  <c r="AI95" i="64"/>
  <c r="AJ100" i="64"/>
  <c r="AG106" i="64"/>
  <c r="AI111" i="64"/>
  <c r="AG93" i="64"/>
  <c r="AJ103" i="64"/>
  <c r="AI114" i="64"/>
  <c r="AG103" i="64"/>
  <c r="AI94" i="64"/>
  <c r="AI108" i="64"/>
  <c r="AI104" i="64"/>
  <c r="AG113" i="64"/>
  <c r="AG115" i="64"/>
  <c r="AH95" i="64"/>
  <c r="AH111" i="64"/>
  <c r="AH97" i="64"/>
  <c r="AH113" i="64"/>
  <c r="AI93" i="64"/>
  <c r="AJ98" i="64"/>
  <c r="AG104" i="64"/>
  <c r="AI109" i="64"/>
  <c r="AJ114" i="64"/>
  <c r="AJ96" i="64"/>
  <c r="AG102" i="64"/>
  <c r="AI107" i="64"/>
  <c r="AJ112" i="64"/>
  <c r="AJ95" i="64"/>
  <c r="AI106" i="64"/>
  <c r="AI92" i="64"/>
  <c r="AG107" i="64"/>
  <c r="AJ97" i="64"/>
  <c r="AI112" i="64"/>
  <c r="AG111" i="64"/>
  <c r="AJ93" i="64"/>
  <c r="AG95" i="64"/>
  <c r="AH99" i="64"/>
  <c r="AH115" i="64"/>
  <c r="AH101" i="64"/>
  <c r="AJ186" i="64"/>
  <c r="AI181" i="64"/>
  <c r="AH176" i="64"/>
  <c r="AG171" i="64"/>
  <c r="AI165" i="64"/>
  <c r="AG185" i="64"/>
  <c r="AI179" i="64"/>
  <c r="AH174" i="64"/>
  <c r="AG169" i="64"/>
  <c r="AI163" i="64"/>
  <c r="AG178" i="64"/>
  <c r="AH167" i="64"/>
  <c r="AH177" i="64"/>
  <c r="AH163" i="64"/>
  <c r="AG176" i="64"/>
  <c r="AG180" i="64"/>
  <c r="AI178" i="64"/>
  <c r="AI176" i="64"/>
  <c r="AG168" i="64"/>
  <c r="AJ178" i="64"/>
  <c r="AJ171" i="64"/>
  <c r="AJ164" i="64"/>
  <c r="AJ180" i="64"/>
  <c r="AJ173" i="64"/>
  <c r="AI185" i="64"/>
  <c r="AH180" i="64"/>
  <c r="AG175" i="64"/>
  <c r="AI169" i="64"/>
  <c r="AH164" i="64"/>
  <c r="AI183" i="64"/>
  <c r="AH178" i="64"/>
  <c r="AG173" i="64"/>
  <c r="AI167" i="64"/>
  <c r="AG186" i="64"/>
  <c r="AH175" i="64"/>
  <c r="AI164" i="64"/>
  <c r="AG174" i="64"/>
  <c r="AI186" i="64"/>
  <c r="AG172" i="64"/>
  <c r="AH173" i="64"/>
  <c r="AH171" i="64"/>
  <c r="AH169" i="64"/>
  <c r="AJ166" i="64"/>
  <c r="AJ182" i="64"/>
  <c r="AJ175" i="64"/>
  <c r="AJ168" i="64"/>
  <c r="AJ184" i="64"/>
  <c r="AJ177" i="64"/>
  <c r="AH184" i="64"/>
  <c r="AG179" i="64"/>
  <c r="AI173" i="64"/>
  <c r="AH168" i="64"/>
  <c r="AG163" i="64"/>
  <c r="AH182" i="64"/>
  <c r="AG177" i="64"/>
  <c r="AI171" i="64"/>
  <c r="AH166" i="64"/>
  <c r="AH183" i="64"/>
  <c r="AI172" i="64"/>
  <c r="AI184" i="64"/>
  <c r="AI170" i="64"/>
  <c r="AI182" i="64"/>
  <c r="AI168" i="64"/>
  <c r="AG166" i="64"/>
  <c r="AG164" i="64"/>
  <c r="AG182" i="64"/>
  <c r="AJ170" i="64"/>
  <c r="AJ163" i="64"/>
  <c r="AJ179" i="64"/>
  <c r="AJ172" i="64"/>
  <c r="AJ165" i="64"/>
  <c r="AJ181" i="64"/>
  <c r="AG183" i="64"/>
  <c r="AI177" i="64"/>
  <c r="AH172" i="64"/>
  <c r="AG167" i="64"/>
  <c r="AH186" i="64"/>
  <c r="AG181" i="64"/>
  <c r="AI175" i="64"/>
  <c r="AH170" i="64"/>
  <c r="AG165" i="64"/>
  <c r="AI180" i="64"/>
  <c r="AG170" i="64"/>
  <c r="AH181" i="64"/>
  <c r="AI166" i="64"/>
  <c r="AH179" i="64"/>
  <c r="AH165" i="64"/>
  <c r="AH185" i="64"/>
  <c r="AG184" i="64"/>
  <c r="AI174" i="64"/>
  <c r="AJ174" i="64"/>
  <c r="AJ167" i="64"/>
  <c r="AJ183" i="64"/>
  <c r="AJ176" i="64"/>
  <c r="AJ169" i="64"/>
  <c r="AJ185" i="64"/>
  <c r="Z295" i="64"/>
  <c r="K293" i="64"/>
  <c r="K296" i="64" s="1"/>
  <c r="Z294" i="64"/>
  <c r="H130" i="62"/>
  <c r="H134" i="62"/>
  <c r="H144" i="62"/>
  <c r="H146" i="62"/>
  <c r="H141" i="62"/>
  <c r="H143" i="62"/>
  <c r="H158" i="62"/>
  <c r="H135" i="62"/>
  <c r="H126" i="62"/>
  <c r="H132" i="62"/>
  <c r="H131" i="62"/>
  <c r="H149" i="62"/>
  <c r="H142" i="62"/>
  <c r="H153" i="62"/>
  <c r="H145" i="62"/>
  <c r="H139" i="62"/>
  <c r="H148" i="62"/>
  <c r="H156" i="62"/>
  <c r="H157" i="62"/>
  <c r="H152" i="62"/>
  <c r="H137" i="62"/>
  <c r="H159" i="62"/>
  <c r="H150" i="62"/>
  <c r="H140" i="62"/>
  <c r="H161" i="62"/>
  <c r="H129" i="62"/>
  <c r="H133" i="62"/>
  <c r="H127" i="62"/>
  <c r="H147" i="62"/>
  <c r="H151" i="62"/>
  <c r="H136" i="62"/>
  <c r="H128" i="62"/>
  <c r="H155" i="62"/>
  <c r="H160" i="62"/>
  <c r="H154" i="62"/>
  <c r="O234" i="62"/>
  <c r="N271" i="62"/>
  <c r="H86" i="62"/>
  <c r="H108" i="62"/>
  <c r="H79" i="62"/>
  <c r="H214" i="62"/>
  <c r="H26" i="62"/>
  <c r="H213" i="62"/>
  <c r="H193" i="62"/>
  <c r="H200" i="62"/>
  <c r="H210" i="62"/>
  <c r="H186" i="62"/>
  <c r="H188" i="62"/>
  <c r="H195" i="62"/>
  <c r="H198" i="62"/>
  <c r="H194" i="62"/>
  <c r="H197" i="62"/>
  <c r="H202" i="62"/>
  <c r="H203" i="62"/>
  <c r="H199" i="62"/>
  <c r="H208" i="62"/>
  <c r="H204" i="62"/>
  <c r="H190" i="62"/>
  <c r="H207" i="62"/>
  <c r="H192" i="62"/>
  <c r="H181" i="62"/>
  <c r="H99" i="62"/>
  <c r="H102" i="62"/>
  <c r="H104" i="62"/>
  <c r="H76" i="62"/>
  <c r="H77" i="62"/>
  <c r="H81" i="62"/>
  <c r="H92" i="62"/>
  <c r="H85" i="62"/>
  <c r="H103" i="62"/>
  <c r="H78" i="62"/>
  <c r="H89" i="62"/>
  <c r="H97" i="62"/>
  <c r="H83" i="62"/>
  <c r="H84" i="62"/>
  <c r="H94" i="62"/>
  <c r="H82" i="62"/>
  <c r="H91" i="62"/>
  <c r="H74" i="62"/>
  <c r="H95" i="62"/>
  <c r="H105" i="62"/>
  <c r="H98" i="62"/>
  <c r="H96" i="62"/>
  <c r="H88" i="62"/>
  <c r="H73" i="62"/>
  <c r="H75" i="62"/>
  <c r="H106" i="62"/>
  <c r="H87" i="62"/>
  <c r="H80" i="62"/>
  <c r="H107" i="62"/>
  <c r="H90" i="62"/>
  <c r="H100" i="62"/>
  <c r="H93" i="62"/>
  <c r="H44" i="62"/>
  <c r="H47" i="62"/>
  <c r="H23" i="62"/>
  <c r="H32" i="62"/>
  <c r="H41" i="62"/>
  <c r="H36" i="62"/>
  <c r="H30" i="62"/>
  <c r="H21" i="62"/>
  <c r="H37" i="62"/>
  <c r="H31" i="62"/>
  <c r="H38" i="62"/>
  <c r="H52" i="62"/>
  <c r="H49" i="62"/>
  <c r="H40" i="62"/>
  <c r="H53" i="62"/>
  <c r="H51" i="62"/>
  <c r="H25" i="62"/>
  <c r="H39" i="62"/>
  <c r="H45" i="62"/>
  <c r="H35" i="62"/>
  <c r="H29" i="62"/>
  <c r="H43" i="62"/>
  <c r="H34" i="62"/>
  <c r="H27" i="62"/>
  <c r="H54" i="62"/>
  <c r="H20" i="62"/>
  <c r="H46" i="62"/>
  <c r="H24" i="62"/>
  <c r="H42" i="62"/>
  <c r="H55" i="62"/>
  <c r="H22" i="62"/>
  <c r="H50" i="62"/>
  <c r="H33" i="62"/>
  <c r="H48" i="62"/>
  <c r="H28" i="62"/>
  <c r="AH47" i="64" l="1"/>
  <c r="AC47" i="64"/>
  <c r="AD47" i="64"/>
  <c r="AH188" i="64"/>
  <c r="AI188" i="64"/>
  <c r="AG188" i="64"/>
  <c r="AG117" i="64"/>
  <c r="AI117" i="64"/>
  <c r="AE47" i="64"/>
  <c r="AI47" i="64"/>
  <c r="AG47" i="64"/>
  <c r="AH117" i="64"/>
  <c r="AK163" i="64" a="1"/>
  <c r="AL181" i="64" s="1"/>
  <c r="Z226" i="64"/>
  <c r="AC92" i="64"/>
  <c r="AE96" i="64"/>
  <c r="AF101" i="64"/>
  <c r="AF92" i="64"/>
  <c r="AF99" i="64"/>
  <c r="AF106" i="64"/>
  <c r="AD112" i="64"/>
  <c r="AE95" i="64"/>
  <c r="AF104" i="64"/>
  <c r="AE112" i="64"/>
  <c r="AF96" i="64"/>
  <c r="AD106" i="64"/>
  <c r="AD113" i="64"/>
  <c r="AF102" i="64"/>
  <c r="AF94" i="64"/>
  <c r="AF111" i="64"/>
  <c r="AE105" i="64"/>
  <c r="AD97" i="64"/>
  <c r="AF113" i="64"/>
  <c r="AC100" i="64"/>
  <c r="AC107" i="64"/>
  <c r="AC114" i="64"/>
  <c r="AC98" i="64"/>
  <c r="AC105" i="64"/>
  <c r="AE92" i="64"/>
  <c r="AF97" i="64"/>
  <c r="AD103" i="64"/>
  <c r="AE94" i="64"/>
  <c r="AE101" i="64"/>
  <c r="AD108" i="64"/>
  <c r="AE113" i="64"/>
  <c r="AE97" i="64"/>
  <c r="AD107" i="64"/>
  <c r="AD114" i="64"/>
  <c r="AF98" i="64"/>
  <c r="AF107" i="64"/>
  <c r="AD115" i="64"/>
  <c r="AE107" i="64"/>
  <c r="AE99" i="64"/>
  <c r="AE115" i="64"/>
  <c r="AD109" i="64"/>
  <c r="AD102" i="64"/>
  <c r="AC112" i="64"/>
  <c r="AC96" i="64"/>
  <c r="AC103" i="64"/>
  <c r="AC110" i="64"/>
  <c r="AC94" i="64"/>
  <c r="AC101" i="64"/>
  <c r="AF93" i="64"/>
  <c r="AD99" i="64"/>
  <c r="AE104" i="64"/>
  <c r="AD96" i="64"/>
  <c r="AE103" i="64"/>
  <c r="AE109" i="64"/>
  <c r="AF114" i="64"/>
  <c r="AD100" i="64"/>
  <c r="AF108" i="64"/>
  <c r="AF115" i="64"/>
  <c r="AD101" i="64"/>
  <c r="AF109" i="64"/>
  <c r="AE93" i="64"/>
  <c r="AD111" i="64"/>
  <c r="AD104" i="64"/>
  <c r="AF95" i="64"/>
  <c r="AF112" i="64"/>
  <c r="AE106" i="64"/>
  <c r="AC108" i="64"/>
  <c r="AC115" i="64"/>
  <c r="AC99" i="64"/>
  <c r="AC106" i="64"/>
  <c r="AC113" i="64"/>
  <c r="AC97" i="64"/>
  <c r="AD95" i="64"/>
  <c r="AE100" i="64"/>
  <c r="AF105" i="64"/>
  <c r="AD98" i="64"/>
  <c r="AD105" i="64"/>
  <c r="AF110" i="64"/>
  <c r="AD93" i="64"/>
  <c r="AE102" i="64"/>
  <c r="AE110" i="64"/>
  <c r="AD94" i="64"/>
  <c r="AF103" i="64"/>
  <c r="AE111" i="64"/>
  <c r="AE98" i="64"/>
  <c r="AE114" i="64"/>
  <c r="AE108" i="64"/>
  <c r="AF100" i="64"/>
  <c r="AD92" i="64"/>
  <c r="AD110" i="64"/>
  <c r="AC104" i="64"/>
  <c r="AC111" i="64"/>
  <c r="AC95" i="64"/>
  <c r="AC102" i="64"/>
  <c r="AC109" i="64"/>
  <c r="AC93" i="64"/>
  <c r="Z293" i="64"/>
  <c r="Z296" i="64" s="1"/>
  <c r="AK233" i="64" a="1"/>
  <c r="Z153" i="64"/>
  <c r="Z156" i="64" s="1"/>
  <c r="AK92" i="64" a="1"/>
  <c r="AF256" i="64"/>
  <c r="AE255" i="64"/>
  <c r="AD254" i="64"/>
  <c r="AC253" i="64"/>
  <c r="AE251" i="64"/>
  <c r="AD250" i="64"/>
  <c r="AC249" i="64"/>
  <c r="AE247" i="64"/>
  <c r="AD246" i="64"/>
  <c r="AC245" i="64"/>
  <c r="AE243" i="64"/>
  <c r="AD242" i="64"/>
  <c r="AC241" i="64"/>
  <c r="AE239" i="64"/>
  <c r="AD238" i="64"/>
  <c r="AC237" i="64"/>
  <c r="AE235" i="64"/>
  <c r="AD234" i="64"/>
  <c r="AC233" i="64"/>
  <c r="AE256" i="64"/>
  <c r="AD255" i="64"/>
  <c r="AC254" i="64"/>
  <c r="AE252" i="64"/>
  <c r="AD251" i="64"/>
  <c r="AC250" i="64"/>
  <c r="AE248" i="64"/>
  <c r="AD247" i="64"/>
  <c r="AC246" i="64"/>
  <c r="AE244" i="64"/>
  <c r="AD243" i="64"/>
  <c r="AC242" i="64"/>
  <c r="AE240" i="64"/>
  <c r="AD239" i="64"/>
  <c r="AC238" i="64"/>
  <c r="AE236" i="64"/>
  <c r="AD235" i="64"/>
  <c r="AC234" i="64"/>
  <c r="AD256" i="64"/>
  <c r="AC255" i="64"/>
  <c r="AE253" i="64"/>
  <c r="AD252" i="64"/>
  <c r="AC251" i="64"/>
  <c r="AE249" i="64"/>
  <c r="AD248" i="64"/>
  <c r="AC247" i="64"/>
  <c r="AE245" i="64"/>
  <c r="AD244" i="64"/>
  <c r="AC243" i="64"/>
  <c r="AE241" i="64"/>
  <c r="AD240" i="64"/>
  <c r="AC239" i="64"/>
  <c r="AE237" i="64"/>
  <c r="AD236" i="64"/>
  <c r="AC235" i="64"/>
  <c r="AE233" i="64"/>
  <c r="AD253" i="64"/>
  <c r="AC248" i="64"/>
  <c r="AE242" i="64"/>
  <c r="AD237" i="64"/>
  <c r="AC252" i="64"/>
  <c r="AE246" i="64"/>
  <c r="AD241" i="64"/>
  <c r="AC236" i="64"/>
  <c r="AC256" i="64"/>
  <c r="AE250" i="64"/>
  <c r="AD245" i="64"/>
  <c r="AC240" i="64"/>
  <c r="AE234" i="64"/>
  <c r="AD249" i="64"/>
  <c r="AC244" i="64"/>
  <c r="AE238" i="64"/>
  <c r="AE254" i="64"/>
  <c r="AD233" i="64"/>
  <c r="AF235" i="64"/>
  <c r="AF239" i="64"/>
  <c r="AF243" i="64"/>
  <c r="AF247" i="64"/>
  <c r="AF251" i="64"/>
  <c r="AF255" i="64"/>
  <c r="AF250" i="64"/>
  <c r="AF236" i="64"/>
  <c r="AF240" i="64"/>
  <c r="AF244" i="64"/>
  <c r="AF248" i="64"/>
  <c r="AF252" i="64"/>
  <c r="AF238" i="64"/>
  <c r="AF233" i="64"/>
  <c r="AF237" i="64"/>
  <c r="AF241" i="64"/>
  <c r="AF245" i="64"/>
  <c r="AF249" i="64"/>
  <c r="AF253" i="64"/>
  <c r="AF234" i="64"/>
  <c r="AF242" i="64"/>
  <c r="AF246" i="64"/>
  <c r="AF254" i="64"/>
  <c r="AE171" i="64"/>
  <c r="AE186" i="64"/>
  <c r="AF169" i="64"/>
  <c r="AF174" i="64"/>
  <c r="AF167" i="64"/>
  <c r="AE173" i="64"/>
  <c r="AD186" i="64"/>
  <c r="AD170" i="64"/>
  <c r="AC178" i="64"/>
  <c r="AF186" i="64"/>
  <c r="AF170" i="64"/>
  <c r="AD177" i="64"/>
  <c r="AC185" i="64"/>
  <c r="AC169" i="64"/>
  <c r="AF177" i="64"/>
  <c r="AD180" i="64"/>
  <c r="AD164" i="64"/>
  <c r="AC172" i="64"/>
  <c r="AF180" i="64"/>
  <c r="AD183" i="64"/>
  <c r="AD167" i="64"/>
  <c r="AC175" i="64"/>
  <c r="AF183" i="64"/>
  <c r="AE179" i="64"/>
  <c r="AE184" i="64"/>
  <c r="AE168" i="64"/>
  <c r="AE181" i="64"/>
  <c r="AE167" i="64"/>
  <c r="AE169" i="64"/>
  <c r="AE182" i="64"/>
  <c r="AE170" i="64"/>
  <c r="AD182" i="64"/>
  <c r="AD166" i="64"/>
  <c r="AC174" i="64"/>
  <c r="AF182" i="64"/>
  <c r="AE183" i="64"/>
  <c r="AD173" i="64"/>
  <c r="AC181" i="64"/>
  <c r="AC165" i="64"/>
  <c r="AF164" i="64"/>
  <c r="AD176" i="64"/>
  <c r="AC184" i="64"/>
  <c r="AC168" i="64"/>
  <c r="AF176" i="64"/>
  <c r="AD179" i="64"/>
  <c r="AD163" i="64"/>
  <c r="AC171" i="64"/>
  <c r="AF179" i="64"/>
  <c r="AD181" i="64"/>
  <c r="AC176" i="64"/>
  <c r="AD171" i="64"/>
  <c r="AC163" i="64"/>
  <c r="AE178" i="64"/>
  <c r="AF165" i="64"/>
  <c r="AE176" i="64"/>
  <c r="AE164" i="64"/>
  <c r="AF163" i="64"/>
  <c r="AF171" i="64"/>
  <c r="AE166" i="64"/>
  <c r="AD178" i="64"/>
  <c r="AC186" i="64"/>
  <c r="AC170" i="64"/>
  <c r="AF178" i="64"/>
  <c r="AD185" i="64"/>
  <c r="AD169" i="64"/>
  <c r="AC177" i="64"/>
  <c r="AF185" i="64"/>
  <c r="AF172" i="64"/>
  <c r="AD172" i="64"/>
  <c r="AC180" i="64"/>
  <c r="AC164" i="64"/>
  <c r="AF166" i="64"/>
  <c r="AD175" i="64"/>
  <c r="AC183" i="64"/>
  <c r="AC167" i="64"/>
  <c r="AF175" i="64"/>
  <c r="AE174" i="64"/>
  <c r="AE163" i="64"/>
  <c r="AE172" i="64"/>
  <c r="AE185" i="64"/>
  <c r="AE177" i="64"/>
  <c r="AE165" i="64"/>
  <c r="AE180" i="64"/>
  <c r="AD174" i="64"/>
  <c r="AC182" i="64"/>
  <c r="AC166" i="64"/>
  <c r="AF173" i="64"/>
  <c r="AD165" i="64"/>
  <c r="AC173" i="64"/>
  <c r="AF181" i="64"/>
  <c r="AD184" i="64"/>
  <c r="AD168" i="64"/>
  <c r="AF184" i="64"/>
  <c r="AE175" i="64"/>
  <c r="AC179" i="64"/>
  <c r="AF168" i="64"/>
  <c r="AK174" i="64"/>
  <c r="AM164" i="64"/>
  <c r="AM167" i="64"/>
  <c r="AL22" i="64"/>
  <c r="AK27" i="64"/>
  <c r="AM32" i="64"/>
  <c r="AK40" i="64"/>
  <c r="AK25" i="64"/>
  <c r="AK32" i="64"/>
  <c r="AN42" i="64"/>
  <c r="AK26" i="64"/>
  <c r="AK33" i="64"/>
  <c r="AN43" i="64"/>
  <c r="AK35" i="64"/>
  <c r="AK28" i="64"/>
  <c r="AK22" i="64"/>
  <c r="AN37" i="64"/>
  <c r="AK30" i="64"/>
  <c r="AM45" i="64"/>
  <c r="AL42" i="64"/>
  <c r="AL26" i="64"/>
  <c r="AL45" i="64"/>
  <c r="AL29" i="64"/>
  <c r="AM35" i="64"/>
  <c r="AL32" i="64"/>
  <c r="AM38" i="64"/>
  <c r="AL35" i="64"/>
  <c r="AL31" i="64"/>
  <c r="AK37" i="64"/>
  <c r="AN38" i="64"/>
  <c r="AN45" i="64"/>
  <c r="AN22" i="64"/>
  <c r="AM37" i="64"/>
  <c r="AM40" i="64"/>
  <c r="AL40" i="64"/>
  <c r="AL24" i="64"/>
  <c r="AK31" i="64"/>
  <c r="AM23" i="64"/>
  <c r="AN39" i="64"/>
  <c r="AK41" i="64"/>
  <c r="AN41" i="64"/>
  <c r="AM26" i="64"/>
  <c r="AL30" i="64"/>
  <c r="AM39" i="64"/>
  <c r="AL39" i="64"/>
  <c r="AK23" i="64"/>
  <c r="AM28" i="64"/>
  <c r="AK34" i="64"/>
  <c r="AK42" i="64"/>
  <c r="AN26" i="64"/>
  <c r="AN34" i="64"/>
  <c r="AK45" i="64"/>
  <c r="AN27" i="64"/>
  <c r="AN35" i="64"/>
  <c r="AN23" i="64"/>
  <c r="AN40" i="64"/>
  <c r="AN31" i="64"/>
  <c r="AM25" i="64"/>
  <c r="AK43" i="64"/>
  <c r="AN33" i="64"/>
  <c r="AM41" i="64"/>
  <c r="AL38" i="64"/>
  <c r="AM44" i="64"/>
  <c r="AL41" i="64"/>
  <c r="AL25" i="64"/>
  <c r="AL44" i="64"/>
  <c r="AL28" i="64"/>
  <c r="AM34" i="64"/>
  <c r="AN28" i="64"/>
  <c r="AM29" i="64"/>
  <c r="AM27" i="64"/>
  <c r="AK29" i="64"/>
  <c r="AK39" i="64"/>
  <c r="AL34" i="64"/>
  <c r="AM43" i="64"/>
  <c r="AL43" i="64"/>
  <c r="AN25" i="64"/>
  <c r="AM30" i="64"/>
  <c r="AM31" i="64"/>
  <c r="AN24" i="64"/>
  <c r="AN44" i="64"/>
  <c r="AM36" i="64"/>
  <c r="AL36" i="64"/>
  <c r="AL23" i="64"/>
  <c r="AM24" i="64"/>
  <c r="AN29" i="64"/>
  <c r="AK36" i="64"/>
  <c r="AK44" i="64"/>
  <c r="AM22" i="64"/>
  <c r="AN36" i="64"/>
  <c r="AL37" i="64"/>
  <c r="AL27" i="64"/>
  <c r="AK38" i="64"/>
  <c r="AK24" i="64"/>
  <c r="AN30" i="64"/>
  <c r="AN32" i="64"/>
  <c r="AM33" i="64"/>
  <c r="AL33" i="64"/>
  <c r="AM42" i="64"/>
  <c r="AK173" i="64" l="1"/>
  <c r="AK170" i="64"/>
  <c r="AL164" i="64"/>
  <c r="AJ47" i="64"/>
  <c r="AJ117" i="64"/>
  <c r="AK47" i="64"/>
  <c r="AE188" i="64"/>
  <c r="AF47" i="64"/>
  <c r="AL47" i="64"/>
  <c r="AL176" i="64"/>
  <c r="AM176" i="64"/>
  <c r="AN179" i="64"/>
  <c r="AC188" i="64"/>
  <c r="AM47" i="64"/>
  <c r="AN47" i="64" s="1"/>
  <c r="AM169" i="64"/>
  <c r="AM180" i="64"/>
  <c r="AN167" i="64"/>
  <c r="AK164" i="64"/>
  <c r="AD188" i="64"/>
  <c r="AE117" i="64"/>
  <c r="AC117" i="64"/>
  <c r="AD117" i="64"/>
  <c r="AJ188" i="64"/>
  <c r="AN175" i="64"/>
  <c r="AL184" i="64"/>
  <c r="AL178" i="64"/>
  <c r="AL163" i="64"/>
  <c r="AL173" i="64"/>
  <c r="AM170" i="64"/>
  <c r="AK172" i="64"/>
  <c r="AM166" i="64"/>
  <c r="AK185" i="64"/>
  <c r="AK166" i="64"/>
  <c r="AN166" i="64"/>
  <c r="AL166" i="64"/>
  <c r="AM178" i="64"/>
  <c r="AM173" i="64"/>
  <c r="AM186" i="64"/>
  <c r="AM183" i="64"/>
  <c r="AK181" i="64"/>
  <c r="AM165" i="64"/>
  <c r="AK169" i="64"/>
  <c r="AN185" i="64"/>
  <c r="AK180" i="64"/>
  <c r="AN186" i="64"/>
  <c r="AN163" i="64"/>
  <c r="AN178" i="64"/>
  <c r="AN176" i="64"/>
  <c r="AK163" i="64"/>
  <c r="AL167" i="64"/>
  <c r="AN173" i="64"/>
  <c r="AM163" i="64"/>
  <c r="AL170" i="64"/>
  <c r="AN168" i="64"/>
  <c r="AK171" i="64"/>
  <c r="AL179" i="64"/>
  <c r="AN165" i="64"/>
  <c r="AK167" i="64"/>
  <c r="AM184" i="64"/>
  <c r="AL175" i="64"/>
  <c r="AN174" i="64"/>
  <c r="AN171" i="64"/>
  <c r="AK178" i="64"/>
  <c r="AL169" i="64"/>
  <c r="AL186" i="64"/>
  <c r="AN169" i="64"/>
  <c r="AK184" i="64"/>
  <c r="AL172" i="64"/>
  <c r="AM174" i="64"/>
  <c r="AN180" i="64"/>
  <c r="AM171" i="64"/>
  <c r="AK177" i="64"/>
  <c r="AL174" i="64"/>
  <c r="AN177" i="64"/>
  <c r="AM168" i="64"/>
  <c r="AK168" i="64"/>
  <c r="AK165" i="64"/>
  <c r="AL168" i="64"/>
  <c r="AM182" i="64"/>
  <c r="AN172" i="64"/>
  <c r="AM179" i="64"/>
  <c r="AK175" i="64"/>
  <c r="AL177" i="64"/>
  <c r="AN170" i="64"/>
  <c r="AN184" i="64"/>
  <c r="AM175" i="64"/>
  <c r="AK183" i="64"/>
  <c r="AL171" i="64"/>
  <c r="AL180" i="64"/>
  <c r="AN181" i="64"/>
  <c r="AN164" i="64"/>
  <c r="AK182" i="64"/>
  <c r="AL165" i="64"/>
  <c r="AL182" i="64"/>
  <c r="AM185" i="64"/>
  <c r="AL183" i="64"/>
  <c r="AM181" i="64"/>
  <c r="AK179" i="64"/>
  <c r="AL185" i="64"/>
  <c r="AM177" i="64"/>
  <c r="AN183" i="64"/>
  <c r="AN182" i="64"/>
  <c r="AM172" i="64"/>
  <c r="AK176" i="64"/>
  <c r="AK186" i="64"/>
  <c r="AK95" i="64"/>
  <c r="AM100" i="64"/>
  <c r="AN105" i="64"/>
  <c r="AK111" i="64"/>
  <c r="AK93" i="64"/>
  <c r="AM98" i="64"/>
  <c r="AN103" i="64"/>
  <c r="AK109" i="64"/>
  <c r="AM114" i="64"/>
  <c r="AN98" i="64"/>
  <c r="AM109" i="64"/>
  <c r="AM95" i="64"/>
  <c r="AK110" i="64"/>
  <c r="AN100" i="64"/>
  <c r="AM115" i="64"/>
  <c r="AK114" i="64"/>
  <c r="AN96" i="64"/>
  <c r="AM105" i="64"/>
  <c r="AL106" i="64"/>
  <c r="AL113" i="64"/>
  <c r="AL97" i="64"/>
  <c r="AL104" i="64"/>
  <c r="AL111" i="64"/>
  <c r="AL95" i="64"/>
  <c r="AL92" i="64"/>
  <c r="AM96" i="64"/>
  <c r="AN101" i="64"/>
  <c r="AK107" i="64"/>
  <c r="AM112" i="64"/>
  <c r="AM94" i="64"/>
  <c r="AN99" i="64"/>
  <c r="AK105" i="64"/>
  <c r="AM110" i="64"/>
  <c r="AN115" i="64"/>
  <c r="AM101" i="64"/>
  <c r="AK112" i="64"/>
  <c r="AM99" i="64"/>
  <c r="AM113" i="64"/>
  <c r="AN104" i="64"/>
  <c r="AN92" i="64"/>
  <c r="AN94" i="64"/>
  <c r="AM103" i="64"/>
  <c r="AN112" i="64"/>
  <c r="AL102" i="64"/>
  <c r="AL109" i="64"/>
  <c r="AL93" i="64"/>
  <c r="AL100" i="64"/>
  <c r="AL107" i="64"/>
  <c r="AM92" i="64"/>
  <c r="AN97" i="64"/>
  <c r="AK103" i="64"/>
  <c r="AM108" i="64"/>
  <c r="AN113" i="64"/>
  <c r="AN95" i="64"/>
  <c r="AK101" i="64"/>
  <c r="AM106" i="64"/>
  <c r="AN111" i="64"/>
  <c r="AM93" i="64"/>
  <c r="AK104" i="64"/>
  <c r="AN114" i="64"/>
  <c r="AN102" i="64"/>
  <c r="AK94" i="64"/>
  <c r="AK108" i="64"/>
  <c r="AK100" i="64"/>
  <c r="AK102" i="64"/>
  <c r="AN110" i="64"/>
  <c r="AL114" i="64"/>
  <c r="AL98" i="64"/>
  <c r="AL105" i="64"/>
  <c r="AL112" i="64"/>
  <c r="AL96" i="64"/>
  <c r="AL103" i="64"/>
  <c r="AN93" i="64"/>
  <c r="AK99" i="64"/>
  <c r="AM104" i="64"/>
  <c r="AN109" i="64"/>
  <c r="AK115" i="64"/>
  <c r="AK97" i="64"/>
  <c r="AM102" i="64"/>
  <c r="AN107" i="64"/>
  <c r="AK113" i="64"/>
  <c r="AK96" i="64"/>
  <c r="AN106" i="64"/>
  <c r="AK92" i="64"/>
  <c r="AK106" i="64"/>
  <c r="AM97" i="64"/>
  <c r="AM111" i="64"/>
  <c r="AM107" i="64"/>
  <c r="AN108" i="64"/>
  <c r="AK98" i="64"/>
  <c r="AL110" i="64"/>
  <c r="AL94" i="64"/>
  <c r="AL101" i="64"/>
  <c r="AL108" i="64"/>
  <c r="AL115" i="64"/>
  <c r="AL99" i="64"/>
  <c r="AN256" i="64"/>
  <c r="AM255" i="64"/>
  <c r="AM253" i="64"/>
  <c r="AM251" i="64"/>
  <c r="AM249" i="64"/>
  <c r="AM247" i="64"/>
  <c r="AM245" i="64"/>
  <c r="AM243" i="64"/>
  <c r="AM241" i="64"/>
  <c r="AM239" i="64"/>
  <c r="AM237" i="64"/>
  <c r="AM235" i="64"/>
  <c r="AM233" i="64"/>
  <c r="AK255" i="64"/>
  <c r="AK253" i="64"/>
  <c r="AK251" i="64"/>
  <c r="AK249" i="64"/>
  <c r="AK247" i="64"/>
  <c r="AK245" i="64"/>
  <c r="AK243" i="64"/>
  <c r="AK241" i="64"/>
  <c r="AK239" i="64"/>
  <c r="AK237" i="64"/>
  <c r="AK235" i="64"/>
  <c r="AK233" i="64"/>
  <c r="AM256" i="64"/>
  <c r="AM254" i="64"/>
  <c r="AM252" i="64"/>
  <c r="AM250" i="64"/>
  <c r="AM248" i="64"/>
  <c r="AM246" i="64"/>
  <c r="AM244" i="64"/>
  <c r="AM242" i="64"/>
  <c r="AM240" i="64"/>
  <c r="AM238" i="64"/>
  <c r="AM236" i="64"/>
  <c r="AM234" i="64"/>
  <c r="AK256" i="64"/>
  <c r="AK248" i="64"/>
  <c r="AK240" i="64"/>
  <c r="AK254" i="64"/>
  <c r="AK246" i="64"/>
  <c r="AK238" i="64"/>
  <c r="AK252" i="64"/>
  <c r="AK244" i="64"/>
  <c r="AK236" i="64"/>
  <c r="AK250" i="64"/>
  <c r="AK242" i="64"/>
  <c r="AK234" i="64"/>
  <c r="AL236" i="64"/>
  <c r="AL240" i="64"/>
  <c r="AL244" i="64"/>
  <c r="AL248" i="64"/>
  <c r="AL252" i="64"/>
  <c r="AL256" i="64"/>
  <c r="AN236" i="64"/>
  <c r="AN240" i="64"/>
  <c r="AN244" i="64"/>
  <c r="AN248" i="64"/>
  <c r="AN252" i="64"/>
  <c r="AL239" i="64"/>
  <c r="AL251" i="64"/>
  <c r="AN235" i="64"/>
  <c r="AN243" i="64"/>
  <c r="AN251" i="64"/>
  <c r="AL233" i="64"/>
  <c r="AL237" i="64"/>
  <c r="AL241" i="64"/>
  <c r="AL245" i="64"/>
  <c r="AL249" i="64"/>
  <c r="AL253" i="64"/>
  <c r="AN233" i="64"/>
  <c r="AN237" i="64"/>
  <c r="AN241" i="64"/>
  <c r="AN245" i="64"/>
  <c r="AN249" i="64"/>
  <c r="AN253" i="64"/>
  <c r="AL234" i="64"/>
  <c r="AL238" i="64"/>
  <c r="AL242" i="64"/>
  <c r="AL246" i="64"/>
  <c r="AL250" i="64"/>
  <c r="AL254" i="64"/>
  <c r="AN234" i="64"/>
  <c r="AN238" i="64"/>
  <c r="AN242" i="64"/>
  <c r="AN246" i="64"/>
  <c r="AN250" i="64"/>
  <c r="AN254" i="64"/>
  <c r="AL235" i="64"/>
  <c r="AL243" i="64"/>
  <c r="AL247" i="64"/>
  <c r="AL255" i="64"/>
  <c r="AN239" i="64"/>
  <c r="AN247" i="64"/>
  <c r="AN255" i="64"/>
  <c r="AL117" i="64" l="1"/>
  <c r="AK188" i="64"/>
  <c r="AK117" i="64"/>
  <c r="AM117" i="64"/>
  <c r="AL188" i="64"/>
  <c r="AF117" i="64"/>
  <c r="AM188" i="64"/>
  <c r="AF188" i="64"/>
  <c r="AN117" i="64" l="1"/>
  <c r="AN188" i="64"/>
</calcChain>
</file>

<file path=xl/sharedStrings.xml><?xml version="1.0" encoding="utf-8"?>
<sst xmlns="http://schemas.openxmlformats.org/spreadsheetml/2006/main" count="1021" uniqueCount="140">
  <si>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</si>
  <si>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</si>
  <si>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</si>
  <si>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</si>
  <si>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</si>
  <si>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</si>
  <si>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</si>
  <si>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</si>
  <si>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</si>
  <si>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</si>
  <si>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</si>
  <si>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</si>
  <si>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</si>
  <si>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</si>
  <si>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</si>
  <si>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</si>
  <si>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</si>
  <si>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</si>
  <si>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</si>
  <si>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</si>
  <si>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</si>
  <si>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</si>
  <si>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</si>
  <si>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</si>
  <si>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</si>
  <si>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</si>
  <si>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</si>
  <si>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</si>
  <si>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</si>
  <si>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</si>
  <si>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</si>
  <si>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</si>
  <si>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</si>
  <si>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</si>
  <si>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</si>
  <si>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</si>
  <si>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</si>
  <si>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</si>
  <si>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</si>
  <si>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</si>
  <si>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</si>
  <si>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</si>
  <si>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</si>
  <si>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</si>
  <si>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</si>
  <si>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</si>
  <si>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</si>
  <si>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</si>
  <si>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</si>
  <si>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</si>
  <si>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</si>
  <si>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調査方向案内図</t>
    <phoneticPr fontId="12"/>
  </si>
  <si>
    <t>自動車類交通量集計表</t>
    <phoneticPr fontId="12"/>
  </si>
  <si>
    <t>A 合計 ( 1+ 2)</t>
    <phoneticPr fontId="12"/>
  </si>
  <si>
    <t>A 流入部( 1+ 2)</t>
    <phoneticPr fontId="12"/>
  </si>
  <si>
    <r>
      <t>調査地点　：№１ 
　（仮称）真砂大橋西側</t>
    </r>
    <r>
      <rPr>
        <sz val="10"/>
        <rFont val="ＭＳ 明朝"/>
        <family val="1"/>
        <charset val="128"/>
      </rPr>
      <t>　　　　</t>
    </r>
    <rPh sb="12" eb="14">
      <t>カショウ</t>
    </rPh>
    <rPh sb="15" eb="17">
      <t>マスナ</t>
    </rPh>
    <rPh sb="17" eb="19">
      <t>オオハシ</t>
    </rPh>
    <rPh sb="19" eb="21">
      <t>ニシガワ</t>
    </rPh>
    <phoneticPr fontId="12"/>
  </si>
  <si>
    <t>16:00-17:00</t>
  </si>
  <si>
    <t>B 合計 ( 3)</t>
    <phoneticPr fontId="12"/>
  </si>
  <si>
    <t>C 合計 ( 4+ 5)</t>
    <phoneticPr fontId="12"/>
  </si>
  <si>
    <t>D 合計 ( 6)</t>
    <phoneticPr fontId="12"/>
  </si>
  <si>
    <t>A 流出部( 4+ 6)</t>
    <phoneticPr fontId="12"/>
  </si>
  <si>
    <t>B 流入部( 3)</t>
    <phoneticPr fontId="12"/>
  </si>
  <si>
    <t>B 流出部( 2)</t>
    <phoneticPr fontId="12"/>
  </si>
  <si>
    <t>C 流入部( 4+ 5)</t>
    <phoneticPr fontId="12"/>
  </si>
  <si>
    <t>C 流出部( 1+ 3)</t>
    <phoneticPr fontId="12"/>
  </si>
  <si>
    <t>D 流入部( 6)</t>
    <phoneticPr fontId="12"/>
  </si>
  <si>
    <t xml:space="preserve"> 合計</t>
    <phoneticPr fontId="12"/>
  </si>
  <si>
    <t>調査地点：№１ （仮称）真砂大橋西側</t>
    <rPh sb="9" eb="11">
      <t>カショウ</t>
    </rPh>
    <rPh sb="12" eb="14">
      <t>マサゴ</t>
    </rPh>
    <rPh sb="14" eb="16">
      <t>オオハシ</t>
    </rPh>
    <rPh sb="16" eb="18">
      <t>ニシガワ</t>
    </rPh>
    <phoneticPr fontId="12"/>
  </si>
  <si>
    <t>A 流入部( 1+ 2)</t>
  </si>
  <si>
    <t>A 流出部( 4+ 6)</t>
  </si>
  <si>
    <t>A 合計 ( 1+ 2+ 4+ 6)</t>
    <phoneticPr fontId="12"/>
  </si>
  <si>
    <t>B 流入部( 3)</t>
    <phoneticPr fontId="12"/>
  </si>
  <si>
    <t>B 流出部( 2)</t>
    <phoneticPr fontId="12"/>
  </si>
  <si>
    <t>B 合計 ( 2+ 3)</t>
    <phoneticPr fontId="12"/>
  </si>
  <si>
    <t>C 流入部( 4+ 5)</t>
    <phoneticPr fontId="12"/>
  </si>
  <si>
    <t>C 流出部( 1+ 3)</t>
    <phoneticPr fontId="12"/>
  </si>
  <si>
    <t>C 合計 ( 1+ 3+ 4+ 5)</t>
    <phoneticPr fontId="12"/>
  </si>
  <si>
    <t>D 流入部( 6)</t>
  </si>
  <si>
    <t>D 流出部( 5)</t>
  </si>
  <si>
    <t>D 合計 ( 5+ 6)</t>
  </si>
  <si>
    <t>22:00-23:00</t>
    <phoneticPr fontId="1"/>
  </si>
  <si>
    <t>23:00- 0:00</t>
    <phoneticPr fontId="1"/>
  </si>
  <si>
    <t xml:space="preserve"> 0:00- 1:00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</si>
  <si>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</si>
  <si>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</si>
  <si>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</si>
  <si>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</si>
  <si>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</si>
  <si>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5:00- 6:00</t>
    <phoneticPr fontId="1"/>
  </si>
  <si>
    <t>6:00- 7:00</t>
    <phoneticPr fontId="1"/>
  </si>
  <si>
    <t>19:00-20:00</t>
  </si>
  <si>
    <t>20:00-21:00</t>
  </si>
  <si>
    <t>21:00-22:00</t>
  </si>
  <si>
    <t>19:00-20:00</t>
    <phoneticPr fontId="1"/>
  </si>
  <si>
    <t>20:00-21:00</t>
    <phoneticPr fontId="1"/>
  </si>
  <si>
    <t>21:00-22:00</t>
    <phoneticPr fontId="1"/>
  </si>
  <si>
    <t>22:00-23:00</t>
  </si>
  <si>
    <t>1:00- 2:00</t>
  </si>
  <si>
    <t>2:00- 3:00</t>
  </si>
  <si>
    <t>3:00- 4:00</t>
  </si>
  <si>
    <t>4:00- 5:00</t>
  </si>
  <si>
    <t>5:00- 6:00</t>
  </si>
  <si>
    <t>6:00- 7:00</t>
  </si>
  <si>
    <t>23:00- 0:00</t>
    <phoneticPr fontId="1"/>
  </si>
  <si>
    <t xml:space="preserve"> 0:00- 1:00</t>
    <phoneticPr fontId="1"/>
  </si>
  <si>
    <t>22:00-23:00</t>
    <phoneticPr fontId="1"/>
  </si>
  <si>
    <t>23:00-24:00</t>
    <phoneticPr fontId="1"/>
  </si>
  <si>
    <t>24:00- 1:00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</si>
  <si>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</si>
  <si>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</si>
  <si>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</si>
  <si>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</si>
  <si>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6:00- 7:00</t>
    <phoneticPr fontId="1"/>
  </si>
  <si>
    <t>19:00-20:00</t>
    <phoneticPr fontId="1"/>
  </si>
  <si>
    <t>20:00-21:00</t>
    <phoneticPr fontId="1"/>
  </si>
  <si>
    <t>21:00-22:00</t>
    <phoneticPr fontId="1"/>
  </si>
  <si>
    <t>5:00- 6:00</t>
    <phoneticPr fontId="1"/>
  </si>
  <si>
    <t>22:00-23:00</t>
    <phoneticPr fontId="1"/>
  </si>
  <si>
    <t>23:00-24:00</t>
    <phoneticPr fontId="1"/>
  </si>
  <si>
    <t>24:00- 1:00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</si>
  <si>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</si>
  <si>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</si>
  <si>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</si>
  <si>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</si>
  <si>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</si>
  <si>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6:00- 7:00</t>
    <phoneticPr fontId="1"/>
  </si>
  <si>
    <t>調査年月日：平成29年9月30日(土)
　　　　　　　　 ～10月 1日(日)</t>
    <rPh sb="17" eb="18">
      <t>ツチ</t>
    </rPh>
    <rPh sb="32" eb="33">
      <t>ガツ</t>
    </rPh>
    <rPh sb="35" eb="36">
      <t>ニチ</t>
    </rPh>
    <rPh sb="37" eb="38">
      <t>ニチ</t>
    </rPh>
    <phoneticPr fontId="12"/>
  </si>
  <si>
    <t>調査年月日：平成29年9月30日(土)～10月1日(日) 天候:晴れ</t>
    <rPh sb="17" eb="18">
      <t>ツチ</t>
    </rPh>
    <rPh sb="22" eb="23">
      <t>ガツ</t>
    </rPh>
    <rPh sb="24" eb="25">
      <t>ニチ</t>
    </rPh>
    <rPh sb="26" eb="27">
      <t>ニチ</t>
    </rPh>
    <rPh sb="32" eb="33">
      <t>ハ</t>
    </rPh>
    <phoneticPr fontId="12"/>
  </si>
  <si>
    <t>12時間計</t>
    <rPh sb="2" eb="4">
      <t>ジカン</t>
    </rPh>
    <rPh sb="4" eb="5">
      <t>ケイ</t>
    </rPh>
    <phoneticPr fontId="1"/>
  </si>
  <si>
    <t>調査時間　: 22時～翌22時</t>
    <rPh sb="9" eb="10">
      <t>ジ</t>
    </rPh>
    <rPh sb="11" eb="12">
      <t>ヨク</t>
    </rPh>
    <rPh sb="14" eb="15">
      <t>ジ</t>
    </rPh>
    <phoneticPr fontId="1"/>
  </si>
  <si>
    <t>D 流出部( 5)</t>
    <phoneticPr fontId="12"/>
  </si>
  <si>
    <t>［ピーク時（9：00～10：00）］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</si>
  <si>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</si>
  <si>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№１ （仮称）真砂大橋西側</t>
    <rPh sb="5" eb="7">
      <t>カショウ</t>
    </rPh>
    <rPh sb="8" eb="10">
      <t>マスナ</t>
    </rPh>
    <rPh sb="10" eb="12">
      <t>オオハシ</t>
    </rPh>
    <rPh sb="12" eb="14">
      <t>ニシガワ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</si>
  <si>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</si>
  <si>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</si>
  <si>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</si>
  <si>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平成29年9月30日（土） 天候：晴れ</t>
    <rPh sb="1" eb="3">
      <t>ヘイセイ</t>
    </rPh>
    <rPh sb="5" eb="6">
      <t>ネン</t>
    </rPh>
    <rPh sb="7" eb="8">
      <t>ガツ</t>
    </rPh>
    <rPh sb="10" eb="11">
      <t>ニチ</t>
    </rPh>
    <rPh sb="12" eb="13">
      <t>ド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</si>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</sst>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____;"/>
    <numFmt numFmtId="179" formatCode="0.0%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2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49" fontId="4" fillId="0" borderId="0" xfId="1" applyNumberFormat="1"/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11" fillId="0" borderId="1" xfId="1" applyNumberFormat="1" applyFont="1" applyBorder="1" applyAlignment="1">
      <alignment horizontal="distributed"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176" fontId="11" fillId="0" borderId="11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right" vertical="center"/>
    </xf>
    <xf numFmtId="0" fontId="11" fillId="0" borderId="12" xfId="2" applyNumberFormat="1" applyFont="1" applyBorder="1" applyAlignment="1">
      <alignment horizontal="right" vertical="center"/>
    </xf>
    <xf numFmtId="0" fontId="11" fillId="0" borderId="13" xfId="2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right" vertical="center"/>
    </xf>
    <xf numFmtId="176" fontId="11" fillId="0" borderId="15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right" vertical="center"/>
    </xf>
    <xf numFmtId="0" fontId="11" fillId="0" borderId="16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176" fontId="11" fillId="0" borderId="18" xfId="2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right" vertical="center"/>
    </xf>
    <xf numFmtId="0" fontId="11" fillId="0" borderId="19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center" wrapText="1"/>
    </xf>
    <xf numFmtId="0" fontId="11" fillId="0" borderId="11" xfId="2" applyNumberFormat="1" applyFont="1" applyBorder="1" applyAlignment="1">
      <alignment horizontal="center" wrapText="1"/>
    </xf>
    <xf numFmtId="0" fontId="11" fillId="0" borderId="12" xfId="2" applyNumberFormat="1" applyFont="1" applyBorder="1" applyAlignment="1">
      <alignment horizontal="center" wrapText="1"/>
    </xf>
    <xf numFmtId="0" fontId="11" fillId="0" borderId="12" xfId="2" quotePrefix="1" applyNumberFormat="1" applyFont="1" applyBorder="1" applyAlignment="1">
      <alignment horizontal="center" wrapText="1"/>
    </xf>
    <xf numFmtId="0" fontId="11" fillId="0" borderId="20" xfId="2" quotePrefix="1" applyNumberFormat="1" applyFont="1" applyBorder="1" applyAlignment="1">
      <alignment horizontal="center" wrapText="1"/>
    </xf>
    <xf numFmtId="0" fontId="11" fillId="0" borderId="11" xfId="2" quotePrefix="1" applyNumberFormat="1" applyFont="1" applyBorder="1" applyAlignment="1">
      <alignment horizontal="center" wrapText="1"/>
    </xf>
    <xf numFmtId="0" fontId="11" fillId="0" borderId="0" xfId="2" applyFont="1"/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Font="1" applyBorder="1" applyAlignment="1">
      <alignment horizontal="centerContinuous" vertical="center"/>
    </xf>
    <xf numFmtId="0" fontId="11" fillId="0" borderId="25" xfId="2" applyNumberFormat="1" applyFont="1" applyBorder="1" applyAlignment="1">
      <alignment horizontal="right" vertical="center"/>
    </xf>
    <xf numFmtId="0" fontId="11" fillId="0" borderId="26" xfId="2" applyNumberFormat="1" applyFont="1" applyBorder="1" applyAlignment="1">
      <alignment horizontal="right"/>
    </xf>
    <xf numFmtId="0" fontId="11" fillId="0" borderId="7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9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9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14" fillId="0" borderId="32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1" fillId="0" borderId="34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distributed"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11" fillId="0" borderId="24" xfId="2" applyFont="1" applyBorder="1" applyAlignment="1">
      <alignment horizontal="left" vertical="center"/>
    </xf>
    <xf numFmtId="20" fontId="11" fillId="0" borderId="0" xfId="2" applyNumberFormat="1" applyFont="1" applyAlignment="1">
      <alignment vertical="center"/>
    </xf>
    <xf numFmtId="20" fontId="13" fillId="0" borderId="0" xfId="2" applyNumberFormat="1" applyFont="1" applyAlignment="1">
      <alignment vertical="center"/>
    </xf>
    <xf numFmtId="20" fontId="2" fillId="0" borderId="0" xfId="2" applyNumberFormat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11" fillId="0" borderId="21" xfId="2" applyNumberFormat="1" applyFont="1" applyBorder="1" applyAlignment="1">
      <alignment horizontal="right" vertical="center"/>
    </xf>
    <xf numFmtId="0" fontId="4" fillId="0" borderId="7" xfId="1" applyBorder="1"/>
    <xf numFmtId="0" fontId="2" fillId="0" borderId="2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7" fillId="0" borderId="7" xfId="1" applyFont="1" applyBorder="1" applyAlignment="1">
      <alignment shrinkToFit="1"/>
    </xf>
    <xf numFmtId="0" fontId="11" fillId="0" borderId="36" xfId="2" quotePrefix="1" applyNumberFormat="1" applyFont="1" applyBorder="1" applyAlignment="1">
      <alignment wrapText="1"/>
    </xf>
    <xf numFmtId="0" fontId="11" fillId="0" borderId="42" xfId="2" quotePrefix="1" applyNumberFormat="1" applyFont="1" applyBorder="1" applyAlignment="1">
      <alignment horizontal="center" wrapText="1"/>
    </xf>
    <xf numFmtId="0" fontId="18" fillId="0" borderId="15" xfId="2" applyNumberFormat="1" applyFont="1" applyBorder="1" applyAlignment="1">
      <alignment horizontal="right" vertical="center"/>
    </xf>
    <xf numFmtId="176" fontId="18" fillId="0" borderId="15" xfId="2" applyNumberFormat="1" applyFont="1" applyBorder="1" applyAlignment="1">
      <alignment horizontal="right" vertical="center"/>
    </xf>
    <xf numFmtId="176" fontId="18" fillId="0" borderId="14" xfId="2" applyNumberFormat="1" applyFont="1" applyBorder="1" applyAlignment="1">
      <alignment horizontal="right" vertical="center"/>
    </xf>
    <xf numFmtId="0" fontId="18" fillId="0" borderId="18" xfId="2" applyNumberFormat="1" applyFont="1" applyBorder="1" applyAlignment="1">
      <alignment horizontal="right" vertical="center"/>
    </xf>
    <xf numFmtId="176" fontId="18" fillId="0" borderId="18" xfId="2" applyNumberFormat="1" applyFont="1" applyBorder="1" applyAlignment="1">
      <alignment horizontal="right" vertical="center"/>
    </xf>
    <xf numFmtId="176" fontId="18" fillId="0" borderId="17" xfId="2" applyNumberFormat="1" applyFont="1" applyBorder="1" applyAlignment="1">
      <alignment horizontal="right" vertical="center"/>
    </xf>
    <xf numFmtId="0" fontId="18" fillId="0" borderId="12" xfId="2" applyNumberFormat="1" applyFont="1" applyBorder="1" applyAlignment="1">
      <alignment horizontal="right" vertical="center"/>
    </xf>
    <xf numFmtId="176" fontId="18" fillId="0" borderId="12" xfId="2" applyNumberFormat="1" applyFont="1" applyBorder="1" applyAlignment="1">
      <alignment horizontal="right" vertical="center"/>
    </xf>
    <xf numFmtId="176" fontId="18" fillId="0" borderId="11" xfId="2" applyNumberFormat="1" applyFont="1" applyBorder="1" applyAlignment="1">
      <alignment horizontal="right" vertical="center"/>
    </xf>
    <xf numFmtId="0" fontId="4" fillId="0" borderId="0" xfId="1" applyAlignment="1">
      <alignment horizontal="right"/>
    </xf>
    <xf numFmtId="0" fontId="2" fillId="0" borderId="24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0" xfId="1" applyNumberFormat="1" applyFont="1"/>
    <xf numFmtId="0" fontId="19" fillId="0" borderId="29" xfId="1" applyFont="1" applyBorder="1"/>
    <xf numFmtId="0" fontId="19" fillId="0" borderId="0" xfId="1" applyFont="1"/>
    <xf numFmtId="1" fontId="19" fillId="0" borderId="0" xfId="1" applyNumberFormat="1" applyFont="1"/>
    <xf numFmtId="176" fontId="19" fillId="0" borderId="0" xfId="1" applyNumberFormat="1" applyFont="1"/>
    <xf numFmtId="0" fontId="20" fillId="0" borderId="40" xfId="1" applyNumberFormat="1" applyFont="1" applyBorder="1" applyAlignment="1">
      <alignment horizontal="distributed" vertical="center"/>
    </xf>
    <xf numFmtId="0" fontId="20" fillId="0" borderId="15" xfId="1" applyNumberFormat="1" applyFont="1" applyBorder="1" applyAlignment="1">
      <alignment horizontal="distributed" vertical="center"/>
    </xf>
    <xf numFmtId="176" fontId="20" fillId="0" borderId="41" xfId="1" applyNumberFormat="1" applyFont="1" applyBorder="1" applyAlignment="1">
      <alignment horizontal="distributed" vertical="center" shrinkToFit="1"/>
    </xf>
    <xf numFmtId="176" fontId="20" fillId="0" borderId="33" xfId="1" applyNumberFormat="1" applyFont="1" applyBorder="1" applyAlignment="1">
      <alignment horizontal="distributed" vertical="center" shrinkToFit="1"/>
    </xf>
    <xf numFmtId="179" fontId="19" fillId="0" borderId="0" xfId="1" applyNumberFormat="1" applyFont="1"/>
    <xf numFmtId="1" fontId="19" fillId="0" borderId="29" xfId="1" applyNumberFormat="1" applyFont="1" applyBorder="1"/>
    <xf numFmtId="0" fontId="2" fillId="0" borderId="37" xfId="1" applyNumberFormat="1" applyFont="1" applyBorder="1" applyAlignment="1">
      <alignment horizontal="distributed" vertical="center"/>
    </xf>
    <xf numFmtId="0" fontId="20" fillId="0" borderId="38" xfId="1" applyNumberFormat="1" applyFont="1" applyBorder="1" applyAlignment="1">
      <alignment horizontal="distributed" vertical="center"/>
    </xf>
    <xf numFmtId="176" fontId="20" fillId="0" borderId="39" xfId="1" applyNumberFormat="1" applyFont="1" applyBorder="1" applyAlignment="1">
      <alignment horizontal="distributed" vertical="center" shrinkToFit="1"/>
    </xf>
    <xf numFmtId="0" fontId="2" fillId="0" borderId="13" xfId="1" applyNumberFormat="1" applyFont="1" applyBorder="1" applyAlignment="1">
      <alignment horizontal="distributed" vertical="center"/>
    </xf>
    <xf numFmtId="0" fontId="20" fillId="0" borderId="16" xfId="1" applyNumberFormat="1" applyFont="1" applyBorder="1" applyAlignment="1">
      <alignment horizontal="distributed" vertical="center"/>
    </xf>
    <xf numFmtId="176" fontId="20" fillId="0" borderId="43" xfId="1" applyNumberFormat="1" applyFont="1" applyBorder="1" applyAlignment="1">
      <alignment horizontal="distributed" vertical="center" shrinkToFit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6" xfId="0" applyFont="1" applyBorder="1" applyAlignment="1">
      <alignment horizontal="left" vertical="center" shrinkToFit="1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vertical="center"/>
    </xf>
    <xf numFmtId="0" fontId="22" fillId="0" borderId="50" xfId="0" applyFont="1" applyBorder="1" applyAlignment="1">
      <alignment horizontal="left" vertical="center" shrinkToFit="1"/>
    </xf>
    <xf numFmtId="20" fontId="6" fillId="0" borderId="0" xfId="2" applyNumberFormat="1" applyFont="1" applyAlignment="1">
      <alignment horizontal="center" vertical="center"/>
    </xf>
    <xf numFmtId="0" fontId="9" fillId="0" borderId="32" xfId="2" applyNumberFormat="1" applyFont="1" applyBorder="1" applyAlignment="1">
      <alignment horizontal="left" vertical="center" wrapText="1"/>
    </xf>
    <xf numFmtId="0" fontId="9" fillId="0" borderId="31" xfId="2" applyNumberFormat="1" applyFont="1" applyBorder="1" applyAlignment="1">
      <alignment horizontal="left" vertical="center"/>
    </xf>
    <xf numFmtId="0" fontId="9" fillId="0" borderId="30" xfId="2" applyNumberFormat="1" applyFont="1" applyBorder="1" applyAlignment="1">
      <alignment horizontal="left" vertical="center"/>
    </xf>
    <xf numFmtId="0" fontId="9" fillId="0" borderId="27" xfId="2" applyNumberFormat="1" applyFont="1" applyBorder="1" applyAlignment="1">
      <alignment horizontal="left" vertical="center"/>
    </xf>
    <xf numFmtId="0" fontId="9" fillId="0" borderId="7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vertical="center" textRotation="255"/>
    </xf>
    <xf numFmtId="0" fontId="9" fillId="0" borderId="35" xfId="2" applyNumberFormat="1" applyFont="1" applyBorder="1" applyAlignment="1">
      <alignment vertical="center" textRotation="255"/>
    </xf>
    <xf numFmtId="0" fontId="9" fillId="0" borderId="36" xfId="2" applyNumberFormat="1" applyFont="1" applyBorder="1" applyAlignment="1">
      <alignment vertical="center" textRotation="255"/>
    </xf>
    <xf numFmtId="0" fontId="9" fillId="0" borderId="24" xfId="2" applyNumberFormat="1" applyFont="1" applyBorder="1" applyAlignment="1">
      <alignment horizontal="left" vertical="center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4" xfId="2" quotePrefix="1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32" xfId="2" applyNumberFormat="1" applyFont="1" applyBorder="1" applyAlignment="1">
      <alignment vertical="center" wrapText="1"/>
    </xf>
    <xf numFmtId="0" fontId="9" fillId="0" borderId="31" xfId="2" applyNumberFormat="1" applyFont="1" applyBorder="1" applyAlignment="1">
      <alignment vertical="center" wrapText="1"/>
    </xf>
    <xf numFmtId="0" fontId="9" fillId="0" borderId="30" xfId="2" applyNumberFormat="1" applyFont="1" applyBorder="1" applyAlignment="1">
      <alignment vertical="center" wrapText="1"/>
    </xf>
    <xf numFmtId="0" fontId="9" fillId="0" borderId="27" xfId="2" applyNumberFormat="1" applyFont="1" applyBorder="1" applyAlignment="1">
      <alignment vertical="center" wrapText="1"/>
    </xf>
    <xf numFmtId="0" fontId="9" fillId="0" borderId="7" xfId="2" applyNumberFormat="1" applyFont="1" applyBorder="1" applyAlignment="1">
      <alignment vertical="center" wrapText="1"/>
    </xf>
    <xf numFmtId="0" fontId="9" fillId="0" borderId="26" xfId="2" applyNumberFormat="1" applyFont="1" applyBorder="1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変動図!$AC$20</c:f>
          <c:strCache>
            <c:ptCount val="1"/>
            <c:pt idx="0">
              <c:v>A 流入部( 1+ 2)</c:v>
            </c:pt>
          </c:strCache>
        </c:strRef>
      </c:tx>
      <c:layout>
        <c:manualLayout>
          <c:xMode val="edge"/>
          <c:yMode val="edge"/>
          <c:x val="0.44343066895235894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変動図!$AD$22:$AD$45</c:f>
              <c:numCache>
                <c:formatCode>General</c:formatCode>
                <c:ptCount val="24"/>
                <c:pt idx="0">
                  <c:v>28</c:v>
                </c:pt>
                <c:pt idx="1">
                  <c:v>20</c:v>
                </c:pt>
                <c:pt idx="2">
                  <c:v>20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22</c:v>
                </c:pt>
                <c:pt idx="9">
                  <c:v>37</c:v>
                </c:pt>
                <c:pt idx="10">
                  <c:v>45</c:v>
                </c:pt>
                <c:pt idx="11">
                  <c:v>49</c:v>
                </c:pt>
                <c:pt idx="12">
                  <c:v>46</c:v>
                </c:pt>
                <c:pt idx="13">
                  <c:v>31</c:v>
                </c:pt>
                <c:pt idx="14">
                  <c:v>70</c:v>
                </c:pt>
                <c:pt idx="15">
                  <c:v>45</c:v>
                </c:pt>
                <c:pt idx="16">
                  <c:v>50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28</c:v>
                </c:pt>
                <c:pt idx="21">
                  <c:v>36</c:v>
                </c:pt>
                <c:pt idx="22">
                  <c:v>26</c:v>
                </c:pt>
                <c:pt idx="2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610048"/>
        <c:axId val="1026123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2.2000000000000002</c:v>
                </c:pt>
                <c:pt idx="11">
                  <c:v>0</c:v>
                </c:pt>
                <c:pt idx="12">
                  <c:v>2.1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33952"/>
        <c:axId val="108735488"/>
      </c:lineChart>
      <c:catAx>
        <c:axId val="1026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2612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6123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423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2610048"/>
        <c:crosses val="autoZero"/>
        <c:crossBetween val="between"/>
        <c:majorUnit val="50"/>
      </c:valAx>
      <c:catAx>
        <c:axId val="10873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8735488"/>
        <c:crosses val="autoZero"/>
        <c:auto val="0"/>
        <c:lblAlgn val="ctr"/>
        <c:lblOffset val="100"/>
        <c:noMultiLvlLbl val="0"/>
      </c:catAx>
      <c:valAx>
        <c:axId val="1087354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733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変動図!$AG$20</c:f>
          <c:strCache>
            <c:ptCount val="1"/>
            <c:pt idx="0">
              <c:v>A 流出部( 4+ 6)</c:v>
            </c:pt>
          </c:strCache>
        </c:strRef>
      </c:tx>
      <c:layout>
        <c:manualLayout>
          <c:xMode val="edge"/>
          <c:yMode val="edge"/>
          <c:x val="0.4438356044977772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変動図!$AH$22:$AH$45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13</c:v>
                </c:pt>
                <c:pt idx="8">
                  <c:v>31</c:v>
                </c:pt>
                <c:pt idx="9">
                  <c:v>37</c:v>
                </c:pt>
                <c:pt idx="10">
                  <c:v>26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29</c:v>
                </c:pt>
                <c:pt idx="15">
                  <c:v>46</c:v>
                </c:pt>
                <c:pt idx="16">
                  <c:v>44</c:v>
                </c:pt>
                <c:pt idx="17">
                  <c:v>25</c:v>
                </c:pt>
                <c:pt idx="18">
                  <c:v>50</c:v>
                </c:pt>
                <c:pt idx="19">
                  <c:v>35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35040"/>
        <c:axId val="108953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</c:v>
                </c:pt>
                <c:pt idx="12">
                  <c:v>0</c:v>
                </c:pt>
                <c:pt idx="13">
                  <c:v>1.9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55904"/>
        <c:axId val="108961792"/>
      </c:lineChart>
      <c:catAx>
        <c:axId val="1089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525118400790288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953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953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92693533234547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935040"/>
        <c:crosses val="autoZero"/>
        <c:crossBetween val="between"/>
        <c:majorUnit val="50"/>
      </c:valAx>
      <c:catAx>
        <c:axId val="10895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8961792"/>
        <c:crosses val="autoZero"/>
        <c:auto val="0"/>
        <c:lblAlgn val="ctr"/>
        <c:lblOffset val="100"/>
        <c:noMultiLvlLbl val="0"/>
      </c:catAx>
      <c:valAx>
        <c:axId val="108961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955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変動図!$AK$20</c:f>
          <c:strCache>
            <c:ptCount val="1"/>
            <c:pt idx="0">
              <c:v>A 合計 ( 1+ 2+ 4+ 6)</c:v>
            </c:pt>
          </c:strCache>
        </c:strRef>
      </c:tx>
      <c:layout>
        <c:manualLayout>
          <c:xMode val="edge"/>
          <c:yMode val="edge"/>
          <c:x val="0.39781019070033236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変動図!$AL$22:$AL$45</c:f>
              <c:numCache>
                <c:formatCode>General</c:formatCode>
                <c:ptCount val="24"/>
                <c:pt idx="0">
                  <c:v>34</c:v>
                </c:pt>
                <c:pt idx="1">
                  <c:v>26</c:v>
                </c:pt>
                <c:pt idx="2">
                  <c:v>22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11</c:v>
                </c:pt>
                <c:pt idx="7">
                  <c:v>16</c:v>
                </c:pt>
                <c:pt idx="8">
                  <c:v>53</c:v>
                </c:pt>
                <c:pt idx="9">
                  <c:v>74</c:v>
                </c:pt>
                <c:pt idx="10">
                  <c:v>71</c:v>
                </c:pt>
                <c:pt idx="11">
                  <c:v>103</c:v>
                </c:pt>
                <c:pt idx="12">
                  <c:v>88</c:v>
                </c:pt>
                <c:pt idx="13">
                  <c:v>83</c:v>
                </c:pt>
                <c:pt idx="14">
                  <c:v>99</c:v>
                </c:pt>
                <c:pt idx="15">
                  <c:v>91</c:v>
                </c:pt>
                <c:pt idx="16">
                  <c:v>94</c:v>
                </c:pt>
                <c:pt idx="17">
                  <c:v>74</c:v>
                </c:pt>
                <c:pt idx="18">
                  <c:v>86</c:v>
                </c:pt>
                <c:pt idx="19">
                  <c:v>74</c:v>
                </c:pt>
                <c:pt idx="20">
                  <c:v>47</c:v>
                </c:pt>
                <c:pt idx="21">
                  <c:v>49</c:v>
                </c:pt>
                <c:pt idx="22">
                  <c:v>45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22176"/>
        <c:axId val="1099370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変動図!$AB$22:$AB$45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</c:v>
                </c:pt>
                <c:pt idx="11">
                  <c:v>1.9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38944"/>
        <c:axId val="109944832"/>
      </c:lineChart>
      <c:catAx>
        <c:axId val="1099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37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370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423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22176"/>
        <c:crosses val="autoZero"/>
        <c:crossBetween val="between"/>
        <c:majorUnit val="50"/>
      </c:valAx>
      <c:catAx>
        <c:axId val="10993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944832"/>
        <c:crosses val="autoZero"/>
        <c:auto val="0"/>
        <c:lblAlgn val="ctr"/>
        <c:lblOffset val="100"/>
        <c:noMultiLvlLbl val="0"/>
      </c:catAx>
      <c:valAx>
        <c:axId val="109944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73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389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変動図!$AC$90</c:f>
          <c:strCache>
            <c:ptCount val="1"/>
            <c:pt idx="0">
              <c:v>B 流入部( 3)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0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変動図!$AD$92:$AD$115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22</c:v>
                </c:pt>
                <c:pt idx="9">
                  <c:v>69</c:v>
                </c:pt>
                <c:pt idx="10">
                  <c:v>97</c:v>
                </c:pt>
                <c:pt idx="11">
                  <c:v>141</c:v>
                </c:pt>
                <c:pt idx="12">
                  <c:v>133</c:v>
                </c:pt>
                <c:pt idx="13">
                  <c:v>124</c:v>
                </c:pt>
                <c:pt idx="14">
                  <c:v>119</c:v>
                </c:pt>
                <c:pt idx="15">
                  <c:v>129</c:v>
                </c:pt>
                <c:pt idx="16">
                  <c:v>127</c:v>
                </c:pt>
                <c:pt idx="17">
                  <c:v>112</c:v>
                </c:pt>
                <c:pt idx="18">
                  <c:v>146</c:v>
                </c:pt>
                <c:pt idx="19">
                  <c:v>128</c:v>
                </c:pt>
                <c:pt idx="20">
                  <c:v>112</c:v>
                </c:pt>
                <c:pt idx="21">
                  <c:v>41</c:v>
                </c:pt>
                <c:pt idx="22">
                  <c:v>44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19872"/>
        <c:axId val="110330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0.0</c:formatCode>
                <c:ptCount val="24"/>
                <c:pt idx="0">
                  <c:v>9.5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9.1</c:v>
                </c:pt>
                <c:pt idx="8">
                  <c:v>15.4</c:v>
                </c:pt>
                <c:pt idx="9">
                  <c:v>4.2</c:v>
                </c:pt>
                <c:pt idx="10">
                  <c:v>4.9000000000000004</c:v>
                </c:pt>
                <c:pt idx="11">
                  <c:v>1.4</c:v>
                </c:pt>
                <c:pt idx="12">
                  <c:v>2.9</c:v>
                </c:pt>
                <c:pt idx="13">
                  <c:v>2.4</c:v>
                </c:pt>
                <c:pt idx="14">
                  <c:v>1.7</c:v>
                </c:pt>
                <c:pt idx="15">
                  <c:v>3.7</c:v>
                </c:pt>
                <c:pt idx="16">
                  <c:v>2.2999999999999998</c:v>
                </c:pt>
                <c:pt idx="17">
                  <c:v>2.6</c:v>
                </c:pt>
                <c:pt idx="18">
                  <c:v>2.7</c:v>
                </c:pt>
                <c:pt idx="19">
                  <c:v>2.2999999999999998</c:v>
                </c:pt>
                <c:pt idx="20">
                  <c:v>2.6</c:v>
                </c:pt>
                <c:pt idx="21">
                  <c:v>6.8</c:v>
                </c:pt>
                <c:pt idx="22">
                  <c:v>2.2000000000000002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2544"/>
        <c:axId val="110342528"/>
      </c:lineChart>
      <c:catAx>
        <c:axId val="1103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30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3306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19872"/>
        <c:crosses val="autoZero"/>
        <c:crossBetween val="between"/>
        <c:majorUnit val="50"/>
      </c:valAx>
      <c:catAx>
        <c:axId val="11033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342528"/>
        <c:crosses val="autoZero"/>
        <c:auto val="0"/>
        <c:lblAlgn val="ctr"/>
        <c:lblOffset val="100"/>
        <c:noMultiLvlLbl val="0"/>
      </c:catAx>
      <c:valAx>
        <c:axId val="1103425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32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変動図!$AG$90</c:f>
          <c:strCache>
            <c:ptCount val="1"/>
            <c:pt idx="0">
              <c:v>B 流出部( 2)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変動図!$AH$92:$AH$115</c:f>
              <c:numCache>
                <c:formatCode>0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81696"/>
        <c:axId val="110392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94368"/>
        <c:axId val="110412544"/>
      </c:lineChart>
      <c:catAx>
        <c:axId val="1103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92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39244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81696"/>
        <c:crosses val="autoZero"/>
        <c:crossBetween val="between"/>
        <c:majorUnit val="50"/>
      </c:valAx>
      <c:catAx>
        <c:axId val="11039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412544"/>
        <c:crosses val="autoZero"/>
        <c:auto val="0"/>
        <c:lblAlgn val="ctr"/>
        <c:lblOffset val="100"/>
        <c:noMultiLvlLbl val="0"/>
      </c:catAx>
      <c:valAx>
        <c:axId val="110412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943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変動図!$AK$90</c:f>
          <c:strCache>
            <c:ptCount val="1"/>
            <c:pt idx="0">
              <c:v>B 合計 ( 2+ 3)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変動図!$AL$92:$AL$115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10</c:v>
                </c:pt>
                <c:pt idx="8">
                  <c:v>23</c:v>
                </c:pt>
                <c:pt idx="9">
                  <c:v>71</c:v>
                </c:pt>
                <c:pt idx="10">
                  <c:v>101</c:v>
                </c:pt>
                <c:pt idx="11">
                  <c:v>146</c:v>
                </c:pt>
                <c:pt idx="12">
                  <c:v>138</c:v>
                </c:pt>
                <c:pt idx="13">
                  <c:v>126</c:v>
                </c:pt>
                <c:pt idx="14">
                  <c:v>126</c:v>
                </c:pt>
                <c:pt idx="15">
                  <c:v>132</c:v>
                </c:pt>
                <c:pt idx="16">
                  <c:v>130</c:v>
                </c:pt>
                <c:pt idx="17">
                  <c:v>117</c:v>
                </c:pt>
                <c:pt idx="18">
                  <c:v>147</c:v>
                </c:pt>
                <c:pt idx="19">
                  <c:v>134</c:v>
                </c:pt>
                <c:pt idx="20">
                  <c:v>114</c:v>
                </c:pt>
                <c:pt idx="21">
                  <c:v>43</c:v>
                </c:pt>
                <c:pt idx="22">
                  <c:v>45</c:v>
                </c:pt>
                <c:pt idx="2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445696"/>
        <c:axId val="110448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変動図!$AB$92:$AB$115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0.0</c:formatCode>
                <c:ptCount val="24"/>
                <c:pt idx="0">
                  <c:v>8.6999999999999993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9.1</c:v>
                </c:pt>
                <c:pt idx="8">
                  <c:v>14.8</c:v>
                </c:pt>
                <c:pt idx="9">
                  <c:v>4.0999999999999996</c:v>
                </c:pt>
                <c:pt idx="10">
                  <c:v>5.6</c:v>
                </c:pt>
                <c:pt idx="11">
                  <c:v>1.4</c:v>
                </c:pt>
                <c:pt idx="12">
                  <c:v>2.8</c:v>
                </c:pt>
                <c:pt idx="13">
                  <c:v>2.2999999999999998</c:v>
                </c:pt>
                <c:pt idx="14">
                  <c:v>1.6</c:v>
                </c:pt>
                <c:pt idx="15">
                  <c:v>3.6</c:v>
                </c:pt>
                <c:pt idx="16">
                  <c:v>2.2999999999999998</c:v>
                </c:pt>
                <c:pt idx="17">
                  <c:v>2.5</c:v>
                </c:pt>
                <c:pt idx="18">
                  <c:v>2.6</c:v>
                </c:pt>
                <c:pt idx="19">
                  <c:v>2.2000000000000002</c:v>
                </c:pt>
                <c:pt idx="20">
                  <c:v>2.6</c:v>
                </c:pt>
                <c:pt idx="21">
                  <c:v>6.5</c:v>
                </c:pt>
                <c:pt idx="22">
                  <c:v>2.2000000000000002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4272"/>
        <c:axId val="110455808"/>
      </c:lineChart>
      <c:catAx>
        <c:axId val="1104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448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4480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445696"/>
        <c:crosses val="autoZero"/>
        <c:crossBetween val="between"/>
        <c:majorUnit val="50"/>
      </c:valAx>
      <c:catAx>
        <c:axId val="1104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455808"/>
        <c:crosses val="autoZero"/>
        <c:auto val="0"/>
        <c:lblAlgn val="ctr"/>
        <c:lblOffset val="100"/>
        <c:noMultiLvlLbl val="0"/>
      </c:catAx>
      <c:valAx>
        <c:axId val="110455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454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変動図!$AC$161</c:f>
          <c:strCache>
            <c:ptCount val="1"/>
            <c:pt idx="0">
              <c:v>C 流入部( 4+ 5)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変動図!$AE$163:$AE$186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変動図!$AD$163:$AD$186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13</c:v>
                </c:pt>
                <c:pt idx="8">
                  <c:v>29</c:v>
                </c:pt>
                <c:pt idx="9">
                  <c:v>37</c:v>
                </c:pt>
                <c:pt idx="10">
                  <c:v>26</c:v>
                </c:pt>
                <c:pt idx="11">
                  <c:v>53</c:v>
                </c:pt>
                <c:pt idx="12">
                  <c:v>43</c:v>
                </c:pt>
                <c:pt idx="13">
                  <c:v>49</c:v>
                </c:pt>
                <c:pt idx="14">
                  <c:v>28</c:v>
                </c:pt>
                <c:pt idx="15">
                  <c:v>40</c:v>
                </c:pt>
                <c:pt idx="16">
                  <c:v>50</c:v>
                </c:pt>
                <c:pt idx="17">
                  <c:v>24</c:v>
                </c:pt>
                <c:pt idx="18">
                  <c:v>47</c:v>
                </c:pt>
                <c:pt idx="19">
                  <c:v>28</c:v>
                </c:pt>
                <c:pt idx="20">
                  <c:v>17</c:v>
                </c:pt>
                <c:pt idx="21">
                  <c:v>11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040576"/>
        <c:axId val="1100472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変動図!$AF$163:$AF$186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8.3000000000000007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49152"/>
        <c:axId val="110050688"/>
      </c:lineChart>
      <c:catAx>
        <c:axId val="11004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47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0472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40576"/>
        <c:crosses val="autoZero"/>
        <c:crossBetween val="between"/>
        <c:majorUnit val="50"/>
      </c:valAx>
      <c:catAx>
        <c:axId val="11004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050688"/>
        <c:crosses val="autoZero"/>
        <c:auto val="0"/>
        <c:lblAlgn val="ctr"/>
        <c:lblOffset val="100"/>
        <c:noMultiLvlLbl val="0"/>
      </c:catAx>
      <c:valAx>
        <c:axId val="1100506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491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変動図!$AG$161</c:f>
          <c:strCache>
            <c:ptCount val="1"/>
            <c:pt idx="0">
              <c:v>C 流出部( 1+ 3)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変動図!$AI$163:$AI$186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変動図!$AH$163:$AH$186</c:f>
              <c:numCache>
                <c:formatCode>0</c:formatCode>
                <c:ptCount val="24"/>
                <c:pt idx="0">
                  <c:v>45</c:v>
                </c:pt>
                <c:pt idx="1">
                  <c:v>26</c:v>
                </c:pt>
                <c:pt idx="2">
                  <c:v>29</c:v>
                </c:pt>
                <c:pt idx="3">
                  <c:v>10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13</c:v>
                </c:pt>
                <c:pt idx="8">
                  <c:v>43</c:v>
                </c:pt>
                <c:pt idx="9">
                  <c:v>104</c:v>
                </c:pt>
                <c:pt idx="10">
                  <c:v>138</c:v>
                </c:pt>
                <c:pt idx="11">
                  <c:v>185</c:v>
                </c:pt>
                <c:pt idx="12">
                  <c:v>174</c:v>
                </c:pt>
                <c:pt idx="13">
                  <c:v>153</c:v>
                </c:pt>
                <c:pt idx="14">
                  <c:v>182</c:v>
                </c:pt>
                <c:pt idx="15">
                  <c:v>171</c:v>
                </c:pt>
                <c:pt idx="16">
                  <c:v>174</c:v>
                </c:pt>
                <c:pt idx="17">
                  <c:v>156</c:v>
                </c:pt>
                <c:pt idx="18">
                  <c:v>181</c:v>
                </c:pt>
                <c:pt idx="19">
                  <c:v>161</c:v>
                </c:pt>
                <c:pt idx="20">
                  <c:v>138</c:v>
                </c:pt>
                <c:pt idx="21">
                  <c:v>75</c:v>
                </c:pt>
                <c:pt idx="22">
                  <c:v>69</c:v>
                </c:pt>
                <c:pt idx="2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02400"/>
        <c:axId val="1101090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変動図!$AJ$163:$AJ$186</c:f>
              <c:numCache>
                <c:formatCode>0.0</c:formatCode>
                <c:ptCount val="24"/>
                <c:pt idx="0">
                  <c:v>4.3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7.1</c:v>
                </c:pt>
                <c:pt idx="8">
                  <c:v>8.5</c:v>
                </c:pt>
                <c:pt idx="9">
                  <c:v>2.8</c:v>
                </c:pt>
                <c:pt idx="10">
                  <c:v>3.5</c:v>
                </c:pt>
                <c:pt idx="11">
                  <c:v>1.1000000000000001</c:v>
                </c:pt>
                <c:pt idx="12">
                  <c:v>2.8</c:v>
                </c:pt>
                <c:pt idx="13">
                  <c:v>1.9</c:v>
                </c:pt>
                <c:pt idx="14">
                  <c:v>1.1000000000000001</c:v>
                </c:pt>
                <c:pt idx="15">
                  <c:v>2.8</c:v>
                </c:pt>
                <c:pt idx="16">
                  <c:v>1.7</c:v>
                </c:pt>
                <c:pt idx="17">
                  <c:v>1.9</c:v>
                </c:pt>
                <c:pt idx="18">
                  <c:v>2.2000000000000002</c:v>
                </c:pt>
                <c:pt idx="19">
                  <c:v>1.8</c:v>
                </c:pt>
                <c:pt idx="20">
                  <c:v>2.1</c:v>
                </c:pt>
                <c:pt idx="21">
                  <c:v>3.8</c:v>
                </c:pt>
                <c:pt idx="22">
                  <c:v>1.4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0976"/>
        <c:axId val="110112768"/>
      </c:lineChart>
      <c:catAx>
        <c:axId val="1101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090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10905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02400"/>
        <c:crosses val="autoZero"/>
        <c:crossBetween val="between"/>
        <c:majorUnit val="50"/>
      </c:valAx>
      <c:catAx>
        <c:axId val="11011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112768"/>
        <c:crosses val="autoZero"/>
        <c:auto val="0"/>
        <c:lblAlgn val="ctr"/>
        <c:lblOffset val="100"/>
        <c:noMultiLvlLbl val="0"/>
      </c:catAx>
      <c:valAx>
        <c:axId val="1101127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10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変動図!$AK$161</c:f>
          <c:strCache>
            <c:ptCount val="1"/>
            <c:pt idx="0">
              <c:v>C 合計 ( 1+ 3+ 4+ 5)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変動図!$AM$163:$AM$186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変動図!$AL$163:$AL$186</c:f>
              <c:numCache>
                <c:formatCode>General</c:formatCode>
                <c:ptCount val="24"/>
                <c:pt idx="0">
                  <c:v>52</c:v>
                </c:pt>
                <c:pt idx="1">
                  <c:v>32</c:v>
                </c:pt>
                <c:pt idx="2">
                  <c:v>31</c:v>
                </c:pt>
                <c:pt idx="3">
                  <c:v>13</c:v>
                </c:pt>
                <c:pt idx="4">
                  <c:v>5</c:v>
                </c:pt>
                <c:pt idx="5">
                  <c:v>11</c:v>
                </c:pt>
                <c:pt idx="6">
                  <c:v>13</c:v>
                </c:pt>
                <c:pt idx="7">
                  <c:v>26</c:v>
                </c:pt>
                <c:pt idx="8">
                  <c:v>72</c:v>
                </c:pt>
                <c:pt idx="9">
                  <c:v>141</c:v>
                </c:pt>
                <c:pt idx="10">
                  <c:v>164</c:v>
                </c:pt>
                <c:pt idx="11">
                  <c:v>238</c:v>
                </c:pt>
                <c:pt idx="12">
                  <c:v>217</c:v>
                </c:pt>
                <c:pt idx="13">
                  <c:v>202</c:v>
                </c:pt>
                <c:pt idx="14">
                  <c:v>210</c:v>
                </c:pt>
                <c:pt idx="15">
                  <c:v>211</c:v>
                </c:pt>
                <c:pt idx="16">
                  <c:v>224</c:v>
                </c:pt>
                <c:pt idx="17">
                  <c:v>180</c:v>
                </c:pt>
                <c:pt idx="18">
                  <c:v>228</c:v>
                </c:pt>
                <c:pt idx="19">
                  <c:v>189</c:v>
                </c:pt>
                <c:pt idx="20">
                  <c:v>155</c:v>
                </c:pt>
                <c:pt idx="21">
                  <c:v>86</c:v>
                </c:pt>
                <c:pt idx="22">
                  <c:v>85</c:v>
                </c:pt>
                <c:pt idx="2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66400"/>
        <c:axId val="110168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変動図!$AB$163:$AB$186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変動図!$AN$163:$AN$186</c:f>
              <c:numCache>
                <c:formatCode>0.0</c:formatCode>
                <c:ptCount val="24"/>
                <c:pt idx="0">
                  <c:v>3.7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</c:v>
                </c:pt>
                <c:pt idx="8">
                  <c:v>5.3</c:v>
                </c:pt>
                <c:pt idx="9">
                  <c:v>2.1</c:v>
                </c:pt>
                <c:pt idx="10">
                  <c:v>3</c:v>
                </c:pt>
                <c:pt idx="11">
                  <c:v>1.7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0.9</c:v>
                </c:pt>
                <c:pt idx="15">
                  <c:v>2.2999999999999998</c:v>
                </c:pt>
                <c:pt idx="16">
                  <c:v>1.3</c:v>
                </c:pt>
                <c:pt idx="17">
                  <c:v>1.6</c:v>
                </c:pt>
                <c:pt idx="18">
                  <c:v>1.7</c:v>
                </c:pt>
                <c:pt idx="19">
                  <c:v>1.6</c:v>
                </c:pt>
                <c:pt idx="20">
                  <c:v>1.9</c:v>
                </c:pt>
                <c:pt idx="21">
                  <c:v>4.4000000000000004</c:v>
                </c:pt>
                <c:pt idx="22">
                  <c:v>1.2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0880"/>
        <c:axId val="110172416"/>
      </c:lineChart>
      <c:catAx>
        <c:axId val="1101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68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1687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66400"/>
        <c:crosses val="autoZero"/>
        <c:crossBetween val="between"/>
        <c:majorUnit val="50"/>
      </c:valAx>
      <c:catAx>
        <c:axId val="11017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172416"/>
        <c:crosses val="autoZero"/>
        <c:auto val="0"/>
        <c:lblAlgn val="ctr"/>
        <c:lblOffset val="100"/>
        <c:noMultiLvlLbl val="0"/>
      </c:catAx>
      <c:valAx>
        <c:axId val="110172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708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変動図!$AC$231</c:f>
          <c:strCache>
            <c:ptCount val="1"/>
            <c:pt idx="0">
              <c:v>D 流入部( 6)</c:v>
            </c:pt>
          </c:strCache>
        </c:strRef>
      </c:tx>
      <c:layout>
        <c:manualLayout>
          <c:xMode val="edge"/>
          <c:yMode val="edge"/>
          <c:x val="0.44343064359294931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変動図!$AE$233:$AE$256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変動図!$AD$233:$AD$256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220032"/>
        <c:axId val="110222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変動図!$AF$233:$AF$256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03040"/>
        <c:axId val="110504576"/>
      </c:lineChart>
      <c:catAx>
        <c:axId val="1102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22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22233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20032"/>
        <c:crosses val="autoZero"/>
        <c:crossBetween val="between"/>
        <c:majorUnit val="50"/>
      </c:valAx>
      <c:catAx>
        <c:axId val="11050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504576"/>
        <c:crosses val="autoZero"/>
        <c:auto val="0"/>
        <c:lblAlgn val="ctr"/>
        <c:lblOffset val="100"/>
        <c:noMultiLvlLbl val="0"/>
      </c:catAx>
      <c:valAx>
        <c:axId val="110504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503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変動図!$AG$231</c:f>
          <c:strCache>
            <c:ptCount val="1"/>
            <c:pt idx="0">
              <c:v>D 流出部( 5)</c:v>
            </c:pt>
          </c:strCache>
        </c:strRef>
      </c:tx>
      <c:layout>
        <c:manualLayout>
          <c:xMode val="edge"/>
          <c:yMode val="edge"/>
          <c:x val="0.4438355790484408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変動図!$AI$233:$AI$256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変動図!$AH$233:$AH$256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25920"/>
        <c:axId val="110628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変動図!$AJ$233:$AJ$256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0400"/>
        <c:axId val="110631936"/>
      </c:lineChart>
      <c:catAx>
        <c:axId val="1106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28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6282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96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25920"/>
        <c:crosses val="autoZero"/>
        <c:crossBetween val="between"/>
        <c:majorUnit val="50"/>
      </c:valAx>
      <c:catAx>
        <c:axId val="11063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631936"/>
        <c:crosses val="autoZero"/>
        <c:auto val="0"/>
        <c:lblAlgn val="ctr"/>
        <c:lblOffset val="100"/>
        <c:noMultiLvlLbl val="0"/>
      </c:catAx>
      <c:valAx>
        <c:axId val="110631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304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変動図!$AK$231</c:f>
          <c:strCache>
            <c:ptCount val="1"/>
            <c:pt idx="0">
              <c:v>D 合計 ( 5+ 6)</c:v>
            </c:pt>
          </c:strCache>
        </c:strRef>
      </c:tx>
      <c:layout>
        <c:manualLayout>
          <c:xMode val="edge"/>
          <c:yMode val="edge"/>
          <c:x val="0.3978101901607705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変動図!$AM$233:$AM$256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変動図!$AL$233:$AL$256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83648"/>
        <c:axId val="110694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変動図!$AB$233:$AB$256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変動図!$AN$233:$AN$256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96320"/>
        <c:axId val="110697856"/>
      </c:lineChart>
      <c:catAx>
        <c:axId val="1106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67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94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6944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81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83648"/>
        <c:crosses val="autoZero"/>
        <c:crossBetween val="between"/>
        <c:majorUnit val="50"/>
      </c:valAx>
      <c:catAx>
        <c:axId val="11069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697856"/>
        <c:crosses val="autoZero"/>
        <c:auto val="0"/>
        <c:lblAlgn val="ctr"/>
        <c:lblOffset val="100"/>
        <c:noMultiLvlLbl val="0"/>
      </c:catAx>
      <c:valAx>
        <c:axId val="1106978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696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104775</xdr:rowOff>
    </xdr:from>
    <xdr:to>
      <xdr:col>14</xdr:col>
      <xdr:colOff>47625</xdr:colOff>
      <xdr:row>6</xdr:row>
      <xdr:rowOff>104775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52475"/>
          <a:ext cx="246697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76200</xdr:rowOff>
    </xdr:from>
    <xdr:to>
      <xdr:col>14</xdr:col>
      <xdr:colOff>238125</xdr:colOff>
      <xdr:row>6</xdr:row>
      <xdr:rowOff>66675</xdr:rowOff>
    </xdr:to>
    <xdr:grpSp>
      <xdr:nvGrpSpPr>
        <xdr:cNvPr id="3073" name="グループ化 2"/>
        <xdr:cNvGrpSpPr>
          <a:grpSpLocks/>
        </xdr:cNvGrpSpPr>
      </xdr:nvGrpSpPr>
      <xdr:grpSpPr bwMode="auto">
        <a:xfrm>
          <a:off x="3924300" y="561975"/>
          <a:ext cx="2495550" cy="2276475"/>
          <a:chOff x="3305175" y="752475"/>
          <a:chExt cx="2466975" cy="2281289"/>
        </a:xfrm>
      </xdr:grpSpPr>
      <xdr:pic>
        <xdr:nvPicPr>
          <xdr:cNvPr id="307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5" y="752475"/>
            <a:ext cx="2466975" cy="2281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10"/>
          <xdr:cNvCxnSpPr>
            <a:cxnSpLocks noChangeShapeType="1"/>
          </xdr:cNvCxnSpPr>
        </xdr:nvCxnSpPr>
        <xdr:spPr bwMode="auto">
          <a:xfrm>
            <a:off x="3590925" y="1628775"/>
            <a:ext cx="0" cy="58102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5"/>
          <xdr:cNvCxnSpPr>
            <a:cxnSpLocks noChangeShapeType="1"/>
          </xdr:cNvCxnSpPr>
        </xdr:nvCxnSpPr>
        <xdr:spPr bwMode="auto">
          <a:xfrm>
            <a:off x="3819525" y="1219200"/>
            <a:ext cx="1457325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7" name="直線コネクタ 10"/>
          <xdr:cNvCxnSpPr>
            <a:cxnSpLocks noChangeShapeType="1"/>
          </xdr:cNvCxnSpPr>
        </xdr:nvCxnSpPr>
        <xdr:spPr bwMode="auto">
          <a:xfrm>
            <a:off x="5457825" y="1638300"/>
            <a:ext cx="0" cy="56197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" name="テキスト ボックス 7"/>
          <xdr:cNvSpPr txBox="1"/>
        </xdr:nvSpPr>
        <xdr:spPr bwMode="auto">
          <a:xfrm>
            <a:off x="5310769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4435087" y="1115190"/>
            <a:ext cx="291894" cy="2195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cxnSp macro="">
        <xdr:nvCxnSpPr>
          <xdr:cNvPr id="3080" name="直線コネクタ 5"/>
          <xdr:cNvCxnSpPr>
            <a:cxnSpLocks noChangeShapeType="1"/>
          </xdr:cNvCxnSpPr>
        </xdr:nvCxnSpPr>
        <xdr:spPr bwMode="auto">
          <a:xfrm flipV="1">
            <a:off x="3838575" y="2514600"/>
            <a:ext cx="1247775" cy="9525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4312680" y="2403785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3455830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0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67100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41</xdr:row>
      <xdr:rowOff>28575</xdr:rowOff>
    </xdr:from>
    <xdr:to>
      <xdr:col>26</xdr:col>
      <xdr:colOff>0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0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61918</xdr:colOff>
      <xdr:row>2</xdr:row>
      <xdr:rowOff>66675</xdr:rowOff>
    </xdr:from>
    <xdr:to>
      <xdr:col>25</xdr:col>
      <xdr:colOff>450062</xdr:colOff>
      <xdr:row>16</xdr:row>
      <xdr:rowOff>19050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31" y="745331"/>
          <a:ext cx="3138487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0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26</xdr:col>
      <xdr:colOff>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0</xdr:colOff>
      <xdr:row>181</xdr:row>
      <xdr:rowOff>28575</xdr:rowOff>
    </xdr:from>
    <xdr:to>
      <xdr:col>26</xdr:col>
      <xdr:colOff>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26</xdr:col>
      <xdr:colOff>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26</xdr:col>
      <xdr:colOff>0</xdr:colOff>
      <xdr:row>244</xdr:row>
      <xdr:rowOff>104775</xdr:rowOff>
    </xdr:to>
    <xdr:graphicFrame macro="">
      <xdr:nvGraphicFramePr>
        <xdr:cNvPr id="41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0</xdr:colOff>
      <xdr:row>251</xdr:row>
      <xdr:rowOff>28575</xdr:rowOff>
    </xdr:from>
    <xdr:to>
      <xdr:col>26</xdr:col>
      <xdr:colOff>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26</xdr:col>
      <xdr:colOff>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28575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28575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0"/>
  <sheetViews>
    <sheetView tabSelected="1" workbookViewId="0">
      <selection activeCell="S46" sqref="S46"/>
    </sheetView>
  </sheetViews>
  <sheetFormatPr defaultColWidth="5.125" defaultRowHeight="11.25"/>
  <cols>
    <col min="1" max="1" width="9.625" style="20" customWidth="1"/>
    <col min="2" max="15" width="5.375" style="21" customWidth="1"/>
    <col min="16" max="17" width="4.75" style="21" customWidth="1"/>
    <col min="18" max="52" width="4.75" style="20" customWidth="1"/>
    <col min="53" max="104" width="3.625" style="20" customWidth="1"/>
    <col min="105" max="16384" width="5.125" style="20"/>
  </cols>
  <sheetData>
    <row r="1" spans="1:67" s="85" customFormat="1" ht="51" customHeight="1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83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</row>
    <row r="2" spans="1:67" s="59" customFormat="1" ht="27" customHeight="1">
      <c r="A2" s="147" t="s">
        <v>126</v>
      </c>
      <c r="B2" s="148"/>
      <c r="C2" s="148"/>
      <c r="D2" s="148"/>
      <c r="E2" s="148"/>
      <c r="F2" s="149"/>
      <c r="G2" s="61"/>
      <c r="H2" s="153" t="s">
        <v>51</v>
      </c>
      <c r="I2" s="65"/>
      <c r="J2" s="64"/>
      <c r="K2" s="64"/>
      <c r="L2" s="64"/>
      <c r="M2" s="64"/>
      <c r="N2" s="64"/>
      <c r="O2" s="63"/>
    </row>
    <row r="3" spans="1:67" s="59" customFormat="1" ht="27" customHeight="1">
      <c r="A3" s="150"/>
      <c r="B3" s="151"/>
      <c r="C3" s="151"/>
      <c r="D3" s="151"/>
      <c r="E3" s="151"/>
      <c r="F3" s="152"/>
      <c r="H3" s="154"/>
      <c r="I3" s="62"/>
      <c r="J3" s="61"/>
      <c r="K3" s="61"/>
      <c r="L3" s="61"/>
      <c r="M3" s="61"/>
      <c r="N3" s="61"/>
      <c r="O3" s="60"/>
    </row>
    <row r="4" spans="1:67" s="22" customFormat="1" ht="45.75" customHeight="1">
      <c r="A4" s="156" t="s">
        <v>129</v>
      </c>
      <c r="B4" s="157"/>
      <c r="C4" s="157"/>
      <c r="D4" s="157"/>
      <c r="E4" s="157"/>
      <c r="F4" s="158"/>
      <c r="H4" s="154"/>
      <c r="I4" s="54"/>
      <c r="J4" s="53"/>
      <c r="K4" s="53"/>
      <c r="L4" s="53"/>
      <c r="M4" s="53"/>
      <c r="N4" s="53"/>
      <c r="O4" s="5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55" customFormat="1" ht="45.75" customHeight="1">
      <c r="A5" s="159" t="s">
        <v>50</v>
      </c>
      <c r="B5" s="160"/>
      <c r="C5" s="160"/>
      <c r="D5" s="160"/>
      <c r="E5" s="160"/>
      <c r="F5" s="161"/>
      <c r="H5" s="154"/>
      <c r="I5" s="58"/>
      <c r="J5" s="57"/>
      <c r="K5" s="57"/>
      <c r="L5" s="57"/>
      <c r="M5" s="57"/>
      <c r="N5" s="57"/>
      <c r="O5" s="56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1" customHeight="1">
      <c r="A6" s="162" t="s">
        <v>55</v>
      </c>
      <c r="B6" s="163"/>
      <c r="C6" s="163"/>
      <c r="D6" s="163"/>
      <c r="E6" s="163"/>
      <c r="F6" s="164"/>
      <c r="H6" s="154"/>
      <c r="I6" s="54"/>
      <c r="J6" s="53"/>
      <c r="K6" s="53"/>
      <c r="L6" s="53"/>
      <c r="M6" s="53"/>
      <c r="N6" s="53"/>
      <c r="O6" s="5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4.25" customHeight="1">
      <c r="A7" s="165"/>
      <c r="B7" s="166"/>
      <c r="C7" s="166"/>
      <c r="D7" s="166"/>
      <c r="E7" s="166"/>
      <c r="F7" s="167"/>
      <c r="H7" s="155"/>
      <c r="I7" s="51"/>
      <c r="J7" s="50"/>
      <c r="K7" s="50"/>
      <c r="L7" s="50"/>
      <c r="M7" s="50"/>
      <c r="N7" s="50"/>
      <c r="O7" s="4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23" customFormat="1" ht="13.5" customHeight="1">
      <c r="A9" s="48" t="s">
        <v>0</v>
      </c>
      <c r="B9" s="47">
        <v>1</v>
      </c>
      <c r="C9" s="46"/>
      <c r="D9" s="46"/>
      <c r="E9" s="46"/>
      <c r="F9" s="46"/>
      <c r="G9" s="46"/>
      <c r="H9" s="45"/>
      <c r="I9" s="47">
        <v>2</v>
      </c>
      <c r="J9" s="46"/>
      <c r="K9" s="46"/>
      <c r="L9" s="46"/>
      <c r="M9" s="46"/>
      <c r="N9" s="46"/>
      <c r="O9" s="4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s="25" customFormat="1" ht="37.5" customHeight="1">
      <c r="A10" s="95" t="s">
        <v>1</v>
      </c>
      <c r="B10" s="42" t="s">
        <v>2</v>
      </c>
      <c r="C10" s="41" t="s">
        <v>3</v>
      </c>
      <c r="D10" s="40" t="s">
        <v>4</v>
      </c>
      <c r="E10" s="41" t="s">
        <v>5</v>
      </c>
      <c r="F10" s="40" t="s">
        <v>6</v>
      </c>
      <c r="G10" s="40" t="s">
        <v>7</v>
      </c>
      <c r="H10" s="43" t="s">
        <v>8</v>
      </c>
      <c r="I10" s="42" t="s">
        <v>2</v>
      </c>
      <c r="J10" s="40" t="s">
        <v>3</v>
      </c>
      <c r="K10" s="40" t="s">
        <v>4</v>
      </c>
      <c r="L10" s="41" t="s">
        <v>5</v>
      </c>
      <c r="M10" s="40" t="s">
        <v>6</v>
      </c>
      <c r="N10" s="40" t="s">
        <v>7</v>
      </c>
      <c r="O10" s="39" t="s">
        <v>8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</row>
    <row r="11" spans="1:67" s="25" customFormat="1" ht="13.5" customHeight="1">
      <c r="A11" s="90" t="s">
        <v>80</v>
      </c>
      <c r="B11" s="32">
        <v>24</v>
      </c>
      <c r="C11" s="32">
        <v>0</v>
      </c>
      <c r="D11" s="32">
        <v>2</v>
      </c>
      <c r="E11" s="32">
        <v>0</v>
      </c>
      <c r="F11" s="97">
        <f t="shared" ref="F11:F20" si="0">SUM(B11:E11)</f>
        <v>26</v>
      </c>
      <c r="G11" s="98">
        <f>IF(SUM(C11,E11)=0,0,ROUND(SUM(C11,E11)/F11*100,1))</f>
        <v>0</v>
      </c>
      <c r="H11" s="99">
        <f t="shared" ref="H11:H19" si="1">IF(F11=0,0,F11/F$59*100)</f>
        <v>3.9274924471299091</v>
      </c>
      <c r="I11" s="32">
        <v>2</v>
      </c>
      <c r="J11" s="32">
        <v>0</v>
      </c>
      <c r="K11" s="32">
        <v>0</v>
      </c>
      <c r="L11" s="32">
        <v>0</v>
      </c>
      <c r="M11" s="97">
        <f t="shared" ref="M11:M20" si="2">SUM(I11:L11)</f>
        <v>2</v>
      </c>
      <c r="N11" s="98">
        <f t="shared" ref="N11:N55" si="3">IF(SUM(J11,L11)=0,0,ROUND(SUM(J11,L11)/M11*100,1))</f>
        <v>0</v>
      </c>
      <c r="O11" s="99">
        <f t="shared" ref="O11:O19" si="4">IF(M11=0,0,M11/M$59*100)</f>
        <v>3.278688524590164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67" s="25" customFormat="1" ht="13.5" customHeight="1">
      <c r="A12" s="33" t="s">
        <v>81</v>
      </c>
      <c r="B12" s="32">
        <v>13</v>
      </c>
      <c r="C12" s="32">
        <v>0</v>
      </c>
      <c r="D12" s="32">
        <v>4</v>
      </c>
      <c r="E12" s="32">
        <v>0</v>
      </c>
      <c r="F12" s="97">
        <f t="shared" si="0"/>
        <v>17</v>
      </c>
      <c r="G12" s="98">
        <f t="shared" ref="G12:G55" si="5">IF(SUM(C12,E12)=0,0,ROUND(SUM(C12,E12)/F12*100,1))</f>
        <v>0</v>
      </c>
      <c r="H12" s="99">
        <f t="shared" si="1"/>
        <v>2.5679758308157101</v>
      </c>
      <c r="I12" s="32">
        <v>2</v>
      </c>
      <c r="J12" s="32">
        <v>0</v>
      </c>
      <c r="K12" s="32">
        <v>1</v>
      </c>
      <c r="L12" s="32">
        <v>0</v>
      </c>
      <c r="M12" s="97">
        <f t="shared" si="2"/>
        <v>3</v>
      </c>
      <c r="N12" s="98">
        <f t="shared" si="3"/>
        <v>0</v>
      </c>
      <c r="O12" s="99">
        <f t="shared" si="4"/>
        <v>4.918032786885246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67" s="25" customFormat="1" ht="13.5" customHeight="1">
      <c r="A13" s="33" t="s">
        <v>82</v>
      </c>
      <c r="B13" s="32">
        <v>19</v>
      </c>
      <c r="C13" s="32">
        <v>0</v>
      </c>
      <c r="D13" s="32">
        <v>1</v>
      </c>
      <c r="E13" s="32">
        <v>0</v>
      </c>
      <c r="F13" s="97">
        <f t="shared" si="0"/>
        <v>20</v>
      </c>
      <c r="G13" s="98">
        <f t="shared" si="5"/>
        <v>0</v>
      </c>
      <c r="H13" s="99">
        <f t="shared" si="1"/>
        <v>3.0211480362537766</v>
      </c>
      <c r="I13" s="32">
        <v>0</v>
      </c>
      <c r="J13" s="32">
        <v>0</v>
      </c>
      <c r="K13" s="32">
        <v>0</v>
      </c>
      <c r="L13" s="32">
        <v>0</v>
      </c>
      <c r="M13" s="97">
        <f t="shared" si="2"/>
        <v>0</v>
      </c>
      <c r="N13" s="98">
        <f t="shared" si="3"/>
        <v>0</v>
      </c>
      <c r="O13" s="99">
        <f t="shared" si="4"/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67" s="25" customFormat="1" ht="13.5" customHeight="1">
      <c r="A14" s="33" t="s">
        <v>83</v>
      </c>
      <c r="B14" s="32">
        <v>6</v>
      </c>
      <c r="C14" s="32">
        <v>0</v>
      </c>
      <c r="D14" s="32">
        <v>0</v>
      </c>
      <c r="E14" s="32">
        <v>0</v>
      </c>
      <c r="F14" s="97">
        <f t="shared" si="0"/>
        <v>6</v>
      </c>
      <c r="G14" s="98">
        <f t="shared" si="5"/>
        <v>0</v>
      </c>
      <c r="H14" s="99">
        <f t="shared" si="1"/>
        <v>0.90634441087613304</v>
      </c>
      <c r="I14" s="32">
        <v>0</v>
      </c>
      <c r="J14" s="32">
        <v>0</v>
      </c>
      <c r="K14" s="32">
        <v>0</v>
      </c>
      <c r="L14" s="32">
        <v>0</v>
      </c>
      <c r="M14" s="97">
        <f t="shared" si="2"/>
        <v>0</v>
      </c>
      <c r="N14" s="98">
        <f t="shared" si="3"/>
        <v>0</v>
      </c>
      <c r="O14" s="99">
        <f t="shared" si="4"/>
        <v>0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67" s="25" customFormat="1" ht="13.5" customHeight="1">
      <c r="A15" s="33" t="s">
        <v>84</v>
      </c>
      <c r="B15" s="32">
        <v>3</v>
      </c>
      <c r="C15" s="32">
        <v>0</v>
      </c>
      <c r="D15" s="32">
        <v>0</v>
      </c>
      <c r="E15" s="32">
        <v>0</v>
      </c>
      <c r="F15" s="97">
        <f t="shared" si="0"/>
        <v>3</v>
      </c>
      <c r="G15" s="98">
        <f t="shared" si="5"/>
        <v>0</v>
      </c>
      <c r="H15" s="99">
        <f t="shared" si="1"/>
        <v>0.45317220543806652</v>
      </c>
      <c r="I15" s="32">
        <v>1</v>
      </c>
      <c r="J15" s="32">
        <v>0</v>
      </c>
      <c r="K15" s="32">
        <v>0</v>
      </c>
      <c r="L15" s="32">
        <v>0</v>
      </c>
      <c r="M15" s="97">
        <f t="shared" si="2"/>
        <v>1</v>
      </c>
      <c r="N15" s="98">
        <f t="shared" si="3"/>
        <v>0</v>
      </c>
      <c r="O15" s="99">
        <f t="shared" si="4"/>
        <v>1.639344262295082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67" s="25" customFormat="1" ht="13.5" customHeight="1">
      <c r="A16" s="33" t="s">
        <v>85</v>
      </c>
      <c r="B16" s="32">
        <v>4</v>
      </c>
      <c r="C16" s="32">
        <v>0</v>
      </c>
      <c r="D16" s="32">
        <v>1</v>
      </c>
      <c r="E16" s="32">
        <v>0</v>
      </c>
      <c r="F16" s="97">
        <f t="shared" si="0"/>
        <v>5</v>
      </c>
      <c r="G16" s="98">
        <f t="shared" si="5"/>
        <v>0</v>
      </c>
      <c r="H16" s="99">
        <f t="shared" si="1"/>
        <v>0.75528700906344415</v>
      </c>
      <c r="I16" s="32">
        <v>0</v>
      </c>
      <c r="J16" s="32">
        <v>0</v>
      </c>
      <c r="K16" s="32">
        <v>0</v>
      </c>
      <c r="L16" s="32">
        <v>0</v>
      </c>
      <c r="M16" s="97">
        <f t="shared" si="2"/>
        <v>0</v>
      </c>
      <c r="N16" s="98">
        <f t="shared" si="3"/>
        <v>0</v>
      </c>
      <c r="O16" s="99">
        <f t="shared" si="4"/>
        <v>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67" s="25" customFormat="1" ht="13.5" customHeight="1">
      <c r="A17" s="33" t="s">
        <v>86</v>
      </c>
      <c r="B17" s="32">
        <v>5</v>
      </c>
      <c r="C17" s="32">
        <v>0</v>
      </c>
      <c r="D17" s="32">
        <v>0</v>
      </c>
      <c r="E17" s="32">
        <v>0</v>
      </c>
      <c r="F17" s="97">
        <f t="shared" si="0"/>
        <v>5</v>
      </c>
      <c r="G17" s="98">
        <f t="shared" si="5"/>
        <v>0</v>
      </c>
      <c r="H17" s="99">
        <f t="shared" si="1"/>
        <v>0.75528700906344415</v>
      </c>
      <c r="I17" s="32">
        <v>1</v>
      </c>
      <c r="J17" s="32">
        <v>0</v>
      </c>
      <c r="K17" s="32">
        <v>0</v>
      </c>
      <c r="L17" s="32">
        <v>0</v>
      </c>
      <c r="M17" s="97">
        <f t="shared" si="2"/>
        <v>1</v>
      </c>
      <c r="N17" s="98">
        <f t="shared" si="3"/>
        <v>0</v>
      </c>
      <c r="O17" s="99">
        <f t="shared" si="4"/>
        <v>1.639344262295082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67" s="25" customFormat="1" ht="13.5" customHeight="1">
      <c r="A18" s="33" t="s">
        <v>88</v>
      </c>
      <c r="B18" s="32">
        <v>3</v>
      </c>
      <c r="C18" s="32">
        <v>0</v>
      </c>
      <c r="D18" s="32">
        <v>0</v>
      </c>
      <c r="E18" s="32">
        <v>0</v>
      </c>
      <c r="F18" s="97">
        <f t="shared" si="0"/>
        <v>3</v>
      </c>
      <c r="G18" s="98">
        <f t="shared" si="5"/>
        <v>0</v>
      </c>
      <c r="H18" s="99">
        <f t="shared" si="1"/>
        <v>0.45317220543806652</v>
      </c>
      <c r="I18" s="32">
        <v>0</v>
      </c>
      <c r="J18" s="32">
        <v>0</v>
      </c>
      <c r="K18" s="32">
        <v>0</v>
      </c>
      <c r="L18" s="32">
        <v>0</v>
      </c>
      <c r="M18" s="97">
        <f t="shared" si="2"/>
        <v>0</v>
      </c>
      <c r="N18" s="98">
        <f t="shared" si="3"/>
        <v>0</v>
      </c>
      <c r="O18" s="99">
        <f t="shared" si="4"/>
        <v>0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67" s="25" customFormat="1" ht="13.5" customHeight="1">
      <c r="A19" s="33" t="s">
        <v>89</v>
      </c>
      <c r="B19" s="32">
        <v>21</v>
      </c>
      <c r="C19" s="32">
        <v>0</v>
      </c>
      <c r="D19" s="32">
        <v>0</v>
      </c>
      <c r="E19" s="32">
        <v>0</v>
      </c>
      <c r="F19" s="97">
        <f t="shared" si="0"/>
        <v>21</v>
      </c>
      <c r="G19" s="98">
        <f>IF(SUM(C19,E19)=0,0,ROUND(SUM(C19,E19)/F19*100,1))</f>
        <v>0</v>
      </c>
      <c r="H19" s="99">
        <f t="shared" si="1"/>
        <v>3.1722054380664653</v>
      </c>
      <c r="I19" s="32">
        <v>1</v>
      </c>
      <c r="J19" s="32">
        <v>0</v>
      </c>
      <c r="K19" s="32">
        <v>0</v>
      </c>
      <c r="L19" s="32">
        <v>0</v>
      </c>
      <c r="M19" s="97">
        <f t="shared" si="2"/>
        <v>1</v>
      </c>
      <c r="N19" s="98">
        <f t="shared" si="3"/>
        <v>0</v>
      </c>
      <c r="O19" s="99">
        <f t="shared" si="4"/>
        <v>1.639344262295082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67" s="22" customFormat="1" ht="13.5" customHeight="1">
      <c r="A20" s="37" t="s">
        <v>9</v>
      </c>
      <c r="B20" s="36">
        <v>7</v>
      </c>
      <c r="C20" s="36">
        <v>0</v>
      </c>
      <c r="D20" s="36">
        <v>0</v>
      </c>
      <c r="E20" s="36">
        <v>0</v>
      </c>
      <c r="F20" s="100">
        <f t="shared" si="0"/>
        <v>7</v>
      </c>
      <c r="G20" s="101">
        <f t="shared" si="5"/>
        <v>0</v>
      </c>
      <c r="H20" s="102">
        <f>IF(F20=0,0,F20/F$59*100)</f>
        <v>1.0574018126888218</v>
      </c>
      <c r="I20" s="36">
        <v>0</v>
      </c>
      <c r="J20" s="36">
        <v>0</v>
      </c>
      <c r="K20" s="36">
        <v>0</v>
      </c>
      <c r="L20" s="36">
        <v>0</v>
      </c>
      <c r="M20" s="100">
        <f t="shared" si="2"/>
        <v>0</v>
      </c>
      <c r="N20" s="101">
        <f t="shared" si="3"/>
        <v>0</v>
      </c>
      <c r="O20" s="102">
        <f t="shared" ref="O20:O55" si="6">IF(M20=0,0,M20/M$59*100)</f>
        <v>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</row>
    <row r="21" spans="1:67" s="22" customFormat="1" ht="13.5" customHeight="1">
      <c r="A21" s="33" t="s">
        <v>10</v>
      </c>
      <c r="B21" s="32">
        <v>2</v>
      </c>
      <c r="C21" s="32">
        <v>0</v>
      </c>
      <c r="D21" s="32">
        <v>0</v>
      </c>
      <c r="E21" s="32">
        <v>0</v>
      </c>
      <c r="F21" s="97">
        <f t="shared" ref="F21:F55" si="7">SUM(B21:E21)</f>
        <v>2</v>
      </c>
      <c r="G21" s="98">
        <f t="shared" si="5"/>
        <v>0</v>
      </c>
      <c r="H21" s="99">
        <f>IF(F21=0,0,F21/F$59*100)</f>
        <v>0.30211480362537763</v>
      </c>
      <c r="I21" s="32">
        <v>1</v>
      </c>
      <c r="J21" s="32">
        <v>0</v>
      </c>
      <c r="K21" s="32">
        <v>0</v>
      </c>
      <c r="L21" s="32">
        <v>0</v>
      </c>
      <c r="M21" s="97">
        <f t="shared" ref="M21:M54" si="8">SUM(I21:L21)</f>
        <v>1</v>
      </c>
      <c r="N21" s="98">
        <f t="shared" si="3"/>
        <v>0</v>
      </c>
      <c r="O21" s="99">
        <f t="shared" si="6"/>
        <v>1.639344262295082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3" customFormat="1" ht="13.5" customHeight="1">
      <c r="A22" s="33" t="s">
        <v>11</v>
      </c>
      <c r="B22" s="32">
        <v>8</v>
      </c>
      <c r="C22" s="32">
        <v>0</v>
      </c>
      <c r="D22" s="32">
        <v>0</v>
      </c>
      <c r="E22" s="32">
        <v>0</v>
      </c>
      <c r="F22" s="97">
        <f t="shared" si="7"/>
        <v>8</v>
      </c>
      <c r="G22" s="98">
        <f t="shared" si="5"/>
        <v>0</v>
      </c>
      <c r="H22" s="99">
        <f>IF(F22=0,0,F22/F$59*100)</f>
        <v>1.2084592145015105</v>
      </c>
      <c r="I22" s="32">
        <v>0</v>
      </c>
      <c r="J22" s="32">
        <v>0</v>
      </c>
      <c r="K22" s="32">
        <v>0</v>
      </c>
      <c r="L22" s="32">
        <v>0</v>
      </c>
      <c r="M22" s="97">
        <f t="shared" si="8"/>
        <v>0</v>
      </c>
      <c r="N22" s="98">
        <f t="shared" si="3"/>
        <v>0</v>
      </c>
      <c r="O22" s="99">
        <f t="shared" si="6"/>
        <v>0</v>
      </c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s="25" customFormat="1" ht="13.5" customHeight="1">
      <c r="A23" s="33" t="s">
        <v>12</v>
      </c>
      <c r="B23" s="32">
        <v>8</v>
      </c>
      <c r="C23" s="32">
        <v>0</v>
      </c>
      <c r="D23" s="32">
        <v>0</v>
      </c>
      <c r="E23" s="32">
        <v>0</v>
      </c>
      <c r="F23" s="97">
        <f t="shared" si="7"/>
        <v>8</v>
      </c>
      <c r="G23" s="98">
        <f t="shared" si="5"/>
        <v>0</v>
      </c>
      <c r="H23" s="99">
        <f t="shared" ref="H23:H55" si="9">IF(F23=0,0,F23/F$59*100)</f>
        <v>1.2084592145015105</v>
      </c>
      <c r="I23" s="32">
        <v>0</v>
      </c>
      <c r="J23" s="32">
        <v>0</v>
      </c>
      <c r="K23" s="32">
        <v>0</v>
      </c>
      <c r="L23" s="32">
        <v>0</v>
      </c>
      <c r="M23" s="97">
        <f t="shared" si="8"/>
        <v>0</v>
      </c>
      <c r="N23" s="98">
        <f t="shared" si="3"/>
        <v>0</v>
      </c>
      <c r="O23" s="99">
        <f t="shared" si="6"/>
        <v>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3" customFormat="1" ht="13.5" customHeight="1">
      <c r="A24" s="33" t="s">
        <v>13</v>
      </c>
      <c r="B24" s="32">
        <v>6</v>
      </c>
      <c r="C24" s="32">
        <v>0</v>
      </c>
      <c r="D24" s="32">
        <v>0</v>
      </c>
      <c r="E24" s="32">
        <v>0</v>
      </c>
      <c r="F24" s="97">
        <f t="shared" si="7"/>
        <v>6</v>
      </c>
      <c r="G24" s="98">
        <f t="shared" si="5"/>
        <v>0</v>
      </c>
      <c r="H24" s="99">
        <f t="shared" si="9"/>
        <v>0.90634441087613304</v>
      </c>
      <c r="I24" s="32">
        <v>1</v>
      </c>
      <c r="J24" s="32">
        <v>0</v>
      </c>
      <c r="K24" s="32">
        <v>0</v>
      </c>
      <c r="L24" s="32">
        <v>0</v>
      </c>
      <c r="M24" s="97">
        <f t="shared" si="8"/>
        <v>1</v>
      </c>
      <c r="N24" s="98">
        <f t="shared" si="3"/>
        <v>0</v>
      </c>
      <c r="O24" s="99">
        <f t="shared" si="6"/>
        <v>1.639344262295082</v>
      </c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</row>
    <row r="25" spans="1:67" s="23" customFormat="1" ht="13.5" customHeight="1">
      <c r="A25" s="33" t="s">
        <v>14</v>
      </c>
      <c r="B25" s="32">
        <v>4</v>
      </c>
      <c r="C25" s="32">
        <v>0</v>
      </c>
      <c r="D25" s="32">
        <v>0</v>
      </c>
      <c r="E25" s="32">
        <v>0</v>
      </c>
      <c r="F25" s="97">
        <f t="shared" si="7"/>
        <v>4</v>
      </c>
      <c r="G25" s="98">
        <f t="shared" si="5"/>
        <v>0</v>
      </c>
      <c r="H25" s="99">
        <f t="shared" si="9"/>
        <v>0.60422960725075525</v>
      </c>
      <c r="I25" s="32">
        <v>0</v>
      </c>
      <c r="J25" s="32">
        <v>0</v>
      </c>
      <c r="K25" s="32">
        <v>0</v>
      </c>
      <c r="L25" s="32">
        <v>0</v>
      </c>
      <c r="M25" s="97">
        <f t="shared" si="8"/>
        <v>0</v>
      </c>
      <c r="N25" s="98">
        <f t="shared" si="3"/>
        <v>0</v>
      </c>
      <c r="O25" s="99">
        <f t="shared" si="6"/>
        <v>0</v>
      </c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3" customFormat="1" ht="13.5" customHeight="1">
      <c r="A26" s="29" t="s">
        <v>15</v>
      </c>
      <c r="B26" s="103">
        <f>SUM(B20:B25)</f>
        <v>35</v>
      </c>
      <c r="C26" s="103">
        <f>SUM(C20:C25)</f>
        <v>0</v>
      </c>
      <c r="D26" s="103">
        <f>SUM(D20:D25)</f>
        <v>0</v>
      </c>
      <c r="E26" s="103">
        <f>SUM(E20:E25)</f>
        <v>0</v>
      </c>
      <c r="F26" s="103">
        <f t="shared" si="7"/>
        <v>35</v>
      </c>
      <c r="G26" s="104">
        <f t="shared" si="5"/>
        <v>0</v>
      </c>
      <c r="H26" s="105">
        <f t="shared" si="9"/>
        <v>5.287009063444108</v>
      </c>
      <c r="I26" s="103">
        <f>SUM(I20:I25)</f>
        <v>2</v>
      </c>
      <c r="J26" s="103">
        <f>SUM(J20:J25)</f>
        <v>0</v>
      </c>
      <c r="K26" s="103">
        <f>SUM(K20:K25)</f>
        <v>0</v>
      </c>
      <c r="L26" s="103">
        <f>SUM(L20:L25)</f>
        <v>0</v>
      </c>
      <c r="M26" s="103">
        <f t="shared" si="8"/>
        <v>2</v>
      </c>
      <c r="N26" s="104">
        <f t="shared" si="3"/>
        <v>0</v>
      </c>
      <c r="O26" s="105">
        <f t="shared" si="6"/>
        <v>3.278688524590164</v>
      </c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</row>
    <row r="27" spans="1:67" s="25" customFormat="1" ht="13.5" customHeight="1">
      <c r="A27" s="37" t="s">
        <v>16</v>
      </c>
      <c r="B27" s="36">
        <v>8</v>
      </c>
      <c r="C27" s="36">
        <v>0</v>
      </c>
      <c r="D27" s="36">
        <v>0</v>
      </c>
      <c r="E27" s="36">
        <v>0</v>
      </c>
      <c r="F27" s="100">
        <f t="shared" si="7"/>
        <v>8</v>
      </c>
      <c r="G27" s="101">
        <f t="shared" si="5"/>
        <v>0</v>
      </c>
      <c r="H27" s="102">
        <f t="shared" si="9"/>
        <v>1.2084592145015105</v>
      </c>
      <c r="I27" s="36">
        <v>0</v>
      </c>
      <c r="J27" s="36">
        <v>0</v>
      </c>
      <c r="K27" s="36">
        <v>0</v>
      </c>
      <c r="L27" s="36">
        <v>0</v>
      </c>
      <c r="M27" s="100">
        <f t="shared" si="8"/>
        <v>0</v>
      </c>
      <c r="N27" s="101">
        <f t="shared" si="3"/>
        <v>0</v>
      </c>
      <c r="O27" s="102">
        <f t="shared" si="6"/>
        <v>0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67" s="25" customFormat="1" ht="13.5" customHeight="1">
      <c r="A28" s="33" t="s">
        <v>17</v>
      </c>
      <c r="B28" s="32">
        <v>5</v>
      </c>
      <c r="C28" s="32">
        <v>0</v>
      </c>
      <c r="D28" s="32">
        <v>0</v>
      </c>
      <c r="E28" s="32">
        <v>0</v>
      </c>
      <c r="F28" s="97">
        <f t="shared" si="7"/>
        <v>5</v>
      </c>
      <c r="G28" s="98">
        <f t="shared" si="5"/>
        <v>0</v>
      </c>
      <c r="H28" s="99">
        <f t="shared" si="9"/>
        <v>0.75528700906344415</v>
      </c>
      <c r="I28" s="32">
        <v>1</v>
      </c>
      <c r="J28" s="32">
        <v>0</v>
      </c>
      <c r="K28" s="32">
        <v>0</v>
      </c>
      <c r="L28" s="32">
        <v>0</v>
      </c>
      <c r="M28" s="97">
        <f t="shared" si="8"/>
        <v>1</v>
      </c>
      <c r="N28" s="98">
        <f t="shared" si="3"/>
        <v>0</v>
      </c>
      <c r="O28" s="99">
        <f t="shared" si="6"/>
        <v>1.639344262295082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67" s="25" customFormat="1" ht="13.5" customHeight="1">
      <c r="A29" s="33" t="s">
        <v>18</v>
      </c>
      <c r="B29" s="32">
        <v>4</v>
      </c>
      <c r="C29" s="32">
        <v>0</v>
      </c>
      <c r="D29" s="32">
        <v>1</v>
      </c>
      <c r="E29" s="32">
        <v>0</v>
      </c>
      <c r="F29" s="97">
        <f t="shared" si="7"/>
        <v>5</v>
      </c>
      <c r="G29" s="98">
        <f t="shared" si="5"/>
        <v>0</v>
      </c>
      <c r="H29" s="99">
        <f t="shared" si="9"/>
        <v>0.75528700906344415</v>
      </c>
      <c r="I29" s="32">
        <v>0</v>
      </c>
      <c r="J29" s="32">
        <v>1</v>
      </c>
      <c r="K29" s="32">
        <v>0</v>
      </c>
      <c r="L29" s="32">
        <v>0</v>
      </c>
      <c r="M29" s="97">
        <f t="shared" si="8"/>
        <v>1</v>
      </c>
      <c r="N29" s="98">
        <f t="shared" si="3"/>
        <v>100</v>
      </c>
      <c r="O29" s="99">
        <f t="shared" si="6"/>
        <v>1.639344262295082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3" customFormat="1" ht="13.5" customHeight="1">
      <c r="A30" s="33" t="s">
        <v>19</v>
      </c>
      <c r="B30" s="32">
        <v>4</v>
      </c>
      <c r="C30" s="32">
        <v>0</v>
      </c>
      <c r="D30" s="32">
        <v>0</v>
      </c>
      <c r="E30" s="32">
        <v>0</v>
      </c>
      <c r="F30" s="97">
        <f t="shared" si="7"/>
        <v>4</v>
      </c>
      <c r="G30" s="98">
        <f t="shared" si="5"/>
        <v>0</v>
      </c>
      <c r="H30" s="99">
        <f>IF(F30=0,0,F30/F$59*100)</f>
        <v>0.60422960725075525</v>
      </c>
      <c r="I30" s="32">
        <v>2</v>
      </c>
      <c r="J30" s="32">
        <v>0</v>
      </c>
      <c r="K30" s="32">
        <v>0</v>
      </c>
      <c r="L30" s="32">
        <v>0</v>
      </c>
      <c r="M30" s="97">
        <f t="shared" si="8"/>
        <v>2</v>
      </c>
      <c r="N30" s="98">
        <f t="shared" si="3"/>
        <v>0</v>
      </c>
      <c r="O30" s="99">
        <f t="shared" si="6"/>
        <v>3.278688524590164</v>
      </c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1:67" s="25" customFormat="1" ht="13.5" customHeight="1">
      <c r="A31" s="33" t="s">
        <v>20</v>
      </c>
      <c r="B31" s="32">
        <v>13</v>
      </c>
      <c r="C31" s="32">
        <v>0</v>
      </c>
      <c r="D31" s="32">
        <v>1</v>
      </c>
      <c r="E31" s="32">
        <v>0</v>
      </c>
      <c r="F31" s="97">
        <f t="shared" si="7"/>
        <v>14</v>
      </c>
      <c r="G31" s="98">
        <f t="shared" si="5"/>
        <v>0</v>
      </c>
      <c r="H31" s="99">
        <f t="shared" si="9"/>
        <v>2.1148036253776437</v>
      </c>
      <c r="I31" s="32">
        <v>1</v>
      </c>
      <c r="J31" s="32">
        <v>0</v>
      </c>
      <c r="K31" s="32">
        <v>0</v>
      </c>
      <c r="L31" s="32">
        <v>0</v>
      </c>
      <c r="M31" s="97">
        <f t="shared" si="8"/>
        <v>1</v>
      </c>
      <c r="N31" s="98">
        <f t="shared" si="3"/>
        <v>0</v>
      </c>
      <c r="O31" s="99">
        <f t="shared" si="6"/>
        <v>1.639344262295082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3" customFormat="1" ht="13.5" customHeight="1">
      <c r="A32" s="33" t="s">
        <v>21</v>
      </c>
      <c r="B32" s="32">
        <v>5</v>
      </c>
      <c r="C32" s="32">
        <v>0</v>
      </c>
      <c r="D32" s="32">
        <v>0</v>
      </c>
      <c r="E32" s="32">
        <v>0</v>
      </c>
      <c r="F32" s="97">
        <f t="shared" si="7"/>
        <v>5</v>
      </c>
      <c r="G32" s="98">
        <f t="shared" si="5"/>
        <v>0</v>
      </c>
      <c r="H32" s="99">
        <f t="shared" si="9"/>
        <v>0.75528700906344415</v>
      </c>
      <c r="I32" s="32">
        <v>0</v>
      </c>
      <c r="J32" s="32">
        <v>0</v>
      </c>
      <c r="K32" s="32">
        <v>0</v>
      </c>
      <c r="L32" s="32">
        <v>0</v>
      </c>
      <c r="M32" s="97">
        <f t="shared" si="8"/>
        <v>0</v>
      </c>
      <c r="N32" s="98">
        <f t="shared" si="3"/>
        <v>0</v>
      </c>
      <c r="O32" s="99">
        <f t="shared" si="6"/>
        <v>0</v>
      </c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1:67" s="25" customFormat="1" ht="13.5" customHeight="1">
      <c r="A33" s="29" t="s">
        <v>15</v>
      </c>
      <c r="B33" s="103">
        <f>SUM(B27:B32)</f>
        <v>39</v>
      </c>
      <c r="C33" s="103">
        <f>SUM(C27:C32)</f>
        <v>0</v>
      </c>
      <c r="D33" s="103">
        <f>SUM(D27:D32)</f>
        <v>2</v>
      </c>
      <c r="E33" s="103">
        <f>SUM(E27:E32)</f>
        <v>0</v>
      </c>
      <c r="F33" s="103">
        <f t="shared" si="7"/>
        <v>41</v>
      </c>
      <c r="G33" s="104">
        <f t="shared" si="5"/>
        <v>0</v>
      </c>
      <c r="H33" s="105">
        <f t="shared" si="9"/>
        <v>6.1933534743202419</v>
      </c>
      <c r="I33" s="103">
        <f>SUM(I27:I32)</f>
        <v>4</v>
      </c>
      <c r="J33" s="103">
        <f>SUM(J27:J32)</f>
        <v>1</v>
      </c>
      <c r="K33" s="103">
        <f>SUM(K27:K32)</f>
        <v>0</v>
      </c>
      <c r="L33" s="103">
        <f>SUM(L27:L32)</f>
        <v>0</v>
      </c>
      <c r="M33" s="103">
        <f t="shared" si="8"/>
        <v>5</v>
      </c>
      <c r="N33" s="104">
        <f t="shared" si="3"/>
        <v>20</v>
      </c>
      <c r="O33" s="105">
        <f>IF(M33=0,0,M33/M$59*100)</f>
        <v>8.1967213114754092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67" s="23" customFormat="1" ht="13.5" customHeight="1">
      <c r="A34" s="33" t="s">
        <v>22</v>
      </c>
      <c r="B34" s="32">
        <v>44</v>
      </c>
      <c r="C34" s="32">
        <v>0</v>
      </c>
      <c r="D34" s="32">
        <v>0</v>
      </c>
      <c r="E34" s="32">
        <v>0</v>
      </c>
      <c r="F34" s="97">
        <f t="shared" si="7"/>
        <v>44</v>
      </c>
      <c r="G34" s="98">
        <f t="shared" si="5"/>
        <v>0</v>
      </c>
      <c r="H34" s="99">
        <f t="shared" si="9"/>
        <v>6.6465256797583088</v>
      </c>
      <c r="I34" s="32">
        <v>4</v>
      </c>
      <c r="J34" s="32">
        <v>0</v>
      </c>
      <c r="K34" s="32">
        <v>1</v>
      </c>
      <c r="L34" s="32">
        <v>0</v>
      </c>
      <c r="M34" s="97">
        <f t="shared" si="8"/>
        <v>5</v>
      </c>
      <c r="N34" s="98">
        <f t="shared" si="3"/>
        <v>0</v>
      </c>
      <c r="O34" s="99">
        <f t="shared" si="6"/>
        <v>8.1967213114754092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</row>
    <row r="35" spans="1:67" s="25" customFormat="1" ht="13.5" customHeight="1">
      <c r="A35" s="33" t="s">
        <v>23</v>
      </c>
      <c r="B35" s="32">
        <v>40</v>
      </c>
      <c r="C35" s="32">
        <v>0</v>
      </c>
      <c r="D35" s="32">
        <v>1</v>
      </c>
      <c r="E35" s="32">
        <v>1</v>
      </c>
      <c r="F35" s="97">
        <f t="shared" si="7"/>
        <v>42</v>
      </c>
      <c r="G35" s="98">
        <f t="shared" si="5"/>
        <v>2.4</v>
      </c>
      <c r="H35" s="99">
        <f t="shared" si="9"/>
        <v>6.3444108761329305</v>
      </c>
      <c r="I35" s="32">
        <v>4</v>
      </c>
      <c r="J35" s="32">
        <v>0</v>
      </c>
      <c r="K35" s="32">
        <v>1</v>
      </c>
      <c r="L35" s="32">
        <v>0</v>
      </c>
      <c r="M35" s="97">
        <f>SUM(I35:L35)</f>
        <v>5</v>
      </c>
      <c r="N35" s="98">
        <f t="shared" si="3"/>
        <v>0</v>
      </c>
      <c r="O35" s="99">
        <f t="shared" si="6"/>
        <v>8.1967213114754092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67" s="23" customFormat="1" ht="13.5" customHeight="1">
      <c r="A36" s="33" t="s">
        <v>24</v>
      </c>
      <c r="B36" s="32">
        <v>27</v>
      </c>
      <c r="C36" s="32">
        <v>0</v>
      </c>
      <c r="D36" s="32">
        <v>2</v>
      </c>
      <c r="E36" s="32">
        <v>0</v>
      </c>
      <c r="F36" s="97">
        <f t="shared" si="7"/>
        <v>29</v>
      </c>
      <c r="G36" s="98">
        <f t="shared" si="5"/>
        <v>0</v>
      </c>
      <c r="H36" s="99">
        <f t="shared" si="9"/>
        <v>4.380664652567976</v>
      </c>
      <c r="I36" s="32">
        <v>2</v>
      </c>
      <c r="J36" s="32">
        <v>0</v>
      </c>
      <c r="K36" s="32">
        <v>0</v>
      </c>
      <c r="L36" s="32">
        <v>0</v>
      </c>
      <c r="M36" s="97">
        <f t="shared" si="8"/>
        <v>2</v>
      </c>
      <c r="N36" s="98">
        <f t="shared" si="3"/>
        <v>0</v>
      </c>
      <c r="O36" s="99">
        <f t="shared" si="6"/>
        <v>3.278688524590164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s="25" customFormat="1" ht="13.5" customHeight="1">
      <c r="A37" s="33" t="s">
        <v>25</v>
      </c>
      <c r="B37" s="32">
        <v>63</v>
      </c>
      <c r="C37" s="32">
        <v>0</v>
      </c>
      <c r="D37" s="32">
        <v>0</v>
      </c>
      <c r="E37" s="32">
        <v>0</v>
      </c>
      <c r="F37" s="97">
        <f t="shared" si="7"/>
        <v>63</v>
      </c>
      <c r="G37" s="98">
        <f t="shared" si="5"/>
        <v>0</v>
      </c>
      <c r="H37" s="99">
        <f t="shared" si="9"/>
        <v>9.5166163141993962</v>
      </c>
      <c r="I37" s="32">
        <v>6</v>
      </c>
      <c r="J37" s="32">
        <v>0</v>
      </c>
      <c r="K37" s="32">
        <v>1</v>
      </c>
      <c r="L37" s="32">
        <v>0</v>
      </c>
      <c r="M37" s="97">
        <f t="shared" si="8"/>
        <v>7</v>
      </c>
      <c r="N37" s="98">
        <f t="shared" si="3"/>
        <v>0</v>
      </c>
      <c r="O37" s="99">
        <f t="shared" si="6"/>
        <v>11.475409836065573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67" s="25" customFormat="1" ht="13.5" customHeight="1">
      <c r="A38" s="33" t="s">
        <v>26</v>
      </c>
      <c r="B38" s="32">
        <v>41</v>
      </c>
      <c r="C38" s="32">
        <v>0</v>
      </c>
      <c r="D38" s="32">
        <v>1</v>
      </c>
      <c r="E38" s="32">
        <v>0</v>
      </c>
      <c r="F38" s="97">
        <f t="shared" si="7"/>
        <v>42</v>
      </c>
      <c r="G38" s="98">
        <f t="shared" si="5"/>
        <v>0</v>
      </c>
      <c r="H38" s="99">
        <f t="shared" si="9"/>
        <v>6.3444108761329305</v>
      </c>
      <c r="I38" s="32">
        <v>3</v>
      </c>
      <c r="J38" s="32">
        <v>0</v>
      </c>
      <c r="K38" s="32">
        <v>0</v>
      </c>
      <c r="L38" s="32">
        <v>0</v>
      </c>
      <c r="M38" s="97">
        <f t="shared" si="8"/>
        <v>3</v>
      </c>
      <c r="N38" s="98">
        <f t="shared" si="3"/>
        <v>0</v>
      </c>
      <c r="O38" s="99">
        <f t="shared" si="6"/>
        <v>4.918032786885246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67" s="25" customFormat="1" ht="13.5" customHeight="1">
      <c r="A39" s="33" t="s">
        <v>27</v>
      </c>
      <c r="B39" s="32">
        <v>47</v>
      </c>
      <c r="C39" s="32">
        <v>0</v>
      </c>
      <c r="D39" s="32">
        <v>0</v>
      </c>
      <c r="E39" s="32">
        <v>0</v>
      </c>
      <c r="F39" s="97">
        <f t="shared" si="7"/>
        <v>47</v>
      </c>
      <c r="G39" s="98">
        <f t="shared" si="5"/>
        <v>0</v>
      </c>
      <c r="H39" s="99">
        <f t="shared" si="9"/>
        <v>7.0996978851963748</v>
      </c>
      <c r="I39" s="32">
        <v>3</v>
      </c>
      <c r="J39" s="32">
        <v>0</v>
      </c>
      <c r="K39" s="32">
        <v>0</v>
      </c>
      <c r="L39" s="32">
        <v>0</v>
      </c>
      <c r="M39" s="97">
        <f t="shared" si="8"/>
        <v>3</v>
      </c>
      <c r="N39" s="98">
        <f t="shared" si="3"/>
        <v>0</v>
      </c>
      <c r="O39" s="99">
        <f t="shared" si="6"/>
        <v>4.918032786885246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67" s="23" customFormat="1" ht="13.5" customHeight="1">
      <c r="A40" s="33" t="s">
        <v>28</v>
      </c>
      <c r="B40" s="32">
        <v>43</v>
      </c>
      <c r="C40" s="32">
        <v>0</v>
      </c>
      <c r="D40" s="32">
        <v>1</v>
      </c>
      <c r="E40" s="32">
        <v>0</v>
      </c>
      <c r="F40" s="97">
        <f t="shared" si="7"/>
        <v>44</v>
      </c>
      <c r="G40" s="98">
        <f t="shared" si="5"/>
        <v>0</v>
      </c>
      <c r="H40" s="99">
        <f t="shared" si="9"/>
        <v>6.6465256797583088</v>
      </c>
      <c r="I40" s="32">
        <v>4</v>
      </c>
      <c r="J40" s="32">
        <v>0</v>
      </c>
      <c r="K40" s="32">
        <v>1</v>
      </c>
      <c r="L40" s="32">
        <v>0</v>
      </c>
      <c r="M40" s="97">
        <f t="shared" si="8"/>
        <v>5</v>
      </c>
      <c r="N40" s="98">
        <f t="shared" si="3"/>
        <v>0</v>
      </c>
      <c r="O40" s="99">
        <f t="shared" si="6"/>
        <v>8.1967213114754092</v>
      </c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1:67" s="23" customFormat="1" ht="13.5" customHeight="1">
      <c r="A41" s="33" t="s">
        <v>56</v>
      </c>
      <c r="B41" s="32">
        <v>34</v>
      </c>
      <c r="C41" s="32">
        <v>0</v>
      </c>
      <c r="D41" s="32">
        <v>1</v>
      </c>
      <c r="E41" s="32">
        <v>0</v>
      </c>
      <c r="F41" s="97">
        <f t="shared" si="7"/>
        <v>35</v>
      </c>
      <c r="G41" s="98">
        <f t="shared" si="5"/>
        <v>0</v>
      </c>
      <c r="H41" s="99">
        <f t="shared" si="9"/>
        <v>5.287009063444108</v>
      </c>
      <c r="I41" s="32">
        <v>1</v>
      </c>
      <c r="J41" s="32">
        <v>0</v>
      </c>
      <c r="K41" s="32">
        <v>0</v>
      </c>
      <c r="L41" s="32">
        <v>0</v>
      </c>
      <c r="M41" s="97">
        <f t="shared" si="8"/>
        <v>1</v>
      </c>
      <c r="N41" s="98">
        <f t="shared" si="3"/>
        <v>0</v>
      </c>
      <c r="O41" s="99">
        <f t="shared" si="6"/>
        <v>1.639344262295082</v>
      </c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1:67" s="23" customFormat="1" ht="13.5" customHeight="1">
      <c r="A42" s="37" t="s">
        <v>29</v>
      </c>
      <c r="B42" s="36">
        <v>3</v>
      </c>
      <c r="C42" s="36">
        <v>0</v>
      </c>
      <c r="D42" s="36">
        <v>0</v>
      </c>
      <c r="E42" s="36">
        <v>0</v>
      </c>
      <c r="F42" s="100">
        <f t="shared" si="7"/>
        <v>3</v>
      </c>
      <c r="G42" s="101">
        <f t="shared" si="5"/>
        <v>0</v>
      </c>
      <c r="H42" s="102">
        <f t="shared" si="9"/>
        <v>0.45317220543806652</v>
      </c>
      <c r="I42" s="36">
        <v>1</v>
      </c>
      <c r="J42" s="36">
        <v>0</v>
      </c>
      <c r="K42" s="36">
        <v>0</v>
      </c>
      <c r="L42" s="36">
        <v>0</v>
      </c>
      <c r="M42" s="100">
        <f t="shared" si="8"/>
        <v>1</v>
      </c>
      <c r="N42" s="101">
        <f t="shared" si="3"/>
        <v>0</v>
      </c>
      <c r="O42" s="102">
        <f t="shared" si="6"/>
        <v>1.639344262295082</v>
      </c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s="25" customFormat="1" ht="13.5" customHeight="1">
      <c r="A43" s="33" t="s">
        <v>30</v>
      </c>
      <c r="B43" s="32">
        <v>5</v>
      </c>
      <c r="C43" s="32">
        <v>0</v>
      </c>
      <c r="D43" s="32">
        <v>1</v>
      </c>
      <c r="E43" s="32">
        <v>0</v>
      </c>
      <c r="F43" s="97">
        <f t="shared" si="7"/>
        <v>6</v>
      </c>
      <c r="G43" s="98">
        <f t="shared" si="5"/>
        <v>0</v>
      </c>
      <c r="H43" s="99">
        <f t="shared" si="9"/>
        <v>0.90634441087613304</v>
      </c>
      <c r="I43" s="32">
        <v>1</v>
      </c>
      <c r="J43" s="32">
        <v>0</v>
      </c>
      <c r="K43" s="32">
        <v>1</v>
      </c>
      <c r="L43" s="32">
        <v>0</v>
      </c>
      <c r="M43" s="97">
        <f t="shared" si="8"/>
        <v>2</v>
      </c>
      <c r="N43" s="98">
        <f t="shared" si="3"/>
        <v>0</v>
      </c>
      <c r="O43" s="99">
        <f t="shared" si="6"/>
        <v>3.278688524590164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67" s="25" customFormat="1" ht="13.5" customHeight="1">
      <c r="A44" s="33" t="s">
        <v>31</v>
      </c>
      <c r="B44" s="32">
        <v>8</v>
      </c>
      <c r="C44" s="32">
        <v>0</v>
      </c>
      <c r="D44" s="32">
        <v>0</v>
      </c>
      <c r="E44" s="32">
        <v>0</v>
      </c>
      <c r="F44" s="97">
        <f t="shared" si="7"/>
        <v>8</v>
      </c>
      <c r="G44" s="98">
        <f t="shared" si="5"/>
        <v>0</v>
      </c>
      <c r="H44" s="99">
        <f t="shared" si="9"/>
        <v>1.2084592145015105</v>
      </c>
      <c r="I44" s="32">
        <v>1</v>
      </c>
      <c r="J44" s="32">
        <v>0</v>
      </c>
      <c r="K44" s="32">
        <v>0</v>
      </c>
      <c r="L44" s="32">
        <v>0</v>
      </c>
      <c r="M44" s="97">
        <f t="shared" si="8"/>
        <v>1</v>
      </c>
      <c r="N44" s="98">
        <f t="shared" si="3"/>
        <v>0</v>
      </c>
      <c r="O44" s="99">
        <f t="shared" si="6"/>
        <v>1.639344262295082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67" s="25" customFormat="1" ht="13.5" customHeight="1">
      <c r="A45" s="33" t="s">
        <v>32</v>
      </c>
      <c r="B45" s="32">
        <v>6</v>
      </c>
      <c r="C45" s="32">
        <v>0</v>
      </c>
      <c r="D45" s="32">
        <v>0</v>
      </c>
      <c r="E45" s="32">
        <v>0</v>
      </c>
      <c r="F45" s="97">
        <f t="shared" si="7"/>
        <v>6</v>
      </c>
      <c r="G45" s="98">
        <f t="shared" si="5"/>
        <v>0</v>
      </c>
      <c r="H45" s="99">
        <f t="shared" si="9"/>
        <v>0.90634441087613304</v>
      </c>
      <c r="I45" s="32">
        <v>1</v>
      </c>
      <c r="J45" s="32">
        <v>0</v>
      </c>
      <c r="K45" s="32">
        <v>0</v>
      </c>
      <c r="L45" s="32">
        <v>0</v>
      </c>
      <c r="M45" s="97">
        <f t="shared" si="8"/>
        <v>1</v>
      </c>
      <c r="N45" s="98">
        <f t="shared" si="3"/>
        <v>0</v>
      </c>
      <c r="O45" s="99">
        <f t="shared" si="6"/>
        <v>1.639344262295082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</row>
    <row r="46" spans="1:67" s="23" customFormat="1" ht="13.5" customHeight="1">
      <c r="A46" s="33" t="s">
        <v>33</v>
      </c>
      <c r="B46" s="32">
        <v>4</v>
      </c>
      <c r="C46" s="32">
        <v>0</v>
      </c>
      <c r="D46" s="32">
        <v>1</v>
      </c>
      <c r="E46" s="32">
        <v>0</v>
      </c>
      <c r="F46" s="97">
        <f t="shared" si="7"/>
        <v>5</v>
      </c>
      <c r="G46" s="98">
        <f t="shared" si="5"/>
        <v>0</v>
      </c>
      <c r="H46" s="99">
        <f t="shared" si="9"/>
        <v>0.75528700906344415</v>
      </c>
      <c r="I46" s="32">
        <v>1</v>
      </c>
      <c r="J46" s="32">
        <v>0</v>
      </c>
      <c r="K46" s="32">
        <v>0</v>
      </c>
      <c r="L46" s="32">
        <v>0</v>
      </c>
      <c r="M46" s="97">
        <f t="shared" si="8"/>
        <v>1</v>
      </c>
      <c r="N46" s="98">
        <f t="shared" si="3"/>
        <v>0</v>
      </c>
      <c r="O46" s="99">
        <f t="shared" si="6"/>
        <v>1.639344262295082</v>
      </c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67" s="25" customFormat="1" ht="13.5" customHeight="1">
      <c r="A47" s="33" t="s">
        <v>34</v>
      </c>
      <c r="B47" s="32">
        <v>5</v>
      </c>
      <c r="C47" s="32">
        <v>0</v>
      </c>
      <c r="D47" s="32">
        <v>0</v>
      </c>
      <c r="E47" s="32">
        <v>0</v>
      </c>
      <c r="F47" s="97">
        <f t="shared" si="7"/>
        <v>5</v>
      </c>
      <c r="G47" s="98">
        <f t="shared" si="5"/>
        <v>0</v>
      </c>
      <c r="H47" s="99">
        <f t="shared" si="9"/>
        <v>0.75528700906344415</v>
      </c>
      <c r="I47" s="32">
        <v>0</v>
      </c>
      <c r="J47" s="32">
        <v>0</v>
      </c>
      <c r="K47" s="32">
        <v>0</v>
      </c>
      <c r="L47" s="32">
        <v>0</v>
      </c>
      <c r="M47" s="97">
        <f t="shared" si="8"/>
        <v>0</v>
      </c>
      <c r="N47" s="98">
        <f t="shared" si="3"/>
        <v>0</v>
      </c>
      <c r="O47" s="99">
        <f t="shared" si="6"/>
        <v>0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67" s="23" customFormat="1" ht="13.5" customHeight="1">
      <c r="A48" s="29" t="s">
        <v>15</v>
      </c>
      <c r="B48" s="103">
        <f>SUM(B42:B47)</f>
        <v>31</v>
      </c>
      <c r="C48" s="103">
        <f>SUM(C42:C47)</f>
        <v>0</v>
      </c>
      <c r="D48" s="103">
        <f>SUM(D42:D47)</f>
        <v>2</v>
      </c>
      <c r="E48" s="103">
        <f>SUM(E42:E47)</f>
        <v>0</v>
      </c>
      <c r="F48" s="103">
        <f t="shared" si="7"/>
        <v>33</v>
      </c>
      <c r="G48" s="104">
        <f t="shared" si="5"/>
        <v>0</v>
      </c>
      <c r="H48" s="105">
        <f t="shared" si="9"/>
        <v>4.9848942598187316</v>
      </c>
      <c r="I48" s="103">
        <f>SUM(I42:I47)</f>
        <v>5</v>
      </c>
      <c r="J48" s="103">
        <f>SUM(J42:J47)</f>
        <v>0</v>
      </c>
      <c r="K48" s="103">
        <f>SUM(K42:K47)</f>
        <v>1</v>
      </c>
      <c r="L48" s="103">
        <f>SUM(L42:L47)</f>
        <v>0</v>
      </c>
      <c r="M48" s="103">
        <f t="shared" si="8"/>
        <v>6</v>
      </c>
      <c r="N48" s="104">
        <f t="shared" si="3"/>
        <v>0</v>
      </c>
      <c r="O48" s="105">
        <f t="shared" si="6"/>
        <v>9.8360655737704921</v>
      </c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67" s="23" customFormat="1" ht="13.5" customHeight="1">
      <c r="A49" s="37" t="s">
        <v>35</v>
      </c>
      <c r="B49" s="36">
        <v>5</v>
      </c>
      <c r="C49" s="36">
        <v>0</v>
      </c>
      <c r="D49" s="36">
        <v>1</v>
      </c>
      <c r="E49" s="36">
        <v>0</v>
      </c>
      <c r="F49" s="100">
        <f t="shared" si="7"/>
        <v>6</v>
      </c>
      <c r="G49" s="101">
        <f t="shared" si="5"/>
        <v>0</v>
      </c>
      <c r="H49" s="102">
        <f t="shared" si="9"/>
        <v>0.90634441087613304</v>
      </c>
      <c r="I49" s="36">
        <v>0</v>
      </c>
      <c r="J49" s="36">
        <v>0</v>
      </c>
      <c r="K49" s="36">
        <v>0</v>
      </c>
      <c r="L49" s="36">
        <v>0</v>
      </c>
      <c r="M49" s="100">
        <f t="shared" si="8"/>
        <v>0</v>
      </c>
      <c r="N49" s="101">
        <f t="shared" si="3"/>
        <v>0</v>
      </c>
      <c r="O49" s="102">
        <f t="shared" si="6"/>
        <v>0</v>
      </c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1:67" s="25" customFormat="1" ht="13.5" customHeight="1">
      <c r="A50" s="33" t="s">
        <v>36</v>
      </c>
      <c r="B50" s="32">
        <v>3</v>
      </c>
      <c r="C50" s="32">
        <v>0</v>
      </c>
      <c r="D50" s="32">
        <v>0</v>
      </c>
      <c r="E50" s="32">
        <v>0</v>
      </c>
      <c r="F50" s="97">
        <f t="shared" si="7"/>
        <v>3</v>
      </c>
      <c r="G50" s="98">
        <f t="shared" si="5"/>
        <v>0</v>
      </c>
      <c r="H50" s="99">
        <f t="shared" si="9"/>
        <v>0.45317220543806652</v>
      </c>
      <c r="I50" s="32">
        <v>0</v>
      </c>
      <c r="J50" s="32">
        <v>0</v>
      </c>
      <c r="K50" s="32">
        <v>0</v>
      </c>
      <c r="L50" s="32">
        <v>0</v>
      </c>
      <c r="M50" s="97">
        <f t="shared" si="8"/>
        <v>0</v>
      </c>
      <c r="N50" s="98">
        <f t="shared" si="3"/>
        <v>0</v>
      </c>
      <c r="O50" s="99">
        <f t="shared" si="6"/>
        <v>0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67" s="25" customFormat="1" ht="13.5" customHeight="1">
      <c r="A51" s="33" t="s">
        <v>37</v>
      </c>
      <c r="B51" s="32">
        <v>7</v>
      </c>
      <c r="C51" s="32">
        <v>0</v>
      </c>
      <c r="D51" s="32">
        <v>0</v>
      </c>
      <c r="E51" s="32">
        <v>0</v>
      </c>
      <c r="F51" s="97">
        <f t="shared" si="7"/>
        <v>7</v>
      </c>
      <c r="G51" s="98">
        <f t="shared" si="5"/>
        <v>0</v>
      </c>
      <c r="H51" s="99">
        <f t="shared" si="9"/>
        <v>1.0574018126888218</v>
      </c>
      <c r="I51" s="32">
        <v>2</v>
      </c>
      <c r="J51" s="32">
        <v>0</v>
      </c>
      <c r="K51" s="32">
        <v>0</v>
      </c>
      <c r="L51" s="32">
        <v>0</v>
      </c>
      <c r="M51" s="97">
        <f t="shared" si="8"/>
        <v>2</v>
      </c>
      <c r="N51" s="98">
        <f t="shared" si="3"/>
        <v>0</v>
      </c>
      <c r="O51" s="99">
        <f>IF(M51=0,0,M51/M$59*100)</f>
        <v>3.278688524590164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67" s="22" customFormat="1" ht="13.5" customHeight="1">
      <c r="A52" s="33" t="s">
        <v>38</v>
      </c>
      <c r="B52" s="32">
        <v>6</v>
      </c>
      <c r="C52" s="32">
        <v>0</v>
      </c>
      <c r="D52" s="32">
        <v>0</v>
      </c>
      <c r="E52" s="32">
        <v>0</v>
      </c>
      <c r="F52" s="97">
        <f t="shared" si="7"/>
        <v>6</v>
      </c>
      <c r="G52" s="98">
        <f t="shared" si="5"/>
        <v>0</v>
      </c>
      <c r="H52" s="99">
        <f t="shared" si="9"/>
        <v>0.90634441087613304</v>
      </c>
      <c r="I52" s="32">
        <v>0</v>
      </c>
      <c r="J52" s="32">
        <v>0</v>
      </c>
      <c r="K52" s="32">
        <v>0</v>
      </c>
      <c r="L52" s="32">
        <v>0</v>
      </c>
      <c r="M52" s="97">
        <f t="shared" si="8"/>
        <v>0</v>
      </c>
      <c r="N52" s="98">
        <f t="shared" si="3"/>
        <v>0</v>
      </c>
      <c r="O52" s="99">
        <f>IF(M52=0,0,M52/M$59*100)</f>
        <v>0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</row>
    <row r="53" spans="1:67" s="22" customFormat="1" ht="13.5" customHeight="1">
      <c r="A53" s="33" t="s">
        <v>39</v>
      </c>
      <c r="B53" s="32">
        <v>2</v>
      </c>
      <c r="C53" s="32">
        <v>0</v>
      </c>
      <c r="D53" s="32">
        <v>0</v>
      </c>
      <c r="E53" s="32">
        <v>0</v>
      </c>
      <c r="F53" s="97">
        <f t="shared" si="7"/>
        <v>2</v>
      </c>
      <c r="G53" s="98">
        <f t="shared" si="5"/>
        <v>0</v>
      </c>
      <c r="H53" s="99">
        <f t="shared" si="9"/>
        <v>0.30211480362537763</v>
      </c>
      <c r="I53" s="32">
        <v>0</v>
      </c>
      <c r="J53" s="32">
        <v>0</v>
      </c>
      <c r="K53" s="32">
        <v>0</v>
      </c>
      <c r="L53" s="32">
        <v>0</v>
      </c>
      <c r="M53" s="97">
        <f t="shared" si="8"/>
        <v>0</v>
      </c>
      <c r="N53" s="98">
        <f t="shared" si="3"/>
        <v>0</v>
      </c>
      <c r="O53" s="99">
        <f t="shared" si="6"/>
        <v>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</row>
    <row r="54" spans="1:67" s="23" customFormat="1" ht="13.5" customHeight="1">
      <c r="A54" s="33" t="s">
        <v>40</v>
      </c>
      <c r="B54" s="32">
        <v>2</v>
      </c>
      <c r="C54" s="32">
        <v>0</v>
      </c>
      <c r="D54" s="32">
        <v>0</v>
      </c>
      <c r="E54" s="32">
        <v>0</v>
      </c>
      <c r="F54" s="97">
        <f t="shared" si="7"/>
        <v>2</v>
      </c>
      <c r="G54" s="98">
        <f t="shared" si="5"/>
        <v>0</v>
      </c>
      <c r="H54" s="99">
        <f t="shared" si="9"/>
        <v>0.30211480362537763</v>
      </c>
      <c r="I54" s="32">
        <v>0</v>
      </c>
      <c r="J54" s="32">
        <v>0</v>
      </c>
      <c r="K54" s="32">
        <v>0</v>
      </c>
      <c r="L54" s="32">
        <v>0</v>
      </c>
      <c r="M54" s="97">
        <f t="shared" si="8"/>
        <v>0</v>
      </c>
      <c r="N54" s="98">
        <f t="shared" si="3"/>
        <v>0</v>
      </c>
      <c r="O54" s="99">
        <f t="shared" si="6"/>
        <v>0</v>
      </c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</row>
    <row r="55" spans="1:67" s="25" customFormat="1" ht="13.5" customHeight="1">
      <c r="A55" s="29" t="s">
        <v>15</v>
      </c>
      <c r="B55" s="103">
        <f>SUM(B49:B54)</f>
        <v>25</v>
      </c>
      <c r="C55" s="103">
        <f>SUM(C49:C54)</f>
        <v>0</v>
      </c>
      <c r="D55" s="103">
        <f>SUM(D49:D54)</f>
        <v>1</v>
      </c>
      <c r="E55" s="103">
        <f>SUM(E49:E54)</f>
        <v>0</v>
      </c>
      <c r="F55" s="103">
        <f t="shared" si="7"/>
        <v>26</v>
      </c>
      <c r="G55" s="104">
        <f t="shared" si="5"/>
        <v>0</v>
      </c>
      <c r="H55" s="105">
        <f t="shared" si="9"/>
        <v>3.9274924471299091</v>
      </c>
      <c r="I55" s="103">
        <f>SUM(I49:I54)</f>
        <v>2</v>
      </c>
      <c r="J55" s="103">
        <f>SUM(J49:J54)</f>
        <v>0</v>
      </c>
      <c r="K55" s="103">
        <f>SUM(K49:K54)</f>
        <v>0</v>
      </c>
      <c r="L55" s="103">
        <f>SUM(L49:L54)</f>
        <v>0</v>
      </c>
      <c r="M55" s="103">
        <f>SUM(I55:L55)</f>
        <v>2</v>
      </c>
      <c r="N55" s="104">
        <f t="shared" si="3"/>
        <v>0</v>
      </c>
      <c r="O55" s="105">
        <f t="shared" si="6"/>
        <v>3.278688524590164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  <row r="56" spans="1:67" s="25" customFormat="1" ht="13.5" customHeight="1">
      <c r="A56" s="90" t="s">
        <v>93</v>
      </c>
      <c r="B56" s="32">
        <v>34</v>
      </c>
      <c r="C56" s="32">
        <v>0</v>
      </c>
      <c r="D56" s="32">
        <v>0</v>
      </c>
      <c r="E56" s="32">
        <v>0</v>
      </c>
      <c r="F56" s="97">
        <f>SUM(B56:E56)</f>
        <v>34</v>
      </c>
      <c r="G56" s="98">
        <f>IF(SUM(C56,E56)=0,0,ROUND(SUM(C56,E56)/F56*100,1))</f>
        <v>0</v>
      </c>
      <c r="H56" s="99">
        <f>IF(F56=0,0,F56/F$59*100)</f>
        <v>5.1359516616314203</v>
      </c>
      <c r="I56" s="32">
        <v>2</v>
      </c>
      <c r="J56" s="32">
        <v>0</v>
      </c>
      <c r="K56" s="32">
        <v>0</v>
      </c>
      <c r="L56" s="32">
        <v>0</v>
      </c>
      <c r="M56" s="97">
        <f>SUM(I56:L56)</f>
        <v>2</v>
      </c>
      <c r="N56" s="98">
        <f>IF(SUM(J56,L56)=0,0,ROUND(SUM(J56,L56)/M56*100,1))</f>
        <v>0</v>
      </c>
      <c r="O56" s="99">
        <f>IF(M56=0,0,M56/M$59*100)</f>
        <v>3.278688524590164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67" s="25" customFormat="1" ht="13.5" customHeight="1">
      <c r="A57" s="33" t="s">
        <v>94</v>
      </c>
      <c r="B57" s="32">
        <v>25</v>
      </c>
      <c r="C57" s="32">
        <v>0</v>
      </c>
      <c r="D57" s="32">
        <v>0</v>
      </c>
      <c r="E57" s="32">
        <v>0</v>
      </c>
      <c r="F57" s="97">
        <f t="shared" ref="F57" si="10">SUM(B57:E57)</f>
        <v>25</v>
      </c>
      <c r="G57" s="98">
        <f t="shared" ref="G57" si="11">IF(SUM(C57,E57)=0,0,ROUND(SUM(C57,E57)/F57*100,1))</f>
        <v>0</v>
      </c>
      <c r="H57" s="99">
        <f>IF(F57=0,0,F57/F$59*100)</f>
        <v>3.7764350453172204</v>
      </c>
      <c r="I57" s="32">
        <v>1</v>
      </c>
      <c r="J57" s="32">
        <v>0</v>
      </c>
      <c r="K57" s="32">
        <v>0</v>
      </c>
      <c r="L57" s="32">
        <v>0</v>
      </c>
      <c r="M57" s="97">
        <f t="shared" ref="M57" si="12">SUM(I57:L57)</f>
        <v>1</v>
      </c>
      <c r="N57" s="98">
        <f t="shared" ref="N57" si="13">IF(SUM(J57,L57)=0,0,ROUND(SUM(J57,L57)/M57*100,1))</f>
        <v>0</v>
      </c>
      <c r="O57" s="99">
        <f>IF(M57=0,0,M57/M$59*100)</f>
        <v>1.639344262295082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67" s="25" customFormat="1" ht="13.5" customHeight="1">
      <c r="A58" s="33" t="s">
        <v>95</v>
      </c>
      <c r="B58" s="32">
        <v>16</v>
      </c>
      <c r="C58" s="32">
        <v>0</v>
      </c>
      <c r="D58" s="32">
        <v>0</v>
      </c>
      <c r="E58" s="32">
        <v>0</v>
      </c>
      <c r="F58" s="97">
        <f>SUM(B58:E58)</f>
        <v>16</v>
      </c>
      <c r="G58" s="98">
        <f>IF(SUM(C58,E58)=0,0,ROUND(SUM(C58,E58)/F58*100,1))</f>
        <v>0</v>
      </c>
      <c r="H58" s="99">
        <f>IF(F58=0,0,F58/F$59*100)</f>
        <v>2.416918429003021</v>
      </c>
      <c r="I58" s="32">
        <v>4</v>
      </c>
      <c r="J58" s="32">
        <v>0</v>
      </c>
      <c r="K58" s="32">
        <v>0</v>
      </c>
      <c r="L58" s="32">
        <v>0</v>
      </c>
      <c r="M58" s="97">
        <f>SUM(I58:L58)</f>
        <v>4</v>
      </c>
      <c r="N58" s="98">
        <f>IF(SUM(J58,L58)=0,0,ROUND(SUM(J58,L58)/M58*100,1))</f>
        <v>0</v>
      </c>
      <c r="O58" s="99">
        <f>IF(M58=0,0,M58/M$59*100)</f>
        <v>6.557377049180328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67" s="22" customFormat="1" ht="13.5" customHeight="1">
      <c r="A59" s="29" t="s">
        <v>41</v>
      </c>
      <c r="B59" s="103">
        <f>SUM(B11:B19,B26,B33:B41,B48,B55,B56:B58)</f>
        <v>642</v>
      </c>
      <c r="C59" s="103">
        <f>SUM(C11:C19,C26,C33:C41,C48,C55,C56:C58)</f>
        <v>0</v>
      </c>
      <c r="D59" s="103">
        <f>SUM(D11:D19,D26,D33:D41,D48,D55,D56:D58)</f>
        <v>19</v>
      </c>
      <c r="E59" s="103">
        <f>SUM(E11:E19,E26,E33:E41,E48,E55,E56:E58)</f>
        <v>1</v>
      </c>
      <c r="F59" s="103">
        <f>SUM(B59:E59)</f>
        <v>662</v>
      </c>
      <c r="G59" s="104">
        <f>IF(SUM(C59,E59)=0,0,ROUND(SUM(C59,E59)/F59*100,1))</f>
        <v>0.2</v>
      </c>
      <c r="H59" s="105">
        <f>IF(F59=0,0,F59/F$59*100)</f>
        <v>100</v>
      </c>
      <c r="I59" s="103">
        <f>SUM(I11:I19,I26,I33:I41,I48,I55,I56:I58)</f>
        <v>54</v>
      </c>
      <c r="J59" s="103">
        <f>SUM(J11:J19,J26,J33:J41,J48,J55,J56:J58)</f>
        <v>1</v>
      </c>
      <c r="K59" s="103">
        <f>SUM(K11:K19,K26,K33:K41,K48,K55,K56:K58)</f>
        <v>6</v>
      </c>
      <c r="L59" s="103">
        <f>SUM(L11:L19,L26,L33:L41,L48,L55,L56:L58)</f>
        <v>0</v>
      </c>
      <c r="M59" s="103">
        <f>SUM(I59:L59)</f>
        <v>61</v>
      </c>
      <c r="N59" s="104">
        <f>IF(SUM(J59,L59)=0,0,ROUND(SUM(J59,L59)/M59*100,1))</f>
        <v>1.6</v>
      </c>
      <c r="O59" s="105">
        <f>IF(M59=0,0,M59/M$59*100)</f>
        <v>100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2" customFormat="1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</row>
    <row r="61" spans="1:67" s="23" customFormat="1" ht="13.5" customHeight="1"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</row>
    <row r="62" spans="1:67" s="23" customFormat="1" ht="13.5" customHeight="1">
      <c r="A62" s="48" t="s">
        <v>0</v>
      </c>
      <c r="B62" s="47"/>
      <c r="C62" s="46"/>
      <c r="D62" s="46"/>
      <c r="E62" s="46"/>
      <c r="F62" s="46"/>
      <c r="G62" s="46"/>
      <c r="H62" s="45"/>
      <c r="I62" s="47" t="s">
        <v>53</v>
      </c>
      <c r="J62" s="46"/>
      <c r="K62" s="46"/>
      <c r="L62" s="46"/>
      <c r="M62" s="46"/>
      <c r="N62" s="46"/>
      <c r="O62" s="45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</row>
    <row r="63" spans="1:67" s="25" customFormat="1" ht="38.25" customHeight="1">
      <c r="A63" s="95" t="s">
        <v>1</v>
      </c>
      <c r="B63" s="42" t="s">
        <v>2</v>
      </c>
      <c r="C63" s="41" t="s">
        <v>3</v>
      </c>
      <c r="D63" s="40" t="s">
        <v>4</v>
      </c>
      <c r="E63" s="41" t="s">
        <v>5</v>
      </c>
      <c r="F63" s="40" t="s">
        <v>6</v>
      </c>
      <c r="G63" s="40" t="s">
        <v>7</v>
      </c>
      <c r="H63" s="43" t="s">
        <v>8</v>
      </c>
      <c r="I63" s="42" t="s">
        <v>2</v>
      </c>
      <c r="J63" s="40" t="s">
        <v>3</v>
      </c>
      <c r="K63" s="40" t="s">
        <v>4</v>
      </c>
      <c r="L63" s="41" t="s">
        <v>5</v>
      </c>
      <c r="M63" s="40" t="s">
        <v>6</v>
      </c>
      <c r="N63" s="40" t="s">
        <v>7</v>
      </c>
      <c r="O63" s="39" t="s">
        <v>8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67" s="25" customFormat="1" ht="13.5" customHeight="1">
      <c r="A64" s="90" t="s">
        <v>80</v>
      </c>
      <c r="B64" s="32"/>
      <c r="C64" s="32"/>
      <c r="D64" s="32"/>
      <c r="E64" s="32"/>
      <c r="F64" s="32"/>
      <c r="G64" s="31"/>
      <c r="H64" s="30"/>
      <c r="I64" s="97">
        <f>SUM(方向別!B11,方向別!I11)</f>
        <v>26</v>
      </c>
      <c r="J64" s="97">
        <f>SUM(方向別!C11,方向別!J11)</f>
        <v>0</v>
      </c>
      <c r="K64" s="97">
        <f>SUM(方向別!D11,方向別!K11)</f>
        <v>2</v>
      </c>
      <c r="L64" s="97">
        <f>SUM(方向別!E11,方向別!L11)</f>
        <v>0</v>
      </c>
      <c r="M64" s="97">
        <f t="shared" ref="M64:M72" si="14">SUM(I64:L64)</f>
        <v>28</v>
      </c>
      <c r="N64" s="98">
        <f t="shared" ref="N64:N108" si="15">IF(SUM(J64,L64)=0,0,ROUND(SUM(J64,L64)/M64*100,1))</f>
        <v>0</v>
      </c>
      <c r="O64" s="99">
        <f t="shared" ref="O64:O72" si="16">IF(M64=0,0,M64/M$112*100)</f>
        <v>3.8727524204702628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67" s="25" customFormat="1" ht="13.5" customHeight="1">
      <c r="A65" s="33" t="s">
        <v>81</v>
      </c>
      <c r="B65" s="32"/>
      <c r="C65" s="32"/>
      <c r="D65" s="32"/>
      <c r="E65" s="32"/>
      <c r="F65" s="32"/>
      <c r="G65" s="31"/>
      <c r="H65" s="30"/>
      <c r="I65" s="97">
        <f>SUM(方向別!B12,方向別!I12)</f>
        <v>15</v>
      </c>
      <c r="J65" s="97">
        <f>SUM(方向別!C12,方向別!J12)</f>
        <v>0</v>
      </c>
      <c r="K65" s="97">
        <f>SUM(方向別!D12,方向別!K12)</f>
        <v>5</v>
      </c>
      <c r="L65" s="97">
        <f>SUM(方向別!E12,方向別!L12)</f>
        <v>0</v>
      </c>
      <c r="M65" s="97">
        <f t="shared" si="14"/>
        <v>20</v>
      </c>
      <c r="N65" s="98">
        <f t="shared" si="15"/>
        <v>0</v>
      </c>
      <c r="O65" s="99">
        <f t="shared" si="16"/>
        <v>2.7662517289073305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1:67" s="25" customFormat="1" ht="13.5" customHeight="1">
      <c r="A66" s="33" t="s">
        <v>82</v>
      </c>
      <c r="B66" s="32"/>
      <c r="C66" s="32"/>
      <c r="D66" s="32"/>
      <c r="E66" s="32"/>
      <c r="F66" s="32"/>
      <c r="G66" s="31"/>
      <c r="H66" s="30"/>
      <c r="I66" s="97">
        <f>SUM(方向別!B13,方向別!I13)</f>
        <v>19</v>
      </c>
      <c r="J66" s="97">
        <f>SUM(方向別!C13,方向別!J13)</f>
        <v>0</v>
      </c>
      <c r="K66" s="97">
        <f>SUM(方向別!D13,方向別!K13)</f>
        <v>1</v>
      </c>
      <c r="L66" s="97">
        <f>SUM(方向別!E13,方向別!L13)</f>
        <v>0</v>
      </c>
      <c r="M66" s="97">
        <f t="shared" si="14"/>
        <v>20</v>
      </c>
      <c r="N66" s="98">
        <f t="shared" si="15"/>
        <v>0</v>
      </c>
      <c r="O66" s="99">
        <f t="shared" si="16"/>
        <v>2.7662517289073305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1:67" s="25" customFormat="1" ht="13.5" customHeight="1">
      <c r="A67" s="33" t="s">
        <v>83</v>
      </c>
      <c r="B67" s="32"/>
      <c r="C67" s="32"/>
      <c r="D67" s="32"/>
      <c r="E67" s="32"/>
      <c r="F67" s="32"/>
      <c r="G67" s="31"/>
      <c r="H67" s="30"/>
      <c r="I67" s="97">
        <f>SUM(方向別!B14,方向別!I14)</f>
        <v>6</v>
      </c>
      <c r="J67" s="97">
        <f>SUM(方向別!C14,方向別!J14)</f>
        <v>0</v>
      </c>
      <c r="K67" s="97">
        <f>SUM(方向別!D14,方向別!K14)</f>
        <v>0</v>
      </c>
      <c r="L67" s="97">
        <f>SUM(方向別!E14,方向別!L14)</f>
        <v>0</v>
      </c>
      <c r="M67" s="97">
        <f t="shared" si="14"/>
        <v>6</v>
      </c>
      <c r="N67" s="98">
        <f t="shared" si="15"/>
        <v>0</v>
      </c>
      <c r="O67" s="99">
        <f t="shared" si="16"/>
        <v>0.82987551867219922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1:67" s="25" customFormat="1" ht="13.5" customHeight="1">
      <c r="A68" s="33" t="s">
        <v>84</v>
      </c>
      <c r="B68" s="32"/>
      <c r="C68" s="32"/>
      <c r="D68" s="32"/>
      <c r="E68" s="32"/>
      <c r="F68" s="32"/>
      <c r="G68" s="31"/>
      <c r="H68" s="30"/>
      <c r="I68" s="97">
        <f>SUM(方向別!B15,方向別!I15)</f>
        <v>4</v>
      </c>
      <c r="J68" s="97">
        <f>SUM(方向別!C15,方向別!J15)</f>
        <v>0</v>
      </c>
      <c r="K68" s="97">
        <f>SUM(方向別!D15,方向別!K15)</f>
        <v>0</v>
      </c>
      <c r="L68" s="97">
        <f>SUM(方向別!E15,方向別!L15)</f>
        <v>0</v>
      </c>
      <c r="M68" s="97">
        <f t="shared" si="14"/>
        <v>4</v>
      </c>
      <c r="N68" s="98">
        <f t="shared" si="15"/>
        <v>0</v>
      </c>
      <c r="O68" s="99">
        <f t="shared" si="16"/>
        <v>0.55325034578146615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1:67" s="25" customFormat="1" ht="13.5" customHeight="1">
      <c r="A69" s="33" t="s">
        <v>85</v>
      </c>
      <c r="B69" s="32"/>
      <c r="C69" s="32"/>
      <c r="D69" s="32"/>
      <c r="E69" s="32"/>
      <c r="F69" s="32"/>
      <c r="G69" s="31"/>
      <c r="H69" s="30"/>
      <c r="I69" s="97">
        <f>SUM(方向別!B16,方向別!I16)</f>
        <v>4</v>
      </c>
      <c r="J69" s="97">
        <f>SUM(方向別!C16,方向別!J16)</f>
        <v>0</v>
      </c>
      <c r="K69" s="97">
        <f>SUM(方向別!D16,方向別!K16)</f>
        <v>1</v>
      </c>
      <c r="L69" s="97">
        <f>SUM(方向別!E16,方向別!L16)</f>
        <v>0</v>
      </c>
      <c r="M69" s="97">
        <f t="shared" si="14"/>
        <v>5</v>
      </c>
      <c r="N69" s="98">
        <f t="shared" si="15"/>
        <v>0</v>
      </c>
      <c r="O69" s="99">
        <f t="shared" si="16"/>
        <v>0.69156293222683263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1:67" s="25" customFormat="1" ht="13.5" customHeight="1">
      <c r="A70" s="33" t="s">
        <v>86</v>
      </c>
      <c r="B70" s="32"/>
      <c r="C70" s="32"/>
      <c r="D70" s="32"/>
      <c r="E70" s="32"/>
      <c r="F70" s="32"/>
      <c r="G70" s="31"/>
      <c r="H70" s="30"/>
      <c r="I70" s="97">
        <f>SUM(方向別!B17,方向別!I17)</f>
        <v>6</v>
      </c>
      <c r="J70" s="97">
        <f>SUM(方向別!C17,方向別!J17)</f>
        <v>0</v>
      </c>
      <c r="K70" s="97">
        <f>SUM(方向別!D17,方向別!K17)</f>
        <v>0</v>
      </c>
      <c r="L70" s="97">
        <f>SUM(方向別!E17,方向別!L17)</f>
        <v>0</v>
      </c>
      <c r="M70" s="97">
        <f t="shared" si="14"/>
        <v>6</v>
      </c>
      <c r="N70" s="98">
        <f t="shared" si="15"/>
        <v>0</v>
      </c>
      <c r="O70" s="99">
        <f t="shared" si="16"/>
        <v>0.82987551867219922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1:67" s="25" customFormat="1" ht="13.5" customHeight="1">
      <c r="A71" s="33" t="s">
        <v>88</v>
      </c>
      <c r="B71" s="32"/>
      <c r="C71" s="32"/>
      <c r="D71" s="32"/>
      <c r="E71" s="32"/>
      <c r="F71" s="32"/>
      <c r="G71" s="31"/>
      <c r="H71" s="30"/>
      <c r="I71" s="97">
        <f>SUM(方向別!B18,方向別!I18)</f>
        <v>3</v>
      </c>
      <c r="J71" s="97">
        <f>SUM(方向別!C18,方向別!J18)</f>
        <v>0</v>
      </c>
      <c r="K71" s="97">
        <f>SUM(方向別!D18,方向別!K18)</f>
        <v>0</v>
      </c>
      <c r="L71" s="97">
        <f>SUM(方向別!E18,方向別!L18)</f>
        <v>0</v>
      </c>
      <c r="M71" s="97">
        <f t="shared" si="14"/>
        <v>3</v>
      </c>
      <c r="N71" s="98">
        <f t="shared" si="15"/>
        <v>0</v>
      </c>
      <c r="O71" s="99">
        <f t="shared" si="16"/>
        <v>0.41493775933609961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1:67" s="25" customFormat="1" ht="13.5" customHeight="1">
      <c r="A72" s="33" t="s">
        <v>89</v>
      </c>
      <c r="B72" s="32"/>
      <c r="C72" s="32"/>
      <c r="D72" s="32"/>
      <c r="E72" s="32"/>
      <c r="F72" s="32"/>
      <c r="G72" s="31"/>
      <c r="H72" s="30"/>
      <c r="I72" s="97">
        <f>SUM(方向別!B19,方向別!I19)</f>
        <v>22</v>
      </c>
      <c r="J72" s="97">
        <f>SUM(方向別!C19,方向別!J19)</f>
        <v>0</v>
      </c>
      <c r="K72" s="97">
        <f>SUM(方向別!D19,方向別!K19)</f>
        <v>0</v>
      </c>
      <c r="L72" s="97">
        <f>SUM(方向別!E19,方向別!L19)</f>
        <v>0</v>
      </c>
      <c r="M72" s="97">
        <f t="shared" si="14"/>
        <v>22</v>
      </c>
      <c r="N72" s="98">
        <f t="shared" si="15"/>
        <v>0</v>
      </c>
      <c r="O72" s="99">
        <f t="shared" si="16"/>
        <v>3.0428769017980635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1:67" s="22" customFormat="1" ht="13.5" customHeight="1">
      <c r="A73" s="37" t="s">
        <v>9</v>
      </c>
      <c r="B73" s="36"/>
      <c r="C73" s="36"/>
      <c r="D73" s="36"/>
      <c r="E73" s="36"/>
      <c r="F73" s="36"/>
      <c r="G73" s="35"/>
      <c r="H73" s="34"/>
      <c r="I73" s="100">
        <f>SUM(方向別!B20,方向別!I20)</f>
        <v>7</v>
      </c>
      <c r="J73" s="100">
        <f>SUM(方向別!C20,方向別!J20)</f>
        <v>0</v>
      </c>
      <c r="K73" s="100">
        <f>SUM(方向別!D20,方向別!K20)</f>
        <v>0</v>
      </c>
      <c r="L73" s="100">
        <f>SUM(方向別!E20,方向別!L20)</f>
        <v>0</v>
      </c>
      <c r="M73" s="100">
        <f t="shared" ref="M73:M108" si="17">SUM(I73:L73)</f>
        <v>7</v>
      </c>
      <c r="N73" s="101">
        <f t="shared" si="15"/>
        <v>0</v>
      </c>
      <c r="O73" s="102">
        <f t="shared" ref="O73:O108" si="18">IF(M73=0,0,M73/M$112*100)</f>
        <v>0.9681881051175657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</row>
    <row r="74" spans="1:67" s="22" customFormat="1" ht="13.5" customHeight="1">
      <c r="A74" s="33" t="s">
        <v>10</v>
      </c>
      <c r="B74" s="32"/>
      <c r="C74" s="32"/>
      <c r="D74" s="32"/>
      <c r="E74" s="32"/>
      <c r="F74" s="32"/>
      <c r="G74" s="31"/>
      <c r="H74" s="30"/>
      <c r="I74" s="97">
        <f>SUM(方向別!B21,方向別!I21)</f>
        <v>3</v>
      </c>
      <c r="J74" s="97">
        <f>SUM(方向別!C21,方向別!J21)</f>
        <v>0</v>
      </c>
      <c r="K74" s="97">
        <f>SUM(方向別!D21,方向別!K21)</f>
        <v>0</v>
      </c>
      <c r="L74" s="97">
        <f>SUM(方向別!E21,方向別!L21)</f>
        <v>0</v>
      </c>
      <c r="M74" s="97">
        <f t="shared" si="17"/>
        <v>3</v>
      </c>
      <c r="N74" s="98">
        <f t="shared" si="15"/>
        <v>0</v>
      </c>
      <c r="O74" s="99">
        <f t="shared" si="18"/>
        <v>0.41493775933609961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</row>
    <row r="75" spans="1:67" s="23" customFormat="1" ht="13.5" customHeight="1">
      <c r="A75" s="33" t="s">
        <v>11</v>
      </c>
      <c r="B75" s="32"/>
      <c r="C75" s="32"/>
      <c r="D75" s="32"/>
      <c r="E75" s="32"/>
      <c r="F75" s="32"/>
      <c r="G75" s="31"/>
      <c r="H75" s="30"/>
      <c r="I75" s="97">
        <f>SUM(方向別!B22,方向別!I22)</f>
        <v>8</v>
      </c>
      <c r="J75" s="97">
        <f>SUM(方向別!C22,方向別!J22)</f>
        <v>0</v>
      </c>
      <c r="K75" s="97">
        <f>SUM(方向別!D22,方向別!K22)</f>
        <v>0</v>
      </c>
      <c r="L75" s="97">
        <f>SUM(方向別!E22,方向別!L22)</f>
        <v>0</v>
      </c>
      <c r="M75" s="97">
        <f t="shared" si="17"/>
        <v>8</v>
      </c>
      <c r="N75" s="98">
        <f t="shared" si="15"/>
        <v>0</v>
      </c>
      <c r="O75" s="99">
        <f t="shared" si="18"/>
        <v>1.1065006915629323</v>
      </c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</row>
    <row r="76" spans="1:67" s="25" customFormat="1" ht="13.5" customHeight="1">
      <c r="A76" s="33" t="s">
        <v>12</v>
      </c>
      <c r="B76" s="32"/>
      <c r="C76" s="32"/>
      <c r="D76" s="32"/>
      <c r="E76" s="32"/>
      <c r="F76" s="32"/>
      <c r="G76" s="31"/>
      <c r="H76" s="30"/>
      <c r="I76" s="97">
        <f>SUM(方向別!B23,方向別!I23)</f>
        <v>8</v>
      </c>
      <c r="J76" s="97">
        <f>SUM(方向別!C23,方向別!J23)</f>
        <v>0</v>
      </c>
      <c r="K76" s="97">
        <f>SUM(方向別!D23,方向別!K23)</f>
        <v>0</v>
      </c>
      <c r="L76" s="97">
        <f>SUM(方向別!E23,方向別!L23)</f>
        <v>0</v>
      </c>
      <c r="M76" s="97">
        <f>SUM(I76:L76)</f>
        <v>8</v>
      </c>
      <c r="N76" s="98">
        <f t="shared" si="15"/>
        <v>0</v>
      </c>
      <c r="O76" s="99">
        <f t="shared" si="18"/>
        <v>1.1065006915629323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</row>
    <row r="77" spans="1:67" s="23" customFormat="1" ht="13.5" customHeight="1">
      <c r="A77" s="33" t="s">
        <v>13</v>
      </c>
      <c r="B77" s="32"/>
      <c r="C77" s="32"/>
      <c r="D77" s="32"/>
      <c r="E77" s="32"/>
      <c r="F77" s="32"/>
      <c r="G77" s="31"/>
      <c r="H77" s="30"/>
      <c r="I77" s="97">
        <f>SUM(方向別!B24,方向別!I24)</f>
        <v>7</v>
      </c>
      <c r="J77" s="97">
        <f>SUM(方向別!C24,方向別!J24)</f>
        <v>0</v>
      </c>
      <c r="K77" s="97">
        <f>SUM(方向別!D24,方向別!K24)</f>
        <v>0</v>
      </c>
      <c r="L77" s="97">
        <f>SUM(方向別!E24,方向別!L24)</f>
        <v>0</v>
      </c>
      <c r="M77" s="97">
        <f t="shared" si="17"/>
        <v>7</v>
      </c>
      <c r="N77" s="98">
        <f t="shared" si="15"/>
        <v>0</v>
      </c>
      <c r="O77" s="99">
        <f t="shared" si="18"/>
        <v>0.9681881051175657</v>
      </c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</row>
    <row r="78" spans="1:67" s="23" customFormat="1" ht="13.5" customHeight="1">
      <c r="A78" s="33" t="s">
        <v>14</v>
      </c>
      <c r="B78" s="32"/>
      <c r="C78" s="32"/>
      <c r="D78" s="32"/>
      <c r="E78" s="32"/>
      <c r="F78" s="32"/>
      <c r="G78" s="31"/>
      <c r="H78" s="30"/>
      <c r="I78" s="97">
        <f>SUM(方向別!B25,方向別!I25)</f>
        <v>4</v>
      </c>
      <c r="J78" s="97">
        <f>SUM(方向別!C25,方向別!J25)</f>
        <v>0</v>
      </c>
      <c r="K78" s="97">
        <f>SUM(方向別!D25,方向別!K25)</f>
        <v>0</v>
      </c>
      <c r="L78" s="97">
        <f>SUM(方向別!E25,方向別!L25)</f>
        <v>0</v>
      </c>
      <c r="M78" s="97">
        <f t="shared" si="17"/>
        <v>4</v>
      </c>
      <c r="N78" s="98">
        <f t="shared" si="15"/>
        <v>0</v>
      </c>
      <c r="O78" s="99">
        <f t="shared" si="18"/>
        <v>0.55325034578146615</v>
      </c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</row>
    <row r="79" spans="1:67" s="23" customFormat="1" ht="13.5" customHeight="1">
      <c r="A79" s="29" t="s">
        <v>15</v>
      </c>
      <c r="B79" s="28"/>
      <c r="C79" s="28"/>
      <c r="D79" s="28"/>
      <c r="E79" s="28"/>
      <c r="F79" s="28"/>
      <c r="G79" s="27"/>
      <c r="H79" s="26"/>
      <c r="I79" s="103">
        <f>SUM(I73:I78)</f>
        <v>37</v>
      </c>
      <c r="J79" s="103">
        <f>SUM(J73:J78)</f>
        <v>0</v>
      </c>
      <c r="K79" s="103">
        <f>SUM(K73:K78)</f>
        <v>0</v>
      </c>
      <c r="L79" s="103">
        <f>SUM(L73:L78)</f>
        <v>0</v>
      </c>
      <c r="M79" s="103">
        <f t="shared" si="17"/>
        <v>37</v>
      </c>
      <c r="N79" s="104">
        <f t="shared" si="15"/>
        <v>0</v>
      </c>
      <c r="O79" s="105">
        <f t="shared" si="18"/>
        <v>5.1175656984785611</v>
      </c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</row>
    <row r="80" spans="1:67" s="25" customFormat="1" ht="13.5" customHeight="1">
      <c r="A80" s="37" t="s">
        <v>16</v>
      </c>
      <c r="B80" s="36"/>
      <c r="C80" s="36"/>
      <c r="D80" s="36"/>
      <c r="E80" s="36"/>
      <c r="F80" s="36"/>
      <c r="G80" s="35"/>
      <c r="H80" s="34"/>
      <c r="I80" s="100">
        <f>SUM(方向別!B27,方向別!I27)</f>
        <v>8</v>
      </c>
      <c r="J80" s="100">
        <f>SUM(方向別!C27,方向別!J27)</f>
        <v>0</v>
      </c>
      <c r="K80" s="100">
        <f>SUM(方向別!D27,方向別!K27)</f>
        <v>0</v>
      </c>
      <c r="L80" s="100">
        <f>SUM(方向別!E27,方向別!L27)</f>
        <v>0</v>
      </c>
      <c r="M80" s="100">
        <f t="shared" si="17"/>
        <v>8</v>
      </c>
      <c r="N80" s="101">
        <f t="shared" si="15"/>
        <v>0</v>
      </c>
      <c r="O80" s="102">
        <f t="shared" si="18"/>
        <v>1.1065006915629323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</row>
    <row r="81" spans="1:67" s="25" customFormat="1" ht="13.5" customHeight="1">
      <c r="A81" s="33" t="s">
        <v>17</v>
      </c>
      <c r="B81" s="32"/>
      <c r="C81" s="32"/>
      <c r="D81" s="32"/>
      <c r="E81" s="32"/>
      <c r="F81" s="32"/>
      <c r="G81" s="31"/>
      <c r="H81" s="30"/>
      <c r="I81" s="97">
        <f>SUM(方向別!B28,方向別!I28)</f>
        <v>6</v>
      </c>
      <c r="J81" s="97">
        <f>SUM(方向別!C28,方向別!J28)</f>
        <v>0</v>
      </c>
      <c r="K81" s="97">
        <f>SUM(方向別!D28,方向別!K28)</f>
        <v>0</v>
      </c>
      <c r="L81" s="97">
        <f>SUM(方向別!E28,方向別!L28)</f>
        <v>0</v>
      </c>
      <c r="M81" s="97">
        <f t="shared" si="17"/>
        <v>6</v>
      </c>
      <c r="N81" s="98">
        <f t="shared" si="15"/>
        <v>0</v>
      </c>
      <c r="O81" s="99">
        <f t="shared" si="18"/>
        <v>0.82987551867219922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1:67" s="25" customFormat="1" ht="13.5" customHeight="1">
      <c r="A82" s="33" t="s">
        <v>18</v>
      </c>
      <c r="B82" s="32"/>
      <c r="C82" s="32"/>
      <c r="D82" s="32"/>
      <c r="E82" s="32"/>
      <c r="F82" s="32"/>
      <c r="G82" s="31"/>
      <c r="H82" s="30"/>
      <c r="I82" s="97">
        <f>SUM(方向別!B29,方向別!I29)</f>
        <v>4</v>
      </c>
      <c r="J82" s="97">
        <f>SUM(方向別!C29,方向別!J29)</f>
        <v>1</v>
      </c>
      <c r="K82" s="97">
        <f>SUM(方向別!D29,方向別!K29)</f>
        <v>1</v>
      </c>
      <c r="L82" s="97">
        <f>SUM(方向別!E29,方向別!L29)</f>
        <v>0</v>
      </c>
      <c r="M82" s="97">
        <f t="shared" si="17"/>
        <v>6</v>
      </c>
      <c r="N82" s="98">
        <f t="shared" si="15"/>
        <v>16.7</v>
      </c>
      <c r="O82" s="99">
        <f t="shared" si="18"/>
        <v>0.82987551867219922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</row>
    <row r="83" spans="1:67" s="23" customFormat="1" ht="13.5" customHeight="1">
      <c r="A83" s="33" t="s">
        <v>19</v>
      </c>
      <c r="B83" s="32"/>
      <c r="C83" s="32"/>
      <c r="D83" s="32"/>
      <c r="E83" s="32"/>
      <c r="F83" s="32"/>
      <c r="G83" s="31"/>
      <c r="H83" s="30"/>
      <c r="I83" s="97">
        <f>SUM(方向別!B30,方向別!I30)</f>
        <v>6</v>
      </c>
      <c r="J83" s="97">
        <f>SUM(方向別!C30,方向別!J30)</f>
        <v>0</v>
      </c>
      <c r="K83" s="97">
        <f>SUM(方向別!D30,方向別!K30)</f>
        <v>0</v>
      </c>
      <c r="L83" s="97">
        <f>SUM(方向別!E30,方向別!L30)</f>
        <v>0</v>
      </c>
      <c r="M83" s="97">
        <f t="shared" si="17"/>
        <v>6</v>
      </c>
      <c r="N83" s="98">
        <f t="shared" si="15"/>
        <v>0</v>
      </c>
      <c r="O83" s="99">
        <f t="shared" si="18"/>
        <v>0.82987551867219922</v>
      </c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</row>
    <row r="84" spans="1:67" s="25" customFormat="1" ht="13.5" customHeight="1">
      <c r="A84" s="33" t="s">
        <v>20</v>
      </c>
      <c r="B84" s="32"/>
      <c r="C84" s="32"/>
      <c r="D84" s="32"/>
      <c r="E84" s="32"/>
      <c r="F84" s="32"/>
      <c r="G84" s="31"/>
      <c r="H84" s="30"/>
      <c r="I84" s="97">
        <f>SUM(方向別!B31,方向別!I31)</f>
        <v>14</v>
      </c>
      <c r="J84" s="97">
        <f>SUM(方向別!C31,方向別!J31)</f>
        <v>0</v>
      </c>
      <c r="K84" s="97">
        <f>SUM(方向別!D31,方向別!K31)</f>
        <v>1</v>
      </c>
      <c r="L84" s="97">
        <f>SUM(方向別!E31,方向別!L31)</f>
        <v>0</v>
      </c>
      <c r="M84" s="97">
        <f t="shared" si="17"/>
        <v>15</v>
      </c>
      <c r="N84" s="98">
        <f t="shared" si="15"/>
        <v>0</v>
      </c>
      <c r="O84" s="99">
        <f t="shared" si="18"/>
        <v>2.0746887966804977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</row>
    <row r="85" spans="1:67" s="23" customFormat="1" ht="13.5" customHeight="1">
      <c r="A85" s="33" t="s">
        <v>21</v>
      </c>
      <c r="B85" s="32"/>
      <c r="C85" s="32"/>
      <c r="D85" s="32"/>
      <c r="E85" s="32"/>
      <c r="F85" s="32"/>
      <c r="G85" s="31"/>
      <c r="H85" s="30"/>
      <c r="I85" s="97">
        <f>SUM(方向別!B32,方向別!I32)</f>
        <v>5</v>
      </c>
      <c r="J85" s="97">
        <f>SUM(方向別!C32,方向別!J32)</f>
        <v>0</v>
      </c>
      <c r="K85" s="97">
        <f>SUM(方向別!D32,方向別!K32)</f>
        <v>0</v>
      </c>
      <c r="L85" s="97">
        <f>SUM(方向別!E32,方向別!L32)</f>
        <v>0</v>
      </c>
      <c r="M85" s="97">
        <f t="shared" si="17"/>
        <v>5</v>
      </c>
      <c r="N85" s="98">
        <f t="shared" si="15"/>
        <v>0</v>
      </c>
      <c r="O85" s="99">
        <f t="shared" si="18"/>
        <v>0.69156293222683263</v>
      </c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</row>
    <row r="86" spans="1:67" s="25" customFormat="1" ht="13.5" customHeight="1">
      <c r="A86" s="29" t="s">
        <v>15</v>
      </c>
      <c r="B86" s="28"/>
      <c r="C86" s="28"/>
      <c r="D86" s="28"/>
      <c r="E86" s="28"/>
      <c r="F86" s="28"/>
      <c r="G86" s="27"/>
      <c r="H86" s="26"/>
      <c r="I86" s="103">
        <f>SUM(I80:I85)</f>
        <v>43</v>
      </c>
      <c r="J86" s="103">
        <f>SUM(J80:J85)</f>
        <v>1</v>
      </c>
      <c r="K86" s="103">
        <f>SUM(K80:K85)</f>
        <v>2</v>
      </c>
      <c r="L86" s="103">
        <f>SUM(L80:L85)</f>
        <v>0</v>
      </c>
      <c r="M86" s="103">
        <f t="shared" si="17"/>
        <v>46</v>
      </c>
      <c r="N86" s="104">
        <f t="shared" si="15"/>
        <v>2.2000000000000002</v>
      </c>
      <c r="O86" s="105">
        <f t="shared" si="18"/>
        <v>6.3623789764868599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</row>
    <row r="87" spans="1:67" s="23" customFormat="1" ht="13.5" customHeight="1">
      <c r="A87" s="33" t="s">
        <v>22</v>
      </c>
      <c r="B87" s="32"/>
      <c r="C87" s="32"/>
      <c r="D87" s="32"/>
      <c r="E87" s="32"/>
      <c r="F87" s="32"/>
      <c r="G87" s="31"/>
      <c r="H87" s="30"/>
      <c r="I87" s="97">
        <f>SUM(方向別!B34,方向別!I34)</f>
        <v>48</v>
      </c>
      <c r="J87" s="97">
        <f>SUM(方向別!C34,方向別!J34)</f>
        <v>0</v>
      </c>
      <c r="K87" s="97">
        <f>SUM(方向別!D34,方向別!K34)</f>
        <v>1</v>
      </c>
      <c r="L87" s="97">
        <f>SUM(方向別!E34,方向別!L34)</f>
        <v>0</v>
      </c>
      <c r="M87" s="97">
        <f t="shared" si="17"/>
        <v>49</v>
      </c>
      <c r="N87" s="98">
        <f t="shared" si="15"/>
        <v>0</v>
      </c>
      <c r="O87" s="99">
        <f t="shared" si="18"/>
        <v>6.7773167358229598</v>
      </c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</row>
    <row r="88" spans="1:67" s="25" customFormat="1" ht="13.5" customHeight="1">
      <c r="A88" s="33" t="s">
        <v>23</v>
      </c>
      <c r="B88" s="32"/>
      <c r="C88" s="32"/>
      <c r="D88" s="32"/>
      <c r="E88" s="32"/>
      <c r="F88" s="32"/>
      <c r="G88" s="31"/>
      <c r="H88" s="30"/>
      <c r="I88" s="97">
        <f>SUM(方向別!B35,方向別!I35)</f>
        <v>44</v>
      </c>
      <c r="J88" s="97">
        <f>SUM(方向別!C35,方向別!J35)</f>
        <v>0</v>
      </c>
      <c r="K88" s="97">
        <f>SUM(方向別!D35,方向別!K35)</f>
        <v>2</v>
      </c>
      <c r="L88" s="97">
        <f>SUM(方向別!E35,方向別!L35)</f>
        <v>1</v>
      </c>
      <c r="M88" s="97">
        <f t="shared" si="17"/>
        <v>47</v>
      </c>
      <c r="N88" s="98">
        <f t="shared" si="15"/>
        <v>2.1</v>
      </c>
      <c r="O88" s="99">
        <f t="shared" si="18"/>
        <v>6.5006915629322277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</row>
    <row r="89" spans="1:67" s="23" customFormat="1" ht="13.5" customHeight="1">
      <c r="A89" s="33" t="s">
        <v>24</v>
      </c>
      <c r="B89" s="32"/>
      <c r="C89" s="32"/>
      <c r="D89" s="32"/>
      <c r="E89" s="32"/>
      <c r="F89" s="32"/>
      <c r="G89" s="31"/>
      <c r="H89" s="30"/>
      <c r="I89" s="97">
        <f>SUM(方向別!B36,方向別!I36)</f>
        <v>29</v>
      </c>
      <c r="J89" s="97">
        <f>SUM(方向別!C36,方向別!J36)</f>
        <v>0</v>
      </c>
      <c r="K89" s="97">
        <f>SUM(方向別!D36,方向別!K36)</f>
        <v>2</v>
      </c>
      <c r="L89" s="97">
        <f>SUM(方向別!E36,方向別!L36)</f>
        <v>0</v>
      </c>
      <c r="M89" s="97">
        <f t="shared" si="17"/>
        <v>31</v>
      </c>
      <c r="N89" s="98">
        <f t="shared" si="15"/>
        <v>0</v>
      </c>
      <c r="O89" s="99">
        <f t="shared" si="18"/>
        <v>4.2876901798063622</v>
      </c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</row>
    <row r="90" spans="1:67" s="25" customFormat="1" ht="13.5" customHeight="1">
      <c r="A90" s="33" t="s">
        <v>25</v>
      </c>
      <c r="B90" s="32"/>
      <c r="C90" s="32"/>
      <c r="D90" s="32"/>
      <c r="E90" s="32"/>
      <c r="F90" s="32"/>
      <c r="G90" s="31"/>
      <c r="H90" s="30"/>
      <c r="I90" s="97">
        <f>SUM(方向別!B37,方向別!I37)</f>
        <v>69</v>
      </c>
      <c r="J90" s="97">
        <f>SUM(方向別!C37,方向別!J37)</f>
        <v>0</v>
      </c>
      <c r="K90" s="97">
        <f>SUM(方向別!D37,方向別!K37)</f>
        <v>1</v>
      </c>
      <c r="L90" s="97">
        <f>SUM(方向別!E37,方向別!L37)</f>
        <v>0</v>
      </c>
      <c r="M90" s="97">
        <f t="shared" si="17"/>
        <v>70</v>
      </c>
      <c r="N90" s="98">
        <f t="shared" si="15"/>
        <v>0</v>
      </c>
      <c r="O90" s="99">
        <f t="shared" si="18"/>
        <v>9.6818810511756581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</row>
    <row r="91" spans="1:67" s="25" customFormat="1" ht="13.5" customHeight="1">
      <c r="A91" s="33" t="s">
        <v>26</v>
      </c>
      <c r="B91" s="32"/>
      <c r="C91" s="32"/>
      <c r="D91" s="32"/>
      <c r="E91" s="32"/>
      <c r="F91" s="32"/>
      <c r="G91" s="31"/>
      <c r="H91" s="30"/>
      <c r="I91" s="97">
        <f>SUM(方向別!B38,方向別!I38)</f>
        <v>44</v>
      </c>
      <c r="J91" s="97">
        <f>SUM(方向別!C38,方向別!J38)</f>
        <v>0</v>
      </c>
      <c r="K91" s="97">
        <f>SUM(方向別!D38,方向別!K38)</f>
        <v>1</v>
      </c>
      <c r="L91" s="97">
        <f>SUM(方向別!E38,方向別!L38)</f>
        <v>0</v>
      </c>
      <c r="M91" s="97">
        <f t="shared" si="17"/>
        <v>45</v>
      </c>
      <c r="N91" s="98">
        <f t="shared" si="15"/>
        <v>0</v>
      </c>
      <c r="O91" s="99">
        <f t="shared" si="18"/>
        <v>6.2240663900414939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</row>
    <row r="92" spans="1:67" s="25" customFormat="1" ht="13.5" customHeight="1">
      <c r="A92" s="33" t="s">
        <v>27</v>
      </c>
      <c r="B92" s="32"/>
      <c r="C92" s="32"/>
      <c r="D92" s="32"/>
      <c r="E92" s="32"/>
      <c r="F92" s="32"/>
      <c r="G92" s="31"/>
      <c r="H92" s="30"/>
      <c r="I92" s="97">
        <f>SUM(方向別!B39,方向別!I39)</f>
        <v>50</v>
      </c>
      <c r="J92" s="97">
        <f>SUM(方向別!C39,方向別!J39)</f>
        <v>0</v>
      </c>
      <c r="K92" s="97">
        <f>SUM(方向別!D39,方向別!K39)</f>
        <v>0</v>
      </c>
      <c r="L92" s="97">
        <f>SUM(方向別!E39,方向別!L39)</f>
        <v>0</v>
      </c>
      <c r="M92" s="97">
        <f t="shared" si="17"/>
        <v>50</v>
      </c>
      <c r="N92" s="98">
        <f t="shared" si="15"/>
        <v>0</v>
      </c>
      <c r="O92" s="99">
        <f t="shared" si="18"/>
        <v>6.9156293222683267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</row>
    <row r="93" spans="1:67" s="23" customFormat="1" ht="13.5" customHeight="1">
      <c r="A93" s="33" t="s">
        <v>28</v>
      </c>
      <c r="B93" s="32"/>
      <c r="C93" s="32"/>
      <c r="D93" s="32"/>
      <c r="E93" s="32"/>
      <c r="F93" s="32"/>
      <c r="G93" s="31"/>
      <c r="H93" s="30"/>
      <c r="I93" s="97">
        <f>SUM(方向別!B40,方向別!I40)</f>
        <v>47</v>
      </c>
      <c r="J93" s="97">
        <f>SUM(方向別!C40,方向別!J40)</f>
        <v>0</v>
      </c>
      <c r="K93" s="97">
        <f>SUM(方向別!D40,方向別!K40)</f>
        <v>2</v>
      </c>
      <c r="L93" s="97">
        <f>SUM(方向別!E40,方向別!L40)</f>
        <v>0</v>
      </c>
      <c r="M93" s="97">
        <f t="shared" si="17"/>
        <v>49</v>
      </c>
      <c r="N93" s="98">
        <f t="shared" si="15"/>
        <v>0</v>
      </c>
      <c r="O93" s="99">
        <f t="shared" si="18"/>
        <v>6.7773167358229598</v>
      </c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</row>
    <row r="94" spans="1:67" s="23" customFormat="1" ht="13.5" customHeight="1">
      <c r="A94" s="33" t="s">
        <v>56</v>
      </c>
      <c r="B94" s="32"/>
      <c r="C94" s="32"/>
      <c r="D94" s="32"/>
      <c r="E94" s="32"/>
      <c r="F94" s="32"/>
      <c r="G94" s="31"/>
      <c r="H94" s="30"/>
      <c r="I94" s="97">
        <f>SUM(方向別!B41,方向別!I41)</f>
        <v>35</v>
      </c>
      <c r="J94" s="97">
        <f>SUM(方向別!C41,方向別!J41)</f>
        <v>0</v>
      </c>
      <c r="K94" s="97">
        <f>SUM(方向別!D41,方向別!K41)</f>
        <v>1</v>
      </c>
      <c r="L94" s="97">
        <f>SUM(方向別!E41,方向別!L41)</f>
        <v>0</v>
      </c>
      <c r="M94" s="97">
        <f t="shared" si="17"/>
        <v>36</v>
      </c>
      <c r="N94" s="98">
        <f t="shared" si="15"/>
        <v>0</v>
      </c>
      <c r="O94" s="99">
        <f t="shared" si="18"/>
        <v>4.9792531120331951</v>
      </c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</row>
    <row r="95" spans="1:67" s="23" customFormat="1" ht="13.5" customHeight="1">
      <c r="A95" s="37" t="s">
        <v>29</v>
      </c>
      <c r="B95" s="36"/>
      <c r="C95" s="36"/>
      <c r="D95" s="36"/>
      <c r="E95" s="36"/>
      <c r="F95" s="36"/>
      <c r="G95" s="35"/>
      <c r="H95" s="34"/>
      <c r="I95" s="100">
        <f>SUM(方向別!B42,方向別!I42)</f>
        <v>4</v>
      </c>
      <c r="J95" s="100">
        <f>SUM(方向別!C42,方向別!J42)</f>
        <v>0</v>
      </c>
      <c r="K95" s="100">
        <f>SUM(方向別!D42,方向別!K42)</f>
        <v>0</v>
      </c>
      <c r="L95" s="100">
        <f>SUM(方向別!E42,方向別!L42)</f>
        <v>0</v>
      </c>
      <c r="M95" s="100">
        <f t="shared" si="17"/>
        <v>4</v>
      </c>
      <c r="N95" s="101">
        <f t="shared" si="15"/>
        <v>0</v>
      </c>
      <c r="O95" s="102">
        <f t="shared" si="18"/>
        <v>0.55325034578146615</v>
      </c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</row>
    <row r="96" spans="1:67" s="25" customFormat="1" ht="13.5" customHeight="1">
      <c r="A96" s="33" t="s">
        <v>30</v>
      </c>
      <c r="B96" s="32"/>
      <c r="C96" s="32"/>
      <c r="D96" s="32"/>
      <c r="E96" s="32"/>
      <c r="F96" s="32"/>
      <c r="G96" s="31"/>
      <c r="H96" s="30"/>
      <c r="I96" s="97">
        <f>SUM(方向別!B43,方向別!I43)</f>
        <v>6</v>
      </c>
      <c r="J96" s="97">
        <f>SUM(方向別!C43,方向別!J43)</f>
        <v>0</v>
      </c>
      <c r="K96" s="97">
        <f>SUM(方向別!D43,方向別!K43)</f>
        <v>2</v>
      </c>
      <c r="L96" s="97">
        <f>SUM(方向別!E43,方向別!L43)</f>
        <v>0</v>
      </c>
      <c r="M96" s="97">
        <f t="shared" si="17"/>
        <v>8</v>
      </c>
      <c r="N96" s="98">
        <f t="shared" si="15"/>
        <v>0</v>
      </c>
      <c r="O96" s="99">
        <f t="shared" si="18"/>
        <v>1.1065006915629323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</row>
    <row r="97" spans="1:67" s="25" customFormat="1" ht="13.5" customHeight="1">
      <c r="A97" s="33" t="s">
        <v>31</v>
      </c>
      <c r="B97" s="32"/>
      <c r="C97" s="32"/>
      <c r="D97" s="32"/>
      <c r="E97" s="32"/>
      <c r="F97" s="32"/>
      <c r="G97" s="31"/>
      <c r="H97" s="30"/>
      <c r="I97" s="97">
        <f>SUM(方向別!B44,方向別!I44)</f>
        <v>9</v>
      </c>
      <c r="J97" s="97">
        <f>SUM(方向別!C44,方向別!J44)</f>
        <v>0</v>
      </c>
      <c r="K97" s="97">
        <f>SUM(方向別!D44,方向別!K44)</f>
        <v>0</v>
      </c>
      <c r="L97" s="97">
        <f>SUM(方向別!E44,方向別!L44)</f>
        <v>0</v>
      </c>
      <c r="M97" s="97">
        <f t="shared" si="17"/>
        <v>9</v>
      </c>
      <c r="N97" s="98">
        <f t="shared" si="15"/>
        <v>0</v>
      </c>
      <c r="O97" s="99">
        <f t="shared" si="18"/>
        <v>1.2448132780082988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</row>
    <row r="98" spans="1:67" s="25" customFormat="1" ht="13.5" customHeight="1">
      <c r="A98" s="33" t="s">
        <v>32</v>
      </c>
      <c r="B98" s="32"/>
      <c r="C98" s="32"/>
      <c r="D98" s="32"/>
      <c r="E98" s="32"/>
      <c r="F98" s="32"/>
      <c r="G98" s="31"/>
      <c r="H98" s="30"/>
      <c r="I98" s="97">
        <f>SUM(方向別!B45,方向別!I45)</f>
        <v>7</v>
      </c>
      <c r="J98" s="97">
        <f>SUM(方向別!C45,方向別!J45)</f>
        <v>0</v>
      </c>
      <c r="K98" s="97">
        <f>SUM(方向別!D45,方向別!K45)</f>
        <v>0</v>
      </c>
      <c r="L98" s="97">
        <f>SUM(方向別!E45,方向別!L45)</f>
        <v>0</v>
      </c>
      <c r="M98" s="97">
        <f t="shared" si="17"/>
        <v>7</v>
      </c>
      <c r="N98" s="98">
        <f t="shared" si="15"/>
        <v>0</v>
      </c>
      <c r="O98" s="99">
        <f t="shared" si="18"/>
        <v>0.9681881051175657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</row>
    <row r="99" spans="1:67" s="23" customFormat="1" ht="13.5" customHeight="1">
      <c r="A99" s="33" t="s">
        <v>33</v>
      </c>
      <c r="B99" s="32"/>
      <c r="C99" s="32"/>
      <c r="D99" s="32"/>
      <c r="E99" s="32"/>
      <c r="F99" s="32"/>
      <c r="G99" s="31"/>
      <c r="H99" s="30"/>
      <c r="I99" s="97">
        <f>SUM(方向別!B46,方向別!I46)</f>
        <v>5</v>
      </c>
      <c r="J99" s="97">
        <f>SUM(方向別!C46,方向別!J46)</f>
        <v>0</v>
      </c>
      <c r="K99" s="97">
        <f>SUM(方向別!D46,方向別!K46)</f>
        <v>1</v>
      </c>
      <c r="L99" s="97">
        <f>SUM(方向別!E46,方向別!L46)</f>
        <v>0</v>
      </c>
      <c r="M99" s="97">
        <f t="shared" si="17"/>
        <v>6</v>
      </c>
      <c r="N99" s="98">
        <f t="shared" si="15"/>
        <v>0</v>
      </c>
      <c r="O99" s="99">
        <f t="shared" si="18"/>
        <v>0.82987551867219922</v>
      </c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</row>
    <row r="100" spans="1:67" s="25" customFormat="1" ht="13.5" customHeight="1">
      <c r="A100" s="33" t="s">
        <v>34</v>
      </c>
      <c r="B100" s="32"/>
      <c r="C100" s="32"/>
      <c r="D100" s="32"/>
      <c r="E100" s="32"/>
      <c r="F100" s="32"/>
      <c r="G100" s="31"/>
      <c r="H100" s="30"/>
      <c r="I100" s="97">
        <f>SUM(方向別!B47,方向別!I47)</f>
        <v>5</v>
      </c>
      <c r="J100" s="97">
        <f>SUM(方向別!C47,方向別!J47)</f>
        <v>0</v>
      </c>
      <c r="K100" s="97">
        <f>SUM(方向別!D47,方向別!K47)</f>
        <v>0</v>
      </c>
      <c r="L100" s="97">
        <f>SUM(方向別!E47,方向別!L47)</f>
        <v>0</v>
      </c>
      <c r="M100" s="97">
        <f t="shared" si="17"/>
        <v>5</v>
      </c>
      <c r="N100" s="98">
        <f t="shared" si="15"/>
        <v>0</v>
      </c>
      <c r="O100" s="99">
        <f t="shared" si="18"/>
        <v>0.69156293222683263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</row>
    <row r="101" spans="1:67" s="23" customFormat="1" ht="13.5" customHeight="1">
      <c r="A101" s="29" t="s">
        <v>15</v>
      </c>
      <c r="B101" s="28"/>
      <c r="C101" s="28"/>
      <c r="D101" s="28"/>
      <c r="E101" s="28"/>
      <c r="F101" s="28"/>
      <c r="G101" s="27"/>
      <c r="H101" s="26"/>
      <c r="I101" s="103">
        <f>SUM(I95:I100)</f>
        <v>36</v>
      </c>
      <c r="J101" s="103">
        <f>SUM(J95:J100)</f>
        <v>0</v>
      </c>
      <c r="K101" s="103">
        <f>SUM(K95:K100)</f>
        <v>3</v>
      </c>
      <c r="L101" s="103">
        <f>SUM(L95:L100)</f>
        <v>0</v>
      </c>
      <c r="M101" s="103">
        <f t="shared" si="17"/>
        <v>39</v>
      </c>
      <c r="N101" s="104">
        <f t="shared" si="15"/>
        <v>0</v>
      </c>
      <c r="O101" s="105">
        <f t="shared" si="18"/>
        <v>5.394190871369295</v>
      </c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</row>
    <row r="102" spans="1:67" s="23" customFormat="1" ht="13.5" customHeight="1">
      <c r="A102" s="37" t="s">
        <v>35</v>
      </c>
      <c r="B102" s="36"/>
      <c r="C102" s="36"/>
      <c r="D102" s="36"/>
      <c r="E102" s="36"/>
      <c r="F102" s="36"/>
      <c r="G102" s="35"/>
      <c r="H102" s="34"/>
      <c r="I102" s="100">
        <f>SUM(方向別!B49,方向別!I49)</f>
        <v>5</v>
      </c>
      <c r="J102" s="100">
        <f>SUM(方向別!C49,方向別!J49)</f>
        <v>0</v>
      </c>
      <c r="K102" s="100">
        <f>SUM(方向別!D49,方向別!K49)</f>
        <v>1</v>
      </c>
      <c r="L102" s="100">
        <f>SUM(方向別!E49,方向別!L49)</f>
        <v>0</v>
      </c>
      <c r="M102" s="100">
        <f t="shared" si="17"/>
        <v>6</v>
      </c>
      <c r="N102" s="101">
        <f t="shared" si="15"/>
        <v>0</v>
      </c>
      <c r="O102" s="102">
        <f t="shared" si="18"/>
        <v>0.82987551867219922</v>
      </c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</row>
    <row r="103" spans="1:67" s="25" customFormat="1" ht="13.5" customHeight="1">
      <c r="A103" s="33" t="s">
        <v>36</v>
      </c>
      <c r="B103" s="32"/>
      <c r="C103" s="32"/>
      <c r="D103" s="32"/>
      <c r="E103" s="32"/>
      <c r="F103" s="32"/>
      <c r="G103" s="31"/>
      <c r="H103" s="30"/>
      <c r="I103" s="97">
        <f>SUM(方向別!B50,方向別!I50)</f>
        <v>3</v>
      </c>
      <c r="J103" s="97">
        <f>SUM(方向別!C50,方向別!J50)</f>
        <v>0</v>
      </c>
      <c r="K103" s="97">
        <f>SUM(方向別!D50,方向別!K50)</f>
        <v>0</v>
      </c>
      <c r="L103" s="97">
        <f>SUM(方向別!E50,方向別!L50)</f>
        <v>0</v>
      </c>
      <c r="M103" s="97">
        <f t="shared" si="17"/>
        <v>3</v>
      </c>
      <c r="N103" s="98">
        <f t="shared" si="15"/>
        <v>0</v>
      </c>
      <c r="O103" s="99">
        <f t="shared" si="18"/>
        <v>0.41493775933609961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</row>
    <row r="104" spans="1:67" s="25" customFormat="1" ht="13.5" customHeight="1">
      <c r="A104" s="33" t="s">
        <v>37</v>
      </c>
      <c r="B104" s="32"/>
      <c r="C104" s="32"/>
      <c r="D104" s="32"/>
      <c r="E104" s="32"/>
      <c r="F104" s="32"/>
      <c r="G104" s="31"/>
      <c r="H104" s="30"/>
      <c r="I104" s="97">
        <f>SUM(方向別!B51,方向別!I51)</f>
        <v>9</v>
      </c>
      <c r="J104" s="97">
        <f>SUM(方向別!C51,方向別!J51)</f>
        <v>0</v>
      </c>
      <c r="K104" s="97">
        <f>SUM(方向別!D51,方向別!K51)</f>
        <v>0</v>
      </c>
      <c r="L104" s="97">
        <f>SUM(方向別!E51,方向別!L51)</f>
        <v>0</v>
      </c>
      <c r="M104" s="97">
        <f t="shared" si="17"/>
        <v>9</v>
      </c>
      <c r="N104" s="98">
        <f t="shared" si="15"/>
        <v>0</v>
      </c>
      <c r="O104" s="99">
        <f t="shared" si="18"/>
        <v>1.2448132780082988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</row>
    <row r="105" spans="1:67" s="22" customFormat="1" ht="13.5" customHeight="1">
      <c r="A105" s="33" t="s">
        <v>38</v>
      </c>
      <c r="B105" s="32"/>
      <c r="C105" s="32"/>
      <c r="D105" s="32"/>
      <c r="E105" s="32"/>
      <c r="F105" s="32"/>
      <c r="G105" s="31"/>
      <c r="H105" s="30"/>
      <c r="I105" s="97">
        <f>SUM(方向別!B52,方向別!I52)</f>
        <v>6</v>
      </c>
      <c r="J105" s="97">
        <f>SUM(方向別!C52,方向別!J52)</f>
        <v>0</v>
      </c>
      <c r="K105" s="97">
        <f>SUM(方向別!D52,方向別!K52)</f>
        <v>0</v>
      </c>
      <c r="L105" s="97">
        <f>SUM(方向別!E52,方向別!L52)</f>
        <v>0</v>
      </c>
      <c r="M105" s="97">
        <f t="shared" si="17"/>
        <v>6</v>
      </c>
      <c r="N105" s="98">
        <f t="shared" si="15"/>
        <v>0</v>
      </c>
      <c r="O105" s="99">
        <f t="shared" si="18"/>
        <v>0.82987551867219922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</row>
    <row r="106" spans="1:67" s="22" customFormat="1" ht="13.5" customHeight="1">
      <c r="A106" s="33" t="s">
        <v>39</v>
      </c>
      <c r="B106" s="32"/>
      <c r="C106" s="32"/>
      <c r="D106" s="32"/>
      <c r="E106" s="32"/>
      <c r="F106" s="32"/>
      <c r="G106" s="31"/>
      <c r="H106" s="30"/>
      <c r="I106" s="97">
        <f>SUM(方向別!B53,方向別!I53)</f>
        <v>2</v>
      </c>
      <c r="J106" s="97">
        <f>SUM(方向別!C53,方向別!J53)</f>
        <v>0</v>
      </c>
      <c r="K106" s="97">
        <f>SUM(方向別!D53,方向別!K53)</f>
        <v>0</v>
      </c>
      <c r="L106" s="97">
        <f>SUM(方向別!E53,方向別!L53)</f>
        <v>0</v>
      </c>
      <c r="M106" s="97">
        <f t="shared" si="17"/>
        <v>2</v>
      </c>
      <c r="N106" s="98">
        <f t="shared" si="15"/>
        <v>0</v>
      </c>
      <c r="O106" s="99">
        <f t="shared" si="18"/>
        <v>0.27662517289073307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</row>
    <row r="107" spans="1:67" s="23" customFormat="1" ht="13.5" customHeight="1">
      <c r="A107" s="33" t="s">
        <v>40</v>
      </c>
      <c r="B107" s="32"/>
      <c r="C107" s="32"/>
      <c r="D107" s="32"/>
      <c r="E107" s="32"/>
      <c r="F107" s="32"/>
      <c r="G107" s="31"/>
      <c r="H107" s="30"/>
      <c r="I107" s="97">
        <f>SUM(方向別!B54,方向別!I54)</f>
        <v>2</v>
      </c>
      <c r="J107" s="97">
        <f>SUM(方向別!C54,方向別!J54)</f>
        <v>0</v>
      </c>
      <c r="K107" s="97">
        <f>SUM(方向別!D54,方向別!K54)</f>
        <v>0</v>
      </c>
      <c r="L107" s="97">
        <f>SUM(方向別!E54,方向別!L54)</f>
        <v>0</v>
      </c>
      <c r="M107" s="97">
        <f t="shared" si="17"/>
        <v>2</v>
      </c>
      <c r="N107" s="98">
        <f t="shared" si="15"/>
        <v>0</v>
      </c>
      <c r="O107" s="99">
        <f t="shared" si="18"/>
        <v>0.27662517289073307</v>
      </c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</row>
    <row r="108" spans="1:67" s="25" customFormat="1" ht="13.5" customHeight="1">
      <c r="A108" s="29" t="s">
        <v>15</v>
      </c>
      <c r="B108" s="28"/>
      <c r="C108" s="28"/>
      <c r="D108" s="28"/>
      <c r="E108" s="28"/>
      <c r="F108" s="28"/>
      <c r="G108" s="27"/>
      <c r="H108" s="26"/>
      <c r="I108" s="103">
        <f>SUM(I102:I107)</f>
        <v>27</v>
      </c>
      <c r="J108" s="103">
        <f>SUM(J102:J107)</f>
        <v>0</v>
      </c>
      <c r="K108" s="103">
        <f>SUM(K102:K107)</f>
        <v>1</v>
      </c>
      <c r="L108" s="103">
        <f>SUM(L102:L107)</f>
        <v>0</v>
      </c>
      <c r="M108" s="103">
        <f t="shared" si="17"/>
        <v>28</v>
      </c>
      <c r="N108" s="104">
        <f t="shared" si="15"/>
        <v>0</v>
      </c>
      <c r="O108" s="105">
        <f t="shared" si="18"/>
        <v>3.8727524204702628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</row>
    <row r="109" spans="1:67" s="25" customFormat="1" ht="13.5" customHeight="1">
      <c r="A109" s="33" t="s">
        <v>90</v>
      </c>
      <c r="B109" s="32"/>
      <c r="C109" s="32"/>
      <c r="D109" s="32"/>
      <c r="E109" s="32"/>
      <c r="F109" s="32"/>
      <c r="G109" s="31"/>
      <c r="H109" s="30"/>
      <c r="I109" s="97">
        <f>SUM(方向別!B56,方向別!I56)</f>
        <v>36</v>
      </c>
      <c r="J109" s="97">
        <f>SUM(方向別!C56,方向別!J56)</f>
        <v>0</v>
      </c>
      <c r="K109" s="97">
        <f>SUM(方向別!D56,方向別!K56)</f>
        <v>0</v>
      </c>
      <c r="L109" s="97">
        <f>SUM(方向別!E56,方向別!L56)</f>
        <v>0</v>
      </c>
      <c r="M109" s="97">
        <f>SUM(I109:L109)</f>
        <v>36</v>
      </c>
      <c r="N109" s="98">
        <f>IF(SUM(J109,L109)=0,0,ROUND(SUM(J109,L109)/M109*100,1))</f>
        <v>0</v>
      </c>
      <c r="O109" s="99">
        <f>IF(M109=0,0,M109/M$112*100)</f>
        <v>4.9792531120331951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</row>
    <row r="110" spans="1:67" s="25" customFormat="1" ht="13.5" customHeight="1">
      <c r="A110" s="33" t="s">
        <v>91</v>
      </c>
      <c r="B110" s="32"/>
      <c r="C110" s="32"/>
      <c r="D110" s="32"/>
      <c r="E110" s="32"/>
      <c r="F110" s="32"/>
      <c r="G110" s="31"/>
      <c r="H110" s="30"/>
      <c r="I110" s="97">
        <f>SUM(方向別!B57,方向別!I57)</f>
        <v>26</v>
      </c>
      <c r="J110" s="97">
        <f>SUM(方向別!C57,方向別!J57)</f>
        <v>0</v>
      </c>
      <c r="K110" s="97">
        <f>SUM(方向別!D57,方向別!K57)</f>
        <v>0</v>
      </c>
      <c r="L110" s="97">
        <f>SUM(方向別!E57,方向別!L57)</f>
        <v>0</v>
      </c>
      <c r="M110" s="97">
        <f>SUM(I110:L110)</f>
        <v>26</v>
      </c>
      <c r="N110" s="98">
        <f>IF(SUM(J110,L110)=0,0,ROUND(SUM(J110,L110)/M110*100,1))</f>
        <v>0</v>
      </c>
      <c r="O110" s="99">
        <f>IF(M110=0,0,M110/M$112*100)</f>
        <v>3.5961272475795294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</row>
    <row r="111" spans="1:67" s="25" customFormat="1" ht="13.5" customHeight="1">
      <c r="A111" s="33" t="s">
        <v>92</v>
      </c>
      <c r="B111" s="32"/>
      <c r="C111" s="32"/>
      <c r="D111" s="32"/>
      <c r="E111" s="32"/>
      <c r="F111" s="32"/>
      <c r="G111" s="31"/>
      <c r="H111" s="30"/>
      <c r="I111" s="97">
        <f>SUM(方向別!B58,方向別!I58)</f>
        <v>20</v>
      </c>
      <c r="J111" s="97">
        <f>SUM(方向別!C58,方向別!J58)</f>
        <v>0</v>
      </c>
      <c r="K111" s="97">
        <f>SUM(方向別!D58,方向別!K58)</f>
        <v>0</v>
      </c>
      <c r="L111" s="97">
        <f>SUM(方向別!E58,方向別!L58)</f>
        <v>0</v>
      </c>
      <c r="M111" s="97">
        <f>SUM(I111:L111)</f>
        <v>20</v>
      </c>
      <c r="N111" s="98">
        <f>IF(SUM(J111,L111)=0,0,ROUND(SUM(J111,L111)/M111*100,1))</f>
        <v>0</v>
      </c>
      <c r="O111" s="99">
        <f>IF(M111=0,0,M111/M$112*100)</f>
        <v>2.7662517289073305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</row>
    <row r="112" spans="1:67" s="22" customFormat="1" ht="13.5" customHeight="1">
      <c r="A112" s="29" t="s">
        <v>41</v>
      </c>
      <c r="B112" s="28"/>
      <c r="C112" s="28"/>
      <c r="D112" s="28"/>
      <c r="E112" s="28"/>
      <c r="F112" s="28"/>
      <c r="G112" s="27"/>
      <c r="H112" s="26"/>
      <c r="I112" s="103">
        <f>SUM(I64:I72,I79,I86:I94,I101,I108,I109:I111)</f>
        <v>696</v>
      </c>
      <c r="J112" s="103">
        <f>SUM(J64:J72,J79,J86:J94,J101,J108,J109:J111)</f>
        <v>1</v>
      </c>
      <c r="K112" s="103">
        <f>SUM(K64:K72,K79,K86:K94,K101,K108,K109:K111)</f>
        <v>25</v>
      </c>
      <c r="L112" s="103">
        <f>SUM(L64:L72,L79,L86:L94,L101,L108,L109:L111)</f>
        <v>1</v>
      </c>
      <c r="M112" s="103">
        <f>SUM(I112:L112)</f>
        <v>723</v>
      </c>
      <c r="N112" s="104">
        <f>IF(SUM(J112,L112)=0,0,ROUND(SUM(J112,L112)/M112*100,1))</f>
        <v>0.3</v>
      </c>
      <c r="O112" s="105">
        <f>IF(M112=0,0,M112/M$112*100)</f>
        <v>100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</row>
    <row r="113" spans="1:67" s="22" customFormat="1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</row>
    <row r="114" spans="1:67" s="22" customFormat="1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</row>
    <row r="115" spans="1:67" s="23" customFormat="1" ht="13.5" customHeight="1">
      <c r="A115" s="48" t="s">
        <v>0</v>
      </c>
      <c r="B115" s="47">
        <v>3</v>
      </c>
      <c r="C115" s="46"/>
      <c r="D115" s="46"/>
      <c r="E115" s="46"/>
      <c r="F115" s="46"/>
      <c r="G115" s="46"/>
      <c r="H115" s="45"/>
      <c r="I115" s="82"/>
      <c r="J115" s="46"/>
      <c r="K115" s="46"/>
      <c r="L115" s="46"/>
      <c r="M115" s="46"/>
      <c r="N115" s="46"/>
      <c r="O115" s="45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</row>
    <row r="116" spans="1:67" s="25" customFormat="1" ht="38.25" customHeight="1">
      <c r="A116" s="95" t="s">
        <v>1</v>
      </c>
      <c r="B116" s="42" t="s">
        <v>2</v>
      </c>
      <c r="C116" s="41" t="s">
        <v>3</v>
      </c>
      <c r="D116" s="40" t="s">
        <v>4</v>
      </c>
      <c r="E116" s="41" t="s">
        <v>5</v>
      </c>
      <c r="F116" s="40" t="s">
        <v>6</v>
      </c>
      <c r="G116" s="40" t="s">
        <v>7</v>
      </c>
      <c r="H116" s="43" t="s">
        <v>8</v>
      </c>
      <c r="I116" s="42" t="s">
        <v>2</v>
      </c>
      <c r="J116" s="40" t="s">
        <v>3</v>
      </c>
      <c r="K116" s="40" t="s">
        <v>4</v>
      </c>
      <c r="L116" s="41" t="s">
        <v>5</v>
      </c>
      <c r="M116" s="40" t="s">
        <v>6</v>
      </c>
      <c r="N116" s="40" t="s">
        <v>7</v>
      </c>
      <c r="O116" s="39" t="s">
        <v>8</v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</row>
    <row r="117" spans="1:67" s="23" customFormat="1" ht="13.5" customHeight="1">
      <c r="A117" s="90" t="s">
        <v>96</v>
      </c>
      <c r="B117" s="32">
        <v>17</v>
      </c>
      <c r="C117" s="32">
        <v>2</v>
      </c>
      <c r="D117" s="32">
        <v>2</v>
      </c>
      <c r="E117" s="32">
        <v>0</v>
      </c>
      <c r="F117" s="97">
        <f t="shared" ref="F117:F131" si="19">SUM(B117:E117)</f>
        <v>21</v>
      </c>
      <c r="G117" s="98">
        <f t="shared" ref="G117:G161" si="20">IF(SUM(C117,E117)=0,0,ROUND(SUM(C117,E117)/F117*100,1))</f>
        <v>9.5</v>
      </c>
      <c r="H117" s="99">
        <f t="shared" ref="H117:H125" si="21">IF(F117=0,0,F117/F$165*100)</f>
        <v>1.2485136741973841</v>
      </c>
      <c r="I117" s="32"/>
      <c r="J117" s="32"/>
      <c r="K117" s="32"/>
      <c r="L117" s="32"/>
      <c r="M117" s="32"/>
      <c r="N117" s="31"/>
      <c r="O117" s="30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</row>
    <row r="118" spans="1:67" s="23" customFormat="1" ht="13.5" customHeight="1">
      <c r="A118" s="33" t="s">
        <v>81</v>
      </c>
      <c r="B118" s="32">
        <v>8</v>
      </c>
      <c r="C118" s="32">
        <v>0</v>
      </c>
      <c r="D118" s="32">
        <v>1</v>
      </c>
      <c r="E118" s="32">
        <v>0</v>
      </c>
      <c r="F118" s="97">
        <f t="shared" si="19"/>
        <v>9</v>
      </c>
      <c r="G118" s="98">
        <f t="shared" si="20"/>
        <v>0</v>
      </c>
      <c r="H118" s="99">
        <f t="shared" si="21"/>
        <v>0.53507728894173601</v>
      </c>
      <c r="I118" s="32"/>
      <c r="J118" s="32"/>
      <c r="K118" s="32"/>
      <c r="L118" s="32"/>
      <c r="M118" s="32"/>
      <c r="N118" s="31"/>
      <c r="O118" s="30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</row>
    <row r="119" spans="1:67" s="23" customFormat="1" ht="13.5" customHeight="1">
      <c r="A119" s="33" t="s">
        <v>82</v>
      </c>
      <c r="B119" s="32">
        <v>9</v>
      </c>
      <c r="C119" s="32">
        <v>0</v>
      </c>
      <c r="D119" s="32">
        <v>0</v>
      </c>
      <c r="E119" s="32">
        <v>0</v>
      </c>
      <c r="F119" s="97">
        <f t="shared" si="19"/>
        <v>9</v>
      </c>
      <c r="G119" s="98">
        <f t="shared" si="20"/>
        <v>0</v>
      </c>
      <c r="H119" s="99">
        <f t="shared" si="21"/>
        <v>0.53507728894173601</v>
      </c>
      <c r="I119" s="32"/>
      <c r="J119" s="32"/>
      <c r="K119" s="32"/>
      <c r="L119" s="32"/>
      <c r="M119" s="32"/>
      <c r="N119" s="31"/>
      <c r="O119" s="30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</row>
    <row r="120" spans="1:67" s="23" customFormat="1" ht="13.5" customHeight="1">
      <c r="A120" s="33" t="s">
        <v>97</v>
      </c>
      <c r="B120" s="32">
        <v>4</v>
      </c>
      <c r="C120" s="32">
        <v>0</v>
      </c>
      <c r="D120" s="32">
        <v>0</v>
      </c>
      <c r="E120" s="32">
        <v>0</v>
      </c>
      <c r="F120" s="97">
        <f t="shared" si="19"/>
        <v>4</v>
      </c>
      <c r="G120" s="98">
        <f t="shared" si="20"/>
        <v>0</v>
      </c>
      <c r="H120" s="99">
        <f t="shared" si="21"/>
        <v>0.23781212841854932</v>
      </c>
      <c r="I120" s="32"/>
      <c r="J120" s="32"/>
      <c r="K120" s="32"/>
      <c r="L120" s="32"/>
      <c r="M120" s="32"/>
      <c r="N120" s="31"/>
      <c r="O120" s="30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</row>
    <row r="121" spans="1:67" s="23" customFormat="1" ht="13.5" customHeight="1">
      <c r="A121" s="33" t="s">
        <v>98</v>
      </c>
      <c r="B121" s="32">
        <v>2</v>
      </c>
      <c r="C121" s="32">
        <v>0</v>
      </c>
      <c r="D121" s="32">
        <v>0</v>
      </c>
      <c r="E121" s="32">
        <v>0</v>
      </c>
      <c r="F121" s="97">
        <f t="shared" si="19"/>
        <v>2</v>
      </c>
      <c r="G121" s="98">
        <f t="shared" si="20"/>
        <v>0</v>
      </c>
      <c r="H121" s="99">
        <f t="shared" si="21"/>
        <v>0.11890606420927466</v>
      </c>
      <c r="I121" s="32"/>
      <c r="J121" s="32"/>
      <c r="K121" s="32"/>
      <c r="L121" s="32"/>
      <c r="M121" s="32"/>
      <c r="N121" s="31"/>
      <c r="O121" s="30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</row>
    <row r="122" spans="1:67" s="23" customFormat="1" ht="13.5" customHeight="1">
      <c r="A122" s="33" t="s">
        <v>99</v>
      </c>
      <c r="B122" s="32">
        <v>4</v>
      </c>
      <c r="C122" s="32">
        <v>0</v>
      </c>
      <c r="D122" s="32">
        <v>0</v>
      </c>
      <c r="E122" s="32">
        <v>0</v>
      </c>
      <c r="F122" s="97">
        <f t="shared" si="19"/>
        <v>4</v>
      </c>
      <c r="G122" s="98">
        <f t="shared" si="20"/>
        <v>0</v>
      </c>
      <c r="H122" s="99">
        <f t="shared" si="21"/>
        <v>0.23781212841854932</v>
      </c>
      <c r="I122" s="32"/>
      <c r="J122" s="32"/>
      <c r="K122" s="32"/>
      <c r="L122" s="32"/>
      <c r="M122" s="32"/>
      <c r="N122" s="31"/>
      <c r="O122" s="30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</row>
    <row r="123" spans="1:67" s="23" customFormat="1" ht="13.5" customHeight="1">
      <c r="A123" s="33" t="s">
        <v>100</v>
      </c>
      <c r="B123" s="32">
        <v>3</v>
      </c>
      <c r="C123" s="32">
        <v>0</v>
      </c>
      <c r="D123" s="32">
        <v>0</v>
      </c>
      <c r="E123" s="32">
        <v>0</v>
      </c>
      <c r="F123" s="97">
        <f t="shared" si="19"/>
        <v>3</v>
      </c>
      <c r="G123" s="98">
        <f t="shared" si="20"/>
        <v>0</v>
      </c>
      <c r="H123" s="99">
        <f t="shared" si="21"/>
        <v>0.178359096313912</v>
      </c>
      <c r="I123" s="32"/>
      <c r="J123" s="32"/>
      <c r="K123" s="32"/>
      <c r="L123" s="32"/>
      <c r="M123" s="32"/>
      <c r="N123" s="31"/>
      <c r="O123" s="30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</row>
    <row r="124" spans="1:67" s="23" customFormat="1" ht="13.5" customHeight="1">
      <c r="A124" s="33" t="s">
        <v>101</v>
      </c>
      <c r="B124" s="32">
        <v>9</v>
      </c>
      <c r="C124" s="32">
        <v>0</v>
      </c>
      <c r="D124" s="32">
        <v>1</v>
      </c>
      <c r="E124" s="32">
        <v>1</v>
      </c>
      <c r="F124" s="97">
        <f t="shared" si="19"/>
        <v>11</v>
      </c>
      <c r="G124" s="98">
        <f t="shared" si="20"/>
        <v>9.1</v>
      </c>
      <c r="H124" s="99">
        <f t="shared" si="21"/>
        <v>0.65398335315101064</v>
      </c>
      <c r="I124" s="32"/>
      <c r="J124" s="32"/>
      <c r="K124" s="32"/>
      <c r="L124" s="32"/>
      <c r="M124" s="32"/>
      <c r="N124" s="31"/>
      <c r="O124" s="30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</row>
    <row r="125" spans="1:67" s="23" customFormat="1" ht="13.5" customHeight="1">
      <c r="A125" s="33" t="s">
        <v>102</v>
      </c>
      <c r="B125" s="32">
        <v>22</v>
      </c>
      <c r="C125" s="32">
        <v>2</v>
      </c>
      <c r="D125" s="32">
        <v>0</v>
      </c>
      <c r="E125" s="32">
        <v>2</v>
      </c>
      <c r="F125" s="97">
        <f t="shared" si="19"/>
        <v>26</v>
      </c>
      <c r="G125" s="98">
        <f t="shared" si="20"/>
        <v>15.4</v>
      </c>
      <c r="H125" s="99">
        <f t="shared" si="21"/>
        <v>1.5457788347205708</v>
      </c>
      <c r="I125" s="32"/>
      <c r="J125" s="32"/>
      <c r="K125" s="32"/>
      <c r="L125" s="32"/>
      <c r="M125" s="32"/>
      <c r="N125" s="31"/>
      <c r="O125" s="30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</row>
    <row r="126" spans="1:67" s="22" customFormat="1" ht="13.5" customHeight="1">
      <c r="A126" s="37" t="s">
        <v>9</v>
      </c>
      <c r="B126" s="36">
        <v>5</v>
      </c>
      <c r="C126" s="36">
        <v>0</v>
      </c>
      <c r="D126" s="36">
        <v>0</v>
      </c>
      <c r="E126" s="36">
        <v>0</v>
      </c>
      <c r="F126" s="100">
        <f t="shared" si="19"/>
        <v>5</v>
      </c>
      <c r="G126" s="101">
        <f t="shared" si="20"/>
        <v>0</v>
      </c>
      <c r="H126" s="102">
        <f t="shared" ref="H126:H161" si="22">IF(F126=0,0,F126/F$165*100)</f>
        <v>0.29726516052318669</v>
      </c>
      <c r="I126" s="36"/>
      <c r="J126" s="36"/>
      <c r="K126" s="36"/>
      <c r="L126" s="36"/>
      <c r="M126" s="36"/>
      <c r="N126" s="35"/>
      <c r="O126" s="3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</row>
    <row r="127" spans="1:67" s="22" customFormat="1" ht="13.5" customHeight="1">
      <c r="A127" s="33" t="s">
        <v>10</v>
      </c>
      <c r="B127" s="32">
        <v>13</v>
      </c>
      <c r="C127" s="32">
        <v>2</v>
      </c>
      <c r="D127" s="32">
        <v>0</v>
      </c>
      <c r="E127" s="32">
        <v>0</v>
      </c>
      <c r="F127" s="97">
        <f t="shared" si="19"/>
        <v>15</v>
      </c>
      <c r="G127" s="98">
        <f t="shared" si="20"/>
        <v>13.3</v>
      </c>
      <c r="H127" s="99">
        <f t="shared" si="22"/>
        <v>0.89179548156956001</v>
      </c>
      <c r="I127" s="32"/>
      <c r="J127" s="32"/>
      <c r="K127" s="32"/>
      <c r="L127" s="32"/>
      <c r="M127" s="32"/>
      <c r="N127" s="31"/>
      <c r="O127" s="30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</row>
    <row r="128" spans="1:67" s="23" customFormat="1" ht="13.5" customHeight="1">
      <c r="A128" s="33" t="s">
        <v>11</v>
      </c>
      <c r="B128" s="32">
        <v>7</v>
      </c>
      <c r="C128" s="32">
        <v>0</v>
      </c>
      <c r="D128" s="32">
        <v>0</v>
      </c>
      <c r="E128" s="32">
        <v>0</v>
      </c>
      <c r="F128" s="97">
        <f t="shared" si="19"/>
        <v>7</v>
      </c>
      <c r="G128" s="98">
        <f t="shared" si="20"/>
        <v>0</v>
      </c>
      <c r="H128" s="99">
        <f t="shared" si="22"/>
        <v>0.41617122473246138</v>
      </c>
      <c r="I128" s="32"/>
      <c r="J128" s="32"/>
      <c r="K128" s="32"/>
      <c r="L128" s="32"/>
      <c r="M128" s="32"/>
      <c r="N128" s="31"/>
      <c r="O128" s="30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</row>
    <row r="129" spans="1:67" s="25" customFormat="1" ht="13.5" customHeight="1">
      <c r="A129" s="33" t="s">
        <v>12</v>
      </c>
      <c r="B129" s="32">
        <v>15</v>
      </c>
      <c r="C129" s="32">
        <v>0</v>
      </c>
      <c r="D129" s="32">
        <v>1</v>
      </c>
      <c r="E129" s="32">
        <v>0</v>
      </c>
      <c r="F129" s="97">
        <f t="shared" si="19"/>
        <v>16</v>
      </c>
      <c r="G129" s="98">
        <f t="shared" si="20"/>
        <v>0</v>
      </c>
      <c r="H129" s="99">
        <f t="shared" si="22"/>
        <v>0.95124851367419727</v>
      </c>
      <c r="I129" s="32"/>
      <c r="J129" s="32"/>
      <c r="K129" s="32"/>
      <c r="L129" s="32"/>
      <c r="M129" s="32"/>
      <c r="N129" s="31"/>
      <c r="O129" s="30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</row>
    <row r="130" spans="1:67" s="23" customFormat="1" ht="13.5" customHeight="1">
      <c r="A130" s="33" t="s">
        <v>13</v>
      </c>
      <c r="B130" s="32">
        <v>14</v>
      </c>
      <c r="C130" s="32">
        <v>0</v>
      </c>
      <c r="D130" s="32">
        <v>0</v>
      </c>
      <c r="E130" s="32">
        <v>0</v>
      </c>
      <c r="F130" s="97">
        <f t="shared" si="19"/>
        <v>14</v>
      </c>
      <c r="G130" s="98">
        <f t="shared" si="20"/>
        <v>0</v>
      </c>
      <c r="H130" s="99">
        <f t="shared" si="22"/>
        <v>0.83234244946492275</v>
      </c>
      <c r="I130" s="32"/>
      <c r="J130" s="32"/>
      <c r="K130" s="32"/>
      <c r="L130" s="32"/>
      <c r="M130" s="32"/>
      <c r="N130" s="31"/>
      <c r="O130" s="30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</row>
    <row r="131" spans="1:67" s="23" customFormat="1" ht="13.5" customHeight="1">
      <c r="A131" s="33" t="s">
        <v>14</v>
      </c>
      <c r="B131" s="32">
        <v>13</v>
      </c>
      <c r="C131" s="32">
        <v>1</v>
      </c>
      <c r="D131" s="32">
        <v>1</v>
      </c>
      <c r="E131" s="32">
        <v>0</v>
      </c>
      <c r="F131" s="97">
        <f t="shared" si="19"/>
        <v>15</v>
      </c>
      <c r="G131" s="98">
        <f t="shared" si="20"/>
        <v>6.7</v>
      </c>
      <c r="H131" s="99">
        <f t="shared" si="22"/>
        <v>0.89179548156956001</v>
      </c>
      <c r="I131" s="32"/>
      <c r="J131" s="32"/>
      <c r="K131" s="32"/>
      <c r="L131" s="32"/>
      <c r="M131" s="32"/>
      <c r="N131" s="31"/>
      <c r="O131" s="30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</row>
    <row r="132" spans="1:67" s="23" customFormat="1" ht="13.5" customHeight="1">
      <c r="A132" s="29" t="s">
        <v>15</v>
      </c>
      <c r="B132" s="103">
        <f>SUM(B126:B131)</f>
        <v>67</v>
      </c>
      <c r="C132" s="103">
        <f>SUM(C126:C131)</f>
        <v>3</v>
      </c>
      <c r="D132" s="103">
        <f>SUM(D126:D131)</f>
        <v>2</v>
      </c>
      <c r="E132" s="103">
        <f>SUM(E126:E131)</f>
        <v>0</v>
      </c>
      <c r="F132" s="103">
        <f t="shared" ref="F132:F161" si="23">SUM(B132:E132)</f>
        <v>72</v>
      </c>
      <c r="G132" s="104">
        <f t="shared" si="20"/>
        <v>4.2</v>
      </c>
      <c r="H132" s="105">
        <f t="shared" si="22"/>
        <v>4.2806183115338881</v>
      </c>
      <c r="I132" s="28"/>
      <c r="J132" s="28"/>
      <c r="K132" s="28"/>
      <c r="L132" s="28"/>
      <c r="M132" s="28"/>
      <c r="N132" s="27"/>
      <c r="O132" s="26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</row>
    <row r="133" spans="1:67" s="25" customFormat="1" ht="13.5" customHeight="1">
      <c r="A133" s="37" t="s">
        <v>16</v>
      </c>
      <c r="B133" s="36">
        <v>14</v>
      </c>
      <c r="C133" s="36">
        <v>1</v>
      </c>
      <c r="D133" s="36">
        <v>0</v>
      </c>
      <c r="E133" s="36">
        <v>0</v>
      </c>
      <c r="F133" s="100">
        <f t="shared" si="23"/>
        <v>15</v>
      </c>
      <c r="G133" s="101">
        <f t="shared" si="20"/>
        <v>6.7</v>
      </c>
      <c r="H133" s="102">
        <f t="shared" si="22"/>
        <v>0.89179548156956001</v>
      </c>
      <c r="I133" s="36"/>
      <c r="J133" s="36"/>
      <c r="K133" s="36"/>
      <c r="L133" s="36"/>
      <c r="M133" s="36"/>
      <c r="N133" s="35"/>
      <c r="O133" s="3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67" s="25" customFormat="1" ht="13.5" customHeight="1">
      <c r="A134" s="33" t="s">
        <v>17</v>
      </c>
      <c r="B134" s="32">
        <v>16</v>
      </c>
      <c r="C134" s="32">
        <v>1</v>
      </c>
      <c r="D134" s="32">
        <v>0</v>
      </c>
      <c r="E134" s="32">
        <v>0</v>
      </c>
      <c r="F134" s="97">
        <f t="shared" si="23"/>
        <v>17</v>
      </c>
      <c r="G134" s="98">
        <f t="shared" si="20"/>
        <v>5.9</v>
      </c>
      <c r="H134" s="99">
        <f t="shared" si="22"/>
        <v>1.0107015457788349</v>
      </c>
      <c r="I134" s="32"/>
      <c r="J134" s="32"/>
      <c r="K134" s="32"/>
      <c r="L134" s="32"/>
      <c r="M134" s="32"/>
      <c r="N134" s="31"/>
      <c r="O134" s="30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67" s="25" customFormat="1" ht="13.5" customHeight="1">
      <c r="A135" s="33" t="s">
        <v>18</v>
      </c>
      <c r="B135" s="32">
        <v>19</v>
      </c>
      <c r="C135" s="32">
        <v>1</v>
      </c>
      <c r="D135" s="32">
        <v>2</v>
      </c>
      <c r="E135" s="32">
        <v>0</v>
      </c>
      <c r="F135" s="97">
        <f t="shared" si="23"/>
        <v>22</v>
      </c>
      <c r="G135" s="98">
        <f t="shared" si="20"/>
        <v>4.5</v>
      </c>
      <c r="H135" s="99">
        <f t="shared" si="22"/>
        <v>1.3079667063020213</v>
      </c>
      <c r="I135" s="32"/>
      <c r="J135" s="32"/>
      <c r="K135" s="32"/>
      <c r="L135" s="32"/>
      <c r="M135" s="32"/>
      <c r="N135" s="31"/>
      <c r="O135" s="30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</row>
    <row r="136" spans="1:67" s="23" customFormat="1" ht="13.5" customHeight="1">
      <c r="A136" s="33" t="s">
        <v>19</v>
      </c>
      <c r="B136" s="32">
        <v>10</v>
      </c>
      <c r="C136" s="32">
        <v>1</v>
      </c>
      <c r="D136" s="32">
        <v>0</v>
      </c>
      <c r="E136" s="32">
        <v>0</v>
      </c>
      <c r="F136" s="97">
        <f t="shared" si="23"/>
        <v>11</v>
      </c>
      <c r="G136" s="98">
        <f t="shared" si="20"/>
        <v>9.1</v>
      </c>
      <c r="H136" s="99">
        <f t="shared" si="22"/>
        <v>0.65398335315101064</v>
      </c>
      <c r="I136" s="32"/>
      <c r="J136" s="32"/>
      <c r="K136" s="32"/>
      <c r="L136" s="32"/>
      <c r="M136" s="32"/>
      <c r="N136" s="31"/>
      <c r="O136" s="30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</row>
    <row r="137" spans="1:67" s="25" customFormat="1" ht="13.5" customHeight="1">
      <c r="A137" s="33" t="s">
        <v>20</v>
      </c>
      <c r="B137" s="32">
        <v>13</v>
      </c>
      <c r="C137" s="32">
        <v>0</v>
      </c>
      <c r="D137" s="32">
        <v>1</v>
      </c>
      <c r="E137" s="32">
        <v>0</v>
      </c>
      <c r="F137" s="97">
        <f t="shared" si="23"/>
        <v>14</v>
      </c>
      <c r="G137" s="98">
        <f t="shared" si="20"/>
        <v>0</v>
      </c>
      <c r="H137" s="99">
        <f t="shared" si="22"/>
        <v>0.83234244946492275</v>
      </c>
      <c r="I137" s="32"/>
      <c r="J137" s="32"/>
      <c r="K137" s="32"/>
      <c r="L137" s="32"/>
      <c r="M137" s="32"/>
      <c r="N137" s="31"/>
      <c r="O137" s="30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</row>
    <row r="138" spans="1:67" s="23" customFormat="1" ht="13.5" customHeight="1">
      <c r="A138" s="33" t="s">
        <v>21</v>
      </c>
      <c r="B138" s="32">
        <v>20</v>
      </c>
      <c r="C138" s="32">
        <v>0</v>
      </c>
      <c r="D138" s="32">
        <v>2</v>
      </c>
      <c r="E138" s="32">
        <v>1</v>
      </c>
      <c r="F138" s="97">
        <f t="shared" si="23"/>
        <v>23</v>
      </c>
      <c r="G138" s="98">
        <f t="shared" si="20"/>
        <v>4.3</v>
      </c>
      <c r="H138" s="99">
        <f t="shared" si="22"/>
        <v>1.3674197384066586</v>
      </c>
      <c r="I138" s="32"/>
      <c r="J138" s="32"/>
      <c r="K138" s="32"/>
      <c r="L138" s="32"/>
      <c r="M138" s="32"/>
      <c r="N138" s="31"/>
      <c r="O138" s="30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</row>
    <row r="139" spans="1:67" s="25" customFormat="1" ht="13.5" customHeight="1">
      <c r="A139" s="29" t="s">
        <v>15</v>
      </c>
      <c r="B139" s="103">
        <f>SUM(B133:B138)</f>
        <v>92</v>
      </c>
      <c r="C139" s="103">
        <f>SUM(C133:C138)</f>
        <v>4</v>
      </c>
      <c r="D139" s="103">
        <f>SUM(D133:D138)</f>
        <v>5</v>
      </c>
      <c r="E139" s="103">
        <f>SUM(E133:E138)</f>
        <v>1</v>
      </c>
      <c r="F139" s="103">
        <f t="shared" si="23"/>
        <v>102</v>
      </c>
      <c r="G139" s="104">
        <f t="shared" si="20"/>
        <v>4.9000000000000004</v>
      </c>
      <c r="H139" s="105">
        <f t="shared" si="22"/>
        <v>6.0642092746730079</v>
      </c>
      <c r="I139" s="28"/>
      <c r="J139" s="28"/>
      <c r="K139" s="28"/>
      <c r="L139" s="28"/>
      <c r="M139" s="28"/>
      <c r="N139" s="27"/>
      <c r="O139" s="26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67" s="23" customFormat="1" ht="13.5" customHeight="1">
      <c r="A140" s="33" t="s">
        <v>22</v>
      </c>
      <c r="B140" s="32">
        <v>135</v>
      </c>
      <c r="C140" s="32">
        <v>1</v>
      </c>
      <c r="D140" s="32">
        <v>6</v>
      </c>
      <c r="E140" s="32">
        <v>1</v>
      </c>
      <c r="F140" s="97">
        <f t="shared" si="23"/>
        <v>143</v>
      </c>
      <c r="G140" s="98">
        <f t="shared" si="20"/>
        <v>1.4</v>
      </c>
      <c r="H140" s="99">
        <f t="shared" si="22"/>
        <v>8.5017835909631394</v>
      </c>
      <c r="I140" s="32"/>
      <c r="J140" s="32"/>
      <c r="K140" s="32"/>
      <c r="L140" s="32"/>
      <c r="M140" s="32"/>
      <c r="N140" s="31"/>
      <c r="O140" s="30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</row>
    <row r="141" spans="1:67" s="25" customFormat="1" ht="13.5" customHeight="1">
      <c r="A141" s="33" t="s">
        <v>23</v>
      </c>
      <c r="B141" s="32">
        <v>122</v>
      </c>
      <c r="C141" s="32">
        <v>3</v>
      </c>
      <c r="D141" s="32">
        <v>11</v>
      </c>
      <c r="E141" s="32">
        <v>1</v>
      </c>
      <c r="F141" s="97">
        <f t="shared" si="23"/>
        <v>137</v>
      </c>
      <c r="G141" s="98">
        <f t="shared" si="20"/>
        <v>2.9</v>
      </c>
      <c r="H141" s="99">
        <f t="shared" si="22"/>
        <v>8.1450653983353138</v>
      </c>
      <c r="I141" s="32"/>
      <c r="J141" s="32"/>
      <c r="K141" s="32"/>
      <c r="L141" s="32"/>
      <c r="M141" s="32"/>
      <c r="N141" s="31"/>
      <c r="O141" s="30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67" s="23" customFormat="1" ht="13.5" customHeight="1">
      <c r="A142" s="33" t="s">
        <v>24</v>
      </c>
      <c r="B142" s="32">
        <v>117</v>
      </c>
      <c r="C142" s="32">
        <v>2</v>
      </c>
      <c r="D142" s="32">
        <v>7</v>
      </c>
      <c r="E142" s="32">
        <v>1</v>
      </c>
      <c r="F142" s="97">
        <f t="shared" si="23"/>
        <v>127</v>
      </c>
      <c r="G142" s="98">
        <f t="shared" si="20"/>
        <v>2.4</v>
      </c>
      <c r="H142" s="99">
        <f t="shared" si="22"/>
        <v>7.5505350772889415</v>
      </c>
      <c r="I142" s="32"/>
      <c r="J142" s="32"/>
      <c r="K142" s="32"/>
      <c r="L142" s="32"/>
      <c r="M142" s="32"/>
      <c r="N142" s="31"/>
      <c r="O142" s="30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</row>
    <row r="143" spans="1:67" s="25" customFormat="1" ht="13.5" customHeight="1">
      <c r="A143" s="33" t="s">
        <v>25</v>
      </c>
      <c r="B143" s="32">
        <v>118</v>
      </c>
      <c r="C143" s="32">
        <v>2</v>
      </c>
      <c r="D143" s="32">
        <v>1</v>
      </c>
      <c r="E143" s="32">
        <v>0</v>
      </c>
      <c r="F143" s="97">
        <f t="shared" si="23"/>
        <v>121</v>
      </c>
      <c r="G143" s="98">
        <f t="shared" si="20"/>
        <v>1.7</v>
      </c>
      <c r="H143" s="99">
        <f t="shared" si="22"/>
        <v>7.1938168846611177</v>
      </c>
      <c r="I143" s="32"/>
      <c r="J143" s="32"/>
      <c r="K143" s="32"/>
      <c r="L143" s="32"/>
      <c r="M143" s="32"/>
      <c r="N143" s="31"/>
      <c r="O143" s="30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67" s="25" customFormat="1" ht="13.5" customHeight="1">
      <c r="A144" s="33" t="s">
        <v>26</v>
      </c>
      <c r="B144" s="32">
        <v>126</v>
      </c>
      <c r="C144" s="32">
        <v>4</v>
      </c>
      <c r="D144" s="32">
        <v>3</v>
      </c>
      <c r="E144" s="32">
        <v>1</v>
      </c>
      <c r="F144" s="97">
        <f t="shared" si="23"/>
        <v>134</v>
      </c>
      <c r="G144" s="98">
        <f t="shared" si="20"/>
        <v>3.7</v>
      </c>
      <c r="H144" s="99">
        <f t="shared" si="22"/>
        <v>7.9667063020214037</v>
      </c>
      <c r="I144" s="32"/>
      <c r="J144" s="32"/>
      <c r="K144" s="32"/>
      <c r="L144" s="32"/>
      <c r="M144" s="32"/>
      <c r="N144" s="31"/>
      <c r="O144" s="30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67" s="25" customFormat="1" ht="13.5" customHeight="1">
      <c r="A145" s="33" t="s">
        <v>27</v>
      </c>
      <c r="B145" s="32">
        <v>120</v>
      </c>
      <c r="C145" s="32">
        <v>2</v>
      </c>
      <c r="D145" s="32">
        <v>7</v>
      </c>
      <c r="E145" s="32">
        <v>1</v>
      </c>
      <c r="F145" s="97">
        <f t="shared" si="23"/>
        <v>130</v>
      </c>
      <c r="G145" s="98">
        <f t="shared" si="20"/>
        <v>2.2999999999999998</v>
      </c>
      <c r="H145" s="99">
        <f t="shared" si="22"/>
        <v>7.7288941736028542</v>
      </c>
      <c r="I145" s="32"/>
      <c r="J145" s="32"/>
      <c r="K145" s="32"/>
      <c r="L145" s="32"/>
      <c r="M145" s="32"/>
      <c r="N145" s="31"/>
      <c r="O145" s="30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</row>
    <row r="146" spans="1:67" s="23" customFormat="1" ht="13.5" customHeight="1">
      <c r="A146" s="33" t="s">
        <v>28</v>
      </c>
      <c r="B146" s="32">
        <v>106</v>
      </c>
      <c r="C146" s="32">
        <v>3</v>
      </c>
      <c r="D146" s="32">
        <v>6</v>
      </c>
      <c r="E146" s="32">
        <v>0</v>
      </c>
      <c r="F146" s="97">
        <f t="shared" si="23"/>
        <v>115</v>
      </c>
      <c r="G146" s="98">
        <f t="shared" si="20"/>
        <v>2.6</v>
      </c>
      <c r="H146" s="99">
        <f t="shared" si="22"/>
        <v>6.8370986920332939</v>
      </c>
      <c r="I146" s="32"/>
      <c r="J146" s="32"/>
      <c r="K146" s="32"/>
      <c r="L146" s="32"/>
      <c r="M146" s="32"/>
      <c r="N146" s="31"/>
      <c r="O146" s="30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</row>
    <row r="147" spans="1:67" s="23" customFormat="1" ht="13.5" customHeight="1">
      <c r="A147" s="33" t="s">
        <v>56</v>
      </c>
      <c r="B147" s="32">
        <v>139</v>
      </c>
      <c r="C147" s="32">
        <v>2</v>
      </c>
      <c r="D147" s="32">
        <v>7</v>
      </c>
      <c r="E147" s="32">
        <v>2</v>
      </c>
      <c r="F147" s="97">
        <f t="shared" si="23"/>
        <v>150</v>
      </c>
      <c r="G147" s="98">
        <f t="shared" si="20"/>
        <v>2.7</v>
      </c>
      <c r="H147" s="99">
        <f t="shared" si="22"/>
        <v>8.9179548156955999</v>
      </c>
      <c r="I147" s="32"/>
      <c r="J147" s="32"/>
      <c r="K147" s="32"/>
      <c r="L147" s="32"/>
      <c r="M147" s="32"/>
      <c r="N147" s="31"/>
      <c r="O147" s="30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</row>
    <row r="148" spans="1:67" s="23" customFormat="1" ht="13.5" customHeight="1">
      <c r="A148" s="37" t="s">
        <v>29</v>
      </c>
      <c r="B148" s="36">
        <v>17</v>
      </c>
      <c r="C148" s="36">
        <v>0</v>
      </c>
      <c r="D148" s="36">
        <v>1</v>
      </c>
      <c r="E148" s="36">
        <v>0</v>
      </c>
      <c r="F148" s="100">
        <f t="shared" si="23"/>
        <v>18</v>
      </c>
      <c r="G148" s="101">
        <f t="shared" si="20"/>
        <v>0</v>
      </c>
      <c r="H148" s="102">
        <f t="shared" si="22"/>
        <v>1.070154577883472</v>
      </c>
      <c r="I148" s="36"/>
      <c r="J148" s="36"/>
      <c r="K148" s="36"/>
      <c r="L148" s="36"/>
      <c r="M148" s="36"/>
      <c r="N148" s="35"/>
      <c r="O148" s="3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</row>
    <row r="149" spans="1:67" s="25" customFormat="1" ht="13.5" customHeight="1">
      <c r="A149" s="33" t="s">
        <v>30</v>
      </c>
      <c r="B149" s="32">
        <v>18</v>
      </c>
      <c r="C149" s="32">
        <v>0</v>
      </c>
      <c r="D149" s="32">
        <v>1</v>
      </c>
      <c r="E149" s="32">
        <v>0</v>
      </c>
      <c r="F149" s="97">
        <f t="shared" si="23"/>
        <v>19</v>
      </c>
      <c r="G149" s="98">
        <f t="shared" si="20"/>
        <v>0</v>
      </c>
      <c r="H149" s="99">
        <f t="shared" si="22"/>
        <v>1.1296076099881094</v>
      </c>
      <c r="I149" s="32"/>
      <c r="J149" s="32"/>
      <c r="K149" s="32"/>
      <c r="L149" s="32"/>
      <c r="M149" s="32"/>
      <c r="N149" s="31"/>
      <c r="O149" s="30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</row>
    <row r="150" spans="1:67" s="25" customFormat="1" ht="13.5" customHeight="1">
      <c r="A150" s="33" t="s">
        <v>31</v>
      </c>
      <c r="B150" s="32">
        <v>20</v>
      </c>
      <c r="C150" s="32">
        <v>0</v>
      </c>
      <c r="D150" s="32">
        <v>1</v>
      </c>
      <c r="E150" s="32">
        <v>0</v>
      </c>
      <c r="F150" s="97">
        <f t="shared" si="23"/>
        <v>21</v>
      </c>
      <c r="G150" s="98">
        <f t="shared" si="20"/>
        <v>0</v>
      </c>
      <c r="H150" s="99">
        <f t="shared" si="22"/>
        <v>1.2485136741973841</v>
      </c>
      <c r="I150" s="32"/>
      <c r="J150" s="32"/>
      <c r="K150" s="32"/>
      <c r="L150" s="32"/>
      <c r="M150" s="32"/>
      <c r="N150" s="31"/>
      <c r="O150" s="30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67" s="25" customFormat="1" ht="13.5" customHeight="1">
      <c r="A151" s="33" t="s">
        <v>32</v>
      </c>
      <c r="B151" s="32">
        <v>26</v>
      </c>
      <c r="C151" s="32">
        <v>1</v>
      </c>
      <c r="D151" s="32">
        <v>0</v>
      </c>
      <c r="E151" s="32">
        <v>0</v>
      </c>
      <c r="F151" s="97">
        <f t="shared" si="23"/>
        <v>27</v>
      </c>
      <c r="G151" s="98">
        <f t="shared" si="20"/>
        <v>3.7</v>
      </c>
      <c r="H151" s="99">
        <f t="shared" si="22"/>
        <v>1.6052318668252081</v>
      </c>
      <c r="I151" s="32"/>
      <c r="J151" s="32"/>
      <c r="K151" s="32"/>
      <c r="L151" s="32"/>
      <c r="M151" s="32"/>
      <c r="N151" s="31"/>
      <c r="O151" s="30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</row>
    <row r="152" spans="1:67" s="23" customFormat="1" ht="13.5" customHeight="1">
      <c r="A152" s="33" t="s">
        <v>33</v>
      </c>
      <c r="B152" s="32">
        <v>22</v>
      </c>
      <c r="C152" s="32">
        <v>0</v>
      </c>
      <c r="D152" s="32">
        <v>0</v>
      </c>
      <c r="E152" s="32">
        <v>0</v>
      </c>
      <c r="F152" s="97">
        <f t="shared" si="23"/>
        <v>22</v>
      </c>
      <c r="G152" s="98">
        <f t="shared" si="20"/>
        <v>0</v>
      </c>
      <c r="H152" s="99">
        <f t="shared" si="22"/>
        <v>1.3079667063020213</v>
      </c>
      <c r="I152" s="32"/>
      <c r="J152" s="32"/>
      <c r="K152" s="32"/>
      <c r="L152" s="32"/>
      <c r="M152" s="32"/>
      <c r="N152" s="31"/>
      <c r="O152" s="30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</row>
    <row r="153" spans="1:67" s="25" customFormat="1" ht="13.5" customHeight="1">
      <c r="A153" s="33" t="s">
        <v>34</v>
      </c>
      <c r="B153" s="32">
        <v>22</v>
      </c>
      <c r="C153" s="32">
        <v>2</v>
      </c>
      <c r="D153" s="32">
        <v>0</v>
      </c>
      <c r="E153" s="32">
        <v>0</v>
      </c>
      <c r="F153" s="97">
        <f t="shared" si="23"/>
        <v>24</v>
      </c>
      <c r="G153" s="98">
        <f t="shared" si="20"/>
        <v>8.3000000000000007</v>
      </c>
      <c r="H153" s="99">
        <f t="shared" si="22"/>
        <v>1.426872770511296</v>
      </c>
      <c r="I153" s="32"/>
      <c r="J153" s="32"/>
      <c r="K153" s="32"/>
      <c r="L153" s="32"/>
      <c r="M153" s="32"/>
      <c r="N153" s="31"/>
      <c r="O153" s="30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</row>
    <row r="154" spans="1:67" s="23" customFormat="1" ht="13.5" customHeight="1">
      <c r="A154" s="29" t="s">
        <v>15</v>
      </c>
      <c r="B154" s="103">
        <f>SUM(B148:B153)</f>
        <v>125</v>
      </c>
      <c r="C154" s="103">
        <f>SUM(C148:C153)</f>
        <v>3</v>
      </c>
      <c r="D154" s="103">
        <f>SUM(D148:D153)</f>
        <v>3</v>
      </c>
      <c r="E154" s="103">
        <f>SUM(E148:E153)</f>
        <v>0</v>
      </c>
      <c r="F154" s="103">
        <f t="shared" si="23"/>
        <v>131</v>
      </c>
      <c r="G154" s="104">
        <f t="shared" si="20"/>
        <v>2.2999999999999998</v>
      </c>
      <c r="H154" s="105">
        <f t="shared" si="22"/>
        <v>7.788347205707491</v>
      </c>
      <c r="I154" s="28"/>
      <c r="J154" s="28"/>
      <c r="K154" s="28"/>
      <c r="L154" s="28"/>
      <c r="M154" s="28"/>
      <c r="N154" s="27"/>
      <c r="O154" s="26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</row>
    <row r="155" spans="1:67" s="23" customFormat="1" ht="13.5" customHeight="1">
      <c r="A155" s="37" t="s">
        <v>35</v>
      </c>
      <c r="B155" s="36">
        <v>21</v>
      </c>
      <c r="C155" s="36">
        <v>0</v>
      </c>
      <c r="D155" s="36">
        <v>0</v>
      </c>
      <c r="E155" s="36">
        <v>0</v>
      </c>
      <c r="F155" s="100">
        <f t="shared" si="23"/>
        <v>21</v>
      </c>
      <c r="G155" s="101">
        <f t="shared" si="20"/>
        <v>0</v>
      </c>
      <c r="H155" s="102">
        <f t="shared" si="22"/>
        <v>1.2485136741973841</v>
      </c>
      <c r="I155" s="36"/>
      <c r="J155" s="36"/>
      <c r="K155" s="36"/>
      <c r="L155" s="36"/>
      <c r="M155" s="36"/>
      <c r="N155" s="35"/>
      <c r="O155" s="3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</row>
    <row r="156" spans="1:67" s="25" customFormat="1" ht="13.5" customHeight="1">
      <c r="A156" s="33" t="s">
        <v>36</v>
      </c>
      <c r="B156" s="32">
        <v>30</v>
      </c>
      <c r="C156" s="32">
        <v>1</v>
      </c>
      <c r="D156" s="32">
        <v>1</v>
      </c>
      <c r="E156" s="32">
        <v>0</v>
      </c>
      <c r="F156" s="97">
        <f t="shared" si="23"/>
        <v>32</v>
      </c>
      <c r="G156" s="98">
        <f t="shared" si="20"/>
        <v>3.1</v>
      </c>
      <c r="H156" s="99">
        <f t="shared" si="22"/>
        <v>1.9024970273483945</v>
      </c>
      <c r="I156" s="32"/>
      <c r="J156" s="32"/>
      <c r="K156" s="32"/>
      <c r="L156" s="32"/>
      <c r="M156" s="32"/>
      <c r="N156" s="31"/>
      <c r="O156" s="30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</row>
    <row r="157" spans="1:67" s="25" customFormat="1" ht="13.5" customHeight="1">
      <c r="A157" s="33" t="s">
        <v>37</v>
      </c>
      <c r="B157" s="32">
        <v>12</v>
      </c>
      <c r="C157" s="32">
        <v>0</v>
      </c>
      <c r="D157" s="32">
        <v>0</v>
      </c>
      <c r="E157" s="32">
        <v>0</v>
      </c>
      <c r="F157" s="97">
        <f t="shared" si="23"/>
        <v>12</v>
      </c>
      <c r="G157" s="98">
        <f t="shared" si="20"/>
        <v>0</v>
      </c>
      <c r="H157" s="99">
        <f t="shared" si="22"/>
        <v>0.71343638525564801</v>
      </c>
      <c r="I157" s="32"/>
      <c r="J157" s="32"/>
      <c r="K157" s="32"/>
      <c r="L157" s="32"/>
      <c r="M157" s="32"/>
      <c r="N157" s="31"/>
      <c r="O157" s="30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</row>
    <row r="158" spans="1:67" s="22" customFormat="1" ht="13.5" customHeight="1">
      <c r="A158" s="33" t="s">
        <v>38</v>
      </c>
      <c r="B158" s="32">
        <v>20</v>
      </c>
      <c r="C158" s="32">
        <v>2</v>
      </c>
      <c r="D158" s="32">
        <v>1</v>
      </c>
      <c r="E158" s="32">
        <v>0</v>
      </c>
      <c r="F158" s="97">
        <f t="shared" si="23"/>
        <v>23</v>
      </c>
      <c r="G158" s="98">
        <f t="shared" si="20"/>
        <v>8.6999999999999993</v>
      </c>
      <c r="H158" s="99">
        <f t="shared" si="22"/>
        <v>1.3674197384066586</v>
      </c>
      <c r="I158" s="32"/>
      <c r="J158" s="32"/>
      <c r="K158" s="32"/>
      <c r="L158" s="32"/>
      <c r="M158" s="32"/>
      <c r="N158" s="31"/>
      <c r="O158" s="30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</row>
    <row r="159" spans="1:67" s="22" customFormat="1" ht="13.5" customHeight="1">
      <c r="A159" s="33" t="s">
        <v>39</v>
      </c>
      <c r="B159" s="32">
        <v>19</v>
      </c>
      <c r="C159" s="32">
        <v>0</v>
      </c>
      <c r="D159" s="32">
        <v>0</v>
      </c>
      <c r="E159" s="32">
        <v>0</v>
      </c>
      <c r="F159" s="97">
        <f t="shared" si="23"/>
        <v>19</v>
      </c>
      <c r="G159" s="98">
        <f t="shared" si="20"/>
        <v>0</v>
      </c>
      <c r="H159" s="99">
        <f t="shared" si="22"/>
        <v>1.1296076099881094</v>
      </c>
      <c r="I159" s="32"/>
      <c r="J159" s="32"/>
      <c r="K159" s="32"/>
      <c r="L159" s="32"/>
      <c r="M159" s="32"/>
      <c r="N159" s="31"/>
      <c r="O159" s="30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</row>
    <row r="160" spans="1:67" s="23" customFormat="1" ht="13.5" customHeight="1">
      <c r="A160" s="33" t="s">
        <v>40</v>
      </c>
      <c r="B160" s="32">
        <v>8</v>
      </c>
      <c r="C160" s="32">
        <v>0</v>
      </c>
      <c r="D160" s="32">
        <v>0</v>
      </c>
      <c r="E160" s="32">
        <v>0</v>
      </c>
      <c r="F160" s="97">
        <f t="shared" si="23"/>
        <v>8</v>
      </c>
      <c r="G160" s="98">
        <f t="shared" si="20"/>
        <v>0</v>
      </c>
      <c r="H160" s="99">
        <f t="shared" si="22"/>
        <v>0.47562425683709864</v>
      </c>
      <c r="I160" s="32"/>
      <c r="J160" s="32"/>
      <c r="K160" s="32"/>
      <c r="L160" s="32"/>
      <c r="M160" s="32"/>
      <c r="N160" s="31"/>
      <c r="O160" s="30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</row>
    <row r="161" spans="1:67" s="25" customFormat="1" ht="13.5" customHeight="1">
      <c r="A161" s="29" t="s">
        <v>15</v>
      </c>
      <c r="B161" s="103">
        <f>SUM(B155:B160)</f>
        <v>110</v>
      </c>
      <c r="C161" s="103">
        <f>SUM(C155:C160)</f>
        <v>3</v>
      </c>
      <c r="D161" s="103">
        <f>SUM(D155:D160)</f>
        <v>2</v>
      </c>
      <c r="E161" s="103">
        <f>SUM(E155:E160)</f>
        <v>0</v>
      </c>
      <c r="F161" s="103">
        <f t="shared" si="23"/>
        <v>115</v>
      </c>
      <c r="G161" s="104">
        <f t="shared" si="20"/>
        <v>2.6</v>
      </c>
      <c r="H161" s="105">
        <f t="shared" si="22"/>
        <v>6.8370986920332939</v>
      </c>
      <c r="I161" s="28"/>
      <c r="J161" s="28"/>
      <c r="K161" s="28"/>
      <c r="L161" s="28"/>
      <c r="M161" s="28"/>
      <c r="N161" s="27"/>
      <c r="O161" s="26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</row>
    <row r="162" spans="1:67" s="23" customFormat="1" ht="13.5" customHeight="1">
      <c r="A162" s="33" t="s">
        <v>90</v>
      </c>
      <c r="B162" s="32">
        <v>35</v>
      </c>
      <c r="C162" s="32">
        <v>3</v>
      </c>
      <c r="D162" s="32">
        <v>6</v>
      </c>
      <c r="E162" s="32">
        <v>0</v>
      </c>
      <c r="F162" s="97">
        <f>SUM(B162:E162)</f>
        <v>44</v>
      </c>
      <c r="G162" s="98">
        <f>IF(SUM(C162,E162)=0,0,ROUND(SUM(C162,E162)/F162*100,1))</f>
        <v>6.8</v>
      </c>
      <c r="H162" s="99">
        <f>IF(F162=0,0,F162/F$165*100)</f>
        <v>2.6159334126040426</v>
      </c>
      <c r="I162" s="32"/>
      <c r="J162" s="32"/>
      <c r="K162" s="32"/>
      <c r="L162" s="32"/>
      <c r="M162" s="32"/>
      <c r="N162" s="31"/>
      <c r="O162" s="30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</row>
    <row r="163" spans="1:67" s="23" customFormat="1" ht="13.5" customHeight="1">
      <c r="A163" s="33" t="s">
        <v>91</v>
      </c>
      <c r="B163" s="32">
        <v>40</v>
      </c>
      <c r="C163" s="32">
        <v>1</v>
      </c>
      <c r="D163" s="32">
        <v>4</v>
      </c>
      <c r="E163" s="32">
        <v>0</v>
      </c>
      <c r="F163" s="97">
        <f>SUM(B163:E163)</f>
        <v>45</v>
      </c>
      <c r="G163" s="98">
        <f>IF(SUM(C163,E163)=0,0,ROUND(SUM(C163,E163)/F163*100,1))</f>
        <v>2.2000000000000002</v>
      </c>
      <c r="H163" s="99">
        <f>IF(F163=0,0,F163/F$165*100)</f>
        <v>2.6753864447086801</v>
      </c>
      <c r="I163" s="32"/>
      <c r="J163" s="32"/>
      <c r="K163" s="32"/>
      <c r="L163" s="32"/>
      <c r="M163" s="32"/>
      <c r="N163" s="31"/>
      <c r="O163" s="30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</row>
    <row r="164" spans="1:67" s="23" customFormat="1" ht="13.5" customHeight="1">
      <c r="A164" s="33" t="s">
        <v>92</v>
      </c>
      <c r="B164" s="32">
        <v>24</v>
      </c>
      <c r="C164" s="32">
        <v>0</v>
      </c>
      <c r="D164" s="32">
        <v>3</v>
      </c>
      <c r="E164" s="32">
        <v>0</v>
      </c>
      <c r="F164" s="97">
        <f>SUM(B164:E164)</f>
        <v>27</v>
      </c>
      <c r="G164" s="98">
        <f>IF(SUM(C164,E164)=0,0,ROUND(SUM(C164,E164)/F164*100,1))</f>
        <v>0</v>
      </c>
      <c r="H164" s="99">
        <f>IF(F164=0,0,F164/F$165*100)</f>
        <v>1.6052318668252081</v>
      </c>
      <c r="I164" s="32"/>
      <c r="J164" s="32"/>
      <c r="K164" s="32"/>
      <c r="L164" s="32"/>
      <c r="M164" s="32"/>
      <c r="N164" s="31"/>
      <c r="O164" s="30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</row>
    <row r="165" spans="1:67" s="22" customFormat="1" ht="13.5" customHeight="1">
      <c r="A165" s="29" t="s">
        <v>41</v>
      </c>
      <c r="B165" s="103">
        <f>SUM(B117:B125,B132,B139:B147,B154,B161,B162:B164)</f>
        <v>1554</v>
      </c>
      <c r="C165" s="103">
        <f>SUM(C117:C125,C132,C139:C147,C154,C161,C162:C164)</f>
        <v>40</v>
      </c>
      <c r="D165" s="103">
        <f>SUM(D117:D125,D132,D139:D147,D154,D161,D162:D164)</f>
        <v>77</v>
      </c>
      <c r="E165" s="103">
        <f>SUM(E117:E125,E132,E139:E147,E154,E161,E162:E164)</f>
        <v>11</v>
      </c>
      <c r="F165" s="103">
        <f>SUM(B165:E165)</f>
        <v>1682</v>
      </c>
      <c r="G165" s="104">
        <f>IF(SUM(C165,E165)=0,0,ROUND(SUM(C165,E165)/F165*100,1))</f>
        <v>3</v>
      </c>
      <c r="H165" s="105">
        <f>IF(F165=0,0,F165/F$165*100)</f>
        <v>100</v>
      </c>
      <c r="I165" s="28"/>
      <c r="J165" s="28"/>
      <c r="K165" s="28"/>
      <c r="L165" s="28"/>
      <c r="M165" s="28"/>
      <c r="N165" s="27"/>
      <c r="O165" s="26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</row>
    <row r="166" spans="1:67" s="22" customFormat="1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</row>
    <row r="167" spans="1:67" s="22" customFormat="1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</row>
    <row r="168" spans="1:67" s="23" customFormat="1" ht="13.5" customHeight="1">
      <c r="A168" s="48" t="s">
        <v>0</v>
      </c>
      <c r="B168" s="47"/>
      <c r="C168" s="46"/>
      <c r="D168" s="46"/>
      <c r="E168" s="46"/>
      <c r="F168" s="46"/>
      <c r="G168" s="46"/>
      <c r="H168" s="45"/>
      <c r="I168" s="47" t="s">
        <v>57</v>
      </c>
      <c r="J168" s="46"/>
      <c r="K168" s="46"/>
      <c r="L168" s="46"/>
      <c r="M168" s="46"/>
      <c r="N168" s="46"/>
      <c r="O168" s="45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</row>
    <row r="169" spans="1:67" s="25" customFormat="1" ht="38.25" customHeight="1">
      <c r="A169" s="95" t="s">
        <v>1</v>
      </c>
      <c r="B169" s="42" t="s">
        <v>2</v>
      </c>
      <c r="C169" s="41" t="s">
        <v>3</v>
      </c>
      <c r="D169" s="40" t="s">
        <v>4</v>
      </c>
      <c r="E169" s="41" t="s">
        <v>5</v>
      </c>
      <c r="F169" s="40" t="s">
        <v>6</v>
      </c>
      <c r="G169" s="40" t="s">
        <v>7</v>
      </c>
      <c r="H169" s="43" t="s">
        <v>8</v>
      </c>
      <c r="I169" s="42" t="s">
        <v>2</v>
      </c>
      <c r="J169" s="40" t="s">
        <v>3</v>
      </c>
      <c r="K169" s="40" t="s">
        <v>4</v>
      </c>
      <c r="L169" s="41" t="s">
        <v>5</v>
      </c>
      <c r="M169" s="40" t="s">
        <v>6</v>
      </c>
      <c r="N169" s="40" t="s">
        <v>7</v>
      </c>
      <c r="O169" s="39" t="s">
        <v>8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</row>
    <row r="170" spans="1:67" s="23" customFormat="1" ht="13.5" customHeight="1">
      <c r="A170" s="90" t="s">
        <v>96</v>
      </c>
      <c r="B170" s="32"/>
      <c r="C170" s="32"/>
      <c r="D170" s="32"/>
      <c r="E170" s="32"/>
      <c r="F170" s="32"/>
      <c r="G170" s="31"/>
      <c r="H170" s="30"/>
      <c r="I170" s="97">
        <f>SUM(方向別!B117,方向別!I117)</f>
        <v>17</v>
      </c>
      <c r="J170" s="97">
        <f>SUM(方向別!C117,方向別!J117)</f>
        <v>2</v>
      </c>
      <c r="K170" s="97">
        <f>SUM(方向別!D117,方向別!K117)</f>
        <v>2</v>
      </c>
      <c r="L170" s="97">
        <f>SUM(方向別!E117,方向別!L117)</f>
        <v>0</v>
      </c>
      <c r="M170" s="97">
        <f>SUM(I170:L170)</f>
        <v>21</v>
      </c>
      <c r="N170" s="98">
        <f t="shared" ref="N170:N214" si="24">IF(SUM(J170,L170)=0,0,ROUND(SUM(J170,L170)/M170*100,1))</f>
        <v>9.5</v>
      </c>
      <c r="O170" s="99">
        <f t="shared" ref="O170:O178" si="25">IF(M170=0,0,M170/M$218*100)</f>
        <v>1.2485136741973841</v>
      </c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</row>
    <row r="171" spans="1:67" s="23" customFormat="1" ht="13.5" customHeight="1">
      <c r="A171" s="33" t="s">
        <v>81</v>
      </c>
      <c r="B171" s="32"/>
      <c r="C171" s="32"/>
      <c r="D171" s="32"/>
      <c r="E171" s="32"/>
      <c r="F171" s="32"/>
      <c r="G171" s="31"/>
      <c r="H171" s="30"/>
      <c r="I171" s="97">
        <f>SUM(方向別!B118,方向別!I118)</f>
        <v>8</v>
      </c>
      <c r="J171" s="97">
        <f>SUM(方向別!C118,方向別!J118)</f>
        <v>0</v>
      </c>
      <c r="K171" s="97">
        <f>SUM(方向別!D118,方向別!K118)</f>
        <v>1</v>
      </c>
      <c r="L171" s="97">
        <f>SUM(方向別!E118,方向別!L118)</f>
        <v>0</v>
      </c>
      <c r="M171" s="97">
        <f t="shared" ref="M171:M177" si="26">SUM(I171:L171)</f>
        <v>9</v>
      </c>
      <c r="N171" s="98">
        <f t="shared" si="24"/>
        <v>0</v>
      </c>
      <c r="O171" s="99">
        <f t="shared" si="25"/>
        <v>0.53507728894173601</v>
      </c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</row>
    <row r="172" spans="1:67" s="23" customFormat="1" ht="13.5" customHeight="1">
      <c r="A172" s="33" t="s">
        <v>82</v>
      </c>
      <c r="B172" s="32"/>
      <c r="C172" s="32"/>
      <c r="D172" s="32"/>
      <c r="E172" s="32"/>
      <c r="F172" s="32"/>
      <c r="G172" s="31"/>
      <c r="H172" s="30"/>
      <c r="I172" s="97">
        <f>SUM(方向別!B119,方向別!I119)</f>
        <v>9</v>
      </c>
      <c r="J172" s="97">
        <f>SUM(方向別!C119,方向別!J119)</f>
        <v>0</v>
      </c>
      <c r="K172" s="97">
        <f>SUM(方向別!D119,方向別!K119)</f>
        <v>0</v>
      </c>
      <c r="L172" s="97">
        <f>SUM(方向別!E119,方向別!L119)</f>
        <v>0</v>
      </c>
      <c r="M172" s="97">
        <f t="shared" si="26"/>
        <v>9</v>
      </c>
      <c r="N172" s="98">
        <f t="shared" si="24"/>
        <v>0</v>
      </c>
      <c r="O172" s="99">
        <f t="shared" si="25"/>
        <v>0.53507728894173601</v>
      </c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</row>
    <row r="173" spans="1:67" s="23" customFormat="1" ht="13.5" customHeight="1">
      <c r="A173" s="33" t="s">
        <v>97</v>
      </c>
      <c r="B173" s="32"/>
      <c r="C173" s="32"/>
      <c r="D173" s="32"/>
      <c r="E173" s="32"/>
      <c r="F173" s="32"/>
      <c r="G173" s="31"/>
      <c r="H173" s="30"/>
      <c r="I173" s="97">
        <f>SUM(方向別!B120,方向別!I120)</f>
        <v>4</v>
      </c>
      <c r="J173" s="97">
        <f>SUM(方向別!C120,方向別!J120)</f>
        <v>0</v>
      </c>
      <c r="K173" s="97">
        <f>SUM(方向別!D120,方向別!K120)</f>
        <v>0</v>
      </c>
      <c r="L173" s="97">
        <f>SUM(方向別!E120,方向別!L120)</f>
        <v>0</v>
      </c>
      <c r="M173" s="97">
        <f t="shared" si="26"/>
        <v>4</v>
      </c>
      <c r="N173" s="98">
        <f t="shared" si="24"/>
        <v>0</v>
      </c>
      <c r="O173" s="99">
        <f t="shared" si="25"/>
        <v>0.23781212841854932</v>
      </c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</row>
    <row r="174" spans="1:67" s="23" customFormat="1" ht="13.5" customHeight="1">
      <c r="A174" s="33" t="s">
        <v>98</v>
      </c>
      <c r="B174" s="32"/>
      <c r="C174" s="32"/>
      <c r="D174" s="32"/>
      <c r="E174" s="32"/>
      <c r="F174" s="32"/>
      <c r="G174" s="31"/>
      <c r="H174" s="30"/>
      <c r="I174" s="97">
        <f>SUM(方向別!B121,方向別!I121)</f>
        <v>2</v>
      </c>
      <c r="J174" s="97">
        <f>SUM(方向別!C121,方向別!J121)</f>
        <v>0</v>
      </c>
      <c r="K174" s="97">
        <f>SUM(方向別!D121,方向別!K121)</f>
        <v>0</v>
      </c>
      <c r="L174" s="97">
        <f>SUM(方向別!E121,方向別!L121)</f>
        <v>0</v>
      </c>
      <c r="M174" s="97">
        <f t="shared" si="26"/>
        <v>2</v>
      </c>
      <c r="N174" s="98">
        <f t="shared" si="24"/>
        <v>0</v>
      </c>
      <c r="O174" s="99">
        <f t="shared" si="25"/>
        <v>0.11890606420927466</v>
      </c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</row>
    <row r="175" spans="1:67" s="23" customFormat="1" ht="13.5" customHeight="1">
      <c r="A175" s="33" t="s">
        <v>99</v>
      </c>
      <c r="B175" s="32"/>
      <c r="C175" s="32"/>
      <c r="D175" s="32"/>
      <c r="E175" s="32"/>
      <c r="F175" s="32"/>
      <c r="G175" s="31"/>
      <c r="H175" s="30"/>
      <c r="I175" s="97">
        <f>SUM(方向別!B122,方向別!I122)</f>
        <v>4</v>
      </c>
      <c r="J175" s="97">
        <f>SUM(方向別!C122,方向別!J122)</f>
        <v>0</v>
      </c>
      <c r="K175" s="97">
        <f>SUM(方向別!D122,方向別!K122)</f>
        <v>0</v>
      </c>
      <c r="L175" s="97">
        <f>SUM(方向別!E122,方向別!L122)</f>
        <v>0</v>
      </c>
      <c r="M175" s="97">
        <f t="shared" si="26"/>
        <v>4</v>
      </c>
      <c r="N175" s="98">
        <f t="shared" si="24"/>
        <v>0</v>
      </c>
      <c r="O175" s="99">
        <f t="shared" si="25"/>
        <v>0.23781212841854932</v>
      </c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</row>
    <row r="176" spans="1:67" s="23" customFormat="1" ht="13.5" customHeight="1">
      <c r="A176" s="33" t="s">
        <v>100</v>
      </c>
      <c r="B176" s="32"/>
      <c r="C176" s="32"/>
      <c r="D176" s="32"/>
      <c r="E176" s="32"/>
      <c r="F176" s="32"/>
      <c r="G176" s="31"/>
      <c r="H176" s="30"/>
      <c r="I176" s="97">
        <f>SUM(方向別!B123,方向別!I123)</f>
        <v>3</v>
      </c>
      <c r="J176" s="97">
        <f>SUM(方向別!C123,方向別!J123)</f>
        <v>0</v>
      </c>
      <c r="K176" s="97">
        <f>SUM(方向別!D123,方向別!K123)</f>
        <v>0</v>
      </c>
      <c r="L176" s="97">
        <f>SUM(方向別!E123,方向別!L123)</f>
        <v>0</v>
      </c>
      <c r="M176" s="97">
        <f t="shared" si="26"/>
        <v>3</v>
      </c>
      <c r="N176" s="98">
        <f t="shared" si="24"/>
        <v>0</v>
      </c>
      <c r="O176" s="99">
        <f t="shared" si="25"/>
        <v>0.178359096313912</v>
      </c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</row>
    <row r="177" spans="1:67" s="23" customFormat="1" ht="13.5" customHeight="1">
      <c r="A177" s="33" t="s">
        <v>101</v>
      </c>
      <c r="B177" s="32"/>
      <c r="C177" s="32"/>
      <c r="D177" s="32"/>
      <c r="E177" s="32"/>
      <c r="F177" s="32"/>
      <c r="G177" s="31"/>
      <c r="H177" s="30"/>
      <c r="I177" s="97">
        <f>SUM(方向別!B124,方向別!I124)</f>
        <v>9</v>
      </c>
      <c r="J177" s="97">
        <f>SUM(方向別!C124,方向別!J124)</f>
        <v>0</v>
      </c>
      <c r="K177" s="97">
        <f>SUM(方向別!D124,方向別!K124)</f>
        <v>1</v>
      </c>
      <c r="L177" s="97">
        <f>SUM(方向別!E124,方向別!L124)</f>
        <v>1</v>
      </c>
      <c r="M177" s="97">
        <f t="shared" si="26"/>
        <v>11</v>
      </c>
      <c r="N177" s="98">
        <f t="shared" si="24"/>
        <v>9.1</v>
      </c>
      <c r="O177" s="99">
        <f t="shared" si="25"/>
        <v>0.65398335315101064</v>
      </c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</row>
    <row r="178" spans="1:67" s="23" customFormat="1" ht="13.5" customHeight="1">
      <c r="A178" s="33" t="s">
        <v>102</v>
      </c>
      <c r="B178" s="32"/>
      <c r="C178" s="32"/>
      <c r="D178" s="32"/>
      <c r="E178" s="32"/>
      <c r="F178" s="32"/>
      <c r="G178" s="31"/>
      <c r="H178" s="30"/>
      <c r="I178" s="97">
        <f>SUM(方向別!B125,方向別!I125)</f>
        <v>22</v>
      </c>
      <c r="J178" s="97">
        <f>SUM(方向別!C125,方向別!J125)</f>
        <v>2</v>
      </c>
      <c r="K178" s="97">
        <f>SUM(方向別!D125,方向別!K125)</f>
        <v>0</v>
      </c>
      <c r="L178" s="97">
        <f>SUM(方向別!E125,方向別!L125)</f>
        <v>2</v>
      </c>
      <c r="M178" s="97">
        <f>SUM(I178:L178)</f>
        <v>26</v>
      </c>
      <c r="N178" s="98">
        <f t="shared" si="24"/>
        <v>15.4</v>
      </c>
      <c r="O178" s="99">
        <f t="shared" si="25"/>
        <v>1.5457788347205708</v>
      </c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</row>
    <row r="179" spans="1:67" s="22" customFormat="1" ht="13.5" customHeight="1">
      <c r="A179" s="37" t="s">
        <v>9</v>
      </c>
      <c r="B179" s="36"/>
      <c r="C179" s="36"/>
      <c r="D179" s="36"/>
      <c r="E179" s="36"/>
      <c r="F179" s="36"/>
      <c r="G179" s="35"/>
      <c r="H179" s="34"/>
      <c r="I179" s="100">
        <f>SUM(方向別!B126,方向別!I126)</f>
        <v>5</v>
      </c>
      <c r="J179" s="100">
        <f>SUM(方向別!C126,方向別!J126)</f>
        <v>0</v>
      </c>
      <c r="K179" s="100">
        <f>SUM(方向別!D126,方向別!K126)</f>
        <v>0</v>
      </c>
      <c r="L179" s="100">
        <f>SUM(方向別!E126,方向別!L126)</f>
        <v>0</v>
      </c>
      <c r="M179" s="100">
        <f>SUM(I179:L179)</f>
        <v>5</v>
      </c>
      <c r="N179" s="101">
        <f t="shared" si="24"/>
        <v>0</v>
      </c>
      <c r="O179" s="102">
        <f>IF(M179=0,0,M179/M$218*100)</f>
        <v>0.29726516052318669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</row>
    <row r="180" spans="1:67" s="22" customFormat="1" ht="13.5" customHeight="1">
      <c r="A180" s="33" t="s">
        <v>10</v>
      </c>
      <c r="B180" s="32"/>
      <c r="C180" s="32"/>
      <c r="D180" s="32"/>
      <c r="E180" s="32"/>
      <c r="F180" s="32"/>
      <c r="G180" s="31"/>
      <c r="H180" s="30"/>
      <c r="I180" s="97">
        <f>SUM(方向別!B127,方向別!I127)</f>
        <v>13</v>
      </c>
      <c r="J180" s="97">
        <f>SUM(方向別!C127,方向別!J127)</f>
        <v>2</v>
      </c>
      <c r="K180" s="97">
        <f>SUM(方向別!D127,方向別!K127)</f>
        <v>0</v>
      </c>
      <c r="L180" s="97">
        <f>SUM(方向別!E127,方向別!L127)</f>
        <v>0</v>
      </c>
      <c r="M180" s="97">
        <f t="shared" ref="M180:M214" si="27">SUM(I180:L180)</f>
        <v>15</v>
      </c>
      <c r="N180" s="98">
        <f t="shared" si="24"/>
        <v>13.3</v>
      </c>
      <c r="O180" s="99">
        <f t="shared" ref="O180:O214" si="28">IF(M180=0,0,M180/M$218*100)</f>
        <v>0.89179548156956001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</row>
    <row r="181" spans="1:67" s="23" customFormat="1" ht="13.5" customHeight="1">
      <c r="A181" s="33" t="s">
        <v>11</v>
      </c>
      <c r="B181" s="32"/>
      <c r="C181" s="32"/>
      <c r="D181" s="32"/>
      <c r="E181" s="32"/>
      <c r="F181" s="32"/>
      <c r="G181" s="31"/>
      <c r="H181" s="30"/>
      <c r="I181" s="97">
        <f>SUM(方向別!B128,方向別!I128)</f>
        <v>7</v>
      </c>
      <c r="J181" s="97">
        <f>SUM(方向別!C128,方向別!J128)</f>
        <v>0</v>
      </c>
      <c r="K181" s="97">
        <f>SUM(方向別!D128,方向別!K128)</f>
        <v>0</v>
      </c>
      <c r="L181" s="97">
        <f>SUM(方向別!E128,方向別!L128)</f>
        <v>0</v>
      </c>
      <c r="M181" s="97">
        <f t="shared" si="27"/>
        <v>7</v>
      </c>
      <c r="N181" s="98">
        <f t="shared" si="24"/>
        <v>0</v>
      </c>
      <c r="O181" s="99">
        <f t="shared" si="28"/>
        <v>0.41617122473246138</v>
      </c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</row>
    <row r="182" spans="1:67" s="25" customFormat="1" ht="13.5" customHeight="1">
      <c r="A182" s="33" t="s">
        <v>12</v>
      </c>
      <c r="B182" s="32"/>
      <c r="C182" s="32"/>
      <c r="D182" s="32"/>
      <c r="E182" s="32"/>
      <c r="F182" s="32"/>
      <c r="G182" s="31"/>
      <c r="H182" s="30"/>
      <c r="I182" s="97">
        <f>SUM(方向別!B129,方向別!I129)</f>
        <v>15</v>
      </c>
      <c r="J182" s="97">
        <f>SUM(方向別!C129,方向別!J129)</f>
        <v>0</v>
      </c>
      <c r="K182" s="97">
        <f>SUM(方向別!D129,方向別!K129)</f>
        <v>1</v>
      </c>
      <c r="L182" s="97">
        <f>SUM(方向別!E129,方向別!L129)</f>
        <v>0</v>
      </c>
      <c r="M182" s="97">
        <f t="shared" si="27"/>
        <v>16</v>
      </c>
      <c r="N182" s="98">
        <f t="shared" si="24"/>
        <v>0</v>
      </c>
      <c r="O182" s="99">
        <f t="shared" si="28"/>
        <v>0.95124851367419727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</row>
    <row r="183" spans="1:67" s="23" customFormat="1" ht="13.5" customHeight="1">
      <c r="A183" s="33" t="s">
        <v>13</v>
      </c>
      <c r="B183" s="32"/>
      <c r="C183" s="32"/>
      <c r="D183" s="32"/>
      <c r="E183" s="32"/>
      <c r="F183" s="32"/>
      <c r="G183" s="31"/>
      <c r="H183" s="30"/>
      <c r="I183" s="97">
        <f>SUM(方向別!B130,方向別!I130)</f>
        <v>14</v>
      </c>
      <c r="J183" s="97">
        <f>SUM(方向別!C130,方向別!J130)</f>
        <v>0</v>
      </c>
      <c r="K183" s="97">
        <f>SUM(方向別!D130,方向別!K130)</f>
        <v>0</v>
      </c>
      <c r="L183" s="97">
        <f>SUM(方向別!E130,方向別!L130)</f>
        <v>0</v>
      </c>
      <c r="M183" s="97">
        <f t="shared" si="27"/>
        <v>14</v>
      </c>
      <c r="N183" s="98">
        <f t="shared" si="24"/>
        <v>0</v>
      </c>
      <c r="O183" s="99">
        <f t="shared" si="28"/>
        <v>0.83234244946492275</v>
      </c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</row>
    <row r="184" spans="1:67" s="23" customFormat="1" ht="13.5" customHeight="1">
      <c r="A184" s="33" t="s">
        <v>14</v>
      </c>
      <c r="B184" s="32"/>
      <c r="C184" s="32"/>
      <c r="D184" s="32"/>
      <c r="E184" s="32"/>
      <c r="F184" s="32"/>
      <c r="G184" s="31"/>
      <c r="H184" s="30"/>
      <c r="I184" s="97">
        <f>SUM(方向別!B131,方向別!I131)</f>
        <v>13</v>
      </c>
      <c r="J184" s="97">
        <f>SUM(方向別!C131,方向別!J131)</f>
        <v>1</v>
      </c>
      <c r="K184" s="97">
        <f>SUM(方向別!D131,方向別!K131)</f>
        <v>1</v>
      </c>
      <c r="L184" s="97">
        <f>SUM(方向別!E131,方向別!L131)</f>
        <v>0</v>
      </c>
      <c r="M184" s="97">
        <f t="shared" si="27"/>
        <v>15</v>
      </c>
      <c r="N184" s="98">
        <f t="shared" si="24"/>
        <v>6.7</v>
      </c>
      <c r="O184" s="99">
        <f t="shared" si="28"/>
        <v>0.89179548156956001</v>
      </c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</row>
    <row r="185" spans="1:67" s="23" customFormat="1" ht="13.5" customHeight="1">
      <c r="A185" s="29" t="s">
        <v>15</v>
      </c>
      <c r="B185" s="28"/>
      <c r="C185" s="28"/>
      <c r="D185" s="28"/>
      <c r="E185" s="28"/>
      <c r="F185" s="28"/>
      <c r="G185" s="27"/>
      <c r="H185" s="26"/>
      <c r="I185" s="103">
        <f>SUM(I179:I184)</f>
        <v>67</v>
      </c>
      <c r="J185" s="103">
        <f>SUM(J179:J184)</f>
        <v>3</v>
      </c>
      <c r="K185" s="103">
        <f>SUM(K179:K184)</f>
        <v>2</v>
      </c>
      <c r="L185" s="103">
        <f>SUM(L179:L184)</f>
        <v>0</v>
      </c>
      <c r="M185" s="103">
        <f t="shared" si="27"/>
        <v>72</v>
      </c>
      <c r="N185" s="104">
        <f t="shared" si="24"/>
        <v>4.2</v>
      </c>
      <c r="O185" s="105">
        <f t="shared" si="28"/>
        <v>4.2806183115338881</v>
      </c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</row>
    <row r="186" spans="1:67" s="25" customFormat="1" ht="13.5" customHeight="1">
      <c r="A186" s="37" t="s">
        <v>16</v>
      </c>
      <c r="B186" s="36"/>
      <c r="C186" s="36"/>
      <c r="D186" s="36"/>
      <c r="E186" s="36"/>
      <c r="F186" s="36"/>
      <c r="G186" s="35"/>
      <c r="H186" s="34"/>
      <c r="I186" s="100">
        <f>SUM(方向別!B133,方向別!I133)</f>
        <v>14</v>
      </c>
      <c r="J186" s="100">
        <f>SUM(方向別!C133,方向別!J133)</f>
        <v>1</v>
      </c>
      <c r="K186" s="100">
        <f>SUM(方向別!D133,方向別!K133)</f>
        <v>0</v>
      </c>
      <c r="L186" s="100">
        <f>SUM(方向別!E133,方向別!L133)</f>
        <v>0</v>
      </c>
      <c r="M186" s="100">
        <f t="shared" si="27"/>
        <v>15</v>
      </c>
      <c r="N186" s="101">
        <f t="shared" si="24"/>
        <v>6.7</v>
      </c>
      <c r="O186" s="102">
        <f t="shared" si="28"/>
        <v>0.89179548156956001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</row>
    <row r="187" spans="1:67" s="25" customFormat="1" ht="13.5" customHeight="1">
      <c r="A187" s="33" t="s">
        <v>17</v>
      </c>
      <c r="B187" s="32"/>
      <c r="C187" s="32"/>
      <c r="D187" s="32"/>
      <c r="E187" s="32"/>
      <c r="F187" s="32"/>
      <c r="G187" s="31"/>
      <c r="H187" s="30"/>
      <c r="I187" s="97">
        <f>SUM(方向別!B134,方向別!I134)</f>
        <v>16</v>
      </c>
      <c r="J187" s="97">
        <f>SUM(方向別!C134,方向別!J134)</f>
        <v>1</v>
      </c>
      <c r="K187" s="97">
        <f>SUM(方向別!D134,方向別!K134)</f>
        <v>0</v>
      </c>
      <c r="L187" s="97">
        <f>SUM(方向別!E134,方向別!L134)</f>
        <v>0</v>
      </c>
      <c r="M187" s="97">
        <f t="shared" si="27"/>
        <v>17</v>
      </c>
      <c r="N187" s="98">
        <f t="shared" si="24"/>
        <v>5.9</v>
      </c>
      <c r="O187" s="99">
        <f t="shared" si="28"/>
        <v>1.0107015457788349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</row>
    <row r="188" spans="1:67" s="25" customFormat="1" ht="13.5" customHeight="1">
      <c r="A188" s="33" t="s">
        <v>18</v>
      </c>
      <c r="B188" s="32"/>
      <c r="C188" s="32"/>
      <c r="D188" s="32"/>
      <c r="E188" s="32"/>
      <c r="F188" s="32"/>
      <c r="G188" s="31"/>
      <c r="H188" s="30"/>
      <c r="I188" s="97">
        <f>SUM(方向別!B135,方向別!I135)</f>
        <v>19</v>
      </c>
      <c r="J188" s="97">
        <f>SUM(方向別!C135,方向別!J135)</f>
        <v>1</v>
      </c>
      <c r="K188" s="97">
        <f>SUM(方向別!D135,方向別!K135)</f>
        <v>2</v>
      </c>
      <c r="L188" s="97">
        <f>SUM(方向別!E135,方向別!L135)</f>
        <v>0</v>
      </c>
      <c r="M188" s="97">
        <f t="shared" si="27"/>
        <v>22</v>
      </c>
      <c r="N188" s="98">
        <f t="shared" si="24"/>
        <v>4.5</v>
      </c>
      <c r="O188" s="99">
        <f t="shared" si="28"/>
        <v>1.3079667063020213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</row>
    <row r="189" spans="1:67" s="23" customFormat="1" ht="13.5" customHeight="1">
      <c r="A189" s="33" t="s">
        <v>19</v>
      </c>
      <c r="B189" s="32"/>
      <c r="C189" s="32"/>
      <c r="D189" s="32"/>
      <c r="E189" s="32"/>
      <c r="F189" s="32"/>
      <c r="G189" s="31"/>
      <c r="H189" s="30"/>
      <c r="I189" s="97">
        <f>SUM(方向別!B136,方向別!I136)</f>
        <v>10</v>
      </c>
      <c r="J189" s="97">
        <f>SUM(方向別!C136,方向別!J136)</f>
        <v>1</v>
      </c>
      <c r="K189" s="97">
        <f>SUM(方向別!D136,方向別!K136)</f>
        <v>0</v>
      </c>
      <c r="L189" s="97">
        <f>SUM(方向別!E136,方向別!L136)</f>
        <v>0</v>
      </c>
      <c r="M189" s="97">
        <f t="shared" si="27"/>
        <v>11</v>
      </c>
      <c r="N189" s="98">
        <f t="shared" si="24"/>
        <v>9.1</v>
      </c>
      <c r="O189" s="99">
        <f t="shared" si="28"/>
        <v>0.65398335315101064</v>
      </c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</row>
    <row r="190" spans="1:67" s="25" customFormat="1" ht="13.5" customHeight="1">
      <c r="A190" s="33" t="s">
        <v>20</v>
      </c>
      <c r="B190" s="32"/>
      <c r="C190" s="32"/>
      <c r="D190" s="32"/>
      <c r="E190" s="32"/>
      <c r="F190" s="32"/>
      <c r="G190" s="31"/>
      <c r="H190" s="30"/>
      <c r="I190" s="97">
        <f>SUM(方向別!B137,方向別!I137)</f>
        <v>13</v>
      </c>
      <c r="J190" s="97">
        <f>SUM(方向別!C137,方向別!J137)</f>
        <v>0</v>
      </c>
      <c r="K190" s="97">
        <f>SUM(方向別!D137,方向別!K137)</f>
        <v>1</v>
      </c>
      <c r="L190" s="97">
        <f>SUM(方向別!E137,方向別!L137)</f>
        <v>0</v>
      </c>
      <c r="M190" s="97">
        <f t="shared" si="27"/>
        <v>14</v>
      </c>
      <c r="N190" s="98">
        <f t="shared" si="24"/>
        <v>0</v>
      </c>
      <c r="O190" s="99">
        <f t="shared" si="28"/>
        <v>0.83234244946492275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</row>
    <row r="191" spans="1:67" s="23" customFormat="1" ht="13.5" customHeight="1">
      <c r="A191" s="33" t="s">
        <v>21</v>
      </c>
      <c r="B191" s="32"/>
      <c r="C191" s="32"/>
      <c r="D191" s="32"/>
      <c r="E191" s="32"/>
      <c r="F191" s="32"/>
      <c r="G191" s="31"/>
      <c r="H191" s="30"/>
      <c r="I191" s="97">
        <f>SUM(方向別!B138,方向別!I138)</f>
        <v>20</v>
      </c>
      <c r="J191" s="97">
        <f>SUM(方向別!C138,方向別!J138)</f>
        <v>0</v>
      </c>
      <c r="K191" s="97">
        <f>SUM(方向別!D138,方向別!K138)</f>
        <v>2</v>
      </c>
      <c r="L191" s="97">
        <f>SUM(方向別!E138,方向別!L138)</f>
        <v>1</v>
      </c>
      <c r="M191" s="97">
        <f t="shared" si="27"/>
        <v>23</v>
      </c>
      <c r="N191" s="98">
        <f t="shared" si="24"/>
        <v>4.3</v>
      </c>
      <c r="O191" s="99">
        <f t="shared" si="28"/>
        <v>1.3674197384066586</v>
      </c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</row>
    <row r="192" spans="1:67" s="25" customFormat="1" ht="13.5" customHeight="1">
      <c r="A192" s="29" t="s">
        <v>15</v>
      </c>
      <c r="B192" s="28"/>
      <c r="C192" s="28"/>
      <c r="D192" s="28"/>
      <c r="E192" s="28"/>
      <c r="F192" s="28"/>
      <c r="G192" s="27"/>
      <c r="H192" s="26"/>
      <c r="I192" s="103">
        <f>SUM(I186:I191)</f>
        <v>92</v>
      </c>
      <c r="J192" s="103">
        <f>SUM(J186:J191)</f>
        <v>4</v>
      </c>
      <c r="K192" s="103">
        <f>SUM(K186:K191)</f>
        <v>5</v>
      </c>
      <c r="L192" s="103">
        <f>SUM(L186:L191)</f>
        <v>1</v>
      </c>
      <c r="M192" s="103">
        <f t="shared" si="27"/>
        <v>102</v>
      </c>
      <c r="N192" s="104">
        <f t="shared" si="24"/>
        <v>4.9000000000000004</v>
      </c>
      <c r="O192" s="105">
        <f t="shared" si="28"/>
        <v>6.0642092746730079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</row>
    <row r="193" spans="1:67" s="23" customFormat="1" ht="13.5" customHeight="1">
      <c r="A193" s="33" t="s">
        <v>22</v>
      </c>
      <c r="B193" s="32"/>
      <c r="C193" s="32"/>
      <c r="D193" s="32"/>
      <c r="E193" s="32"/>
      <c r="F193" s="32"/>
      <c r="G193" s="31"/>
      <c r="H193" s="30"/>
      <c r="I193" s="97">
        <f>SUM(方向別!B140,方向別!I140)</f>
        <v>135</v>
      </c>
      <c r="J193" s="97">
        <f>SUM(方向別!C140,方向別!J140)</f>
        <v>1</v>
      </c>
      <c r="K193" s="97">
        <f>SUM(方向別!D140,方向別!K140)</f>
        <v>6</v>
      </c>
      <c r="L193" s="97">
        <f>SUM(方向別!E140,方向別!L140)</f>
        <v>1</v>
      </c>
      <c r="M193" s="97">
        <f t="shared" si="27"/>
        <v>143</v>
      </c>
      <c r="N193" s="98">
        <f t="shared" si="24"/>
        <v>1.4</v>
      </c>
      <c r="O193" s="99">
        <f t="shared" si="28"/>
        <v>8.5017835909631394</v>
      </c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</row>
    <row r="194" spans="1:67" s="25" customFormat="1" ht="13.5" customHeight="1">
      <c r="A194" s="33" t="s">
        <v>23</v>
      </c>
      <c r="B194" s="32"/>
      <c r="C194" s="32"/>
      <c r="D194" s="32"/>
      <c r="E194" s="32"/>
      <c r="F194" s="32"/>
      <c r="G194" s="31"/>
      <c r="H194" s="30"/>
      <c r="I194" s="97">
        <f>SUM(方向別!B141,方向別!I141)</f>
        <v>122</v>
      </c>
      <c r="J194" s="97">
        <f>SUM(方向別!C141,方向別!J141)</f>
        <v>3</v>
      </c>
      <c r="K194" s="97">
        <f>SUM(方向別!D141,方向別!K141)</f>
        <v>11</v>
      </c>
      <c r="L194" s="97">
        <f>SUM(方向別!E141,方向別!L141)</f>
        <v>1</v>
      </c>
      <c r="M194" s="97">
        <f t="shared" si="27"/>
        <v>137</v>
      </c>
      <c r="N194" s="98">
        <f t="shared" si="24"/>
        <v>2.9</v>
      </c>
      <c r="O194" s="99">
        <f t="shared" si="28"/>
        <v>8.1450653983353138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</row>
    <row r="195" spans="1:67" s="23" customFormat="1" ht="13.5" customHeight="1">
      <c r="A195" s="33" t="s">
        <v>24</v>
      </c>
      <c r="B195" s="32"/>
      <c r="C195" s="32"/>
      <c r="D195" s="32"/>
      <c r="E195" s="32"/>
      <c r="F195" s="32"/>
      <c r="G195" s="31"/>
      <c r="H195" s="30"/>
      <c r="I195" s="97">
        <f>SUM(方向別!B142,方向別!I142)</f>
        <v>117</v>
      </c>
      <c r="J195" s="97">
        <f>SUM(方向別!C142,方向別!J142)</f>
        <v>2</v>
      </c>
      <c r="K195" s="97">
        <f>SUM(方向別!D142,方向別!K142)</f>
        <v>7</v>
      </c>
      <c r="L195" s="97">
        <f>SUM(方向別!E142,方向別!L142)</f>
        <v>1</v>
      </c>
      <c r="M195" s="97">
        <f t="shared" si="27"/>
        <v>127</v>
      </c>
      <c r="N195" s="98">
        <f t="shared" si="24"/>
        <v>2.4</v>
      </c>
      <c r="O195" s="99">
        <f t="shared" si="28"/>
        <v>7.5505350772889415</v>
      </c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</row>
    <row r="196" spans="1:67" s="25" customFormat="1" ht="13.5" customHeight="1">
      <c r="A196" s="33" t="s">
        <v>25</v>
      </c>
      <c r="B196" s="32"/>
      <c r="C196" s="32"/>
      <c r="D196" s="32"/>
      <c r="E196" s="32"/>
      <c r="F196" s="32"/>
      <c r="G196" s="31"/>
      <c r="H196" s="30"/>
      <c r="I196" s="97">
        <f>SUM(方向別!B143,方向別!I143)</f>
        <v>118</v>
      </c>
      <c r="J196" s="97">
        <f>SUM(方向別!C143,方向別!J143)</f>
        <v>2</v>
      </c>
      <c r="K196" s="97">
        <f>SUM(方向別!D143,方向別!K143)</f>
        <v>1</v>
      </c>
      <c r="L196" s="97">
        <f>SUM(方向別!E143,方向別!L143)</f>
        <v>0</v>
      </c>
      <c r="M196" s="97">
        <f t="shared" si="27"/>
        <v>121</v>
      </c>
      <c r="N196" s="98">
        <f t="shared" si="24"/>
        <v>1.7</v>
      </c>
      <c r="O196" s="99">
        <f t="shared" si="28"/>
        <v>7.1938168846611177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</row>
    <row r="197" spans="1:67" s="25" customFormat="1" ht="13.5" customHeight="1">
      <c r="A197" s="33" t="s">
        <v>26</v>
      </c>
      <c r="B197" s="32"/>
      <c r="C197" s="32"/>
      <c r="D197" s="32"/>
      <c r="E197" s="32"/>
      <c r="F197" s="32"/>
      <c r="G197" s="31"/>
      <c r="H197" s="30"/>
      <c r="I197" s="97">
        <f>SUM(方向別!B144,方向別!I144)</f>
        <v>126</v>
      </c>
      <c r="J197" s="97">
        <f>SUM(方向別!C144,方向別!J144)</f>
        <v>4</v>
      </c>
      <c r="K197" s="97">
        <f>SUM(方向別!D144,方向別!K144)</f>
        <v>3</v>
      </c>
      <c r="L197" s="97">
        <f>SUM(方向別!E144,方向別!L144)</f>
        <v>1</v>
      </c>
      <c r="M197" s="97">
        <f t="shared" si="27"/>
        <v>134</v>
      </c>
      <c r="N197" s="98">
        <f t="shared" si="24"/>
        <v>3.7</v>
      </c>
      <c r="O197" s="99">
        <f t="shared" si="28"/>
        <v>7.9667063020214037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</row>
    <row r="198" spans="1:67" s="25" customFormat="1" ht="13.5" customHeight="1">
      <c r="A198" s="33" t="s">
        <v>27</v>
      </c>
      <c r="B198" s="32"/>
      <c r="C198" s="32"/>
      <c r="D198" s="32"/>
      <c r="E198" s="32"/>
      <c r="F198" s="32"/>
      <c r="G198" s="31"/>
      <c r="H198" s="30"/>
      <c r="I198" s="97">
        <f>SUM(方向別!B145,方向別!I145)</f>
        <v>120</v>
      </c>
      <c r="J198" s="97">
        <f>SUM(方向別!C145,方向別!J145)</f>
        <v>2</v>
      </c>
      <c r="K198" s="97">
        <f>SUM(方向別!D145,方向別!K145)</f>
        <v>7</v>
      </c>
      <c r="L198" s="97">
        <f>SUM(方向別!E145,方向別!L145)</f>
        <v>1</v>
      </c>
      <c r="M198" s="97">
        <f t="shared" si="27"/>
        <v>130</v>
      </c>
      <c r="N198" s="98">
        <f t="shared" si="24"/>
        <v>2.2999999999999998</v>
      </c>
      <c r="O198" s="99">
        <f t="shared" si="28"/>
        <v>7.7288941736028542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</row>
    <row r="199" spans="1:67" s="23" customFormat="1" ht="13.5" customHeight="1">
      <c r="A199" s="33" t="s">
        <v>28</v>
      </c>
      <c r="B199" s="32"/>
      <c r="C199" s="32"/>
      <c r="D199" s="32"/>
      <c r="E199" s="32"/>
      <c r="F199" s="32"/>
      <c r="G199" s="31"/>
      <c r="H199" s="30"/>
      <c r="I199" s="97">
        <f>SUM(方向別!B146,方向別!I146)</f>
        <v>106</v>
      </c>
      <c r="J199" s="97">
        <f>SUM(方向別!C146,方向別!J146)</f>
        <v>3</v>
      </c>
      <c r="K199" s="97">
        <f>SUM(方向別!D146,方向別!K146)</f>
        <v>6</v>
      </c>
      <c r="L199" s="97">
        <f>SUM(方向別!E146,方向別!L146)</f>
        <v>0</v>
      </c>
      <c r="M199" s="97">
        <f t="shared" si="27"/>
        <v>115</v>
      </c>
      <c r="N199" s="98">
        <f t="shared" si="24"/>
        <v>2.6</v>
      </c>
      <c r="O199" s="99">
        <f t="shared" si="28"/>
        <v>6.8370986920332939</v>
      </c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</row>
    <row r="200" spans="1:67" s="23" customFormat="1" ht="13.5" customHeight="1">
      <c r="A200" s="33" t="s">
        <v>56</v>
      </c>
      <c r="B200" s="32"/>
      <c r="C200" s="32"/>
      <c r="D200" s="32"/>
      <c r="E200" s="32"/>
      <c r="F200" s="32"/>
      <c r="G200" s="31"/>
      <c r="H200" s="30"/>
      <c r="I200" s="97">
        <f>SUM(方向別!B147,方向別!I147)</f>
        <v>139</v>
      </c>
      <c r="J200" s="97">
        <f>SUM(方向別!C147,方向別!J147)</f>
        <v>2</v>
      </c>
      <c r="K200" s="97">
        <f>SUM(方向別!D147,方向別!K147)</f>
        <v>7</v>
      </c>
      <c r="L200" s="97">
        <f>SUM(方向別!E147,方向別!L147)</f>
        <v>2</v>
      </c>
      <c r="M200" s="97">
        <f t="shared" si="27"/>
        <v>150</v>
      </c>
      <c r="N200" s="98">
        <f t="shared" si="24"/>
        <v>2.7</v>
      </c>
      <c r="O200" s="99">
        <f t="shared" si="28"/>
        <v>8.9179548156955999</v>
      </c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</row>
    <row r="201" spans="1:67" s="23" customFormat="1" ht="13.5" customHeight="1">
      <c r="A201" s="37" t="s">
        <v>29</v>
      </c>
      <c r="B201" s="36"/>
      <c r="C201" s="36"/>
      <c r="D201" s="36"/>
      <c r="E201" s="36"/>
      <c r="F201" s="36"/>
      <c r="G201" s="35"/>
      <c r="H201" s="34"/>
      <c r="I201" s="100">
        <f>SUM(方向別!B148,方向別!I148)</f>
        <v>17</v>
      </c>
      <c r="J201" s="100">
        <f>SUM(方向別!C148,方向別!J148)</f>
        <v>0</v>
      </c>
      <c r="K201" s="100">
        <f>SUM(方向別!D148,方向別!K148)</f>
        <v>1</v>
      </c>
      <c r="L201" s="100">
        <f>SUM(方向別!E148,方向別!L148)</f>
        <v>0</v>
      </c>
      <c r="M201" s="100">
        <f t="shared" si="27"/>
        <v>18</v>
      </c>
      <c r="N201" s="101">
        <f t="shared" si="24"/>
        <v>0</v>
      </c>
      <c r="O201" s="102">
        <f t="shared" si="28"/>
        <v>1.070154577883472</v>
      </c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</row>
    <row r="202" spans="1:67" s="25" customFormat="1" ht="13.5" customHeight="1">
      <c r="A202" s="33" t="s">
        <v>30</v>
      </c>
      <c r="B202" s="32"/>
      <c r="C202" s="32"/>
      <c r="D202" s="32"/>
      <c r="E202" s="32"/>
      <c r="F202" s="32"/>
      <c r="G202" s="31"/>
      <c r="H202" s="30"/>
      <c r="I202" s="97">
        <f>SUM(方向別!B149,方向別!I149)</f>
        <v>18</v>
      </c>
      <c r="J202" s="97">
        <f>SUM(方向別!C149,方向別!J149)</f>
        <v>0</v>
      </c>
      <c r="K202" s="97">
        <f>SUM(方向別!D149,方向別!K149)</f>
        <v>1</v>
      </c>
      <c r="L202" s="97">
        <f>SUM(方向別!E149,方向別!L149)</f>
        <v>0</v>
      </c>
      <c r="M202" s="97">
        <f t="shared" si="27"/>
        <v>19</v>
      </c>
      <c r="N202" s="98">
        <f t="shared" si="24"/>
        <v>0</v>
      </c>
      <c r="O202" s="99">
        <f t="shared" si="28"/>
        <v>1.1296076099881094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</row>
    <row r="203" spans="1:67" s="25" customFormat="1" ht="13.5" customHeight="1">
      <c r="A203" s="33" t="s">
        <v>31</v>
      </c>
      <c r="B203" s="32"/>
      <c r="C203" s="32"/>
      <c r="D203" s="32"/>
      <c r="E203" s="32"/>
      <c r="F203" s="32"/>
      <c r="G203" s="31"/>
      <c r="H203" s="30"/>
      <c r="I203" s="97">
        <f>SUM(方向別!B150,方向別!I150)</f>
        <v>20</v>
      </c>
      <c r="J203" s="97">
        <f>SUM(方向別!C150,方向別!J150)</f>
        <v>0</v>
      </c>
      <c r="K203" s="97">
        <f>SUM(方向別!D150,方向別!K150)</f>
        <v>1</v>
      </c>
      <c r="L203" s="97">
        <f>SUM(方向別!E150,方向別!L150)</f>
        <v>0</v>
      </c>
      <c r="M203" s="97">
        <f t="shared" si="27"/>
        <v>21</v>
      </c>
      <c r="N203" s="98">
        <f t="shared" si="24"/>
        <v>0</v>
      </c>
      <c r="O203" s="99">
        <f t="shared" si="28"/>
        <v>1.2485136741973841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</row>
    <row r="204" spans="1:67" s="25" customFormat="1" ht="13.5" customHeight="1">
      <c r="A204" s="33" t="s">
        <v>32</v>
      </c>
      <c r="B204" s="32"/>
      <c r="C204" s="32"/>
      <c r="D204" s="32"/>
      <c r="E204" s="32"/>
      <c r="F204" s="32"/>
      <c r="G204" s="31"/>
      <c r="H204" s="30"/>
      <c r="I204" s="97">
        <f>SUM(方向別!B151,方向別!I151)</f>
        <v>26</v>
      </c>
      <c r="J204" s="97">
        <f>SUM(方向別!C151,方向別!J151)</f>
        <v>1</v>
      </c>
      <c r="K204" s="97">
        <f>SUM(方向別!D151,方向別!K151)</f>
        <v>0</v>
      </c>
      <c r="L204" s="97">
        <f>SUM(方向別!E151,方向別!L151)</f>
        <v>0</v>
      </c>
      <c r="M204" s="97">
        <f t="shared" si="27"/>
        <v>27</v>
      </c>
      <c r="N204" s="98">
        <f t="shared" si="24"/>
        <v>3.7</v>
      </c>
      <c r="O204" s="99">
        <f t="shared" si="28"/>
        <v>1.6052318668252081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</row>
    <row r="205" spans="1:67" s="23" customFormat="1" ht="13.5" customHeight="1">
      <c r="A205" s="33" t="s">
        <v>33</v>
      </c>
      <c r="B205" s="32"/>
      <c r="C205" s="32"/>
      <c r="D205" s="32"/>
      <c r="E205" s="32"/>
      <c r="F205" s="32"/>
      <c r="G205" s="31"/>
      <c r="H205" s="30"/>
      <c r="I205" s="97">
        <f>SUM(方向別!B152,方向別!I152)</f>
        <v>22</v>
      </c>
      <c r="J205" s="97">
        <f>SUM(方向別!C152,方向別!J152)</f>
        <v>0</v>
      </c>
      <c r="K205" s="97">
        <f>SUM(方向別!D152,方向別!K152)</f>
        <v>0</v>
      </c>
      <c r="L205" s="97">
        <f>SUM(方向別!E152,方向別!L152)</f>
        <v>0</v>
      </c>
      <c r="M205" s="97">
        <f t="shared" si="27"/>
        <v>22</v>
      </c>
      <c r="N205" s="98">
        <f t="shared" si="24"/>
        <v>0</v>
      </c>
      <c r="O205" s="99">
        <f t="shared" si="28"/>
        <v>1.3079667063020213</v>
      </c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</row>
    <row r="206" spans="1:67" s="25" customFormat="1" ht="13.5" customHeight="1">
      <c r="A206" s="33" t="s">
        <v>34</v>
      </c>
      <c r="B206" s="32"/>
      <c r="C206" s="32"/>
      <c r="D206" s="32"/>
      <c r="E206" s="32"/>
      <c r="F206" s="32"/>
      <c r="G206" s="31"/>
      <c r="H206" s="30"/>
      <c r="I206" s="97">
        <f>SUM(方向別!B153,方向別!I153)</f>
        <v>22</v>
      </c>
      <c r="J206" s="97">
        <f>SUM(方向別!C153,方向別!J153)</f>
        <v>2</v>
      </c>
      <c r="K206" s="97">
        <f>SUM(方向別!D153,方向別!K153)</f>
        <v>0</v>
      </c>
      <c r="L206" s="97">
        <f>SUM(方向別!E153,方向別!L153)</f>
        <v>0</v>
      </c>
      <c r="M206" s="97">
        <f t="shared" si="27"/>
        <v>24</v>
      </c>
      <c r="N206" s="98">
        <f t="shared" si="24"/>
        <v>8.3000000000000007</v>
      </c>
      <c r="O206" s="99">
        <f t="shared" si="28"/>
        <v>1.426872770511296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</row>
    <row r="207" spans="1:67" s="23" customFormat="1" ht="13.5" customHeight="1">
      <c r="A207" s="29" t="s">
        <v>15</v>
      </c>
      <c r="B207" s="28"/>
      <c r="C207" s="28"/>
      <c r="D207" s="28"/>
      <c r="E207" s="28"/>
      <c r="F207" s="28"/>
      <c r="G207" s="27"/>
      <c r="H207" s="26"/>
      <c r="I207" s="103">
        <f>SUM(I201:I206)</f>
        <v>125</v>
      </c>
      <c r="J207" s="103">
        <f>SUM(J201:J206)</f>
        <v>3</v>
      </c>
      <c r="K207" s="103">
        <f>SUM(K201:K206)</f>
        <v>3</v>
      </c>
      <c r="L207" s="103">
        <f>SUM(L201:L206)</f>
        <v>0</v>
      </c>
      <c r="M207" s="103">
        <f t="shared" si="27"/>
        <v>131</v>
      </c>
      <c r="N207" s="104">
        <f t="shared" si="24"/>
        <v>2.2999999999999998</v>
      </c>
      <c r="O207" s="105">
        <f t="shared" si="28"/>
        <v>7.788347205707491</v>
      </c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</row>
    <row r="208" spans="1:67" s="23" customFormat="1" ht="13.5" customHeight="1">
      <c r="A208" s="37" t="s">
        <v>35</v>
      </c>
      <c r="B208" s="36"/>
      <c r="C208" s="36"/>
      <c r="D208" s="36"/>
      <c r="E208" s="36"/>
      <c r="F208" s="36"/>
      <c r="G208" s="35"/>
      <c r="H208" s="34"/>
      <c r="I208" s="100">
        <f>SUM(方向別!B155,方向別!I155)</f>
        <v>21</v>
      </c>
      <c r="J208" s="100">
        <f>SUM(方向別!C155,方向別!J155)</f>
        <v>0</v>
      </c>
      <c r="K208" s="100">
        <f>SUM(方向別!D155,方向別!K155)</f>
        <v>0</v>
      </c>
      <c r="L208" s="100">
        <f>SUM(方向別!E155,方向別!L155)</f>
        <v>0</v>
      </c>
      <c r="M208" s="100">
        <f t="shared" si="27"/>
        <v>21</v>
      </c>
      <c r="N208" s="101">
        <f t="shared" si="24"/>
        <v>0</v>
      </c>
      <c r="O208" s="102">
        <f t="shared" si="28"/>
        <v>1.2485136741973841</v>
      </c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</row>
    <row r="209" spans="1:67" s="25" customFormat="1" ht="13.5" customHeight="1">
      <c r="A209" s="33" t="s">
        <v>36</v>
      </c>
      <c r="B209" s="32"/>
      <c r="C209" s="32"/>
      <c r="D209" s="32"/>
      <c r="E209" s="32"/>
      <c r="F209" s="32"/>
      <c r="G209" s="31"/>
      <c r="H209" s="30"/>
      <c r="I209" s="97">
        <f>SUM(方向別!B156,方向別!I156)</f>
        <v>30</v>
      </c>
      <c r="J209" s="97">
        <f>SUM(方向別!C156,方向別!J156)</f>
        <v>1</v>
      </c>
      <c r="K209" s="97">
        <f>SUM(方向別!D156,方向別!K156)</f>
        <v>1</v>
      </c>
      <c r="L209" s="97">
        <f>SUM(方向別!E156,方向別!L156)</f>
        <v>0</v>
      </c>
      <c r="M209" s="97">
        <f t="shared" si="27"/>
        <v>32</v>
      </c>
      <c r="N209" s="98">
        <f t="shared" si="24"/>
        <v>3.1</v>
      </c>
      <c r="O209" s="99">
        <f t="shared" si="28"/>
        <v>1.9024970273483945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</row>
    <row r="210" spans="1:67" s="25" customFormat="1" ht="13.5" customHeight="1">
      <c r="A210" s="33" t="s">
        <v>37</v>
      </c>
      <c r="B210" s="32"/>
      <c r="C210" s="32"/>
      <c r="D210" s="32"/>
      <c r="E210" s="32"/>
      <c r="F210" s="32"/>
      <c r="G210" s="31"/>
      <c r="H210" s="30"/>
      <c r="I210" s="97">
        <f>SUM(方向別!B157,方向別!I157)</f>
        <v>12</v>
      </c>
      <c r="J210" s="97">
        <f>SUM(方向別!C157,方向別!J157)</f>
        <v>0</v>
      </c>
      <c r="K210" s="97">
        <f>SUM(方向別!D157,方向別!K157)</f>
        <v>0</v>
      </c>
      <c r="L210" s="97">
        <f>SUM(方向別!E157,方向別!L157)</f>
        <v>0</v>
      </c>
      <c r="M210" s="97">
        <f t="shared" si="27"/>
        <v>12</v>
      </c>
      <c r="N210" s="98">
        <f t="shared" si="24"/>
        <v>0</v>
      </c>
      <c r="O210" s="99">
        <f t="shared" si="28"/>
        <v>0.71343638525564801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</row>
    <row r="211" spans="1:67" s="22" customFormat="1" ht="13.5" customHeight="1">
      <c r="A211" s="33" t="s">
        <v>38</v>
      </c>
      <c r="B211" s="32"/>
      <c r="C211" s="32"/>
      <c r="D211" s="32"/>
      <c r="E211" s="32"/>
      <c r="F211" s="32"/>
      <c r="G211" s="31"/>
      <c r="H211" s="30"/>
      <c r="I211" s="97">
        <f>SUM(方向別!B158,方向別!I158)</f>
        <v>20</v>
      </c>
      <c r="J211" s="97">
        <f>SUM(方向別!C158,方向別!J158)</f>
        <v>2</v>
      </c>
      <c r="K211" s="97">
        <f>SUM(方向別!D158,方向別!K158)</f>
        <v>1</v>
      </c>
      <c r="L211" s="97">
        <f>SUM(方向別!E158,方向別!L158)</f>
        <v>0</v>
      </c>
      <c r="M211" s="97">
        <f t="shared" si="27"/>
        <v>23</v>
      </c>
      <c r="N211" s="98">
        <f t="shared" si="24"/>
        <v>8.6999999999999993</v>
      </c>
      <c r="O211" s="99">
        <f t="shared" si="28"/>
        <v>1.3674197384066586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</row>
    <row r="212" spans="1:67" s="22" customFormat="1" ht="13.5" customHeight="1">
      <c r="A212" s="33" t="s">
        <v>39</v>
      </c>
      <c r="B212" s="32"/>
      <c r="C212" s="32"/>
      <c r="D212" s="32"/>
      <c r="E212" s="32"/>
      <c r="F212" s="32"/>
      <c r="G212" s="31"/>
      <c r="H212" s="30"/>
      <c r="I212" s="97">
        <f>SUM(方向別!B159,方向別!I159)</f>
        <v>19</v>
      </c>
      <c r="J212" s="97">
        <f>SUM(方向別!C159,方向別!J159)</f>
        <v>0</v>
      </c>
      <c r="K212" s="97">
        <f>SUM(方向別!D159,方向別!K159)</f>
        <v>0</v>
      </c>
      <c r="L212" s="97">
        <f>SUM(方向別!E159,方向別!L159)</f>
        <v>0</v>
      </c>
      <c r="M212" s="97">
        <f t="shared" si="27"/>
        <v>19</v>
      </c>
      <c r="N212" s="98">
        <f t="shared" si="24"/>
        <v>0</v>
      </c>
      <c r="O212" s="99">
        <f t="shared" si="28"/>
        <v>1.1296076099881094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</row>
    <row r="213" spans="1:67" s="23" customFormat="1" ht="13.5" customHeight="1">
      <c r="A213" s="33" t="s">
        <v>40</v>
      </c>
      <c r="B213" s="32"/>
      <c r="C213" s="32"/>
      <c r="D213" s="32"/>
      <c r="E213" s="32"/>
      <c r="F213" s="32"/>
      <c r="G213" s="31"/>
      <c r="H213" s="30"/>
      <c r="I213" s="97">
        <f>SUM(方向別!B160,方向別!I160)</f>
        <v>8</v>
      </c>
      <c r="J213" s="97">
        <f>SUM(方向別!C160,方向別!J160)</f>
        <v>0</v>
      </c>
      <c r="K213" s="97">
        <f>SUM(方向別!D160,方向別!K160)</f>
        <v>0</v>
      </c>
      <c r="L213" s="97">
        <f>SUM(方向別!E160,方向別!L160)</f>
        <v>0</v>
      </c>
      <c r="M213" s="97">
        <f>SUM(I213:L213)</f>
        <v>8</v>
      </c>
      <c r="N213" s="98">
        <f t="shared" si="24"/>
        <v>0</v>
      </c>
      <c r="O213" s="99">
        <f>IF(M213=0,0,M213/M$218*100)</f>
        <v>0.47562425683709864</v>
      </c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</row>
    <row r="214" spans="1:67" s="25" customFormat="1" ht="13.5" customHeight="1">
      <c r="A214" s="29" t="s">
        <v>15</v>
      </c>
      <c r="B214" s="28"/>
      <c r="C214" s="28"/>
      <c r="D214" s="28"/>
      <c r="E214" s="28"/>
      <c r="F214" s="28"/>
      <c r="G214" s="27"/>
      <c r="H214" s="26"/>
      <c r="I214" s="103">
        <f>SUM(I208:I213)</f>
        <v>110</v>
      </c>
      <c r="J214" s="103">
        <f>SUM(J208:J213)</f>
        <v>3</v>
      </c>
      <c r="K214" s="103">
        <f>SUM(K208:K213)</f>
        <v>2</v>
      </c>
      <c r="L214" s="103">
        <f>SUM(L208:L213)</f>
        <v>0</v>
      </c>
      <c r="M214" s="103">
        <f t="shared" si="27"/>
        <v>115</v>
      </c>
      <c r="N214" s="104">
        <f t="shared" si="24"/>
        <v>2.6</v>
      </c>
      <c r="O214" s="105">
        <f t="shared" si="28"/>
        <v>6.8370986920332939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</row>
    <row r="215" spans="1:67" s="23" customFormat="1" ht="13.5" customHeight="1">
      <c r="A215" s="33" t="s">
        <v>90</v>
      </c>
      <c r="B215" s="32"/>
      <c r="C215" s="32"/>
      <c r="D215" s="32"/>
      <c r="E215" s="32"/>
      <c r="F215" s="32"/>
      <c r="G215" s="31"/>
      <c r="H215" s="30"/>
      <c r="I215" s="97">
        <f>SUM(方向別!B162,方向別!I162)</f>
        <v>35</v>
      </c>
      <c r="J215" s="97">
        <f>SUM(方向別!C162,方向別!J162)</f>
        <v>3</v>
      </c>
      <c r="K215" s="97">
        <f>SUM(方向別!D162,方向別!K162)</f>
        <v>6</v>
      </c>
      <c r="L215" s="97">
        <f>SUM(方向別!E162,方向別!L162)</f>
        <v>0</v>
      </c>
      <c r="M215" s="97">
        <f>SUM(I215:L215)</f>
        <v>44</v>
      </c>
      <c r="N215" s="98">
        <f>IF(SUM(J215,L215)=0,0,ROUND(SUM(J215,L215)/M215*100,1))</f>
        <v>6.8</v>
      </c>
      <c r="O215" s="99">
        <f>IF(M215=0,0,M215/M$218*100)</f>
        <v>2.6159334126040426</v>
      </c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</row>
    <row r="216" spans="1:67" s="23" customFormat="1" ht="13.5" customHeight="1">
      <c r="A216" s="33" t="s">
        <v>91</v>
      </c>
      <c r="B216" s="32"/>
      <c r="C216" s="32"/>
      <c r="D216" s="32"/>
      <c r="E216" s="32"/>
      <c r="F216" s="32"/>
      <c r="G216" s="31"/>
      <c r="H216" s="30"/>
      <c r="I216" s="97">
        <f>SUM(方向別!B163,方向別!I163)</f>
        <v>40</v>
      </c>
      <c r="J216" s="97">
        <f>SUM(方向別!C163,方向別!J163)</f>
        <v>1</v>
      </c>
      <c r="K216" s="97">
        <f>SUM(方向別!D163,方向別!K163)</f>
        <v>4</v>
      </c>
      <c r="L216" s="97">
        <f>SUM(方向別!E163,方向別!L163)</f>
        <v>0</v>
      </c>
      <c r="M216" s="97">
        <f t="shared" ref="M216" si="29">SUM(I216:L216)</f>
        <v>45</v>
      </c>
      <c r="N216" s="98">
        <f t="shared" ref="N216" si="30">IF(SUM(J216,L216)=0,0,ROUND(SUM(J216,L216)/M216*100,1))</f>
        <v>2.2000000000000002</v>
      </c>
      <c r="O216" s="99">
        <f t="shared" ref="O216" si="31">IF(M216=0,0,M216/M$218*100)</f>
        <v>2.6753864447086801</v>
      </c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</row>
    <row r="217" spans="1:67" s="23" customFormat="1" ht="13.5" customHeight="1">
      <c r="A217" s="33" t="s">
        <v>92</v>
      </c>
      <c r="B217" s="32"/>
      <c r="C217" s="32"/>
      <c r="D217" s="32"/>
      <c r="E217" s="32"/>
      <c r="F217" s="32"/>
      <c r="G217" s="31"/>
      <c r="H217" s="30"/>
      <c r="I217" s="97">
        <f>SUM(方向別!B164,方向別!I164)</f>
        <v>24</v>
      </c>
      <c r="J217" s="97">
        <f>SUM(方向別!C164,方向別!J164)</f>
        <v>0</v>
      </c>
      <c r="K217" s="97">
        <f>SUM(方向別!D164,方向別!K164)</f>
        <v>3</v>
      </c>
      <c r="L217" s="97">
        <f>SUM(方向別!E164,方向別!L164)</f>
        <v>0</v>
      </c>
      <c r="M217" s="97">
        <f>SUM(I217:L217)</f>
        <v>27</v>
      </c>
      <c r="N217" s="98">
        <f>IF(SUM(J217,L217)=0,0,ROUND(SUM(J217,L217)/M217*100,1))</f>
        <v>0</v>
      </c>
      <c r="O217" s="99">
        <f>IF(M217=0,0,M217/M$218*100)</f>
        <v>1.6052318668252081</v>
      </c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</row>
    <row r="218" spans="1:67" s="22" customFormat="1" ht="13.5" customHeight="1">
      <c r="A218" s="29" t="s">
        <v>41</v>
      </c>
      <c r="B218" s="28"/>
      <c r="C218" s="28"/>
      <c r="D218" s="28"/>
      <c r="E218" s="28"/>
      <c r="F218" s="28"/>
      <c r="G218" s="27"/>
      <c r="H218" s="26"/>
      <c r="I218" s="103">
        <f>SUM(I170:I178,I185,I192:I200,I207,I214,I215:I217)</f>
        <v>1554</v>
      </c>
      <c r="J218" s="103">
        <f>SUM(J170:J178,J185,J192:J200,J207,J214,J215:J217)</f>
        <v>40</v>
      </c>
      <c r="K218" s="103">
        <f>SUM(K170:K178,K185,K192:K200,K207,K214,K215:K217)</f>
        <v>77</v>
      </c>
      <c r="L218" s="103">
        <f>SUM(L170:L178,L185,L192:L200,L207,L214,L215:L217)</f>
        <v>11</v>
      </c>
      <c r="M218" s="103">
        <f>SUM(I218:L218)</f>
        <v>1682</v>
      </c>
      <c r="N218" s="104">
        <f>IF(SUM(J218,L218)=0,0,ROUND(SUM(J218,L218)/M218*100,1))</f>
        <v>3</v>
      </c>
      <c r="O218" s="105">
        <f>IF(M218=0,0,M218/M$218*100)</f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</row>
    <row r="219" spans="1:67" s="22" customFormat="1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</row>
    <row r="220" spans="1:67" s="22" customFormat="1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</row>
    <row r="221" spans="1:67" s="23" customFormat="1" ht="13.5" customHeight="1">
      <c r="A221" s="48" t="s">
        <v>0</v>
      </c>
      <c r="B221" s="47">
        <v>4</v>
      </c>
      <c r="C221" s="46"/>
      <c r="D221" s="46"/>
      <c r="E221" s="46"/>
      <c r="F221" s="46"/>
      <c r="G221" s="46"/>
      <c r="H221" s="45"/>
      <c r="I221" s="47">
        <v>5</v>
      </c>
      <c r="J221" s="46"/>
      <c r="K221" s="46"/>
      <c r="L221" s="46"/>
      <c r="M221" s="46"/>
      <c r="N221" s="46"/>
      <c r="O221" s="45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8.25" customHeight="1">
      <c r="A222" s="95" t="s">
        <v>1</v>
      </c>
      <c r="B222" s="42" t="s">
        <v>2</v>
      </c>
      <c r="C222" s="41" t="s">
        <v>3</v>
      </c>
      <c r="D222" s="40" t="s">
        <v>4</v>
      </c>
      <c r="E222" s="41" t="s">
        <v>5</v>
      </c>
      <c r="F222" s="40" t="s">
        <v>6</v>
      </c>
      <c r="G222" s="40" t="s">
        <v>7</v>
      </c>
      <c r="H222" s="43" t="s">
        <v>8</v>
      </c>
      <c r="I222" s="42" t="s">
        <v>2</v>
      </c>
      <c r="J222" s="40" t="s">
        <v>3</v>
      </c>
      <c r="K222" s="40" t="s">
        <v>4</v>
      </c>
      <c r="L222" s="41" t="s">
        <v>5</v>
      </c>
      <c r="M222" s="40" t="s">
        <v>6</v>
      </c>
      <c r="N222" s="40" t="s">
        <v>7</v>
      </c>
      <c r="O222" s="39" t="s">
        <v>8</v>
      </c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</row>
    <row r="223" spans="1:67" s="23" customFormat="1" ht="13.5" customHeight="1">
      <c r="A223" s="90" t="s">
        <v>96</v>
      </c>
      <c r="B223" s="32">
        <v>5</v>
      </c>
      <c r="C223" s="32">
        <v>0</v>
      </c>
      <c r="D223" s="32">
        <v>1</v>
      </c>
      <c r="E223" s="32">
        <v>0</v>
      </c>
      <c r="F223" s="97">
        <f t="shared" ref="F223:F232" si="32">SUM(B223:E223)</f>
        <v>6</v>
      </c>
      <c r="G223" s="98">
        <f t="shared" ref="G223:G267" si="33">IF(SUM(C223,E223)=0,0,ROUND(SUM(C223,E223)/F223*100,1))</f>
        <v>0</v>
      </c>
      <c r="H223" s="99">
        <f t="shared" ref="H223:H231" si="34">IF(F223=0,0,F223/F$271*100)</f>
        <v>1.1494252873563218</v>
      </c>
      <c r="I223" s="32">
        <v>1</v>
      </c>
      <c r="J223" s="32">
        <v>0</v>
      </c>
      <c r="K223" s="32">
        <v>0</v>
      </c>
      <c r="L223" s="32">
        <v>0</v>
      </c>
      <c r="M223" s="97">
        <f t="shared" ref="M223:M231" si="35">SUM(I223:L223)</f>
        <v>1</v>
      </c>
      <c r="N223" s="98">
        <f t="shared" ref="N223:N267" si="36">IF(SUM(J223,L223)=0,0,ROUND(SUM(J223,L223)/M223*100,1))</f>
        <v>0</v>
      </c>
      <c r="O223" s="99">
        <f t="shared" ref="O223:O231" si="37">IF(M223=0,0,M223/M$271*100)</f>
        <v>4.3478260869565215</v>
      </c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</row>
    <row r="224" spans="1:67" s="23" customFormat="1" ht="13.5" customHeight="1">
      <c r="A224" s="33" t="s">
        <v>81</v>
      </c>
      <c r="B224" s="32">
        <v>6</v>
      </c>
      <c r="C224" s="32">
        <v>0</v>
      </c>
      <c r="D224" s="32">
        <v>0</v>
      </c>
      <c r="E224" s="32">
        <v>0</v>
      </c>
      <c r="F224" s="97">
        <f t="shared" si="32"/>
        <v>6</v>
      </c>
      <c r="G224" s="98">
        <f t="shared" si="33"/>
        <v>0</v>
      </c>
      <c r="H224" s="99">
        <f t="shared" si="34"/>
        <v>1.1494252873563218</v>
      </c>
      <c r="I224" s="32">
        <v>0</v>
      </c>
      <c r="J224" s="32">
        <v>0</v>
      </c>
      <c r="K224" s="32">
        <v>0</v>
      </c>
      <c r="L224" s="32">
        <v>0</v>
      </c>
      <c r="M224" s="97">
        <f t="shared" si="35"/>
        <v>0</v>
      </c>
      <c r="N224" s="98">
        <f t="shared" si="36"/>
        <v>0</v>
      </c>
      <c r="O224" s="99">
        <f t="shared" si="37"/>
        <v>0</v>
      </c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</row>
    <row r="225" spans="1:67" s="23" customFormat="1" ht="13.5" customHeight="1">
      <c r="A225" s="33" t="s">
        <v>82</v>
      </c>
      <c r="B225" s="32">
        <v>2</v>
      </c>
      <c r="C225" s="32">
        <v>0</v>
      </c>
      <c r="D225" s="32">
        <v>0</v>
      </c>
      <c r="E225" s="32">
        <v>0</v>
      </c>
      <c r="F225" s="97">
        <f t="shared" si="32"/>
        <v>2</v>
      </c>
      <c r="G225" s="98">
        <f t="shared" si="33"/>
        <v>0</v>
      </c>
      <c r="H225" s="99">
        <f t="shared" si="34"/>
        <v>0.38314176245210724</v>
      </c>
      <c r="I225" s="32">
        <v>0</v>
      </c>
      <c r="J225" s="32">
        <v>0</v>
      </c>
      <c r="K225" s="32">
        <v>0</v>
      </c>
      <c r="L225" s="32">
        <v>0</v>
      </c>
      <c r="M225" s="97">
        <f t="shared" si="35"/>
        <v>0</v>
      </c>
      <c r="N225" s="98">
        <f t="shared" si="36"/>
        <v>0</v>
      </c>
      <c r="O225" s="99">
        <f t="shared" si="37"/>
        <v>0</v>
      </c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</row>
    <row r="226" spans="1:67" s="23" customFormat="1" ht="13.5" customHeight="1">
      <c r="A226" s="33" t="s">
        <v>97</v>
      </c>
      <c r="B226" s="32">
        <v>3</v>
      </c>
      <c r="C226" s="32">
        <v>0</v>
      </c>
      <c r="D226" s="32">
        <v>0</v>
      </c>
      <c r="E226" s="32">
        <v>0</v>
      </c>
      <c r="F226" s="97">
        <f t="shared" si="32"/>
        <v>3</v>
      </c>
      <c r="G226" s="98">
        <f t="shared" si="33"/>
        <v>0</v>
      </c>
      <c r="H226" s="99">
        <f t="shared" si="34"/>
        <v>0.57471264367816088</v>
      </c>
      <c r="I226" s="32">
        <v>0</v>
      </c>
      <c r="J226" s="32">
        <v>0</v>
      </c>
      <c r="K226" s="32">
        <v>0</v>
      </c>
      <c r="L226" s="32">
        <v>0</v>
      </c>
      <c r="M226" s="97">
        <f t="shared" si="35"/>
        <v>0</v>
      </c>
      <c r="N226" s="98">
        <f t="shared" si="36"/>
        <v>0</v>
      </c>
      <c r="O226" s="99">
        <f t="shared" si="37"/>
        <v>0</v>
      </c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</row>
    <row r="227" spans="1:67" s="23" customFormat="1" ht="13.5" customHeight="1">
      <c r="A227" s="33" t="s">
        <v>98</v>
      </c>
      <c r="B227" s="32">
        <v>0</v>
      </c>
      <c r="C227" s="32">
        <v>0</v>
      </c>
      <c r="D227" s="32">
        <v>0</v>
      </c>
      <c r="E227" s="32">
        <v>0</v>
      </c>
      <c r="F227" s="97">
        <f t="shared" si="32"/>
        <v>0</v>
      </c>
      <c r="G227" s="98">
        <f t="shared" si="33"/>
        <v>0</v>
      </c>
      <c r="H227" s="99">
        <f t="shared" si="34"/>
        <v>0</v>
      </c>
      <c r="I227" s="32">
        <v>0</v>
      </c>
      <c r="J227" s="32">
        <v>0</v>
      </c>
      <c r="K227" s="32">
        <v>0</v>
      </c>
      <c r="L227" s="32">
        <v>0</v>
      </c>
      <c r="M227" s="97">
        <f t="shared" si="35"/>
        <v>0</v>
      </c>
      <c r="N227" s="98">
        <f t="shared" si="36"/>
        <v>0</v>
      </c>
      <c r="O227" s="99">
        <f t="shared" si="37"/>
        <v>0</v>
      </c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</row>
    <row r="228" spans="1:67" s="23" customFormat="1" ht="13.5" customHeight="1">
      <c r="A228" s="33" t="s">
        <v>99</v>
      </c>
      <c r="B228" s="32">
        <v>2</v>
      </c>
      <c r="C228" s="32">
        <v>0</v>
      </c>
      <c r="D228" s="32">
        <v>0</v>
      </c>
      <c r="E228" s="32">
        <v>0</v>
      </c>
      <c r="F228" s="97">
        <f t="shared" si="32"/>
        <v>2</v>
      </c>
      <c r="G228" s="98">
        <f t="shared" si="33"/>
        <v>0</v>
      </c>
      <c r="H228" s="99">
        <f t="shared" si="34"/>
        <v>0.38314176245210724</v>
      </c>
      <c r="I228" s="32">
        <v>0</v>
      </c>
      <c r="J228" s="32">
        <v>0</v>
      </c>
      <c r="K228" s="32">
        <v>0</v>
      </c>
      <c r="L228" s="32">
        <v>0</v>
      </c>
      <c r="M228" s="97">
        <f t="shared" si="35"/>
        <v>0</v>
      </c>
      <c r="N228" s="98">
        <f t="shared" si="36"/>
        <v>0</v>
      </c>
      <c r="O228" s="99">
        <f t="shared" si="37"/>
        <v>0</v>
      </c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</row>
    <row r="229" spans="1:67" s="23" customFormat="1" ht="13.5" customHeight="1">
      <c r="A229" s="33" t="s">
        <v>100</v>
      </c>
      <c r="B229" s="32">
        <v>5</v>
      </c>
      <c r="C229" s="32">
        <v>0</v>
      </c>
      <c r="D229" s="32">
        <v>0</v>
      </c>
      <c r="E229" s="32">
        <v>0</v>
      </c>
      <c r="F229" s="97">
        <f t="shared" si="32"/>
        <v>5</v>
      </c>
      <c r="G229" s="98">
        <f t="shared" si="33"/>
        <v>0</v>
      </c>
      <c r="H229" s="99">
        <f t="shared" si="34"/>
        <v>0.95785440613026818</v>
      </c>
      <c r="I229" s="32">
        <v>0</v>
      </c>
      <c r="J229" s="32">
        <v>0</v>
      </c>
      <c r="K229" s="32">
        <v>0</v>
      </c>
      <c r="L229" s="32">
        <v>0</v>
      </c>
      <c r="M229" s="97">
        <f t="shared" si="35"/>
        <v>0</v>
      </c>
      <c r="N229" s="98">
        <f t="shared" si="36"/>
        <v>0</v>
      </c>
      <c r="O229" s="99">
        <f t="shared" si="37"/>
        <v>0</v>
      </c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</row>
    <row r="230" spans="1:67" s="23" customFormat="1" ht="13.5" customHeight="1">
      <c r="A230" s="33" t="s">
        <v>101</v>
      </c>
      <c r="B230" s="32">
        <v>12</v>
      </c>
      <c r="C230" s="32">
        <v>0</v>
      </c>
      <c r="D230" s="32">
        <v>1</v>
      </c>
      <c r="E230" s="32">
        <v>0</v>
      </c>
      <c r="F230" s="97">
        <f t="shared" si="32"/>
        <v>13</v>
      </c>
      <c r="G230" s="98">
        <f t="shared" si="33"/>
        <v>0</v>
      </c>
      <c r="H230" s="99">
        <f t="shared" si="34"/>
        <v>2.490421455938697</v>
      </c>
      <c r="I230" s="32">
        <v>0</v>
      </c>
      <c r="J230" s="32">
        <v>0</v>
      </c>
      <c r="K230" s="32">
        <v>0</v>
      </c>
      <c r="L230" s="32">
        <v>0</v>
      </c>
      <c r="M230" s="97">
        <f t="shared" si="35"/>
        <v>0</v>
      </c>
      <c r="N230" s="98">
        <f t="shared" si="36"/>
        <v>0</v>
      </c>
      <c r="O230" s="99">
        <f t="shared" si="37"/>
        <v>0</v>
      </c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</row>
    <row r="231" spans="1:67" s="23" customFormat="1" ht="13.5" customHeight="1">
      <c r="A231" s="33" t="s">
        <v>102</v>
      </c>
      <c r="B231" s="32">
        <v>27</v>
      </c>
      <c r="C231" s="32">
        <v>0</v>
      </c>
      <c r="D231" s="32">
        <v>0</v>
      </c>
      <c r="E231" s="32">
        <v>0</v>
      </c>
      <c r="F231" s="97">
        <f t="shared" si="32"/>
        <v>27</v>
      </c>
      <c r="G231" s="98">
        <f t="shared" si="33"/>
        <v>0</v>
      </c>
      <c r="H231" s="99">
        <f t="shared" si="34"/>
        <v>5.1724137931034484</v>
      </c>
      <c r="I231" s="32">
        <v>2</v>
      </c>
      <c r="J231" s="32">
        <v>0</v>
      </c>
      <c r="K231" s="32">
        <v>0</v>
      </c>
      <c r="L231" s="32">
        <v>0</v>
      </c>
      <c r="M231" s="97">
        <f t="shared" si="35"/>
        <v>2</v>
      </c>
      <c r="N231" s="98">
        <f t="shared" si="36"/>
        <v>0</v>
      </c>
      <c r="O231" s="99">
        <f t="shared" si="37"/>
        <v>8.695652173913043</v>
      </c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</row>
    <row r="232" spans="1:67" s="22" customFormat="1" ht="13.5" customHeight="1">
      <c r="A232" s="37" t="s">
        <v>9</v>
      </c>
      <c r="B232" s="36">
        <v>8</v>
      </c>
      <c r="C232" s="36">
        <v>0</v>
      </c>
      <c r="D232" s="36">
        <v>0</v>
      </c>
      <c r="E232" s="36">
        <v>0</v>
      </c>
      <c r="F232" s="100">
        <f t="shared" si="32"/>
        <v>8</v>
      </c>
      <c r="G232" s="101">
        <f t="shared" si="33"/>
        <v>0</v>
      </c>
      <c r="H232" s="102">
        <f t="shared" ref="H232:H267" si="38">IF(F232=0,0,F232/F$271*100)</f>
        <v>1.5325670498084289</v>
      </c>
      <c r="I232" s="36">
        <v>0</v>
      </c>
      <c r="J232" s="36">
        <v>0</v>
      </c>
      <c r="K232" s="36">
        <v>0</v>
      </c>
      <c r="L232" s="36">
        <v>0</v>
      </c>
      <c r="M232" s="100">
        <f t="shared" ref="M232:M267" si="39">SUM(I232:L232)</f>
        <v>0</v>
      </c>
      <c r="N232" s="101">
        <f t="shared" si="36"/>
        <v>0</v>
      </c>
      <c r="O232" s="102">
        <f t="shared" ref="O232:O267" si="40">IF(M232=0,0,M232/M$271*100)</f>
        <v>0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33" t="s">
        <v>10</v>
      </c>
      <c r="B233" s="32">
        <v>15</v>
      </c>
      <c r="C233" s="32">
        <v>0</v>
      </c>
      <c r="D233" s="32">
        <v>0</v>
      </c>
      <c r="E233" s="32">
        <v>0</v>
      </c>
      <c r="F233" s="97">
        <f t="shared" ref="F233:F267" si="41">SUM(B233:E233)</f>
        <v>15</v>
      </c>
      <c r="G233" s="98">
        <f t="shared" si="33"/>
        <v>0</v>
      </c>
      <c r="H233" s="99">
        <f t="shared" si="38"/>
        <v>2.8735632183908044</v>
      </c>
      <c r="I233" s="32">
        <v>0</v>
      </c>
      <c r="J233" s="32">
        <v>0</v>
      </c>
      <c r="K233" s="32">
        <v>0</v>
      </c>
      <c r="L233" s="32">
        <v>0</v>
      </c>
      <c r="M233" s="97">
        <f t="shared" si="39"/>
        <v>0</v>
      </c>
      <c r="N233" s="98">
        <f t="shared" si="36"/>
        <v>0</v>
      </c>
      <c r="O233" s="99">
        <f t="shared" si="40"/>
        <v>0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33" t="s">
        <v>11</v>
      </c>
      <c r="B234" s="32">
        <v>2</v>
      </c>
      <c r="C234" s="32">
        <v>0</v>
      </c>
      <c r="D234" s="32">
        <v>0</v>
      </c>
      <c r="E234" s="32">
        <v>0</v>
      </c>
      <c r="F234" s="97">
        <f t="shared" si="41"/>
        <v>2</v>
      </c>
      <c r="G234" s="98">
        <f t="shared" si="33"/>
        <v>0</v>
      </c>
      <c r="H234" s="99">
        <f t="shared" si="38"/>
        <v>0.38314176245210724</v>
      </c>
      <c r="I234" s="32">
        <v>0</v>
      </c>
      <c r="J234" s="32">
        <v>0</v>
      </c>
      <c r="K234" s="32">
        <v>0</v>
      </c>
      <c r="L234" s="32">
        <v>0</v>
      </c>
      <c r="M234" s="97">
        <f t="shared" si="39"/>
        <v>0</v>
      </c>
      <c r="N234" s="98">
        <f t="shared" si="36"/>
        <v>0</v>
      </c>
      <c r="O234" s="99">
        <f t="shared" si="40"/>
        <v>0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33" t="s">
        <v>12</v>
      </c>
      <c r="B235" s="32">
        <v>8</v>
      </c>
      <c r="C235" s="32">
        <v>0</v>
      </c>
      <c r="D235" s="32">
        <v>0</v>
      </c>
      <c r="E235" s="32">
        <v>0</v>
      </c>
      <c r="F235" s="97">
        <f t="shared" si="41"/>
        <v>8</v>
      </c>
      <c r="G235" s="98">
        <f t="shared" si="33"/>
        <v>0</v>
      </c>
      <c r="H235" s="99">
        <f t="shared" si="38"/>
        <v>1.5325670498084289</v>
      </c>
      <c r="I235" s="32">
        <v>0</v>
      </c>
      <c r="J235" s="32">
        <v>0</v>
      </c>
      <c r="K235" s="32">
        <v>0</v>
      </c>
      <c r="L235" s="32">
        <v>0</v>
      </c>
      <c r="M235" s="97">
        <f t="shared" si="39"/>
        <v>0</v>
      </c>
      <c r="N235" s="98">
        <f t="shared" si="36"/>
        <v>0</v>
      </c>
      <c r="O235" s="99">
        <f t="shared" si="40"/>
        <v>0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33" t="s">
        <v>13</v>
      </c>
      <c r="B236" s="32">
        <v>1</v>
      </c>
      <c r="C236" s="32">
        <v>0</v>
      </c>
      <c r="D236" s="32">
        <v>0</v>
      </c>
      <c r="E236" s="32">
        <v>0</v>
      </c>
      <c r="F236" s="97">
        <f t="shared" si="41"/>
        <v>1</v>
      </c>
      <c r="G236" s="98">
        <f t="shared" si="33"/>
        <v>0</v>
      </c>
      <c r="H236" s="99">
        <f t="shared" si="38"/>
        <v>0.19157088122605362</v>
      </c>
      <c r="I236" s="32">
        <v>0</v>
      </c>
      <c r="J236" s="32">
        <v>0</v>
      </c>
      <c r="K236" s="32">
        <v>0</v>
      </c>
      <c r="L236" s="32">
        <v>0</v>
      </c>
      <c r="M236" s="97">
        <f t="shared" si="39"/>
        <v>0</v>
      </c>
      <c r="N236" s="98">
        <f t="shared" si="36"/>
        <v>0</v>
      </c>
      <c r="O236" s="99">
        <f t="shared" si="40"/>
        <v>0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33" t="s">
        <v>14</v>
      </c>
      <c r="B237" s="32">
        <v>3</v>
      </c>
      <c r="C237" s="32">
        <v>0</v>
      </c>
      <c r="D237" s="32">
        <v>0</v>
      </c>
      <c r="E237" s="32">
        <v>0</v>
      </c>
      <c r="F237" s="97">
        <f t="shared" si="41"/>
        <v>3</v>
      </c>
      <c r="G237" s="98">
        <f t="shared" si="33"/>
        <v>0</v>
      </c>
      <c r="H237" s="99">
        <f t="shared" si="38"/>
        <v>0.57471264367816088</v>
      </c>
      <c r="I237" s="32">
        <v>0</v>
      </c>
      <c r="J237" s="32">
        <v>0</v>
      </c>
      <c r="K237" s="32">
        <v>0</v>
      </c>
      <c r="L237" s="32">
        <v>0</v>
      </c>
      <c r="M237" s="97">
        <f t="shared" si="39"/>
        <v>0</v>
      </c>
      <c r="N237" s="98">
        <f t="shared" si="36"/>
        <v>0</v>
      </c>
      <c r="O237" s="99">
        <f t="shared" si="40"/>
        <v>0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29" t="s">
        <v>15</v>
      </c>
      <c r="B238" s="103">
        <f>SUM(B232:B237)</f>
        <v>37</v>
      </c>
      <c r="C238" s="103">
        <f>SUM(C232:C237)</f>
        <v>0</v>
      </c>
      <c r="D238" s="103">
        <f>SUM(D232:D237)</f>
        <v>0</v>
      </c>
      <c r="E238" s="103">
        <f>SUM(E232:E237)</f>
        <v>0</v>
      </c>
      <c r="F238" s="103">
        <f t="shared" si="41"/>
        <v>37</v>
      </c>
      <c r="G238" s="104">
        <f t="shared" si="33"/>
        <v>0</v>
      </c>
      <c r="H238" s="105">
        <f t="shared" si="38"/>
        <v>7.088122605363985</v>
      </c>
      <c r="I238" s="103">
        <f>SUM(I232:I237)</f>
        <v>0</v>
      </c>
      <c r="J238" s="103">
        <f>SUM(J232:J237)</f>
        <v>0</v>
      </c>
      <c r="K238" s="103">
        <f>SUM(K232:K237)</f>
        <v>0</v>
      </c>
      <c r="L238" s="103">
        <f>SUM(L232:L237)</f>
        <v>0</v>
      </c>
      <c r="M238" s="103">
        <f t="shared" si="39"/>
        <v>0</v>
      </c>
      <c r="N238" s="104">
        <f t="shared" si="36"/>
        <v>0</v>
      </c>
      <c r="O238" s="105">
        <f t="shared" si="40"/>
        <v>0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37" t="s">
        <v>16</v>
      </c>
      <c r="B239" s="36">
        <v>4</v>
      </c>
      <c r="C239" s="36">
        <v>0</v>
      </c>
      <c r="D239" s="36">
        <v>0</v>
      </c>
      <c r="E239" s="36">
        <v>0</v>
      </c>
      <c r="F239" s="100">
        <f t="shared" si="41"/>
        <v>4</v>
      </c>
      <c r="G239" s="101">
        <f t="shared" si="33"/>
        <v>0</v>
      </c>
      <c r="H239" s="102">
        <f t="shared" si="38"/>
        <v>0.76628352490421447</v>
      </c>
      <c r="I239" s="36">
        <v>1</v>
      </c>
      <c r="J239" s="36">
        <v>0</v>
      </c>
      <c r="K239" s="36">
        <v>0</v>
      </c>
      <c r="L239" s="36">
        <v>0</v>
      </c>
      <c r="M239" s="100">
        <f t="shared" si="39"/>
        <v>1</v>
      </c>
      <c r="N239" s="101">
        <f t="shared" si="36"/>
        <v>0</v>
      </c>
      <c r="O239" s="102">
        <f t="shared" si="40"/>
        <v>4.3478260869565215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33" t="s">
        <v>17</v>
      </c>
      <c r="B240" s="32">
        <v>5</v>
      </c>
      <c r="C240" s="32">
        <v>0</v>
      </c>
      <c r="D240" s="32">
        <v>0</v>
      </c>
      <c r="E240" s="32">
        <v>0</v>
      </c>
      <c r="F240" s="97">
        <f t="shared" si="41"/>
        <v>5</v>
      </c>
      <c r="G240" s="98">
        <f t="shared" si="33"/>
        <v>0</v>
      </c>
      <c r="H240" s="99">
        <f t="shared" si="38"/>
        <v>0.95785440613026818</v>
      </c>
      <c r="I240" s="32">
        <v>0</v>
      </c>
      <c r="J240" s="32">
        <v>0</v>
      </c>
      <c r="K240" s="32">
        <v>0</v>
      </c>
      <c r="L240" s="32">
        <v>0</v>
      </c>
      <c r="M240" s="97">
        <f t="shared" si="39"/>
        <v>0</v>
      </c>
      <c r="N240" s="98">
        <f t="shared" si="36"/>
        <v>0</v>
      </c>
      <c r="O240" s="99">
        <f t="shared" si="40"/>
        <v>0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33" t="s">
        <v>18</v>
      </c>
      <c r="B241" s="32">
        <v>5</v>
      </c>
      <c r="C241" s="32">
        <v>0</v>
      </c>
      <c r="D241" s="32">
        <v>0</v>
      </c>
      <c r="E241" s="32">
        <v>0</v>
      </c>
      <c r="F241" s="97">
        <f t="shared" si="41"/>
        <v>5</v>
      </c>
      <c r="G241" s="98">
        <f t="shared" si="33"/>
        <v>0</v>
      </c>
      <c r="H241" s="99">
        <f t="shared" si="38"/>
        <v>0.95785440613026818</v>
      </c>
      <c r="I241" s="32">
        <v>0</v>
      </c>
      <c r="J241" s="32">
        <v>0</v>
      </c>
      <c r="K241" s="32">
        <v>0</v>
      </c>
      <c r="L241" s="32">
        <v>0</v>
      </c>
      <c r="M241" s="97">
        <f t="shared" si="39"/>
        <v>0</v>
      </c>
      <c r="N241" s="98">
        <f t="shared" si="36"/>
        <v>0</v>
      </c>
      <c r="O241" s="99">
        <f t="shared" si="40"/>
        <v>0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33" t="s">
        <v>19</v>
      </c>
      <c r="B242" s="32">
        <v>4</v>
      </c>
      <c r="C242" s="32">
        <v>0</v>
      </c>
      <c r="D242" s="32">
        <v>0</v>
      </c>
      <c r="E242" s="32">
        <v>0</v>
      </c>
      <c r="F242" s="97">
        <f t="shared" si="41"/>
        <v>4</v>
      </c>
      <c r="G242" s="98">
        <f t="shared" si="33"/>
        <v>0</v>
      </c>
      <c r="H242" s="99">
        <f t="shared" si="38"/>
        <v>0.76628352490421447</v>
      </c>
      <c r="I242" s="32">
        <v>0</v>
      </c>
      <c r="J242" s="32">
        <v>0</v>
      </c>
      <c r="K242" s="32">
        <v>0</v>
      </c>
      <c r="L242" s="32">
        <v>0</v>
      </c>
      <c r="M242" s="97">
        <f t="shared" si="39"/>
        <v>0</v>
      </c>
      <c r="N242" s="98">
        <f t="shared" si="36"/>
        <v>0</v>
      </c>
      <c r="O242" s="99">
        <f t="shared" si="40"/>
        <v>0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33" t="s">
        <v>20</v>
      </c>
      <c r="B243" s="32">
        <v>1</v>
      </c>
      <c r="C243" s="32">
        <v>0</v>
      </c>
      <c r="D243" s="32">
        <v>0</v>
      </c>
      <c r="E243" s="32">
        <v>0</v>
      </c>
      <c r="F243" s="97">
        <f t="shared" si="41"/>
        <v>1</v>
      </c>
      <c r="G243" s="98">
        <f t="shared" si="33"/>
        <v>0</v>
      </c>
      <c r="H243" s="99">
        <f t="shared" si="38"/>
        <v>0.19157088122605362</v>
      </c>
      <c r="I243" s="32">
        <v>0</v>
      </c>
      <c r="J243" s="32">
        <v>0</v>
      </c>
      <c r="K243" s="32">
        <v>0</v>
      </c>
      <c r="L243" s="32">
        <v>0</v>
      </c>
      <c r="M243" s="97">
        <f t="shared" si="39"/>
        <v>0</v>
      </c>
      <c r="N243" s="98">
        <f t="shared" si="36"/>
        <v>0</v>
      </c>
      <c r="O243" s="99">
        <f t="shared" si="40"/>
        <v>0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33" t="s">
        <v>21</v>
      </c>
      <c r="B244" s="32">
        <v>5</v>
      </c>
      <c r="C244" s="32">
        <v>0</v>
      </c>
      <c r="D244" s="32">
        <v>1</v>
      </c>
      <c r="E244" s="32">
        <v>0</v>
      </c>
      <c r="F244" s="97">
        <f t="shared" si="41"/>
        <v>6</v>
      </c>
      <c r="G244" s="98">
        <f t="shared" si="33"/>
        <v>0</v>
      </c>
      <c r="H244" s="99">
        <f t="shared" si="38"/>
        <v>1.1494252873563218</v>
      </c>
      <c r="I244" s="32">
        <v>0</v>
      </c>
      <c r="J244" s="32">
        <v>0</v>
      </c>
      <c r="K244" s="32">
        <v>0</v>
      </c>
      <c r="L244" s="32">
        <v>0</v>
      </c>
      <c r="M244" s="97">
        <f t="shared" si="39"/>
        <v>0</v>
      </c>
      <c r="N244" s="98">
        <f t="shared" si="36"/>
        <v>0</v>
      </c>
      <c r="O244" s="99">
        <f t="shared" si="40"/>
        <v>0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29" t="s">
        <v>15</v>
      </c>
      <c r="B245" s="103">
        <f>SUM(B239:B244)</f>
        <v>24</v>
      </c>
      <c r="C245" s="103">
        <f>SUM(C239:C244)</f>
        <v>0</v>
      </c>
      <c r="D245" s="103">
        <f>SUM(D239:D244)</f>
        <v>1</v>
      </c>
      <c r="E245" s="103">
        <f>SUM(E239:E244)</f>
        <v>0</v>
      </c>
      <c r="F245" s="103">
        <f t="shared" si="41"/>
        <v>25</v>
      </c>
      <c r="G245" s="104">
        <f t="shared" si="33"/>
        <v>0</v>
      </c>
      <c r="H245" s="105">
        <f t="shared" si="38"/>
        <v>4.7892720306513414</v>
      </c>
      <c r="I245" s="103">
        <f>SUM(I239:I244)</f>
        <v>1</v>
      </c>
      <c r="J245" s="103">
        <f>SUM(J239:J244)</f>
        <v>0</v>
      </c>
      <c r="K245" s="103">
        <f>SUM(K239:K244)</f>
        <v>0</v>
      </c>
      <c r="L245" s="103">
        <f>SUM(L239:L244)</f>
        <v>0</v>
      </c>
      <c r="M245" s="103">
        <f t="shared" si="39"/>
        <v>1</v>
      </c>
      <c r="N245" s="104">
        <f t="shared" si="36"/>
        <v>0</v>
      </c>
      <c r="O245" s="105">
        <f t="shared" si="40"/>
        <v>4.3478260869565215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33" t="s">
        <v>22</v>
      </c>
      <c r="B246" s="32">
        <v>51</v>
      </c>
      <c r="C246" s="32">
        <v>0</v>
      </c>
      <c r="D246" s="32">
        <v>1</v>
      </c>
      <c r="E246" s="32">
        <v>2</v>
      </c>
      <c r="F246" s="97">
        <f t="shared" si="41"/>
        <v>54</v>
      </c>
      <c r="G246" s="98">
        <f t="shared" si="33"/>
        <v>3.7</v>
      </c>
      <c r="H246" s="99">
        <f t="shared" si="38"/>
        <v>10.344827586206897</v>
      </c>
      <c r="I246" s="32">
        <v>0</v>
      </c>
      <c r="J246" s="32">
        <v>0</v>
      </c>
      <c r="K246" s="32">
        <v>1</v>
      </c>
      <c r="L246" s="32">
        <v>0</v>
      </c>
      <c r="M246" s="97">
        <f t="shared" si="39"/>
        <v>1</v>
      </c>
      <c r="N246" s="98">
        <f t="shared" si="36"/>
        <v>0</v>
      </c>
      <c r="O246" s="99">
        <f t="shared" si="40"/>
        <v>4.3478260869565215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33" t="s">
        <v>23</v>
      </c>
      <c r="B247" s="32">
        <v>42</v>
      </c>
      <c r="C247" s="32">
        <v>0</v>
      </c>
      <c r="D247" s="32">
        <v>0</v>
      </c>
      <c r="E247" s="32">
        <v>0</v>
      </c>
      <c r="F247" s="97">
        <f t="shared" si="41"/>
        <v>42</v>
      </c>
      <c r="G247" s="98">
        <f t="shared" si="33"/>
        <v>0</v>
      </c>
      <c r="H247" s="99">
        <f t="shared" si="38"/>
        <v>8.0459770114942533</v>
      </c>
      <c r="I247" s="32">
        <v>1</v>
      </c>
      <c r="J247" s="32">
        <v>0</v>
      </c>
      <c r="K247" s="32">
        <v>0</v>
      </c>
      <c r="L247" s="32">
        <v>0</v>
      </c>
      <c r="M247" s="97">
        <f t="shared" si="39"/>
        <v>1</v>
      </c>
      <c r="N247" s="98">
        <f t="shared" si="36"/>
        <v>0</v>
      </c>
      <c r="O247" s="99">
        <f t="shared" si="40"/>
        <v>4.3478260869565215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33" t="s">
        <v>24</v>
      </c>
      <c r="B248" s="32">
        <v>45</v>
      </c>
      <c r="C248" s="32">
        <v>0</v>
      </c>
      <c r="D248" s="32">
        <v>2</v>
      </c>
      <c r="E248" s="32">
        <v>1</v>
      </c>
      <c r="F248" s="97">
        <f t="shared" si="41"/>
        <v>48</v>
      </c>
      <c r="G248" s="98">
        <f t="shared" si="33"/>
        <v>2.1</v>
      </c>
      <c r="H248" s="99">
        <f t="shared" si="38"/>
        <v>9.1954022988505741</v>
      </c>
      <c r="I248" s="32">
        <v>2</v>
      </c>
      <c r="J248" s="32">
        <v>0</v>
      </c>
      <c r="K248" s="32">
        <v>0</v>
      </c>
      <c r="L248" s="32">
        <v>0</v>
      </c>
      <c r="M248" s="97">
        <f t="shared" si="39"/>
        <v>2</v>
      </c>
      <c r="N248" s="98">
        <f t="shared" si="36"/>
        <v>0</v>
      </c>
      <c r="O248" s="99">
        <f t="shared" si="40"/>
        <v>8.695652173913043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33" t="s">
        <v>25</v>
      </c>
      <c r="B249" s="32">
        <v>25</v>
      </c>
      <c r="C249" s="32">
        <v>0</v>
      </c>
      <c r="D249" s="32">
        <v>1</v>
      </c>
      <c r="E249" s="32">
        <v>0</v>
      </c>
      <c r="F249" s="97">
        <f t="shared" si="41"/>
        <v>26</v>
      </c>
      <c r="G249" s="98">
        <f t="shared" si="33"/>
        <v>0</v>
      </c>
      <c r="H249" s="99">
        <f t="shared" si="38"/>
        <v>4.980842911877394</v>
      </c>
      <c r="I249" s="32">
        <v>1</v>
      </c>
      <c r="J249" s="32">
        <v>0</v>
      </c>
      <c r="K249" s="32">
        <v>1</v>
      </c>
      <c r="L249" s="32">
        <v>0</v>
      </c>
      <c r="M249" s="97">
        <f t="shared" si="39"/>
        <v>2</v>
      </c>
      <c r="N249" s="98">
        <f t="shared" si="36"/>
        <v>0</v>
      </c>
      <c r="O249" s="99">
        <f t="shared" si="40"/>
        <v>8.695652173913043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33" t="s">
        <v>26</v>
      </c>
      <c r="B250" s="32">
        <v>38</v>
      </c>
      <c r="C250" s="32">
        <v>0</v>
      </c>
      <c r="D250" s="32">
        <v>1</v>
      </c>
      <c r="E250" s="32">
        <v>0</v>
      </c>
      <c r="F250" s="97">
        <f t="shared" si="41"/>
        <v>39</v>
      </c>
      <c r="G250" s="98">
        <f t="shared" si="33"/>
        <v>0</v>
      </c>
      <c r="H250" s="99">
        <f t="shared" si="38"/>
        <v>7.4712643678160928</v>
      </c>
      <c r="I250" s="32">
        <v>1</v>
      </c>
      <c r="J250" s="32">
        <v>0</v>
      </c>
      <c r="K250" s="32">
        <v>0</v>
      </c>
      <c r="L250" s="32">
        <v>0</v>
      </c>
      <c r="M250" s="97">
        <f t="shared" si="39"/>
        <v>1</v>
      </c>
      <c r="N250" s="98">
        <f t="shared" si="36"/>
        <v>0</v>
      </c>
      <c r="O250" s="99">
        <f t="shared" si="40"/>
        <v>4.3478260869565215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33" t="s">
        <v>27</v>
      </c>
      <c r="B251" s="32">
        <v>40</v>
      </c>
      <c r="C251" s="32">
        <v>0</v>
      </c>
      <c r="D251" s="32">
        <v>2</v>
      </c>
      <c r="E251" s="32">
        <v>0</v>
      </c>
      <c r="F251" s="97">
        <f t="shared" si="41"/>
        <v>42</v>
      </c>
      <c r="G251" s="98">
        <f t="shared" si="33"/>
        <v>0</v>
      </c>
      <c r="H251" s="99">
        <f t="shared" si="38"/>
        <v>8.0459770114942533</v>
      </c>
      <c r="I251" s="32">
        <v>6</v>
      </c>
      <c r="J251" s="32">
        <v>0</v>
      </c>
      <c r="K251" s="32">
        <v>2</v>
      </c>
      <c r="L251" s="32">
        <v>0</v>
      </c>
      <c r="M251" s="97">
        <f t="shared" si="39"/>
        <v>8</v>
      </c>
      <c r="N251" s="98">
        <f t="shared" si="36"/>
        <v>0</v>
      </c>
      <c r="O251" s="99">
        <f t="shared" si="40"/>
        <v>34.782608695652172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33" t="s">
        <v>28</v>
      </c>
      <c r="B252" s="32">
        <v>20</v>
      </c>
      <c r="C252" s="32">
        <v>0</v>
      </c>
      <c r="D252" s="32">
        <v>2</v>
      </c>
      <c r="E252" s="32">
        <v>0</v>
      </c>
      <c r="F252" s="97">
        <f t="shared" si="41"/>
        <v>22</v>
      </c>
      <c r="G252" s="98">
        <f t="shared" si="33"/>
        <v>0</v>
      </c>
      <c r="H252" s="99">
        <f t="shared" si="38"/>
        <v>4.2145593869731801</v>
      </c>
      <c r="I252" s="32">
        <v>2</v>
      </c>
      <c r="J252" s="32">
        <v>0</v>
      </c>
      <c r="K252" s="32">
        <v>0</v>
      </c>
      <c r="L252" s="32">
        <v>0</v>
      </c>
      <c r="M252" s="97">
        <f t="shared" si="39"/>
        <v>2</v>
      </c>
      <c r="N252" s="98">
        <f t="shared" si="36"/>
        <v>0</v>
      </c>
      <c r="O252" s="99">
        <f t="shared" si="40"/>
        <v>8.695652173913043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33" t="s">
        <v>56</v>
      </c>
      <c r="B253" s="32">
        <v>44</v>
      </c>
      <c r="C253" s="32">
        <v>0</v>
      </c>
      <c r="D253" s="32">
        <v>1</v>
      </c>
      <c r="E253" s="32">
        <v>0</v>
      </c>
      <c r="F253" s="97">
        <f t="shared" si="41"/>
        <v>45</v>
      </c>
      <c r="G253" s="98">
        <f t="shared" si="33"/>
        <v>0</v>
      </c>
      <c r="H253" s="99">
        <f t="shared" si="38"/>
        <v>8.6206896551724146</v>
      </c>
      <c r="I253" s="32">
        <v>2</v>
      </c>
      <c r="J253" s="32">
        <v>0</v>
      </c>
      <c r="K253" s="32">
        <v>0</v>
      </c>
      <c r="L253" s="32">
        <v>0</v>
      </c>
      <c r="M253" s="97">
        <f t="shared" si="39"/>
        <v>2</v>
      </c>
      <c r="N253" s="98">
        <f t="shared" si="36"/>
        <v>0</v>
      </c>
      <c r="O253" s="99">
        <f t="shared" si="40"/>
        <v>8.695652173913043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37" t="s">
        <v>29</v>
      </c>
      <c r="B254" s="36">
        <v>2</v>
      </c>
      <c r="C254" s="36">
        <v>0</v>
      </c>
      <c r="D254" s="36">
        <v>0</v>
      </c>
      <c r="E254" s="36">
        <v>0</v>
      </c>
      <c r="F254" s="100">
        <f t="shared" si="41"/>
        <v>2</v>
      </c>
      <c r="G254" s="101">
        <f t="shared" si="33"/>
        <v>0</v>
      </c>
      <c r="H254" s="102">
        <f t="shared" si="38"/>
        <v>0.38314176245210724</v>
      </c>
      <c r="I254" s="36">
        <v>0</v>
      </c>
      <c r="J254" s="36">
        <v>0</v>
      </c>
      <c r="K254" s="36">
        <v>0</v>
      </c>
      <c r="L254" s="36">
        <v>0</v>
      </c>
      <c r="M254" s="100">
        <f t="shared" si="39"/>
        <v>0</v>
      </c>
      <c r="N254" s="101">
        <f t="shared" si="36"/>
        <v>0</v>
      </c>
      <c r="O254" s="102">
        <f t="shared" si="40"/>
        <v>0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33" t="s">
        <v>30</v>
      </c>
      <c r="B255" s="32">
        <v>5</v>
      </c>
      <c r="C255" s="32">
        <v>0</v>
      </c>
      <c r="D255" s="32">
        <v>0</v>
      </c>
      <c r="E255" s="32">
        <v>0</v>
      </c>
      <c r="F255" s="97">
        <f t="shared" si="41"/>
        <v>5</v>
      </c>
      <c r="G255" s="98">
        <f t="shared" si="33"/>
        <v>0</v>
      </c>
      <c r="H255" s="99">
        <f t="shared" si="38"/>
        <v>0.95785440613026818</v>
      </c>
      <c r="I255" s="32">
        <v>0</v>
      </c>
      <c r="J255" s="32">
        <v>0</v>
      </c>
      <c r="K255" s="32">
        <v>0</v>
      </c>
      <c r="L255" s="32">
        <v>0</v>
      </c>
      <c r="M255" s="97">
        <f t="shared" si="39"/>
        <v>0</v>
      </c>
      <c r="N255" s="98">
        <f t="shared" si="36"/>
        <v>0</v>
      </c>
      <c r="O255" s="99">
        <f t="shared" si="40"/>
        <v>0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33" t="s">
        <v>31</v>
      </c>
      <c r="B256" s="32">
        <v>9</v>
      </c>
      <c r="C256" s="32">
        <v>0</v>
      </c>
      <c r="D256" s="32">
        <v>1</v>
      </c>
      <c r="E256" s="32">
        <v>0</v>
      </c>
      <c r="F256" s="97">
        <f t="shared" si="41"/>
        <v>10</v>
      </c>
      <c r="G256" s="98">
        <f t="shared" si="33"/>
        <v>0</v>
      </c>
      <c r="H256" s="99">
        <f t="shared" si="38"/>
        <v>1.9157088122605364</v>
      </c>
      <c r="I256" s="32">
        <v>0</v>
      </c>
      <c r="J256" s="32">
        <v>0</v>
      </c>
      <c r="K256" s="32">
        <v>0</v>
      </c>
      <c r="L256" s="32">
        <v>0</v>
      </c>
      <c r="M256" s="97">
        <f t="shared" si="39"/>
        <v>0</v>
      </c>
      <c r="N256" s="98">
        <f t="shared" si="36"/>
        <v>0</v>
      </c>
      <c r="O256" s="99">
        <f t="shared" si="40"/>
        <v>0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33" t="s">
        <v>32</v>
      </c>
      <c r="B257" s="32">
        <v>4</v>
      </c>
      <c r="C257" s="32">
        <v>0</v>
      </c>
      <c r="D257" s="32">
        <v>0</v>
      </c>
      <c r="E257" s="32">
        <v>0</v>
      </c>
      <c r="F257" s="97">
        <f t="shared" si="41"/>
        <v>4</v>
      </c>
      <c r="G257" s="98">
        <f t="shared" si="33"/>
        <v>0</v>
      </c>
      <c r="H257" s="99">
        <f t="shared" si="38"/>
        <v>0.76628352490421447</v>
      </c>
      <c r="I257" s="32">
        <v>0</v>
      </c>
      <c r="J257" s="32">
        <v>0</v>
      </c>
      <c r="K257" s="32">
        <v>0</v>
      </c>
      <c r="L257" s="32">
        <v>0</v>
      </c>
      <c r="M257" s="97">
        <f t="shared" si="39"/>
        <v>0</v>
      </c>
      <c r="N257" s="98">
        <f t="shared" si="36"/>
        <v>0</v>
      </c>
      <c r="O257" s="99">
        <f t="shared" si="40"/>
        <v>0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33" t="s">
        <v>33</v>
      </c>
      <c r="B258" s="32">
        <v>3</v>
      </c>
      <c r="C258" s="32">
        <v>0</v>
      </c>
      <c r="D258" s="32">
        <v>1</v>
      </c>
      <c r="E258" s="32">
        <v>0</v>
      </c>
      <c r="F258" s="97">
        <f t="shared" si="41"/>
        <v>4</v>
      </c>
      <c r="G258" s="98">
        <f t="shared" si="33"/>
        <v>0</v>
      </c>
      <c r="H258" s="99">
        <f t="shared" si="38"/>
        <v>0.76628352490421447</v>
      </c>
      <c r="I258" s="32">
        <v>0</v>
      </c>
      <c r="J258" s="32">
        <v>0</v>
      </c>
      <c r="K258" s="32">
        <v>0</v>
      </c>
      <c r="L258" s="32">
        <v>0</v>
      </c>
      <c r="M258" s="97">
        <f t="shared" si="39"/>
        <v>0</v>
      </c>
      <c r="N258" s="98">
        <f t="shared" si="36"/>
        <v>0</v>
      </c>
      <c r="O258" s="99">
        <f t="shared" si="40"/>
        <v>0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33" t="s">
        <v>34</v>
      </c>
      <c r="B259" s="32">
        <v>3</v>
      </c>
      <c r="C259" s="32">
        <v>0</v>
      </c>
      <c r="D259" s="32">
        <v>0</v>
      </c>
      <c r="E259" s="32">
        <v>0</v>
      </c>
      <c r="F259" s="97">
        <f t="shared" si="41"/>
        <v>3</v>
      </c>
      <c r="G259" s="98">
        <f t="shared" si="33"/>
        <v>0</v>
      </c>
      <c r="H259" s="99">
        <f t="shared" si="38"/>
        <v>0.57471264367816088</v>
      </c>
      <c r="I259" s="32">
        <v>0</v>
      </c>
      <c r="J259" s="32">
        <v>0</v>
      </c>
      <c r="K259" s="32">
        <v>0</v>
      </c>
      <c r="L259" s="32">
        <v>0</v>
      </c>
      <c r="M259" s="97">
        <f t="shared" si="39"/>
        <v>0</v>
      </c>
      <c r="N259" s="98">
        <f t="shared" si="36"/>
        <v>0</v>
      </c>
      <c r="O259" s="99">
        <f t="shared" si="40"/>
        <v>0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29" t="s">
        <v>15</v>
      </c>
      <c r="B260" s="103">
        <f>SUM(B254:B259)</f>
        <v>26</v>
      </c>
      <c r="C260" s="103">
        <f>SUM(C254:C259)</f>
        <v>0</v>
      </c>
      <c r="D260" s="103">
        <f>SUM(D254:D259)</f>
        <v>2</v>
      </c>
      <c r="E260" s="103">
        <f>SUM(E254:E259)</f>
        <v>0</v>
      </c>
      <c r="F260" s="103">
        <f t="shared" si="41"/>
        <v>28</v>
      </c>
      <c r="G260" s="104">
        <f t="shared" si="33"/>
        <v>0</v>
      </c>
      <c r="H260" s="105">
        <f t="shared" si="38"/>
        <v>5.3639846743295019</v>
      </c>
      <c r="I260" s="103">
        <f>SUM(I254:I259)</f>
        <v>0</v>
      </c>
      <c r="J260" s="103">
        <f>SUM(J254:J259)</f>
        <v>0</v>
      </c>
      <c r="K260" s="103">
        <f>SUM(K254:K259)</f>
        <v>0</v>
      </c>
      <c r="L260" s="103">
        <f>SUM(L254:L259)</f>
        <v>0</v>
      </c>
      <c r="M260" s="103">
        <f t="shared" si="39"/>
        <v>0</v>
      </c>
      <c r="N260" s="104">
        <f t="shared" si="36"/>
        <v>0</v>
      </c>
      <c r="O260" s="105">
        <f t="shared" si="40"/>
        <v>0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37" t="s">
        <v>35</v>
      </c>
      <c r="B261" s="36">
        <v>0</v>
      </c>
      <c r="C261" s="36">
        <v>0</v>
      </c>
      <c r="D261" s="36">
        <v>0</v>
      </c>
      <c r="E261" s="36">
        <v>0</v>
      </c>
      <c r="F261" s="100">
        <f t="shared" si="41"/>
        <v>0</v>
      </c>
      <c r="G261" s="101">
        <f t="shared" si="33"/>
        <v>0</v>
      </c>
      <c r="H261" s="102">
        <f t="shared" si="38"/>
        <v>0</v>
      </c>
      <c r="I261" s="36">
        <v>0</v>
      </c>
      <c r="J261" s="36">
        <v>0</v>
      </c>
      <c r="K261" s="36">
        <v>0</v>
      </c>
      <c r="L261" s="36">
        <v>0</v>
      </c>
      <c r="M261" s="100">
        <f t="shared" si="39"/>
        <v>0</v>
      </c>
      <c r="N261" s="101">
        <f t="shared" si="36"/>
        <v>0</v>
      </c>
      <c r="O261" s="102">
        <f t="shared" si="40"/>
        <v>0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33" t="s">
        <v>36</v>
      </c>
      <c r="B262" s="32">
        <v>3</v>
      </c>
      <c r="C262" s="32">
        <v>0</v>
      </c>
      <c r="D262" s="32">
        <v>0</v>
      </c>
      <c r="E262" s="32">
        <v>0</v>
      </c>
      <c r="F262" s="97">
        <f t="shared" si="41"/>
        <v>3</v>
      </c>
      <c r="G262" s="98">
        <f t="shared" si="33"/>
        <v>0</v>
      </c>
      <c r="H262" s="99">
        <f t="shared" si="38"/>
        <v>0.57471264367816088</v>
      </c>
      <c r="I262" s="32">
        <v>0</v>
      </c>
      <c r="J262" s="32">
        <v>0</v>
      </c>
      <c r="K262" s="32">
        <v>0</v>
      </c>
      <c r="L262" s="32">
        <v>0</v>
      </c>
      <c r="M262" s="97">
        <f t="shared" si="39"/>
        <v>0</v>
      </c>
      <c r="N262" s="98">
        <f t="shared" si="36"/>
        <v>0</v>
      </c>
      <c r="O262" s="99">
        <f t="shared" si="40"/>
        <v>0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33" t="s">
        <v>37</v>
      </c>
      <c r="B263" s="32">
        <v>1</v>
      </c>
      <c r="C263" s="32">
        <v>0</v>
      </c>
      <c r="D263" s="32">
        <v>0</v>
      </c>
      <c r="E263" s="32">
        <v>0</v>
      </c>
      <c r="F263" s="97">
        <f t="shared" si="41"/>
        <v>1</v>
      </c>
      <c r="G263" s="98">
        <f t="shared" si="33"/>
        <v>0</v>
      </c>
      <c r="H263" s="99">
        <f t="shared" si="38"/>
        <v>0.19157088122605362</v>
      </c>
      <c r="I263" s="32">
        <v>0</v>
      </c>
      <c r="J263" s="32">
        <v>0</v>
      </c>
      <c r="K263" s="32">
        <v>0</v>
      </c>
      <c r="L263" s="32">
        <v>0</v>
      </c>
      <c r="M263" s="97">
        <f t="shared" si="39"/>
        <v>0</v>
      </c>
      <c r="N263" s="98">
        <f t="shared" si="36"/>
        <v>0</v>
      </c>
      <c r="O263" s="99">
        <f t="shared" si="40"/>
        <v>0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33" t="s">
        <v>38</v>
      </c>
      <c r="B264" s="32">
        <v>4</v>
      </c>
      <c r="C264" s="32">
        <v>0</v>
      </c>
      <c r="D264" s="32">
        <v>0</v>
      </c>
      <c r="E264" s="32">
        <v>0</v>
      </c>
      <c r="F264" s="97">
        <f t="shared" si="41"/>
        <v>4</v>
      </c>
      <c r="G264" s="98">
        <f t="shared" si="33"/>
        <v>0</v>
      </c>
      <c r="H264" s="99">
        <f t="shared" si="38"/>
        <v>0.76628352490421447</v>
      </c>
      <c r="I264" s="32">
        <v>0</v>
      </c>
      <c r="J264" s="32">
        <v>0</v>
      </c>
      <c r="K264" s="32">
        <v>0</v>
      </c>
      <c r="L264" s="32">
        <v>0</v>
      </c>
      <c r="M264" s="97">
        <f t="shared" si="39"/>
        <v>0</v>
      </c>
      <c r="N264" s="98">
        <f t="shared" si="36"/>
        <v>0</v>
      </c>
      <c r="O264" s="99">
        <f t="shared" si="40"/>
        <v>0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33" t="s">
        <v>39</v>
      </c>
      <c r="B265" s="32">
        <v>8</v>
      </c>
      <c r="C265" s="32">
        <v>0</v>
      </c>
      <c r="D265" s="32">
        <v>0</v>
      </c>
      <c r="E265" s="32">
        <v>0</v>
      </c>
      <c r="F265" s="97">
        <f t="shared" si="41"/>
        <v>8</v>
      </c>
      <c r="G265" s="98">
        <f t="shared" si="33"/>
        <v>0</v>
      </c>
      <c r="H265" s="99">
        <f t="shared" si="38"/>
        <v>1.5325670498084289</v>
      </c>
      <c r="I265" s="32">
        <v>0</v>
      </c>
      <c r="J265" s="32">
        <v>0</v>
      </c>
      <c r="K265" s="32">
        <v>0</v>
      </c>
      <c r="L265" s="32">
        <v>0</v>
      </c>
      <c r="M265" s="97">
        <f t="shared" si="39"/>
        <v>0</v>
      </c>
      <c r="N265" s="98">
        <f t="shared" si="36"/>
        <v>0</v>
      </c>
      <c r="O265" s="99">
        <f t="shared" si="40"/>
        <v>0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33" t="s">
        <v>40</v>
      </c>
      <c r="B266" s="32">
        <v>1</v>
      </c>
      <c r="C266" s="32">
        <v>0</v>
      </c>
      <c r="D266" s="32">
        <v>0</v>
      </c>
      <c r="E266" s="32">
        <v>0</v>
      </c>
      <c r="F266" s="97">
        <f t="shared" si="41"/>
        <v>1</v>
      </c>
      <c r="G266" s="98">
        <f t="shared" si="33"/>
        <v>0</v>
      </c>
      <c r="H266" s="99">
        <f t="shared" si="38"/>
        <v>0.19157088122605362</v>
      </c>
      <c r="I266" s="32">
        <v>0</v>
      </c>
      <c r="J266" s="32">
        <v>0</v>
      </c>
      <c r="K266" s="32">
        <v>0</v>
      </c>
      <c r="L266" s="32">
        <v>0</v>
      </c>
      <c r="M266" s="97">
        <f t="shared" si="39"/>
        <v>0</v>
      </c>
      <c r="N266" s="98">
        <f t="shared" si="36"/>
        <v>0</v>
      </c>
      <c r="O266" s="99">
        <f t="shared" si="40"/>
        <v>0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29" t="s">
        <v>15</v>
      </c>
      <c r="B267" s="103">
        <f>SUM(B261:B266)</f>
        <v>17</v>
      </c>
      <c r="C267" s="103">
        <f>SUM(C261:C266)</f>
        <v>0</v>
      </c>
      <c r="D267" s="103">
        <f>SUM(D261:D266)</f>
        <v>0</v>
      </c>
      <c r="E267" s="103">
        <f>SUM(E261:E266)</f>
        <v>0</v>
      </c>
      <c r="F267" s="103">
        <f t="shared" si="41"/>
        <v>17</v>
      </c>
      <c r="G267" s="104">
        <f t="shared" si="33"/>
        <v>0</v>
      </c>
      <c r="H267" s="105">
        <f t="shared" si="38"/>
        <v>3.2567049808429118</v>
      </c>
      <c r="I267" s="103">
        <f>SUM(I261:I266)</f>
        <v>0</v>
      </c>
      <c r="J267" s="103">
        <f>SUM(J261:J266)</f>
        <v>0</v>
      </c>
      <c r="K267" s="103">
        <f>SUM(K261:K266)</f>
        <v>0</v>
      </c>
      <c r="L267" s="103">
        <f>SUM(L261:L266)</f>
        <v>0</v>
      </c>
      <c r="M267" s="103">
        <f t="shared" si="39"/>
        <v>0</v>
      </c>
      <c r="N267" s="104">
        <f t="shared" si="36"/>
        <v>0</v>
      </c>
      <c r="O267" s="105">
        <f t="shared" si="40"/>
        <v>0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3" customFormat="1" ht="13.5" customHeight="1">
      <c r="A268" s="33" t="s">
        <v>90</v>
      </c>
      <c r="B268" s="32">
        <v>11</v>
      </c>
      <c r="C268" s="32">
        <v>0</v>
      </c>
      <c r="D268" s="32">
        <v>0</v>
      </c>
      <c r="E268" s="32">
        <v>1</v>
      </c>
      <c r="F268" s="97">
        <f>SUM(B268:E268)</f>
        <v>12</v>
      </c>
      <c r="G268" s="98">
        <f>IF(SUM(C268,E268)=0,0,ROUND(SUM(C268,E268)/F268*100,1))</f>
        <v>8.3000000000000007</v>
      </c>
      <c r="H268" s="99">
        <f>IF(F268=0,0,F268/F$271*100)</f>
        <v>2.2988505747126435</v>
      </c>
      <c r="I268" s="32">
        <v>0</v>
      </c>
      <c r="J268" s="32">
        <v>0</v>
      </c>
      <c r="K268" s="32">
        <v>0</v>
      </c>
      <c r="L268" s="32">
        <v>0</v>
      </c>
      <c r="M268" s="97">
        <f>SUM(I268:L268)</f>
        <v>0</v>
      </c>
      <c r="N268" s="98">
        <f>IF(SUM(J268,L268)=0,0,ROUND(SUM(J268,L268)/M268*100,1))</f>
        <v>0</v>
      </c>
      <c r="O268" s="99">
        <f>IF(M268=0,0,M268/M$271*100)</f>
        <v>0</v>
      </c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</row>
    <row r="269" spans="1:67" s="23" customFormat="1" ht="13.5" customHeight="1">
      <c r="A269" s="33" t="s">
        <v>91</v>
      </c>
      <c r="B269" s="32">
        <v>15</v>
      </c>
      <c r="C269" s="32">
        <v>0</v>
      </c>
      <c r="D269" s="32">
        <v>1</v>
      </c>
      <c r="E269" s="32">
        <v>0</v>
      </c>
      <c r="F269" s="97">
        <f>SUM(B269:E269)</f>
        <v>16</v>
      </c>
      <c r="G269" s="98">
        <f>IF(SUM(C269,E269)=0,0,ROUND(SUM(C269,E269)/F269*100,1))</f>
        <v>0</v>
      </c>
      <c r="H269" s="99">
        <f>IF(F269=0,0,F269/F$271*100)</f>
        <v>3.0651340996168579</v>
      </c>
      <c r="I269" s="32">
        <v>0</v>
      </c>
      <c r="J269" s="32">
        <v>0</v>
      </c>
      <c r="K269" s="32">
        <v>0</v>
      </c>
      <c r="L269" s="32">
        <v>0</v>
      </c>
      <c r="M269" s="97">
        <f>SUM(I269:L269)</f>
        <v>0</v>
      </c>
      <c r="N269" s="98">
        <f>IF(SUM(J269,L269)=0,0,ROUND(SUM(J269,L269)/M269*100,1))</f>
        <v>0</v>
      </c>
      <c r="O269" s="99">
        <f>IF(M269=0,0,M269/M$271*100)</f>
        <v>0</v>
      </c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</row>
    <row r="270" spans="1:67" s="23" customFormat="1" ht="13.5" customHeight="1">
      <c r="A270" s="33" t="s">
        <v>92</v>
      </c>
      <c r="B270" s="32">
        <v>5</v>
      </c>
      <c r="C270" s="32">
        <v>0</v>
      </c>
      <c r="D270" s="32">
        <v>0</v>
      </c>
      <c r="E270" s="32">
        <v>0</v>
      </c>
      <c r="F270" s="97">
        <f>SUM(B270:E270)</f>
        <v>5</v>
      </c>
      <c r="G270" s="98">
        <f>IF(SUM(C270,E270)=0,0,ROUND(SUM(C270,E270)/F270*100,1))</f>
        <v>0</v>
      </c>
      <c r="H270" s="99">
        <f>IF(F270=0,0,F270/F$271*100)</f>
        <v>0.95785440613026818</v>
      </c>
      <c r="I270" s="32">
        <v>0</v>
      </c>
      <c r="J270" s="32">
        <v>0</v>
      </c>
      <c r="K270" s="32">
        <v>0</v>
      </c>
      <c r="L270" s="32">
        <v>0</v>
      </c>
      <c r="M270" s="97">
        <f>SUM(I270:L270)</f>
        <v>0</v>
      </c>
      <c r="N270" s="98">
        <f>IF(SUM(J270,L270)=0,0,ROUND(SUM(J270,L270)/M270*100,1))</f>
        <v>0</v>
      </c>
      <c r="O270" s="99">
        <f>IF(M270=0,0,M270/M$271*100)</f>
        <v>0</v>
      </c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</row>
    <row r="271" spans="1:67" s="22" customFormat="1" ht="13.5" customHeight="1">
      <c r="A271" s="29" t="s">
        <v>41</v>
      </c>
      <c r="B271" s="103">
        <f>SUM(B223:B231,B238,B245:B253,B260,B267,B268:B270)</f>
        <v>502</v>
      </c>
      <c r="C271" s="103">
        <f>SUM(C223:C231,C238,C245:C253,C260,C267,C268:C270)</f>
        <v>0</v>
      </c>
      <c r="D271" s="103">
        <f>SUM(D223:D231,D238,D245:D253,D260,D267,D268:D270)</f>
        <v>16</v>
      </c>
      <c r="E271" s="103">
        <f>SUM(E223:E231,E238,E245:E253,E260,E267,E268:E270)</f>
        <v>4</v>
      </c>
      <c r="F271" s="103">
        <f>SUM(B271:E271)</f>
        <v>522</v>
      </c>
      <c r="G271" s="104">
        <f t="shared" ref="G271" si="42">IF(SUM(C271,E271)=0,0,ROUND(SUM(C271,E271)/F271*100,1))</f>
        <v>0.8</v>
      </c>
      <c r="H271" s="105">
        <f>IF(F271=0,0,F271/F$271*100)</f>
        <v>100</v>
      </c>
      <c r="I271" s="103">
        <f>SUM(I223:I231,I238,I245:I253,I260,I267,I268:I270)</f>
        <v>19</v>
      </c>
      <c r="J271" s="103">
        <f>SUM(J223:J231,J238,J245:J253,J260,J267,J268:J270)</f>
        <v>0</v>
      </c>
      <c r="K271" s="103">
        <f>SUM(K223:K231,K238,K245:K253,K260,K267,K268:K270)</f>
        <v>4</v>
      </c>
      <c r="L271" s="103">
        <f>SUM(L223:L231,L238,L245:L253,L260,L267,L268:L270)</f>
        <v>0</v>
      </c>
      <c r="M271" s="103">
        <f>SUM(I271:L271)</f>
        <v>23</v>
      </c>
      <c r="N271" s="104">
        <f t="shared" ref="N271" si="43">IF(SUM(J271,L271)=0,0,ROUND(SUM(J271,L271)/M271*100,1))</f>
        <v>0</v>
      </c>
      <c r="O271" s="105">
        <f>IF(M271=0,0,M271/M$271*100)</f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</row>
    <row r="273" spans="1:67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</row>
    <row r="274" spans="1:67" s="23" customFormat="1" ht="13.5" customHeight="1">
      <c r="A274" s="48" t="s">
        <v>0</v>
      </c>
      <c r="B274" s="47"/>
      <c r="C274" s="46"/>
      <c r="D274" s="46"/>
      <c r="E274" s="46"/>
      <c r="F274" s="46"/>
      <c r="G274" s="46"/>
      <c r="H274" s="45"/>
      <c r="I274" s="47" t="s">
        <v>58</v>
      </c>
      <c r="J274" s="46"/>
      <c r="K274" s="46"/>
      <c r="L274" s="46"/>
      <c r="M274" s="46"/>
      <c r="N274" s="46"/>
      <c r="O274" s="45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</row>
    <row r="275" spans="1:67" s="25" customFormat="1" ht="38.25" customHeight="1">
      <c r="A275" s="41" t="s">
        <v>3</v>
      </c>
      <c r="B275" s="96" t="s">
        <v>2</v>
      </c>
      <c r="C275" s="41" t="s">
        <v>3</v>
      </c>
      <c r="D275" s="40" t="s">
        <v>4</v>
      </c>
      <c r="E275" s="41" t="s">
        <v>5</v>
      </c>
      <c r="F275" s="40" t="s">
        <v>6</v>
      </c>
      <c r="G275" s="40" t="s">
        <v>7</v>
      </c>
      <c r="H275" s="43" t="s">
        <v>8</v>
      </c>
      <c r="I275" s="42" t="s">
        <v>2</v>
      </c>
      <c r="J275" s="40" t="s">
        <v>3</v>
      </c>
      <c r="K275" s="40" t="s">
        <v>4</v>
      </c>
      <c r="L275" s="41" t="s">
        <v>5</v>
      </c>
      <c r="M275" s="40" t="s">
        <v>6</v>
      </c>
      <c r="N275" s="40" t="s">
        <v>7</v>
      </c>
      <c r="O275" s="39" t="s">
        <v>8</v>
      </c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</row>
    <row r="276" spans="1:67" s="23" customFormat="1" ht="13.5" customHeight="1">
      <c r="A276" s="90" t="s">
        <v>96</v>
      </c>
      <c r="B276" s="32"/>
      <c r="C276" s="32"/>
      <c r="D276" s="32"/>
      <c r="E276" s="32"/>
      <c r="F276" s="32"/>
      <c r="G276" s="31"/>
      <c r="H276" s="30"/>
      <c r="I276" s="97">
        <f>SUM(方向別!B223,方向別!I223)</f>
        <v>6</v>
      </c>
      <c r="J276" s="97">
        <f>SUM(方向別!C223,方向別!J223)</f>
        <v>0</v>
      </c>
      <c r="K276" s="97">
        <f>SUM(方向別!D223,方向別!K223)</f>
        <v>1</v>
      </c>
      <c r="L276" s="97">
        <f>SUM(方向別!E223,方向別!L223)</f>
        <v>0</v>
      </c>
      <c r="M276" s="97">
        <f t="shared" ref="M276:M284" si="44">SUM(I276:L276)</f>
        <v>7</v>
      </c>
      <c r="N276" s="98">
        <f t="shared" ref="N276:N320" si="45">IF(SUM(J276,L276)=0,0,ROUND(SUM(J276,L276)/M276*100,1))</f>
        <v>0</v>
      </c>
      <c r="O276" s="99">
        <f t="shared" ref="O276:O284" si="46">IF(M276=0,0,M276/M$324*100)</f>
        <v>1.2844036697247707</v>
      </c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</row>
    <row r="277" spans="1:67" s="23" customFormat="1" ht="13.5" customHeight="1">
      <c r="A277" s="33" t="s">
        <v>103</v>
      </c>
      <c r="B277" s="32"/>
      <c r="C277" s="32"/>
      <c r="D277" s="32"/>
      <c r="E277" s="32"/>
      <c r="F277" s="32"/>
      <c r="G277" s="31"/>
      <c r="H277" s="30"/>
      <c r="I277" s="97">
        <f>SUM(方向別!B224,方向別!I224)</f>
        <v>6</v>
      </c>
      <c r="J277" s="97">
        <f>SUM(方向別!C224,方向別!J224)</f>
        <v>0</v>
      </c>
      <c r="K277" s="97">
        <f>SUM(方向別!D224,方向別!K224)</f>
        <v>0</v>
      </c>
      <c r="L277" s="97">
        <f>SUM(方向別!E224,方向別!L224)</f>
        <v>0</v>
      </c>
      <c r="M277" s="97">
        <f t="shared" si="44"/>
        <v>6</v>
      </c>
      <c r="N277" s="98">
        <f t="shared" si="45"/>
        <v>0</v>
      </c>
      <c r="O277" s="99">
        <f t="shared" si="46"/>
        <v>1.1009174311926606</v>
      </c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</row>
    <row r="278" spans="1:67" s="23" customFormat="1" ht="13.5" customHeight="1">
      <c r="A278" s="33" t="s">
        <v>104</v>
      </c>
      <c r="B278" s="32"/>
      <c r="C278" s="32"/>
      <c r="D278" s="32"/>
      <c r="E278" s="32"/>
      <c r="F278" s="32"/>
      <c r="G278" s="31"/>
      <c r="H278" s="30"/>
      <c r="I278" s="97">
        <f>SUM(方向別!B225,方向別!I225)</f>
        <v>2</v>
      </c>
      <c r="J278" s="97">
        <f>SUM(方向別!C225,方向別!J225)</f>
        <v>0</v>
      </c>
      <c r="K278" s="97">
        <f>SUM(方向別!D225,方向別!K225)</f>
        <v>0</v>
      </c>
      <c r="L278" s="97">
        <f>SUM(方向別!E225,方向別!L225)</f>
        <v>0</v>
      </c>
      <c r="M278" s="97">
        <f t="shared" si="44"/>
        <v>2</v>
      </c>
      <c r="N278" s="98">
        <f t="shared" si="45"/>
        <v>0</v>
      </c>
      <c r="O278" s="99">
        <f t="shared" si="46"/>
        <v>0.3669724770642202</v>
      </c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</row>
    <row r="279" spans="1:67" s="23" customFormat="1" ht="13.5" customHeight="1">
      <c r="A279" s="33" t="s">
        <v>97</v>
      </c>
      <c r="B279" s="32"/>
      <c r="C279" s="32"/>
      <c r="D279" s="32"/>
      <c r="E279" s="32"/>
      <c r="F279" s="32"/>
      <c r="G279" s="31"/>
      <c r="H279" s="30"/>
      <c r="I279" s="97">
        <f>SUM(方向別!B226,方向別!I226)</f>
        <v>3</v>
      </c>
      <c r="J279" s="97">
        <f>SUM(方向別!C226,方向別!J226)</f>
        <v>0</v>
      </c>
      <c r="K279" s="97">
        <f>SUM(方向別!D226,方向別!K226)</f>
        <v>0</v>
      </c>
      <c r="L279" s="97">
        <f>SUM(方向別!E226,方向別!L226)</f>
        <v>0</v>
      </c>
      <c r="M279" s="97">
        <f t="shared" si="44"/>
        <v>3</v>
      </c>
      <c r="N279" s="98">
        <f t="shared" si="45"/>
        <v>0</v>
      </c>
      <c r="O279" s="99">
        <f t="shared" si="46"/>
        <v>0.55045871559633031</v>
      </c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</row>
    <row r="280" spans="1:67" s="23" customFormat="1" ht="13.5" customHeight="1">
      <c r="A280" s="33" t="s">
        <v>98</v>
      </c>
      <c r="B280" s="32"/>
      <c r="C280" s="32"/>
      <c r="D280" s="32"/>
      <c r="E280" s="32"/>
      <c r="F280" s="32"/>
      <c r="G280" s="31"/>
      <c r="H280" s="30"/>
      <c r="I280" s="97">
        <f>SUM(方向別!B227,方向別!I227)</f>
        <v>0</v>
      </c>
      <c r="J280" s="97">
        <f>SUM(方向別!C227,方向別!J227)</f>
        <v>0</v>
      </c>
      <c r="K280" s="97">
        <f>SUM(方向別!D227,方向別!K227)</f>
        <v>0</v>
      </c>
      <c r="L280" s="97">
        <f>SUM(方向別!E227,方向別!L227)</f>
        <v>0</v>
      </c>
      <c r="M280" s="97">
        <f t="shared" si="44"/>
        <v>0</v>
      </c>
      <c r="N280" s="98">
        <f t="shared" si="45"/>
        <v>0</v>
      </c>
      <c r="O280" s="99">
        <f t="shared" si="46"/>
        <v>0</v>
      </c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</row>
    <row r="281" spans="1:67" s="23" customFormat="1" ht="13.5" customHeight="1">
      <c r="A281" s="33" t="s">
        <v>99</v>
      </c>
      <c r="B281" s="32"/>
      <c r="C281" s="32"/>
      <c r="D281" s="32"/>
      <c r="E281" s="32"/>
      <c r="F281" s="32"/>
      <c r="G281" s="31"/>
      <c r="H281" s="30"/>
      <c r="I281" s="97">
        <f>SUM(方向別!B228,方向別!I228)</f>
        <v>2</v>
      </c>
      <c r="J281" s="97">
        <f>SUM(方向別!C228,方向別!J228)</f>
        <v>0</v>
      </c>
      <c r="K281" s="97">
        <f>SUM(方向別!D228,方向別!K228)</f>
        <v>0</v>
      </c>
      <c r="L281" s="97">
        <f>SUM(方向別!E228,方向別!L228)</f>
        <v>0</v>
      </c>
      <c r="M281" s="97">
        <f t="shared" si="44"/>
        <v>2</v>
      </c>
      <c r="N281" s="98">
        <f t="shared" si="45"/>
        <v>0</v>
      </c>
      <c r="O281" s="99">
        <f t="shared" si="46"/>
        <v>0.3669724770642202</v>
      </c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</row>
    <row r="282" spans="1:67" s="23" customFormat="1" ht="13.5" customHeight="1">
      <c r="A282" s="33" t="s">
        <v>100</v>
      </c>
      <c r="B282" s="32"/>
      <c r="C282" s="32"/>
      <c r="D282" s="32"/>
      <c r="E282" s="32"/>
      <c r="F282" s="32"/>
      <c r="G282" s="31"/>
      <c r="H282" s="30"/>
      <c r="I282" s="97">
        <f>SUM(方向別!B229,方向別!I229)</f>
        <v>5</v>
      </c>
      <c r="J282" s="97">
        <f>SUM(方向別!C229,方向別!J229)</f>
        <v>0</v>
      </c>
      <c r="K282" s="97">
        <f>SUM(方向別!D229,方向別!K229)</f>
        <v>0</v>
      </c>
      <c r="L282" s="97">
        <f>SUM(方向別!E229,方向別!L229)</f>
        <v>0</v>
      </c>
      <c r="M282" s="97">
        <f t="shared" si="44"/>
        <v>5</v>
      </c>
      <c r="N282" s="98">
        <f t="shared" si="45"/>
        <v>0</v>
      </c>
      <c r="O282" s="99">
        <f t="shared" si="46"/>
        <v>0.91743119266055051</v>
      </c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</row>
    <row r="283" spans="1:67" s="23" customFormat="1" ht="13.5" customHeight="1">
      <c r="A283" s="33" t="s">
        <v>101</v>
      </c>
      <c r="B283" s="32"/>
      <c r="C283" s="32"/>
      <c r="D283" s="32"/>
      <c r="E283" s="32"/>
      <c r="F283" s="32"/>
      <c r="G283" s="31"/>
      <c r="H283" s="30"/>
      <c r="I283" s="97">
        <f>SUM(方向別!B230,方向別!I230)</f>
        <v>12</v>
      </c>
      <c r="J283" s="97">
        <f>SUM(方向別!C230,方向別!J230)</f>
        <v>0</v>
      </c>
      <c r="K283" s="97">
        <f>SUM(方向別!D230,方向別!K230)</f>
        <v>1</v>
      </c>
      <c r="L283" s="97">
        <f>SUM(方向別!E230,方向別!L230)</f>
        <v>0</v>
      </c>
      <c r="M283" s="97">
        <f t="shared" si="44"/>
        <v>13</v>
      </c>
      <c r="N283" s="98">
        <f t="shared" si="45"/>
        <v>0</v>
      </c>
      <c r="O283" s="99">
        <f t="shared" si="46"/>
        <v>2.3853211009174311</v>
      </c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</row>
    <row r="284" spans="1:67" s="23" customFormat="1" ht="13.5" customHeight="1">
      <c r="A284" s="33" t="s">
        <v>102</v>
      </c>
      <c r="B284" s="32"/>
      <c r="C284" s="32"/>
      <c r="D284" s="32"/>
      <c r="E284" s="32"/>
      <c r="F284" s="32"/>
      <c r="G284" s="31"/>
      <c r="H284" s="30"/>
      <c r="I284" s="97">
        <f>SUM(方向別!B231,方向別!I231)</f>
        <v>29</v>
      </c>
      <c r="J284" s="97">
        <f>SUM(方向別!C231,方向別!J231)</f>
        <v>0</v>
      </c>
      <c r="K284" s="97">
        <f>SUM(方向別!D231,方向別!K231)</f>
        <v>0</v>
      </c>
      <c r="L284" s="97">
        <f>SUM(方向別!E231,方向別!L231)</f>
        <v>0</v>
      </c>
      <c r="M284" s="97">
        <f t="shared" si="44"/>
        <v>29</v>
      </c>
      <c r="N284" s="98">
        <f t="shared" si="45"/>
        <v>0</v>
      </c>
      <c r="O284" s="99">
        <f t="shared" si="46"/>
        <v>5.3211009174311927</v>
      </c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</row>
    <row r="285" spans="1:67" s="22" customFormat="1" ht="13.5" customHeight="1">
      <c r="A285" s="37" t="s">
        <v>9</v>
      </c>
      <c r="B285" s="36"/>
      <c r="C285" s="36"/>
      <c r="D285" s="36"/>
      <c r="E285" s="36"/>
      <c r="F285" s="36"/>
      <c r="G285" s="35"/>
      <c r="H285" s="34"/>
      <c r="I285" s="100">
        <f>SUM(方向別!B232,方向別!I232)</f>
        <v>8</v>
      </c>
      <c r="J285" s="100">
        <f>SUM(方向別!C232,方向別!J232)</f>
        <v>0</v>
      </c>
      <c r="K285" s="100">
        <f>SUM(方向別!D232,方向別!K232)</f>
        <v>0</v>
      </c>
      <c r="L285" s="100">
        <f>SUM(方向別!E232,方向別!L232)</f>
        <v>0</v>
      </c>
      <c r="M285" s="100">
        <f t="shared" ref="M285:M323" si="47">SUM(I285:L285)</f>
        <v>8</v>
      </c>
      <c r="N285" s="101">
        <f t="shared" si="45"/>
        <v>0</v>
      </c>
      <c r="O285" s="102">
        <f t="shared" ref="O285:O323" si="48">IF(M285=0,0,M285/M$324*100)</f>
        <v>1.4678899082568808</v>
      </c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</row>
    <row r="286" spans="1:67" s="22" customFormat="1" ht="13.5" customHeight="1">
      <c r="A286" s="33" t="s">
        <v>10</v>
      </c>
      <c r="B286" s="32"/>
      <c r="C286" s="32"/>
      <c r="D286" s="32"/>
      <c r="E286" s="32"/>
      <c r="F286" s="32"/>
      <c r="G286" s="31"/>
      <c r="H286" s="30"/>
      <c r="I286" s="97">
        <f>SUM(方向別!B233,方向別!I233)</f>
        <v>15</v>
      </c>
      <c r="J286" s="97">
        <f>SUM(方向別!C233,方向別!J233)</f>
        <v>0</v>
      </c>
      <c r="K286" s="97">
        <f>SUM(方向別!D233,方向別!K233)</f>
        <v>0</v>
      </c>
      <c r="L286" s="97">
        <f>SUM(方向別!E233,方向別!L233)</f>
        <v>0</v>
      </c>
      <c r="M286" s="97">
        <f t="shared" si="47"/>
        <v>15</v>
      </c>
      <c r="N286" s="98">
        <f t="shared" si="45"/>
        <v>0</v>
      </c>
      <c r="O286" s="99">
        <f t="shared" si="48"/>
        <v>2.7522935779816518</v>
      </c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</row>
    <row r="287" spans="1:67" s="23" customFormat="1" ht="13.5" customHeight="1">
      <c r="A287" s="33" t="s">
        <v>11</v>
      </c>
      <c r="B287" s="32"/>
      <c r="C287" s="32"/>
      <c r="D287" s="32"/>
      <c r="E287" s="32"/>
      <c r="F287" s="32"/>
      <c r="G287" s="31"/>
      <c r="H287" s="30"/>
      <c r="I287" s="97">
        <f>SUM(方向別!B234,方向別!I234)</f>
        <v>2</v>
      </c>
      <c r="J287" s="97">
        <f>SUM(方向別!C234,方向別!J234)</f>
        <v>0</v>
      </c>
      <c r="K287" s="97">
        <f>SUM(方向別!D234,方向別!K234)</f>
        <v>0</v>
      </c>
      <c r="L287" s="97">
        <f>SUM(方向別!E234,方向別!L234)</f>
        <v>0</v>
      </c>
      <c r="M287" s="97">
        <f t="shared" si="47"/>
        <v>2</v>
      </c>
      <c r="N287" s="98">
        <f t="shared" si="45"/>
        <v>0</v>
      </c>
      <c r="O287" s="99">
        <f t="shared" si="48"/>
        <v>0.3669724770642202</v>
      </c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</row>
    <row r="288" spans="1:67" s="25" customFormat="1" ht="13.5" customHeight="1">
      <c r="A288" s="33" t="s">
        <v>12</v>
      </c>
      <c r="B288" s="32"/>
      <c r="C288" s="32"/>
      <c r="D288" s="32"/>
      <c r="E288" s="32"/>
      <c r="F288" s="32"/>
      <c r="G288" s="31"/>
      <c r="H288" s="30"/>
      <c r="I288" s="97">
        <f>SUM(方向別!B235,方向別!I235)</f>
        <v>8</v>
      </c>
      <c r="J288" s="97">
        <f>SUM(方向別!C235,方向別!J235)</f>
        <v>0</v>
      </c>
      <c r="K288" s="97">
        <f>SUM(方向別!D235,方向別!K235)</f>
        <v>0</v>
      </c>
      <c r="L288" s="97">
        <f>SUM(方向別!E235,方向別!L235)</f>
        <v>0</v>
      </c>
      <c r="M288" s="97">
        <f t="shared" si="47"/>
        <v>8</v>
      </c>
      <c r="N288" s="98">
        <f t="shared" si="45"/>
        <v>0</v>
      </c>
      <c r="O288" s="99">
        <f t="shared" si="48"/>
        <v>1.4678899082568808</v>
      </c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</row>
    <row r="289" spans="1:67" s="23" customFormat="1" ht="13.5" customHeight="1">
      <c r="A289" s="33" t="s">
        <v>13</v>
      </c>
      <c r="B289" s="32"/>
      <c r="C289" s="32"/>
      <c r="D289" s="32"/>
      <c r="E289" s="32"/>
      <c r="F289" s="32"/>
      <c r="G289" s="31"/>
      <c r="H289" s="30"/>
      <c r="I289" s="97">
        <f>SUM(方向別!B236,方向別!I236)</f>
        <v>1</v>
      </c>
      <c r="J289" s="97">
        <f>SUM(方向別!C236,方向別!J236)</f>
        <v>0</v>
      </c>
      <c r="K289" s="97">
        <f>SUM(方向別!D236,方向別!K236)</f>
        <v>0</v>
      </c>
      <c r="L289" s="97">
        <f>SUM(方向別!E236,方向別!L236)</f>
        <v>0</v>
      </c>
      <c r="M289" s="97">
        <f t="shared" si="47"/>
        <v>1</v>
      </c>
      <c r="N289" s="98">
        <f t="shared" si="45"/>
        <v>0</v>
      </c>
      <c r="O289" s="99">
        <f t="shared" si="48"/>
        <v>0.1834862385321101</v>
      </c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</row>
    <row r="290" spans="1:67" s="23" customFormat="1" ht="13.5" customHeight="1">
      <c r="A290" s="33" t="s">
        <v>14</v>
      </c>
      <c r="B290" s="32"/>
      <c r="C290" s="32"/>
      <c r="D290" s="32"/>
      <c r="E290" s="32"/>
      <c r="F290" s="32"/>
      <c r="G290" s="31"/>
      <c r="H290" s="30"/>
      <c r="I290" s="97">
        <f>SUM(方向別!B237,方向別!I237)</f>
        <v>3</v>
      </c>
      <c r="J290" s="97">
        <f>SUM(方向別!C237,方向別!J237)</f>
        <v>0</v>
      </c>
      <c r="K290" s="97">
        <f>SUM(方向別!D237,方向別!K237)</f>
        <v>0</v>
      </c>
      <c r="L290" s="97">
        <f>SUM(方向別!E237,方向別!L237)</f>
        <v>0</v>
      </c>
      <c r="M290" s="97">
        <f t="shared" si="47"/>
        <v>3</v>
      </c>
      <c r="N290" s="98">
        <f t="shared" si="45"/>
        <v>0</v>
      </c>
      <c r="O290" s="99">
        <f t="shared" si="48"/>
        <v>0.55045871559633031</v>
      </c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</row>
    <row r="291" spans="1:67" s="23" customFormat="1" ht="13.5" customHeight="1">
      <c r="A291" s="29" t="s">
        <v>15</v>
      </c>
      <c r="B291" s="28"/>
      <c r="C291" s="28"/>
      <c r="D291" s="28"/>
      <c r="E291" s="28"/>
      <c r="F291" s="28"/>
      <c r="G291" s="27"/>
      <c r="H291" s="26"/>
      <c r="I291" s="103">
        <f>SUM(I285:I290)</f>
        <v>37</v>
      </c>
      <c r="J291" s="103">
        <f>SUM(J285:J290)</f>
        <v>0</v>
      </c>
      <c r="K291" s="103">
        <f>SUM(K285:K290)</f>
        <v>0</v>
      </c>
      <c r="L291" s="103">
        <f>SUM(L285:L290)</f>
        <v>0</v>
      </c>
      <c r="M291" s="103">
        <f t="shared" si="47"/>
        <v>37</v>
      </c>
      <c r="N291" s="104">
        <f t="shared" si="45"/>
        <v>0</v>
      </c>
      <c r="O291" s="105">
        <f t="shared" si="48"/>
        <v>6.7889908256880735</v>
      </c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</row>
    <row r="292" spans="1:67" s="25" customFormat="1" ht="13.5" customHeight="1">
      <c r="A292" s="37" t="s">
        <v>16</v>
      </c>
      <c r="B292" s="36"/>
      <c r="C292" s="36"/>
      <c r="D292" s="36"/>
      <c r="E292" s="36"/>
      <c r="F292" s="36"/>
      <c r="G292" s="35"/>
      <c r="H292" s="34"/>
      <c r="I292" s="100">
        <f>SUM(方向別!B239,方向別!I239)</f>
        <v>5</v>
      </c>
      <c r="J292" s="100">
        <f>SUM(方向別!C239,方向別!J239)</f>
        <v>0</v>
      </c>
      <c r="K292" s="100">
        <f>SUM(方向別!D239,方向別!K239)</f>
        <v>0</v>
      </c>
      <c r="L292" s="100">
        <f>SUM(方向別!E239,方向別!L239)</f>
        <v>0</v>
      </c>
      <c r="M292" s="100">
        <f t="shared" si="47"/>
        <v>5</v>
      </c>
      <c r="N292" s="101">
        <f t="shared" si="45"/>
        <v>0</v>
      </c>
      <c r="O292" s="102">
        <f t="shared" si="48"/>
        <v>0.91743119266055051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</row>
    <row r="293" spans="1:67" s="25" customFormat="1" ht="13.5" customHeight="1">
      <c r="A293" s="33" t="s">
        <v>17</v>
      </c>
      <c r="B293" s="32"/>
      <c r="C293" s="32"/>
      <c r="D293" s="32"/>
      <c r="E293" s="32"/>
      <c r="F293" s="32"/>
      <c r="G293" s="31"/>
      <c r="H293" s="30"/>
      <c r="I293" s="97">
        <f>SUM(方向別!B240,方向別!I240)</f>
        <v>5</v>
      </c>
      <c r="J293" s="97">
        <f>SUM(方向別!C240,方向別!J240)</f>
        <v>0</v>
      </c>
      <c r="K293" s="97">
        <f>SUM(方向別!D240,方向別!K240)</f>
        <v>0</v>
      </c>
      <c r="L293" s="97">
        <f>SUM(方向別!E240,方向別!L240)</f>
        <v>0</v>
      </c>
      <c r="M293" s="97">
        <f t="shared" si="47"/>
        <v>5</v>
      </c>
      <c r="N293" s="98">
        <f t="shared" si="45"/>
        <v>0</v>
      </c>
      <c r="O293" s="99">
        <f t="shared" si="48"/>
        <v>0.91743119266055051</v>
      </c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</row>
    <row r="294" spans="1:67" s="25" customFormat="1" ht="13.5" customHeight="1">
      <c r="A294" s="33" t="s">
        <v>18</v>
      </c>
      <c r="B294" s="32"/>
      <c r="C294" s="32"/>
      <c r="D294" s="32"/>
      <c r="E294" s="32"/>
      <c r="F294" s="32"/>
      <c r="G294" s="31"/>
      <c r="H294" s="30"/>
      <c r="I294" s="97">
        <f>SUM(方向別!B241,方向別!I241)</f>
        <v>5</v>
      </c>
      <c r="J294" s="97">
        <f>SUM(方向別!C241,方向別!J241)</f>
        <v>0</v>
      </c>
      <c r="K294" s="97">
        <f>SUM(方向別!D241,方向別!K241)</f>
        <v>0</v>
      </c>
      <c r="L294" s="97">
        <f>SUM(方向別!E241,方向別!L241)</f>
        <v>0</v>
      </c>
      <c r="M294" s="97">
        <f t="shared" si="47"/>
        <v>5</v>
      </c>
      <c r="N294" s="98">
        <f t="shared" si="45"/>
        <v>0</v>
      </c>
      <c r="O294" s="99">
        <f t="shared" si="48"/>
        <v>0.91743119266055051</v>
      </c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</row>
    <row r="295" spans="1:67" s="23" customFormat="1" ht="13.5" customHeight="1">
      <c r="A295" s="33" t="s">
        <v>19</v>
      </c>
      <c r="B295" s="32"/>
      <c r="C295" s="32"/>
      <c r="D295" s="32"/>
      <c r="E295" s="32"/>
      <c r="F295" s="32"/>
      <c r="G295" s="31"/>
      <c r="H295" s="30"/>
      <c r="I295" s="97">
        <f>SUM(方向別!B242,方向別!I242)</f>
        <v>4</v>
      </c>
      <c r="J295" s="97">
        <f>SUM(方向別!C242,方向別!J242)</f>
        <v>0</v>
      </c>
      <c r="K295" s="97">
        <f>SUM(方向別!D242,方向別!K242)</f>
        <v>0</v>
      </c>
      <c r="L295" s="97">
        <f>SUM(方向別!E242,方向別!L242)</f>
        <v>0</v>
      </c>
      <c r="M295" s="97">
        <f t="shared" si="47"/>
        <v>4</v>
      </c>
      <c r="N295" s="98">
        <f t="shared" si="45"/>
        <v>0</v>
      </c>
      <c r="O295" s="99">
        <f t="shared" si="48"/>
        <v>0.73394495412844041</v>
      </c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</row>
    <row r="296" spans="1:67" s="25" customFormat="1" ht="13.5" customHeight="1">
      <c r="A296" s="33" t="s">
        <v>20</v>
      </c>
      <c r="B296" s="32"/>
      <c r="C296" s="32"/>
      <c r="D296" s="32"/>
      <c r="E296" s="32"/>
      <c r="F296" s="32"/>
      <c r="G296" s="31"/>
      <c r="H296" s="30"/>
      <c r="I296" s="97">
        <f>SUM(方向別!B243,方向別!I243)</f>
        <v>1</v>
      </c>
      <c r="J296" s="97">
        <f>SUM(方向別!C243,方向別!J243)</f>
        <v>0</v>
      </c>
      <c r="K296" s="97">
        <f>SUM(方向別!D243,方向別!K243)</f>
        <v>0</v>
      </c>
      <c r="L296" s="97">
        <f>SUM(方向別!E243,方向別!L243)</f>
        <v>0</v>
      </c>
      <c r="M296" s="97">
        <f t="shared" si="47"/>
        <v>1</v>
      </c>
      <c r="N296" s="98">
        <f t="shared" si="45"/>
        <v>0</v>
      </c>
      <c r="O296" s="99">
        <f t="shared" si="48"/>
        <v>0.1834862385321101</v>
      </c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</row>
    <row r="297" spans="1:67" s="23" customFormat="1" ht="13.5" customHeight="1">
      <c r="A297" s="33" t="s">
        <v>21</v>
      </c>
      <c r="B297" s="32"/>
      <c r="C297" s="32"/>
      <c r="D297" s="32"/>
      <c r="E297" s="32"/>
      <c r="F297" s="32"/>
      <c r="G297" s="31"/>
      <c r="H297" s="30"/>
      <c r="I297" s="97">
        <f>SUM(方向別!B244,方向別!I244)</f>
        <v>5</v>
      </c>
      <c r="J297" s="97">
        <f>SUM(方向別!C244,方向別!J244)</f>
        <v>0</v>
      </c>
      <c r="K297" s="97">
        <f>SUM(方向別!D244,方向別!K244)</f>
        <v>1</v>
      </c>
      <c r="L297" s="97">
        <f>SUM(方向別!E244,方向別!L244)</f>
        <v>0</v>
      </c>
      <c r="M297" s="97">
        <f t="shared" si="47"/>
        <v>6</v>
      </c>
      <c r="N297" s="98">
        <f t="shared" si="45"/>
        <v>0</v>
      </c>
      <c r="O297" s="99">
        <f t="shared" si="48"/>
        <v>1.1009174311926606</v>
      </c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</row>
    <row r="298" spans="1:67" s="25" customFormat="1" ht="13.5" customHeight="1">
      <c r="A298" s="29" t="s">
        <v>15</v>
      </c>
      <c r="B298" s="28"/>
      <c r="C298" s="28"/>
      <c r="D298" s="28"/>
      <c r="E298" s="28"/>
      <c r="F298" s="28"/>
      <c r="G298" s="27"/>
      <c r="H298" s="26"/>
      <c r="I298" s="103">
        <f>SUM(I292:I297)</f>
        <v>25</v>
      </c>
      <c r="J298" s="103">
        <f>SUM(J292:J297)</f>
        <v>0</v>
      </c>
      <c r="K298" s="103">
        <f>SUM(K292:K297)</f>
        <v>1</v>
      </c>
      <c r="L298" s="103">
        <f>SUM(L292:L297)</f>
        <v>0</v>
      </c>
      <c r="M298" s="103">
        <f t="shared" si="47"/>
        <v>26</v>
      </c>
      <c r="N298" s="104">
        <f t="shared" si="45"/>
        <v>0</v>
      </c>
      <c r="O298" s="105">
        <f t="shared" si="48"/>
        <v>4.7706422018348622</v>
      </c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</row>
    <row r="299" spans="1:67" s="23" customFormat="1" ht="13.5" customHeight="1">
      <c r="A299" s="33" t="s">
        <v>22</v>
      </c>
      <c r="B299" s="32"/>
      <c r="C299" s="32"/>
      <c r="D299" s="32"/>
      <c r="E299" s="32"/>
      <c r="F299" s="32"/>
      <c r="G299" s="31"/>
      <c r="H299" s="30"/>
      <c r="I299" s="97">
        <f>SUM(方向別!B246,方向別!I246)</f>
        <v>51</v>
      </c>
      <c r="J299" s="97">
        <f>SUM(方向別!C246,方向別!J246)</f>
        <v>0</v>
      </c>
      <c r="K299" s="97">
        <f>SUM(方向別!D246,方向別!K246)</f>
        <v>2</v>
      </c>
      <c r="L299" s="97">
        <f>SUM(方向別!E246,方向別!L246)</f>
        <v>2</v>
      </c>
      <c r="M299" s="97">
        <f t="shared" si="47"/>
        <v>55</v>
      </c>
      <c r="N299" s="98">
        <f t="shared" si="45"/>
        <v>3.6</v>
      </c>
      <c r="O299" s="99">
        <f t="shared" si="48"/>
        <v>10.091743119266056</v>
      </c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</row>
    <row r="300" spans="1:67" s="25" customFormat="1" ht="13.5" customHeight="1">
      <c r="A300" s="33" t="s">
        <v>23</v>
      </c>
      <c r="B300" s="32"/>
      <c r="C300" s="32"/>
      <c r="D300" s="32"/>
      <c r="E300" s="32"/>
      <c r="F300" s="32"/>
      <c r="G300" s="31"/>
      <c r="H300" s="30"/>
      <c r="I300" s="97">
        <f>SUM(方向別!B247,方向別!I247)</f>
        <v>43</v>
      </c>
      <c r="J300" s="97">
        <f>SUM(方向別!C247,方向別!J247)</f>
        <v>0</v>
      </c>
      <c r="K300" s="97">
        <f>SUM(方向別!D247,方向別!K247)</f>
        <v>0</v>
      </c>
      <c r="L300" s="97">
        <f>SUM(方向別!E247,方向別!L247)</f>
        <v>0</v>
      </c>
      <c r="M300" s="97">
        <f t="shared" si="47"/>
        <v>43</v>
      </c>
      <c r="N300" s="98">
        <f t="shared" si="45"/>
        <v>0</v>
      </c>
      <c r="O300" s="99">
        <f t="shared" si="48"/>
        <v>7.8899082568807346</v>
      </c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</row>
    <row r="301" spans="1:67" s="23" customFormat="1" ht="13.5" customHeight="1">
      <c r="A301" s="33" t="s">
        <v>24</v>
      </c>
      <c r="B301" s="32"/>
      <c r="C301" s="32"/>
      <c r="D301" s="32"/>
      <c r="E301" s="32"/>
      <c r="F301" s="32"/>
      <c r="G301" s="31"/>
      <c r="H301" s="30"/>
      <c r="I301" s="97">
        <f>SUM(方向別!B248,方向別!I248)</f>
        <v>47</v>
      </c>
      <c r="J301" s="97">
        <f>SUM(方向別!C248,方向別!J248)</f>
        <v>0</v>
      </c>
      <c r="K301" s="97">
        <f>SUM(方向別!D248,方向別!K248)</f>
        <v>2</v>
      </c>
      <c r="L301" s="97">
        <f>SUM(方向別!E248,方向別!L248)</f>
        <v>1</v>
      </c>
      <c r="M301" s="97">
        <f t="shared" si="47"/>
        <v>50</v>
      </c>
      <c r="N301" s="98">
        <f t="shared" si="45"/>
        <v>2</v>
      </c>
      <c r="O301" s="99">
        <f t="shared" si="48"/>
        <v>9.1743119266055047</v>
      </c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</row>
    <row r="302" spans="1:67" s="25" customFormat="1" ht="13.5" customHeight="1">
      <c r="A302" s="33" t="s">
        <v>25</v>
      </c>
      <c r="B302" s="32"/>
      <c r="C302" s="32"/>
      <c r="D302" s="32"/>
      <c r="E302" s="32"/>
      <c r="F302" s="32"/>
      <c r="G302" s="31"/>
      <c r="H302" s="30"/>
      <c r="I302" s="97">
        <f>SUM(方向別!B249,方向別!I249)</f>
        <v>26</v>
      </c>
      <c r="J302" s="97">
        <f>SUM(方向別!C249,方向別!J249)</f>
        <v>0</v>
      </c>
      <c r="K302" s="97">
        <f>SUM(方向別!D249,方向別!K249)</f>
        <v>2</v>
      </c>
      <c r="L302" s="97">
        <f>SUM(方向別!E249,方向別!L249)</f>
        <v>0</v>
      </c>
      <c r="M302" s="97">
        <f t="shared" si="47"/>
        <v>28</v>
      </c>
      <c r="N302" s="98">
        <f t="shared" si="45"/>
        <v>0</v>
      </c>
      <c r="O302" s="99">
        <f t="shared" si="48"/>
        <v>5.1376146788990829</v>
      </c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</row>
    <row r="303" spans="1:67" s="25" customFormat="1" ht="13.5" customHeight="1">
      <c r="A303" s="33" t="s">
        <v>26</v>
      </c>
      <c r="B303" s="32"/>
      <c r="C303" s="32"/>
      <c r="D303" s="32"/>
      <c r="E303" s="32"/>
      <c r="F303" s="32"/>
      <c r="G303" s="31"/>
      <c r="H303" s="30"/>
      <c r="I303" s="97">
        <f>SUM(方向別!B250,方向別!I250)</f>
        <v>39</v>
      </c>
      <c r="J303" s="97">
        <f>SUM(方向別!C250,方向別!J250)</f>
        <v>0</v>
      </c>
      <c r="K303" s="97">
        <f>SUM(方向別!D250,方向別!K250)</f>
        <v>1</v>
      </c>
      <c r="L303" s="97">
        <f>SUM(方向別!E250,方向別!L250)</f>
        <v>0</v>
      </c>
      <c r="M303" s="97">
        <f t="shared" si="47"/>
        <v>40</v>
      </c>
      <c r="N303" s="98">
        <f t="shared" si="45"/>
        <v>0</v>
      </c>
      <c r="O303" s="99">
        <f t="shared" si="48"/>
        <v>7.3394495412844041</v>
      </c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</row>
    <row r="304" spans="1:67" s="25" customFormat="1" ht="13.5" customHeight="1">
      <c r="A304" s="33" t="s">
        <v>27</v>
      </c>
      <c r="B304" s="32"/>
      <c r="C304" s="32"/>
      <c r="D304" s="32"/>
      <c r="E304" s="32"/>
      <c r="F304" s="32"/>
      <c r="G304" s="31"/>
      <c r="H304" s="30"/>
      <c r="I304" s="97">
        <f>SUM(方向別!B251,方向別!I251)</f>
        <v>46</v>
      </c>
      <c r="J304" s="97">
        <f>SUM(方向別!C251,方向別!J251)</f>
        <v>0</v>
      </c>
      <c r="K304" s="97">
        <f>SUM(方向別!D251,方向別!K251)</f>
        <v>4</v>
      </c>
      <c r="L304" s="97">
        <f>SUM(方向別!E251,方向別!L251)</f>
        <v>0</v>
      </c>
      <c r="M304" s="97">
        <f t="shared" si="47"/>
        <v>50</v>
      </c>
      <c r="N304" s="98">
        <f t="shared" si="45"/>
        <v>0</v>
      </c>
      <c r="O304" s="99">
        <f t="shared" si="48"/>
        <v>9.1743119266055047</v>
      </c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</row>
    <row r="305" spans="1:67" s="23" customFormat="1" ht="13.5" customHeight="1">
      <c r="A305" s="33" t="s">
        <v>28</v>
      </c>
      <c r="B305" s="32"/>
      <c r="C305" s="32"/>
      <c r="D305" s="32"/>
      <c r="E305" s="32"/>
      <c r="F305" s="32"/>
      <c r="G305" s="31"/>
      <c r="H305" s="30"/>
      <c r="I305" s="97">
        <f>SUM(方向別!B252,方向別!I252)</f>
        <v>22</v>
      </c>
      <c r="J305" s="97">
        <f>SUM(方向別!C252,方向別!J252)</f>
        <v>0</v>
      </c>
      <c r="K305" s="97">
        <f>SUM(方向別!D252,方向別!K252)</f>
        <v>2</v>
      </c>
      <c r="L305" s="97">
        <f>SUM(方向別!E252,方向別!L252)</f>
        <v>0</v>
      </c>
      <c r="M305" s="97">
        <f t="shared" si="47"/>
        <v>24</v>
      </c>
      <c r="N305" s="98">
        <f t="shared" si="45"/>
        <v>0</v>
      </c>
      <c r="O305" s="99">
        <f t="shared" si="48"/>
        <v>4.4036697247706424</v>
      </c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</row>
    <row r="306" spans="1:67" s="23" customFormat="1" ht="13.5" customHeight="1">
      <c r="A306" s="33" t="s">
        <v>56</v>
      </c>
      <c r="B306" s="32"/>
      <c r="C306" s="32"/>
      <c r="D306" s="32"/>
      <c r="E306" s="32"/>
      <c r="F306" s="32"/>
      <c r="G306" s="31"/>
      <c r="H306" s="30"/>
      <c r="I306" s="97">
        <f>SUM(方向別!B253,方向別!I253)</f>
        <v>46</v>
      </c>
      <c r="J306" s="97">
        <f>SUM(方向別!C253,方向別!J253)</f>
        <v>0</v>
      </c>
      <c r="K306" s="97">
        <f>SUM(方向別!D253,方向別!K253)</f>
        <v>1</v>
      </c>
      <c r="L306" s="97">
        <f>SUM(方向別!E253,方向別!L253)</f>
        <v>0</v>
      </c>
      <c r="M306" s="97">
        <f t="shared" si="47"/>
        <v>47</v>
      </c>
      <c r="N306" s="98">
        <f t="shared" si="45"/>
        <v>0</v>
      </c>
      <c r="O306" s="99">
        <f t="shared" si="48"/>
        <v>8.623853211009175</v>
      </c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</row>
    <row r="307" spans="1:67" s="23" customFormat="1" ht="13.5" customHeight="1">
      <c r="A307" s="37" t="s">
        <v>29</v>
      </c>
      <c r="B307" s="36"/>
      <c r="C307" s="36"/>
      <c r="D307" s="36"/>
      <c r="E307" s="36"/>
      <c r="F307" s="36"/>
      <c r="G307" s="35"/>
      <c r="H307" s="34"/>
      <c r="I307" s="100">
        <f>SUM(方向別!B254,方向別!I254)</f>
        <v>2</v>
      </c>
      <c r="J307" s="100">
        <f>SUM(方向別!C254,方向別!J254)</f>
        <v>0</v>
      </c>
      <c r="K307" s="100">
        <f>SUM(方向別!D254,方向別!K254)</f>
        <v>0</v>
      </c>
      <c r="L307" s="100">
        <f>SUM(方向別!E254,方向別!L254)</f>
        <v>0</v>
      </c>
      <c r="M307" s="100">
        <f t="shared" si="47"/>
        <v>2</v>
      </c>
      <c r="N307" s="101">
        <f t="shared" si="45"/>
        <v>0</v>
      </c>
      <c r="O307" s="102">
        <f t="shared" si="48"/>
        <v>0.3669724770642202</v>
      </c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</row>
    <row r="308" spans="1:67" s="25" customFormat="1" ht="13.5" customHeight="1">
      <c r="A308" s="33" t="s">
        <v>30</v>
      </c>
      <c r="B308" s="32"/>
      <c r="C308" s="32"/>
      <c r="D308" s="32"/>
      <c r="E308" s="32"/>
      <c r="F308" s="32"/>
      <c r="G308" s="31"/>
      <c r="H308" s="30"/>
      <c r="I308" s="97">
        <f>SUM(方向別!B255,方向別!I255)</f>
        <v>5</v>
      </c>
      <c r="J308" s="97">
        <f>SUM(方向別!C255,方向別!J255)</f>
        <v>0</v>
      </c>
      <c r="K308" s="97">
        <f>SUM(方向別!D255,方向別!K255)</f>
        <v>0</v>
      </c>
      <c r="L308" s="97">
        <f>SUM(方向別!E255,方向別!L255)</f>
        <v>0</v>
      </c>
      <c r="M308" s="97">
        <f t="shared" si="47"/>
        <v>5</v>
      </c>
      <c r="N308" s="98">
        <f t="shared" si="45"/>
        <v>0</v>
      </c>
      <c r="O308" s="99">
        <f t="shared" si="48"/>
        <v>0.91743119266055051</v>
      </c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</row>
    <row r="309" spans="1:67" s="25" customFormat="1" ht="13.5" customHeight="1">
      <c r="A309" s="33" t="s">
        <v>31</v>
      </c>
      <c r="B309" s="32"/>
      <c r="C309" s="32"/>
      <c r="D309" s="32"/>
      <c r="E309" s="32"/>
      <c r="F309" s="32"/>
      <c r="G309" s="31"/>
      <c r="H309" s="30"/>
      <c r="I309" s="97">
        <f>SUM(方向別!B256,方向別!I256)</f>
        <v>9</v>
      </c>
      <c r="J309" s="97">
        <f>SUM(方向別!C256,方向別!J256)</f>
        <v>0</v>
      </c>
      <c r="K309" s="97">
        <f>SUM(方向別!D256,方向別!K256)</f>
        <v>1</v>
      </c>
      <c r="L309" s="97">
        <f>SUM(方向別!E256,方向別!L256)</f>
        <v>0</v>
      </c>
      <c r="M309" s="97">
        <f t="shared" si="47"/>
        <v>10</v>
      </c>
      <c r="N309" s="98">
        <f t="shared" si="45"/>
        <v>0</v>
      </c>
      <c r="O309" s="99">
        <f t="shared" si="48"/>
        <v>1.834862385321101</v>
      </c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</row>
    <row r="310" spans="1:67" s="25" customFormat="1" ht="13.5" customHeight="1">
      <c r="A310" s="33" t="s">
        <v>32</v>
      </c>
      <c r="B310" s="32"/>
      <c r="C310" s="32"/>
      <c r="D310" s="32"/>
      <c r="E310" s="32"/>
      <c r="F310" s="32"/>
      <c r="G310" s="31"/>
      <c r="H310" s="30"/>
      <c r="I310" s="97">
        <f>SUM(方向別!B257,方向別!I257)</f>
        <v>4</v>
      </c>
      <c r="J310" s="97">
        <f>SUM(方向別!C257,方向別!J257)</f>
        <v>0</v>
      </c>
      <c r="K310" s="97">
        <f>SUM(方向別!D257,方向別!K257)</f>
        <v>0</v>
      </c>
      <c r="L310" s="97">
        <f>SUM(方向別!E257,方向別!L257)</f>
        <v>0</v>
      </c>
      <c r="M310" s="97">
        <f t="shared" si="47"/>
        <v>4</v>
      </c>
      <c r="N310" s="98">
        <f t="shared" si="45"/>
        <v>0</v>
      </c>
      <c r="O310" s="99">
        <f t="shared" si="48"/>
        <v>0.73394495412844041</v>
      </c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</row>
    <row r="311" spans="1:67" s="23" customFormat="1" ht="13.5" customHeight="1">
      <c r="A311" s="33" t="s">
        <v>33</v>
      </c>
      <c r="B311" s="32"/>
      <c r="C311" s="32"/>
      <c r="D311" s="32"/>
      <c r="E311" s="32"/>
      <c r="F311" s="32"/>
      <c r="G311" s="31"/>
      <c r="H311" s="30"/>
      <c r="I311" s="97">
        <f>SUM(方向別!B258,方向別!I258)</f>
        <v>3</v>
      </c>
      <c r="J311" s="97">
        <f>SUM(方向別!C258,方向別!J258)</f>
        <v>0</v>
      </c>
      <c r="K311" s="97">
        <f>SUM(方向別!D258,方向別!K258)</f>
        <v>1</v>
      </c>
      <c r="L311" s="97">
        <f>SUM(方向別!E258,方向別!L258)</f>
        <v>0</v>
      </c>
      <c r="M311" s="97">
        <f t="shared" si="47"/>
        <v>4</v>
      </c>
      <c r="N311" s="98">
        <f t="shared" si="45"/>
        <v>0</v>
      </c>
      <c r="O311" s="99">
        <f t="shared" si="48"/>
        <v>0.73394495412844041</v>
      </c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</row>
    <row r="312" spans="1:67" s="25" customFormat="1" ht="13.5" customHeight="1">
      <c r="A312" s="33" t="s">
        <v>34</v>
      </c>
      <c r="B312" s="32"/>
      <c r="C312" s="32"/>
      <c r="D312" s="32"/>
      <c r="E312" s="32"/>
      <c r="F312" s="32"/>
      <c r="G312" s="31"/>
      <c r="H312" s="30"/>
      <c r="I312" s="97">
        <f>SUM(方向別!B259,方向別!I259)</f>
        <v>3</v>
      </c>
      <c r="J312" s="97">
        <f>SUM(方向別!C259,方向別!J259)</f>
        <v>0</v>
      </c>
      <c r="K312" s="97">
        <f>SUM(方向別!D259,方向別!K259)</f>
        <v>0</v>
      </c>
      <c r="L312" s="97">
        <f>SUM(方向別!E259,方向別!L259)</f>
        <v>0</v>
      </c>
      <c r="M312" s="97">
        <f t="shared" si="47"/>
        <v>3</v>
      </c>
      <c r="N312" s="98">
        <f t="shared" si="45"/>
        <v>0</v>
      </c>
      <c r="O312" s="99">
        <f t="shared" si="48"/>
        <v>0.55045871559633031</v>
      </c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</row>
    <row r="313" spans="1:67" s="23" customFormat="1" ht="13.5" customHeight="1">
      <c r="A313" s="29" t="s">
        <v>15</v>
      </c>
      <c r="B313" s="28"/>
      <c r="C313" s="28"/>
      <c r="D313" s="28"/>
      <c r="E313" s="28"/>
      <c r="F313" s="28"/>
      <c r="G313" s="27"/>
      <c r="H313" s="26"/>
      <c r="I313" s="103">
        <f>SUM(I307:I312)</f>
        <v>26</v>
      </c>
      <c r="J313" s="103">
        <f>SUM(J307:J312)</f>
        <v>0</v>
      </c>
      <c r="K313" s="103">
        <f>SUM(K307:K312)</f>
        <v>2</v>
      </c>
      <c r="L313" s="103">
        <f>SUM(L307:L312)</f>
        <v>0</v>
      </c>
      <c r="M313" s="103">
        <f t="shared" si="47"/>
        <v>28</v>
      </c>
      <c r="N313" s="104">
        <f t="shared" si="45"/>
        <v>0</v>
      </c>
      <c r="O313" s="105">
        <f t="shared" si="48"/>
        <v>5.1376146788990829</v>
      </c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</row>
    <row r="314" spans="1:67" s="23" customFormat="1" ht="13.5" customHeight="1">
      <c r="A314" s="37" t="s">
        <v>35</v>
      </c>
      <c r="B314" s="36"/>
      <c r="C314" s="36"/>
      <c r="D314" s="36"/>
      <c r="E314" s="36"/>
      <c r="F314" s="36"/>
      <c r="G314" s="35"/>
      <c r="H314" s="34"/>
      <c r="I314" s="100">
        <f>SUM(方向別!B261,方向別!I261)</f>
        <v>0</v>
      </c>
      <c r="J314" s="100">
        <f>SUM(方向別!C261,方向別!J261)</f>
        <v>0</v>
      </c>
      <c r="K314" s="100">
        <f>SUM(方向別!D261,方向別!K261)</f>
        <v>0</v>
      </c>
      <c r="L314" s="100">
        <f>SUM(方向別!E261,方向別!L261)</f>
        <v>0</v>
      </c>
      <c r="M314" s="100">
        <f t="shared" si="47"/>
        <v>0</v>
      </c>
      <c r="N314" s="101">
        <f t="shared" si="45"/>
        <v>0</v>
      </c>
      <c r="O314" s="102">
        <f t="shared" si="48"/>
        <v>0</v>
      </c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</row>
    <row r="315" spans="1:67" s="25" customFormat="1" ht="13.5" customHeight="1">
      <c r="A315" s="33" t="s">
        <v>36</v>
      </c>
      <c r="B315" s="32"/>
      <c r="C315" s="32"/>
      <c r="D315" s="32"/>
      <c r="E315" s="32"/>
      <c r="F315" s="32"/>
      <c r="G315" s="31"/>
      <c r="H315" s="30"/>
      <c r="I315" s="97">
        <f>SUM(方向別!B262,方向別!I262)</f>
        <v>3</v>
      </c>
      <c r="J315" s="97">
        <f>SUM(方向別!C262,方向別!J262)</f>
        <v>0</v>
      </c>
      <c r="K315" s="97">
        <f>SUM(方向別!D262,方向別!K262)</f>
        <v>0</v>
      </c>
      <c r="L315" s="97">
        <f>SUM(方向別!E262,方向別!L262)</f>
        <v>0</v>
      </c>
      <c r="M315" s="97">
        <f t="shared" si="47"/>
        <v>3</v>
      </c>
      <c r="N315" s="98">
        <f t="shared" si="45"/>
        <v>0</v>
      </c>
      <c r="O315" s="99">
        <f t="shared" si="48"/>
        <v>0.55045871559633031</v>
      </c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</row>
    <row r="316" spans="1:67" s="25" customFormat="1" ht="13.5" customHeight="1">
      <c r="A316" s="33" t="s">
        <v>37</v>
      </c>
      <c r="B316" s="32"/>
      <c r="C316" s="32"/>
      <c r="D316" s="32"/>
      <c r="E316" s="32"/>
      <c r="F316" s="32"/>
      <c r="G316" s="31"/>
      <c r="H316" s="30"/>
      <c r="I316" s="97">
        <f>SUM(方向別!B263,方向別!I263)</f>
        <v>1</v>
      </c>
      <c r="J316" s="97">
        <f>SUM(方向別!C263,方向別!J263)</f>
        <v>0</v>
      </c>
      <c r="K316" s="97">
        <f>SUM(方向別!D263,方向別!K263)</f>
        <v>0</v>
      </c>
      <c r="L316" s="97">
        <f>SUM(方向別!E263,方向別!L263)</f>
        <v>0</v>
      </c>
      <c r="M316" s="97">
        <f t="shared" si="47"/>
        <v>1</v>
      </c>
      <c r="N316" s="98">
        <f t="shared" si="45"/>
        <v>0</v>
      </c>
      <c r="O316" s="99">
        <f t="shared" si="48"/>
        <v>0.1834862385321101</v>
      </c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</row>
    <row r="317" spans="1:67" s="22" customFormat="1" ht="13.5" customHeight="1">
      <c r="A317" s="33" t="s">
        <v>38</v>
      </c>
      <c r="B317" s="32"/>
      <c r="C317" s="32"/>
      <c r="D317" s="32"/>
      <c r="E317" s="32"/>
      <c r="F317" s="32"/>
      <c r="G317" s="31"/>
      <c r="H317" s="30"/>
      <c r="I317" s="97">
        <f>SUM(方向別!B264,方向別!I264)</f>
        <v>4</v>
      </c>
      <c r="J317" s="97">
        <f>SUM(方向別!C264,方向別!J264)</f>
        <v>0</v>
      </c>
      <c r="K317" s="97">
        <f>SUM(方向別!D264,方向別!K264)</f>
        <v>0</v>
      </c>
      <c r="L317" s="97">
        <f>SUM(方向別!E264,方向別!L264)</f>
        <v>0</v>
      </c>
      <c r="M317" s="97">
        <f t="shared" si="47"/>
        <v>4</v>
      </c>
      <c r="N317" s="98">
        <f t="shared" si="45"/>
        <v>0</v>
      </c>
      <c r="O317" s="99">
        <f t="shared" si="48"/>
        <v>0.73394495412844041</v>
      </c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</row>
    <row r="318" spans="1:67" s="22" customFormat="1" ht="13.5" customHeight="1">
      <c r="A318" s="33" t="s">
        <v>39</v>
      </c>
      <c r="B318" s="32"/>
      <c r="C318" s="32"/>
      <c r="D318" s="32"/>
      <c r="E318" s="32"/>
      <c r="F318" s="32"/>
      <c r="G318" s="31"/>
      <c r="H318" s="30"/>
      <c r="I318" s="97">
        <f>SUM(方向別!B265,方向別!I265)</f>
        <v>8</v>
      </c>
      <c r="J318" s="97">
        <f>SUM(方向別!C265,方向別!J265)</f>
        <v>0</v>
      </c>
      <c r="K318" s="97">
        <f>SUM(方向別!D265,方向別!K265)</f>
        <v>0</v>
      </c>
      <c r="L318" s="97">
        <f>SUM(方向別!E265,方向別!L265)</f>
        <v>0</v>
      </c>
      <c r="M318" s="97">
        <f t="shared" si="47"/>
        <v>8</v>
      </c>
      <c r="N318" s="98">
        <f t="shared" si="45"/>
        <v>0</v>
      </c>
      <c r="O318" s="99">
        <f t="shared" si="48"/>
        <v>1.4678899082568808</v>
      </c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</row>
    <row r="319" spans="1:67" s="23" customFormat="1" ht="13.5" customHeight="1">
      <c r="A319" s="33" t="s">
        <v>40</v>
      </c>
      <c r="B319" s="32"/>
      <c r="C319" s="32"/>
      <c r="D319" s="32"/>
      <c r="E319" s="32"/>
      <c r="F319" s="32"/>
      <c r="G319" s="31"/>
      <c r="H319" s="30"/>
      <c r="I319" s="97">
        <f>SUM(方向別!B266,方向別!I266)</f>
        <v>1</v>
      </c>
      <c r="J319" s="97">
        <f>SUM(方向別!C266,方向別!J266)</f>
        <v>0</v>
      </c>
      <c r="K319" s="97">
        <f>SUM(方向別!D266,方向別!K266)</f>
        <v>0</v>
      </c>
      <c r="L319" s="97">
        <f>SUM(方向別!E266,方向別!L266)</f>
        <v>0</v>
      </c>
      <c r="M319" s="97">
        <f t="shared" si="47"/>
        <v>1</v>
      </c>
      <c r="N319" s="98">
        <f t="shared" si="45"/>
        <v>0</v>
      </c>
      <c r="O319" s="99">
        <f t="shared" si="48"/>
        <v>0.1834862385321101</v>
      </c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</row>
    <row r="320" spans="1:67" s="25" customFormat="1" ht="13.5" customHeight="1">
      <c r="A320" s="29" t="s">
        <v>15</v>
      </c>
      <c r="B320" s="28"/>
      <c r="C320" s="28"/>
      <c r="D320" s="28"/>
      <c r="E320" s="28"/>
      <c r="F320" s="28"/>
      <c r="G320" s="27"/>
      <c r="H320" s="26"/>
      <c r="I320" s="103">
        <f>SUM(I314:I319)</f>
        <v>17</v>
      </c>
      <c r="J320" s="103">
        <f>SUM(J314:J319)</f>
        <v>0</v>
      </c>
      <c r="K320" s="103">
        <f>SUM(K314:K319)</f>
        <v>0</v>
      </c>
      <c r="L320" s="103">
        <f>SUM(L314:L319)</f>
        <v>0</v>
      </c>
      <c r="M320" s="103">
        <f t="shared" si="47"/>
        <v>17</v>
      </c>
      <c r="N320" s="104">
        <f t="shared" si="45"/>
        <v>0</v>
      </c>
      <c r="O320" s="105">
        <f t="shared" si="48"/>
        <v>3.1192660550458715</v>
      </c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</row>
    <row r="321" spans="1:67" s="23" customFormat="1" ht="13.5" customHeight="1">
      <c r="A321" s="33" t="s">
        <v>90</v>
      </c>
      <c r="B321" s="32"/>
      <c r="C321" s="32"/>
      <c r="D321" s="32"/>
      <c r="E321" s="32"/>
      <c r="F321" s="32"/>
      <c r="G321" s="31"/>
      <c r="H321" s="30"/>
      <c r="I321" s="97">
        <f>SUM(方向別!B268,方向別!I268)</f>
        <v>11</v>
      </c>
      <c r="J321" s="97">
        <f>SUM(方向別!C268,方向別!J268)</f>
        <v>0</v>
      </c>
      <c r="K321" s="97">
        <f>SUM(方向別!D268,方向別!K268)</f>
        <v>0</v>
      </c>
      <c r="L321" s="97">
        <f>SUM(方向別!E268,方向別!L268)</f>
        <v>1</v>
      </c>
      <c r="M321" s="97">
        <f t="shared" si="47"/>
        <v>12</v>
      </c>
      <c r="N321" s="98">
        <f>IF(SUM(J321,L321)=0,0,ROUND(SUM(J321,L321)/M321*100,1))</f>
        <v>8.3000000000000007</v>
      </c>
      <c r="O321" s="99">
        <f t="shared" si="48"/>
        <v>2.2018348623853212</v>
      </c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</row>
    <row r="322" spans="1:67" s="23" customFormat="1" ht="13.5" customHeight="1">
      <c r="A322" s="33" t="s">
        <v>91</v>
      </c>
      <c r="B322" s="32"/>
      <c r="C322" s="32"/>
      <c r="D322" s="32"/>
      <c r="E322" s="32"/>
      <c r="F322" s="32"/>
      <c r="G322" s="31"/>
      <c r="H322" s="30"/>
      <c r="I322" s="97">
        <f>SUM(方向別!B269,方向別!I269)</f>
        <v>15</v>
      </c>
      <c r="J322" s="97">
        <f>SUM(方向別!C269,方向別!J269)</f>
        <v>0</v>
      </c>
      <c r="K322" s="97">
        <f>SUM(方向別!D269,方向別!K269)</f>
        <v>1</v>
      </c>
      <c r="L322" s="97">
        <f>SUM(方向別!E269,方向別!L269)</f>
        <v>0</v>
      </c>
      <c r="M322" s="97">
        <f t="shared" si="47"/>
        <v>16</v>
      </c>
      <c r="N322" s="98">
        <f>IF(SUM(J322,L322)=0,0,ROUND(SUM(J322,L322)/M322*100,1))</f>
        <v>0</v>
      </c>
      <c r="O322" s="99">
        <f t="shared" si="48"/>
        <v>2.9357798165137616</v>
      </c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</row>
    <row r="323" spans="1:67" s="23" customFormat="1" ht="13.5" customHeight="1">
      <c r="A323" s="33" t="s">
        <v>92</v>
      </c>
      <c r="B323" s="32"/>
      <c r="C323" s="32"/>
      <c r="D323" s="32"/>
      <c r="E323" s="32"/>
      <c r="F323" s="32"/>
      <c r="G323" s="31"/>
      <c r="H323" s="30"/>
      <c r="I323" s="97">
        <f>SUM(方向別!B270,方向別!I270)</f>
        <v>5</v>
      </c>
      <c r="J323" s="97">
        <f>SUM(方向別!C270,方向別!J270)</f>
        <v>0</v>
      </c>
      <c r="K323" s="97">
        <f>SUM(方向別!D270,方向別!K270)</f>
        <v>0</v>
      </c>
      <c r="L323" s="97">
        <f>SUM(方向別!E270,方向別!L270)</f>
        <v>0</v>
      </c>
      <c r="M323" s="97">
        <f t="shared" si="47"/>
        <v>5</v>
      </c>
      <c r="N323" s="98">
        <f>IF(SUM(J323,L323)=0,0,ROUND(SUM(J323,L323)/M323*100,1))</f>
        <v>0</v>
      </c>
      <c r="O323" s="99">
        <f t="shared" si="48"/>
        <v>0.91743119266055051</v>
      </c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</row>
    <row r="324" spans="1:67" s="22" customFormat="1" ht="13.5" customHeight="1">
      <c r="A324" s="29" t="s">
        <v>41</v>
      </c>
      <c r="B324" s="28"/>
      <c r="C324" s="28"/>
      <c r="D324" s="28"/>
      <c r="E324" s="28"/>
      <c r="F324" s="28"/>
      <c r="G324" s="27"/>
      <c r="H324" s="26"/>
      <c r="I324" s="103">
        <f>SUM(I276:I284,I291,I298:I306,I313,I320,I321:I323)</f>
        <v>521</v>
      </c>
      <c r="J324" s="103">
        <f>SUM(J276:J284,J291,J298:J306,J313,J320,J321:J323)</f>
        <v>0</v>
      </c>
      <c r="K324" s="103">
        <f>SUM(K276:K284,K291,K298:K306,K313,K320,K321:K323)</f>
        <v>20</v>
      </c>
      <c r="L324" s="103">
        <f>SUM(L276:L284,L291,L298:L306,L313,L320,L321:L323)</f>
        <v>4</v>
      </c>
      <c r="M324" s="103">
        <f>SUM(I324:L324)</f>
        <v>545</v>
      </c>
      <c r="N324" s="104">
        <f>IF(SUM(J324,L324)=0,0,ROUND(SUM(J324,L324)/M324*100,1))</f>
        <v>0.7</v>
      </c>
      <c r="O324" s="105">
        <f>IF(M324=0,0,M324/M$324*100)</f>
        <v>100</v>
      </c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</row>
    <row r="325" spans="1:67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</row>
    <row r="326" spans="1:67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</row>
    <row r="327" spans="1:67" s="23" customFormat="1" ht="13.5" customHeight="1">
      <c r="A327" s="48" t="s">
        <v>0</v>
      </c>
      <c r="B327" s="47">
        <v>6</v>
      </c>
      <c r="C327" s="46"/>
      <c r="D327" s="46"/>
      <c r="E327" s="46"/>
      <c r="F327" s="46"/>
      <c r="G327" s="46"/>
      <c r="H327" s="45"/>
      <c r="I327" s="82"/>
      <c r="J327" s="46"/>
      <c r="K327" s="46"/>
      <c r="L327" s="46"/>
      <c r="M327" s="46"/>
      <c r="N327" s="46"/>
      <c r="O327" s="45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</row>
    <row r="328" spans="1:67" s="25" customFormat="1" ht="38.25" customHeight="1">
      <c r="A328" s="41" t="s">
        <v>3</v>
      </c>
      <c r="B328" s="96" t="s">
        <v>2</v>
      </c>
      <c r="C328" s="41" t="s">
        <v>3</v>
      </c>
      <c r="D328" s="40" t="s">
        <v>4</v>
      </c>
      <c r="E328" s="41" t="s">
        <v>5</v>
      </c>
      <c r="F328" s="40" t="s">
        <v>6</v>
      </c>
      <c r="G328" s="40" t="s">
        <v>7</v>
      </c>
      <c r="H328" s="43" t="s">
        <v>8</v>
      </c>
      <c r="I328" s="42" t="s">
        <v>2</v>
      </c>
      <c r="J328" s="40" t="s">
        <v>3</v>
      </c>
      <c r="K328" s="40" t="s">
        <v>4</v>
      </c>
      <c r="L328" s="41" t="s">
        <v>5</v>
      </c>
      <c r="M328" s="40" t="s">
        <v>6</v>
      </c>
      <c r="N328" s="40" t="s">
        <v>7</v>
      </c>
      <c r="O328" s="39" t="s">
        <v>8</v>
      </c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</row>
    <row r="329" spans="1:67" s="23" customFormat="1" ht="13.5" customHeight="1">
      <c r="A329" s="90" t="s">
        <v>96</v>
      </c>
      <c r="B329" s="32">
        <v>0</v>
      </c>
      <c r="C329" s="32">
        <v>0</v>
      </c>
      <c r="D329" s="32">
        <v>0</v>
      </c>
      <c r="E329" s="32">
        <v>0</v>
      </c>
      <c r="F329" s="97">
        <f t="shared" ref="F329:F337" si="49">SUM(B329:E329)</f>
        <v>0</v>
      </c>
      <c r="G329" s="98">
        <f t="shared" ref="G329:G373" si="50">IF(SUM(C329,E329)=0,0,ROUND(SUM(C329,E329)/F329*100,1))</f>
        <v>0</v>
      </c>
      <c r="H329" s="99">
        <f t="shared" ref="H329:H337" si="51">IF(F329=0,0,F329/F$377*100)</f>
        <v>0</v>
      </c>
      <c r="I329" s="32"/>
      <c r="J329" s="32"/>
      <c r="K329" s="32"/>
      <c r="L329" s="32"/>
      <c r="M329" s="32"/>
      <c r="N329" s="31"/>
      <c r="O329" s="30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</row>
    <row r="330" spans="1:67" s="23" customFormat="1" ht="13.5" customHeight="1">
      <c r="A330" s="33" t="s">
        <v>81</v>
      </c>
      <c r="B330" s="32">
        <v>0</v>
      </c>
      <c r="C330" s="32">
        <v>0</v>
      </c>
      <c r="D330" s="32">
        <v>0</v>
      </c>
      <c r="E330" s="32">
        <v>0</v>
      </c>
      <c r="F330" s="97">
        <f t="shared" si="49"/>
        <v>0</v>
      </c>
      <c r="G330" s="98">
        <f t="shared" si="50"/>
        <v>0</v>
      </c>
      <c r="H330" s="99">
        <f t="shared" si="51"/>
        <v>0</v>
      </c>
      <c r="I330" s="32"/>
      <c r="J330" s="32"/>
      <c r="K330" s="32"/>
      <c r="L330" s="32"/>
      <c r="M330" s="32"/>
      <c r="N330" s="31"/>
      <c r="O330" s="30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</row>
    <row r="331" spans="1:67" s="23" customFormat="1" ht="13.5" customHeight="1">
      <c r="A331" s="33" t="s">
        <v>82</v>
      </c>
      <c r="B331" s="32">
        <v>0</v>
      </c>
      <c r="C331" s="32">
        <v>0</v>
      </c>
      <c r="D331" s="32">
        <v>0</v>
      </c>
      <c r="E331" s="32">
        <v>0</v>
      </c>
      <c r="F331" s="97">
        <f t="shared" si="49"/>
        <v>0</v>
      </c>
      <c r="G331" s="98">
        <f t="shared" si="50"/>
        <v>0</v>
      </c>
      <c r="H331" s="99">
        <f t="shared" si="51"/>
        <v>0</v>
      </c>
      <c r="I331" s="32"/>
      <c r="J331" s="32"/>
      <c r="K331" s="32"/>
      <c r="L331" s="32"/>
      <c r="M331" s="32"/>
      <c r="N331" s="31"/>
      <c r="O331" s="30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</row>
    <row r="332" spans="1:67" s="23" customFormat="1" ht="13.5" customHeight="1">
      <c r="A332" s="33" t="s">
        <v>97</v>
      </c>
      <c r="B332" s="32">
        <v>0</v>
      </c>
      <c r="C332" s="32">
        <v>0</v>
      </c>
      <c r="D332" s="32">
        <v>0</v>
      </c>
      <c r="E332" s="32">
        <v>0</v>
      </c>
      <c r="F332" s="97">
        <f t="shared" si="49"/>
        <v>0</v>
      </c>
      <c r="G332" s="98">
        <f t="shared" si="50"/>
        <v>0</v>
      </c>
      <c r="H332" s="99">
        <f t="shared" si="51"/>
        <v>0</v>
      </c>
      <c r="I332" s="32"/>
      <c r="J332" s="32"/>
      <c r="K332" s="32"/>
      <c r="L332" s="32"/>
      <c r="M332" s="32"/>
      <c r="N332" s="31"/>
      <c r="O332" s="30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</row>
    <row r="333" spans="1:67" s="23" customFormat="1" ht="13.5" customHeight="1">
      <c r="A333" s="33" t="s">
        <v>98</v>
      </c>
      <c r="B333" s="32">
        <v>0</v>
      </c>
      <c r="C333" s="32">
        <v>0</v>
      </c>
      <c r="D333" s="32">
        <v>0</v>
      </c>
      <c r="E333" s="32">
        <v>0</v>
      </c>
      <c r="F333" s="97">
        <f t="shared" si="49"/>
        <v>0</v>
      </c>
      <c r="G333" s="98">
        <f t="shared" si="50"/>
        <v>0</v>
      </c>
      <c r="H333" s="99">
        <f t="shared" si="51"/>
        <v>0</v>
      </c>
      <c r="I333" s="32"/>
      <c r="J333" s="32"/>
      <c r="K333" s="32"/>
      <c r="L333" s="32"/>
      <c r="M333" s="32"/>
      <c r="N333" s="31"/>
      <c r="O333" s="30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</row>
    <row r="334" spans="1:67" s="23" customFormat="1" ht="13.5" customHeight="1">
      <c r="A334" s="33" t="s">
        <v>99</v>
      </c>
      <c r="B334" s="32">
        <v>0</v>
      </c>
      <c r="C334" s="32">
        <v>0</v>
      </c>
      <c r="D334" s="32">
        <v>0</v>
      </c>
      <c r="E334" s="32">
        <v>0</v>
      </c>
      <c r="F334" s="97">
        <f t="shared" si="49"/>
        <v>0</v>
      </c>
      <c r="G334" s="98">
        <f t="shared" si="50"/>
        <v>0</v>
      </c>
      <c r="H334" s="99">
        <f t="shared" si="51"/>
        <v>0</v>
      </c>
      <c r="I334" s="32"/>
      <c r="J334" s="32"/>
      <c r="K334" s="32"/>
      <c r="L334" s="32"/>
      <c r="M334" s="32"/>
      <c r="N334" s="31"/>
      <c r="O334" s="30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</row>
    <row r="335" spans="1:67" s="23" customFormat="1" ht="13.5" customHeight="1">
      <c r="A335" s="33" t="s">
        <v>100</v>
      </c>
      <c r="B335" s="32">
        <v>0</v>
      </c>
      <c r="C335" s="32">
        <v>0</v>
      </c>
      <c r="D335" s="32">
        <v>0</v>
      </c>
      <c r="E335" s="32">
        <v>0</v>
      </c>
      <c r="F335" s="97">
        <f t="shared" si="49"/>
        <v>0</v>
      </c>
      <c r="G335" s="98">
        <f t="shared" si="50"/>
        <v>0</v>
      </c>
      <c r="H335" s="99">
        <f t="shared" si="51"/>
        <v>0</v>
      </c>
      <c r="I335" s="32"/>
      <c r="J335" s="32"/>
      <c r="K335" s="32"/>
      <c r="L335" s="32"/>
      <c r="M335" s="32"/>
      <c r="N335" s="31"/>
      <c r="O335" s="30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</row>
    <row r="336" spans="1:67" s="23" customFormat="1" ht="13.5" customHeight="1">
      <c r="A336" s="33" t="s">
        <v>101</v>
      </c>
      <c r="B336" s="32">
        <v>0</v>
      </c>
      <c r="C336" s="32">
        <v>0</v>
      </c>
      <c r="D336" s="32">
        <v>0</v>
      </c>
      <c r="E336" s="32">
        <v>0</v>
      </c>
      <c r="F336" s="97">
        <f t="shared" si="49"/>
        <v>0</v>
      </c>
      <c r="G336" s="98">
        <f t="shared" si="50"/>
        <v>0</v>
      </c>
      <c r="H336" s="99">
        <f t="shared" si="51"/>
        <v>0</v>
      </c>
      <c r="I336" s="32"/>
      <c r="J336" s="32"/>
      <c r="K336" s="32"/>
      <c r="L336" s="32"/>
      <c r="M336" s="32"/>
      <c r="N336" s="31"/>
      <c r="O336" s="30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</row>
    <row r="337" spans="1:67" s="23" customFormat="1" ht="13.5" customHeight="1">
      <c r="A337" s="33" t="s">
        <v>102</v>
      </c>
      <c r="B337" s="32">
        <v>4</v>
      </c>
      <c r="C337" s="32">
        <v>0</v>
      </c>
      <c r="D337" s="32">
        <v>0</v>
      </c>
      <c r="E337" s="32">
        <v>0</v>
      </c>
      <c r="F337" s="97">
        <f t="shared" si="49"/>
        <v>4</v>
      </c>
      <c r="G337" s="98">
        <f t="shared" si="50"/>
        <v>0</v>
      </c>
      <c r="H337" s="99">
        <f t="shared" si="51"/>
        <v>8.5106382978723403</v>
      </c>
      <c r="I337" s="32"/>
      <c r="J337" s="32"/>
      <c r="K337" s="32"/>
      <c r="L337" s="32"/>
      <c r="M337" s="32"/>
      <c r="N337" s="31"/>
      <c r="O337" s="30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</row>
    <row r="338" spans="1:67" s="22" customFormat="1" ht="13.5" customHeight="1">
      <c r="A338" s="37" t="s">
        <v>9</v>
      </c>
      <c r="B338" s="36">
        <v>0</v>
      </c>
      <c r="C338" s="36">
        <v>0</v>
      </c>
      <c r="D338" s="36">
        <v>0</v>
      </c>
      <c r="E338" s="36">
        <v>0</v>
      </c>
      <c r="F338" s="100">
        <f t="shared" ref="F338:F373" si="52">SUM(B338:E338)</f>
        <v>0</v>
      </c>
      <c r="G338" s="101">
        <f t="shared" si="50"/>
        <v>0</v>
      </c>
      <c r="H338" s="102">
        <f t="shared" ref="H338:H377" si="53">IF(F338=0,0,F338/F$377*100)</f>
        <v>0</v>
      </c>
      <c r="I338" s="36"/>
      <c r="J338" s="36"/>
      <c r="K338" s="36"/>
      <c r="L338" s="36"/>
      <c r="M338" s="36"/>
      <c r="N338" s="35"/>
      <c r="O338" s="3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</row>
    <row r="339" spans="1:67" s="22" customFormat="1" ht="13.5" customHeight="1">
      <c r="A339" s="33" t="s">
        <v>10</v>
      </c>
      <c r="B339" s="32">
        <v>0</v>
      </c>
      <c r="C339" s="32">
        <v>0</v>
      </c>
      <c r="D339" s="32">
        <v>0</v>
      </c>
      <c r="E339" s="32">
        <v>0</v>
      </c>
      <c r="F339" s="97">
        <f t="shared" si="52"/>
        <v>0</v>
      </c>
      <c r="G339" s="98">
        <f t="shared" si="50"/>
        <v>0</v>
      </c>
      <c r="H339" s="99">
        <f t="shared" si="53"/>
        <v>0</v>
      </c>
      <c r="I339" s="32"/>
      <c r="J339" s="32"/>
      <c r="K339" s="32"/>
      <c r="L339" s="32"/>
      <c r="M339" s="32"/>
      <c r="N339" s="31"/>
      <c r="O339" s="30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</row>
    <row r="340" spans="1:67" s="23" customFormat="1" ht="13.5" customHeight="1">
      <c r="A340" s="33" t="s">
        <v>11</v>
      </c>
      <c r="B340" s="32">
        <v>0</v>
      </c>
      <c r="C340" s="32">
        <v>0</v>
      </c>
      <c r="D340" s="32">
        <v>0</v>
      </c>
      <c r="E340" s="32">
        <v>0</v>
      </c>
      <c r="F340" s="97">
        <f t="shared" si="52"/>
        <v>0</v>
      </c>
      <c r="G340" s="98">
        <f t="shared" si="50"/>
        <v>0</v>
      </c>
      <c r="H340" s="99">
        <f t="shared" si="53"/>
        <v>0</v>
      </c>
      <c r="I340" s="32"/>
      <c r="J340" s="32"/>
      <c r="K340" s="32"/>
      <c r="L340" s="32"/>
      <c r="M340" s="32"/>
      <c r="N340" s="31"/>
      <c r="O340" s="30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</row>
    <row r="341" spans="1:67" s="25" customFormat="1" ht="13.5" customHeight="1">
      <c r="A341" s="33" t="s">
        <v>12</v>
      </c>
      <c r="B341" s="32">
        <v>0</v>
      </c>
      <c r="C341" s="32">
        <v>0</v>
      </c>
      <c r="D341" s="32">
        <v>0</v>
      </c>
      <c r="E341" s="32">
        <v>0</v>
      </c>
      <c r="F341" s="97">
        <f t="shared" si="52"/>
        <v>0</v>
      </c>
      <c r="G341" s="98">
        <f t="shared" si="50"/>
        <v>0</v>
      </c>
      <c r="H341" s="99">
        <f t="shared" si="53"/>
        <v>0</v>
      </c>
      <c r="I341" s="32"/>
      <c r="J341" s="32"/>
      <c r="K341" s="32"/>
      <c r="L341" s="32"/>
      <c r="M341" s="32"/>
      <c r="N341" s="31"/>
      <c r="O341" s="30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</row>
    <row r="342" spans="1:67" s="23" customFormat="1" ht="13.5" customHeight="1">
      <c r="A342" s="33" t="s">
        <v>13</v>
      </c>
      <c r="B342" s="32">
        <v>0</v>
      </c>
      <c r="C342" s="32">
        <v>0</v>
      </c>
      <c r="D342" s="32">
        <v>0</v>
      </c>
      <c r="E342" s="32">
        <v>0</v>
      </c>
      <c r="F342" s="97">
        <f t="shared" si="52"/>
        <v>0</v>
      </c>
      <c r="G342" s="98">
        <f t="shared" si="50"/>
        <v>0</v>
      </c>
      <c r="H342" s="99">
        <f t="shared" si="53"/>
        <v>0</v>
      </c>
      <c r="I342" s="32"/>
      <c r="J342" s="32"/>
      <c r="K342" s="32"/>
      <c r="L342" s="32"/>
      <c r="M342" s="32"/>
      <c r="N342" s="31"/>
      <c r="O342" s="30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</row>
    <row r="343" spans="1:67" s="23" customFormat="1" ht="13.5" customHeight="1">
      <c r="A343" s="33" t="s">
        <v>14</v>
      </c>
      <c r="B343" s="32">
        <v>0</v>
      </c>
      <c r="C343" s="32">
        <v>0</v>
      </c>
      <c r="D343" s="32">
        <v>0</v>
      </c>
      <c r="E343" s="32">
        <v>0</v>
      </c>
      <c r="F343" s="97">
        <f t="shared" si="52"/>
        <v>0</v>
      </c>
      <c r="G343" s="98">
        <f t="shared" si="50"/>
        <v>0</v>
      </c>
      <c r="H343" s="99">
        <f t="shared" si="53"/>
        <v>0</v>
      </c>
      <c r="I343" s="32"/>
      <c r="J343" s="32"/>
      <c r="K343" s="32"/>
      <c r="L343" s="32"/>
      <c r="M343" s="32"/>
      <c r="N343" s="31"/>
      <c r="O343" s="30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</row>
    <row r="344" spans="1:67" s="23" customFormat="1" ht="13.5" customHeight="1">
      <c r="A344" s="29" t="s">
        <v>15</v>
      </c>
      <c r="B344" s="103">
        <f>SUM(B338:B343)</f>
        <v>0</v>
      </c>
      <c r="C344" s="103">
        <f>SUM(C338:C343)</f>
        <v>0</v>
      </c>
      <c r="D344" s="103">
        <f>SUM(D338:D343)</f>
        <v>0</v>
      </c>
      <c r="E344" s="103">
        <f>SUM(E338:E343)</f>
        <v>0</v>
      </c>
      <c r="F344" s="103">
        <f t="shared" si="52"/>
        <v>0</v>
      </c>
      <c r="G344" s="104">
        <f t="shared" si="50"/>
        <v>0</v>
      </c>
      <c r="H344" s="105">
        <f t="shared" si="53"/>
        <v>0</v>
      </c>
      <c r="I344" s="28"/>
      <c r="J344" s="28"/>
      <c r="K344" s="28"/>
      <c r="L344" s="28"/>
      <c r="M344" s="28"/>
      <c r="N344" s="27"/>
      <c r="O344" s="26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</row>
    <row r="345" spans="1:67" s="25" customFormat="1" ht="13.5" customHeight="1">
      <c r="A345" s="37" t="s">
        <v>16</v>
      </c>
      <c r="B345" s="36">
        <v>0</v>
      </c>
      <c r="C345" s="36">
        <v>0</v>
      </c>
      <c r="D345" s="36">
        <v>0</v>
      </c>
      <c r="E345" s="36">
        <v>0</v>
      </c>
      <c r="F345" s="100">
        <f t="shared" si="52"/>
        <v>0</v>
      </c>
      <c r="G345" s="101">
        <f t="shared" si="50"/>
        <v>0</v>
      </c>
      <c r="H345" s="102">
        <f t="shared" si="53"/>
        <v>0</v>
      </c>
      <c r="I345" s="36"/>
      <c r="J345" s="36"/>
      <c r="K345" s="36"/>
      <c r="L345" s="36"/>
      <c r="M345" s="36"/>
      <c r="N345" s="35"/>
      <c r="O345" s="3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</row>
    <row r="346" spans="1:67" s="25" customFormat="1" ht="13.5" customHeight="1">
      <c r="A346" s="33" t="s">
        <v>17</v>
      </c>
      <c r="B346" s="32">
        <v>0</v>
      </c>
      <c r="C346" s="32">
        <v>0</v>
      </c>
      <c r="D346" s="32">
        <v>0</v>
      </c>
      <c r="E346" s="32">
        <v>0</v>
      </c>
      <c r="F346" s="97">
        <f t="shared" si="52"/>
        <v>0</v>
      </c>
      <c r="G346" s="98">
        <f t="shared" si="50"/>
        <v>0</v>
      </c>
      <c r="H346" s="99">
        <f t="shared" si="53"/>
        <v>0</v>
      </c>
      <c r="I346" s="32"/>
      <c r="J346" s="32"/>
      <c r="K346" s="32"/>
      <c r="L346" s="32"/>
      <c r="M346" s="32"/>
      <c r="N346" s="31"/>
      <c r="O346" s="30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</row>
    <row r="347" spans="1:67" s="25" customFormat="1" ht="13.5" customHeight="1">
      <c r="A347" s="33" t="s">
        <v>18</v>
      </c>
      <c r="B347" s="32">
        <v>0</v>
      </c>
      <c r="C347" s="32">
        <v>0</v>
      </c>
      <c r="D347" s="32">
        <v>0</v>
      </c>
      <c r="E347" s="32">
        <v>0</v>
      </c>
      <c r="F347" s="97">
        <f t="shared" si="52"/>
        <v>0</v>
      </c>
      <c r="G347" s="98">
        <f t="shared" si="50"/>
        <v>0</v>
      </c>
      <c r="H347" s="99">
        <f t="shared" si="53"/>
        <v>0</v>
      </c>
      <c r="I347" s="32"/>
      <c r="J347" s="32"/>
      <c r="K347" s="32"/>
      <c r="L347" s="32"/>
      <c r="M347" s="32"/>
      <c r="N347" s="31"/>
      <c r="O347" s="30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</row>
    <row r="348" spans="1:67" s="23" customFormat="1" ht="13.5" customHeight="1">
      <c r="A348" s="33" t="s">
        <v>19</v>
      </c>
      <c r="B348" s="32">
        <v>0</v>
      </c>
      <c r="C348" s="32">
        <v>0</v>
      </c>
      <c r="D348" s="32">
        <v>0</v>
      </c>
      <c r="E348" s="32">
        <v>0</v>
      </c>
      <c r="F348" s="97">
        <f t="shared" si="52"/>
        <v>0</v>
      </c>
      <c r="G348" s="98">
        <f t="shared" si="50"/>
        <v>0</v>
      </c>
      <c r="H348" s="99">
        <f t="shared" si="53"/>
        <v>0</v>
      </c>
      <c r="I348" s="32"/>
      <c r="J348" s="32"/>
      <c r="K348" s="32"/>
      <c r="L348" s="32"/>
      <c r="M348" s="32"/>
      <c r="N348" s="31"/>
      <c r="O348" s="30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</row>
    <row r="349" spans="1:67" s="25" customFormat="1" ht="13.5" customHeight="1">
      <c r="A349" s="33" t="s">
        <v>20</v>
      </c>
      <c r="B349" s="32">
        <v>1</v>
      </c>
      <c r="C349" s="32">
        <v>0</v>
      </c>
      <c r="D349" s="32">
        <v>0</v>
      </c>
      <c r="E349" s="32">
        <v>0</v>
      </c>
      <c r="F349" s="97">
        <f t="shared" si="52"/>
        <v>1</v>
      </c>
      <c r="G349" s="98">
        <f t="shared" si="50"/>
        <v>0</v>
      </c>
      <c r="H349" s="99">
        <f t="shared" si="53"/>
        <v>2.1276595744680851</v>
      </c>
      <c r="I349" s="32"/>
      <c r="J349" s="32"/>
      <c r="K349" s="32"/>
      <c r="L349" s="32"/>
      <c r="M349" s="32"/>
      <c r="N349" s="31"/>
      <c r="O349" s="30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</row>
    <row r="350" spans="1:67" s="23" customFormat="1" ht="13.5" customHeight="1">
      <c r="A350" s="33" t="s">
        <v>21</v>
      </c>
      <c r="B350" s="32">
        <v>0</v>
      </c>
      <c r="C350" s="32">
        <v>0</v>
      </c>
      <c r="D350" s="32">
        <v>0</v>
      </c>
      <c r="E350" s="32">
        <v>0</v>
      </c>
      <c r="F350" s="97">
        <f t="shared" si="52"/>
        <v>0</v>
      </c>
      <c r="G350" s="98">
        <f t="shared" si="50"/>
        <v>0</v>
      </c>
      <c r="H350" s="99">
        <f t="shared" si="53"/>
        <v>0</v>
      </c>
      <c r="I350" s="32"/>
      <c r="J350" s="32"/>
      <c r="K350" s="32"/>
      <c r="L350" s="32"/>
      <c r="M350" s="32"/>
      <c r="N350" s="31"/>
      <c r="O350" s="30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</row>
    <row r="351" spans="1:67" s="25" customFormat="1" ht="13.5" customHeight="1">
      <c r="A351" s="29" t="s">
        <v>15</v>
      </c>
      <c r="B351" s="103">
        <f>SUM(B345:B350)</f>
        <v>1</v>
      </c>
      <c r="C351" s="103">
        <f>SUM(C345:C350)</f>
        <v>0</v>
      </c>
      <c r="D351" s="103">
        <f>SUM(D345:D350)</f>
        <v>0</v>
      </c>
      <c r="E351" s="103">
        <f>SUM(E345:E350)</f>
        <v>0</v>
      </c>
      <c r="F351" s="103">
        <f t="shared" si="52"/>
        <v>1</v>
      </c>
      <c r="G351" s="104">
        <f t="shared" si="50"/>
        <v>0</v>
      </c>
      <c r="H351" s="105">
        <f t="shared" si="53"/>
        <v>2.1276595744680851</v>
      </c>
      <c r="I351" s="28"/>
      <c r="J351" s="28"/>
      <c r="K351" s="28"/>
      <c r="L351" s="28"/>
      <c r="M351" s="28"/>
      <c r="N351" s="27"/>
      <c r="O351" s="26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</row>
    <row r="352" spans="1:67" s="23" customFormat="1" ht="13.5" customHeight="1">
      <c r="A352" s="33" t="s">
        <v>22</v>
      </c>
      <c r="B352" s="32">
        <v>2</v>
      </c>
      <c r="C352" s="32">
        <v>0</v>
      </c>
      <c r="D352" s="32">
        <v>0</v>
      </c>
      <c r="E352" s="32">
        <v>0</v>
      </c>
      <c r="F352" s="97">
        <f t="shared" si="52"/>
        <v>2</v>
      </c>
      <c r="G352" s="98">
        <f t="shared" si="50"/>
        <v>0</v>
      </c>
      <c r="H352" s="99">
        <f t="shared" si="53"/>
        <v>4.2553191489361701</v>
      </c>
      <c r="I352" s="32"/>
      <c r="J352" s="32"/>
      <c r="K352" s="32"/>
      <c r="L352" s="32"/>
      <c r="M352" s="32"/>
      <c r="N352" s="31"/>
      <c r="O352" s="30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</row>
    <row r="353" spans="1:67" s="25" customFormat="1" ht="13.5" customHeight="1">
      <c r="A353" s="33" t="s">
        <v>23</v>
      </c>
      <c r="B353" s="32">
        <v>0</v>
      </c>
      <c r="C353" s="32">
        <v>0</v>
      </c>
      <c r="D353" s="32">
        <v>0</v>
      </c>
      <c r="E353" s="32">
        <v>0</v>
      </c>
      <c r="F353" s="97">
        <f t="shared" si="52"/>
        <v>0</v>
      </c>
      <c r="G353" s="98">
        <f t="shared" si="50"/>
        <v>0</v>
      </c>
      <c r="H353" s="99">
        <f t="shared" si="53"/>
        <v>0</v>
      </c>
      <c r="I353" s="32"/>
      <c r="J353" s="32"/>
      <c r="K353" s="32"/>
      <c r="L353" s="32"/>
      <c r="M353" s="32"/>
      <c r="N353" s="31"/>
      <c r="O353" s="30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</row>
    <row r="354" spans="1:67" s="23" customFormat="1" ht="13.5" customHeight="1">
      <c r="A354" s="33" t="s">
        <v>24</v>
      </c>
      <c r="B354" s="32">
        <v>5</v>
      </c>
      <c r="C354" s="32">
        <v>0</v>
      </c>
      <c r="D354" s="32">
        <v>0</v>
      </c>
      <c r="E354" s="32">
        <v>0</v>
      </c>
      <c r="F354" s="97">
        <f t="shared" si="52"/>
        <v>5</v>
      </c>
      <c r="G354" s="98">
        <f t="shared" si="50"/>
        <v>0</v>
      </c>
      <c r="H354" s="99">
        <f t="shared" si="53"/>
        <v>10.638297872340425</v>
      </c>
      <c r="I354" s="32"/>
      <c r="J354" s="32"/>
      <c r="K354" s="32"/>
      <c r="L354" s="32"/>
      <c r="M354" s="32"/>
      <c r="N354" s="31"/>
      <c r="O354" s="30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</row>
    <row r="355" spans="1:67" s="25" customFormat="1" ht="13.5" customHeight="1">
      <c r="A355" s="33" t="s">
        <v>25</v>
      </c>
      <c r="B355" s="32">
        <v>3</v>
      </c>
      <c r="C355" s="32">
        <v>0</v>
      </c>
      <c r="D355" s="32">
        <v>0</v>
      </c>
      <c r="E355" s="32">
        <v>0</v>
      </c>
      <c r="F355" s="97">
        <f t="shared" si="52"/>
        <v>3</v>
      </c>
      <c r="G355" s="98">
        <f t="shared" si="50"/>
        <v>0</v>
      </c>
      <c r="H355" s="99">
        <f t="shared" si="53"/>
        <v>6.3829787234042552</v>
      </c>
      <c r="I355" s="32"/>
      <c r="J355" s="32"/>
      <c r="K355" s="32"/>
      <c r="L355" s="32"/>
      <c r="M355" s="32"/>
      <c r="N355" s="31"/>
      <c r="O355" s="30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</row>
    <row r="356" spans="1:67" s="25" customFormat="1" ht="13.5" customHeight="1">
      <c r="A356" s="33" t="s">
        <v>26</v>
      </c>
      <c r="B356" s="32">
        <v>7</v>
      </c>
      <c r="C356" s="32">
        <v>0</v>
      </c>
      <c r="D356" s="32">
        <v>0</v>
      </c>
      <c r="E356" s="32">
        <v>0</v>
      </c>
      <c r="F356" s="97">
        <f t="shared" si="52"/>
        <v>7</v>
      </c>
      <c r="G356" s="98">
        <f t="shared" si="50"/>
        <v>0</v>
      </c>
      <c r="H356" s="99">
        <f t="shared" si="53"/>
        <v>14.893617021276595</v>
      </c>
      <c r="I356" s="32"/>
      <c r="J356" s="32"/>
      <c r="K356" s="32"/>
      <c r="L356" s="32"/>
      <c r="M356" s="32"/>
      <c r="N356" s="31"/>
      <c r="O356" s="30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</row>
    <row r="357" spans="1:67" s="25" customFormat="1" ht="13.5" customHeight="1">
      <c r="A357" s="33" t="s">
        <v>27</v>
      </c>
      <c r="B357" s="32">
        <v>2</v>
      </c>
      <c r="C357" s="32">
        <v>0</v>
      </c>
      <c r="D357" s="32">
        <v>0</v>
      </c>
      <c r="E357" s="32">
        <v>0</v>
      </c>
      <c r="F357" s="97">
        <f t="shared" si="52"/>
        <v>2</v>
      </c>
      <c r="G357" s="98">
        <f t="shared" si="50"/>
        <v>0</v>
      </c>
      <c r="H357" s="99">
        <f t="shared" si="53"/>
        <v>4.2553191489361701</v>
      </c>
      <c r="I357" s="32"/>
      <c r="J357" s="32"/>
      <c r="K357" s="32"/>
      <c r="L357" s="32"/>
      <c r="M357" s="32"/>
      <c r="N357" s="31"/>
      <c r="O357" s="30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</row>
    <row r="358" spans="1:67" s="23" customFormat="1" ht="13.5" customHeight="1">
      <c r="A358" s="33" t="s">
        <v>28</v>
      </c>
      <c r="B358" s="32">
        <v>3</v>
      </c>
      <c r="C358" s="32">
        <v>0</v>
      </c>
      <c r="D358" s="32">
        <v>0</v>
      </c>
      <c r="E358" s="32">
        <v>0</v>
      </c>
      <c r="F358" s="97">
        <f t="shared" si="52"/>
        <v>3</v>
      </c>
      <c r="G358" s="98">
        <f t="shared" si="50"/>
        <v>0</v>
      </c>
      <c r="H358" s="99">
        <f t="shared" si="53"/>
        <v>6.3829787234042552</v>
      </c>
      <c r="I358" s="32"/>
      <c r="J358" s="32"/>
      <c r="K358" s="32"/>
      <c r="L358" s="32"/>
      <c r="M358" s="32"/>
      <c r="N358" s="31"/>
      <c r="O358" s="30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</row>
    <row r="359" spans="1:67" s="23" customFormat="1" ht="13.5" customHeight="1">
      <c r="A359" s="33" t="s">
        <v>56</v>
      </c>
      <c r="B359" s="32">
        <v>5</v>
      </c>
      <c r="C359" s="32">
        <v>0</v>
      </c>
      <c r="D359" s="32">
        <v>0</v>
      </c>
      <c r="E359" s="32">
        <v>0</v>
      </c>
      <c r="F359" s="97">
        <f t="shared" si="52"/>
        <v>5</v>
      </c>
      <c r="G359" s="98">
        <f t="shared" si="50"/>
        <v>0</v>
      </c>
      <c r="H359" s="99">
        <f t="shared" si="53"/>
        <v>10.638297872340425</v>
      </c>
      <c r="I359" s="32"/>
      <c r="J359" s="32"/>
      <c r="K359" s="32"/>
      <c r="L359" s="32"/>
      <c r="M359" s="32"/>
      <c r="N359" s="31"/>
      <c r="O359" s="30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</row>
    <row r="360" spans="1:67" s="23" customFormat="1" ht="13.5" customHeight="1">
      <c r="A360" s="37" t="s">
        <v>29</v>
      </c>
      <c r="B360" s="36">
        <v>1</v>
      </c>
      <c r="C360" s="36">
        <v>0</v>
      </c>
      <c r="D360" s="36">
        <v>0</v>
      </c>
      <c r="E360" s="36">
        <v>0</v>
      </c>
      <c r="F360" s="100">
        <f t="shared" si="52"/>
        <v>1</v>
      </c>
      <c r="G360" s="101">
        <f t="shared" si="50"/>
        <v>0</v>
      </c>
      <c r="H360" s="102">
        <f t="shared" si="53"/>
        <v>2.1276595744680851</v>
      </c>
      <c r="I360" s="36"/>
      <c r="J360" s="36"/>
      <c r="K360" s="36"/>
      <c r="L360" s="36"/>
      <c r="M360" s="36"/>
      <c r="N360" s="35"/>
      <c r="O360" s="3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</row>
    <row r="361" spans="1:67" s="25" customFormat="1" ht="13.5" customHeight="1">
      <c r="A361" s="33" t="s">
        <v>30</v>
      </c>
      <c r="B361" s="32">
        <v>3</v>
      </c>
      <c r="C361" s="32">
        <v>0</v>
      </c>
      <c r="D361" s="32">
        <v>0</v>
      </c>
      <c r="E361" s="32">
        <v>0</v>
      </c>
      <c r="F361" s="97">
        <f t="shared" si="52"/>
        <v>3</v>
      </c>
      <c r="G361" s="98">
        <f t="shared" si="50"/>
        <v>0</v>
      </c>
      <c r="H361" s="99">
        <f t="shared" si="53"/>
        <v>6.3829787234042552</v>
      </c>
      <c r="I361" s="32"/>
      <c r="J361" s="32"/>
      <c r="K361" s="32"/>
      <c r="L361" s="32"/>
      <c r="M361" s="32"/>
      <c r="N361" s="31"/>
      <c r="O361" s="30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</row>
    <row r="362" spans="1:67" s="25" customFormat="1" ht="13.5" customHeight="1">
      <c r="A362" s="33" t="s">
        <v>31</v>
      </c>
      <c r="B362" s="32">
        <v>1</v>
      </c>
      <c r="C362" s="32">
        <v>0</v>
      </c>
      <c r="D362" s="32">
        <v>0</v>
      </c>
      <c r="E362" s="32">
        <v>0</v>
      </c>
      <c r="F362" s="97">
        <f t="shared" si="52"/>
        <v>1</v>
      </c>
      <c r="G362" s="98">
        <f t="shared" si="50"/>
        <v>0</v>
      </c>
      <c r="H362" s="99">
        <f t="shared" si="53"/>
        <v>2.1276595744680851</v>
      </c>
      <c r="I362" s="32"/>
      <c r="J362" s="32"/>
      <c r="K362" s="32"/>
      <c r="L362" s="32"/>
      <c r="M362" s="32"/>
      <c r="N362" s="31"/>
      <c r="O362" s="30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</row>
    <row r="363" spans="1:67" s="25" customFormat="1" ht="13.5" customHeight="1">
      <c r="A363" s="33" t="s">
        <v>32</v>
      </c>
      <c r="B363" s="32">
        <v>1</v>
      </c>
      <c r="C363" s="32">
        <v>0</v>
      </c>
      <c r="D363" s="32">
        <v>0</v>
      </c>
      <c r="E363" s="32">
        <v>0</v>
      </c>
      <c r="F363" s="97">
        <f t="shared" si="52"/>
        <v>1</v>
      </c>
      <c r="G363" s="98">
        <f t="shared" si="50"/>
        <v>0</v>
      </c>
      <c r="H363" s="99">
        <f t="shared" si="53"/>
        <v>2.1276595744680851</v>
      </c>
      <c r="I363" s="32"/>
      <c r="J363" s="32"/>
      <c r="K363" s="32"/>
      <c r="L363" s="32"/>
      <c r="M363" s="32"/>
      <c r="N363" s="31"/>
      <c r="O363" s="30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</row>
    <row r="364" spans="1:67" s="23" customFormat="1" ht="13.5" customHeight="1">
      <c r="A364" s="33" t="s">
        <v>33</v>
      </c>
      <c r="B364" s="32">
        <v>1</v>
      </c>
      <c r="C364" s="32">
        <v>0</v>
      </c>
      <c r="D364" s="32">
        <v>0</v>
      </c>
      <c r="E364" s="32">
        <v>0</v>
      </c>
      <c r="F364" s="97">
        <f t="shared" si="52"/>
        <v>1</v>
      </c>
      <c r="G364" s="98">
        <f t="shared" si="50"/>
        <v>0</v>
      </c>
      <c r="H364" s="99">
        <f t="shared" si="53"/>
        <v>2.1276595744680851</v>
      </c>
      <c r="I364" s="32"/>
      <c r="J364" s="32"/>
      <c r="K364" s="32"/>
      <c r="L364" s="32"/>
      <c r="M364" s="32"/>
      <c r="N364" s="31"/>
      <c r="O364" s="30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</row>
    <row r="365" spans="1:67" s="25" customFormat="1" ht="13.5" customHeight="1">
      <c r="A365" s="33" t="s">
        <v>34</v>
      </c>
      <c r="B365" s="32">
        <v>0</v>
      </c>
      <c r="C365" s="32">
        <v>0</v>
      </c>
      <c r="D365" s="32">
        <v>0</v>
      </c>
      <c r="E365" s="32">
        <v>0</v>
      </c>
      <c r="F365" s="97">
        <f t="shared" si="52"/>
        <v>0</v>
      </c>
      <c r="G365" s="98">
        <f t="shared" si="50"/>
        <v>0</v>
      </c>
      <c r="H365" s="99">
        <f t="shared" si="53"/>
        <v>0</v>
      </c>
      <c r="I365" s="32"/>
      <c r="J365" s="32"/>
      <c r="K365" s="32"/>
      <c r="L365" s="32"/>
      <c r="M365" s="32"/>
      <c r="N365" s="31"/>
      <c r="O365" s="30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</row>
    <row r="366" spans="1:67" s="23" customFormat="1" ht="13.5" customHeight="1">
      <c r="A366" s="29" t="s">
        <v>15</v>
      </c>
      <c r="B366" s="103">
        <f>SUM(B360:B365)</f>
        <v>7</v>
      </c>
      <c r="C366" s="103">
        <f>SUM(C360:C365)</f>
        <v>0</v>
      </c>
      <c r="D366" s="103">
        <f>SUM(D360:D365)</f>
        <v>0</v>
      </c>
      <c r="E366" s="103">
        <f>SUM(E360:E365)</f>
        <v>0</v>
      </c>
      <c r="F366" s="103">
        <f t="shared" si="52"/>
        <v>7</v>
      </c>
      <c r="G366" s="104">
        <f t="shared" si="50"/>
        <v>0</v>
      </c>
      <c r="H366" s="105">
        <f t="shared" si="53"/>
        <v>14.893617021276595</v>
      </c>
      <c r="I366" s="28"/>
      <c r="J366" s="28"/>
      <c r="K366" s="28"/>
      <c r="L366" s="28"/>
      <c r="M366" s="28"/>
      <c r="N366" s="27"/>
      <c r="O366" s="26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</row>
    <row r="367" spans="1:67" s="23" customFormat="1" ht="13.5" customHeight="1">
      <c r="A367" s="37" t="s">
        <v>35</v>
      </c>
      <c r="B367" s="36">
        <v>0</v>
      </c>
      <c r="C367" s="36">
        <v>0</v>
      </c>
      <c r="D367" s="36">
        <v>0</v>
      </c>
      <c r="E367" s="36">
        <v>0</v>
      </c>
      <c r="F367" s="100">
        <f t="shared" si="52"/>
        <v>0</v>
      </c>
      <c r="G367" s="101">
        <f t="shared" si="50"/>
        <v>0</v>
      </c>
      <c r="H367" s="102">
        <f t="shared" si="53"/>
        <v>0</v>
      </c>
      <c r="I367" s="36"/>
      <c r="J367" s="36"/>
      <c r="K367" s="36"/>
      <c r="L367" s="36"/>
      <c r="M367" s="36"/>
      <c r="N367" s="35"/>
      <c r="O367" s="3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</row>
    <row r="368" spans="1:67" s="25" customFormat="1" ht="13.5" customHeight="1">
      <c r="A368" s="33" t="s">
        <v>36</v>
      </c>
      <c r="B368" s="32">
        <v>0</v>
      </c>
      <c r="C368" s="32">
        <v>0</v>
      </c>
      <c r="D368" s="32">
        <v>0</v>
      </c>
      <c r="E368" s="32">
        <v>0</v>
      </c>
      <c r="F368" s="97">
        <f t="shared" si="52"/>
        <v>0</v>
      </c>
      <c r="G368" s="98">
        <f t="shared" si="50"/>
        <v>0</v>
      </c>
      <c r="H368" s="99">
        <f t="shared" si="53"/>
        <v>0</v>
      </c>
      <c r="I368" s="32"/>
      <c r="J368" s="32"/>
      <c r="K368" s="32"/>
      <c r="L368" s="32"/>
      <c r="M368" s="32"/>
      <c r="N368" s="31"/>
      <c r="O368" s="30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</row>
    <row r="369" spans="1:67" s="25" customFormat="1" ht="13.5" customHeight="1">
      <c r="A369" s="33" t="s">
        <v>37</v>
      </c>
      <c r="B369" s="32">
        <v>1</v>
      </c>
      <c r="C369" s="32">
        <v>0</v>
      </c>
      <c r="D369" s="32">
        <v>1</v>
      </c>
      <c r="E369" s="32">
        <v>0</v>
      </c>
      <c r="F369" s="97">
        <f t="shared" si="52"/>
        <v>2</v>
      </c>
      <c r="G369" s="98">
        <f t="shared" si="50"/>
        <v>0</v>
      </c>
      <c r="H369" s="99">
        <f t="shared" si="53"/>
        <v>4.2553191489361701</v>
      </c>
      <c r="I369" s="32"/>
      <c r="J369" s="32"/>
      <c r="K369" s="32"/>
      <c r="L369" s="32"/>
      <c r="M369" s="32"/>
      <c r="N369" s="31"/>
      <c r="O369" s="30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</row>
    <row r="370" spans="1:67" s="22" customFormat="1" ht="13.5" customHeight="1">
      <c r="A370" s="33" t="s">
        <v>38</v>
      </c>
      <c r="B370" s="32">
        <v>0</v>
      </c>
      <c r="C370" s="32">
        <v>0</v>
      </c>
      <c r="D370" s="32">
        <v>0</v>
      </c>
      <c r="E370" s="32">
        <v>0</v>
      </c>
      <c r="F370" s="97">
        <f t="shared" si="52"/>
        <v>0</v>
      </c>
      <c r="G370" s="98">
        <f t="shared" si="50"/>
        <v>0</v>
      </c>
      <c r="H370" s="99">
        <f t="shared" si="53"/>
        <v>0</v>
      </c>
      <c r="I370" s="32"/>
      <c r="J370" s="32"/>
      <c r="K370" s="32"/>
      <c r="L370" s="32"/>
      <c r="M370" s="32"/>
      <c r="N370" s="31"/>
      <c r="O370" s="30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</row>
    <row r="371" spans="1:67" s="22" customFormat="1" ht="13.5" customHeight="1">
      <c r="A371" s="33" t="s">
        <v>39</v>
      </c>
      <c r="B371" s="32">
        <v>0</v>
      </c>
      <c r="C371" s="32">
        <v>0</v>
      </c>
      <c r="D371" s="32">
        <v>0</v>
      </c>
      <c r="E371" s="32">
        <v>0</v>
      </c>
      <c r="F371" s="97">
        <f t="shared" si="52"/>
        <v>0</v>
      </c>
      <c r="G371" s="98">
        <f t="shared" si="50"/>
        <v>0</v>
      </c>
      <c r="H371" s="99">
        <f t="shared" si="53"/>
        <v>0</v>
      </c>
      <c r="I371" s="32"/>
      <c r="J371" s="32"/>
      <c r="K371" s="32"/>
      <c r="L371" s="32"/>
      <c r="M371" s="32"/>
      <c r="N371" s="31"/>
      <c r="O371" s="30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</row>
    <row r="372" spans="1:67" s="23" customFormat="1" ht="13.5" customHeight="1">
      <c r="A372" s="33" t="s">
        <v>40</v>
      </c>
      <c r="B372" s="32">
        <v>0</v>
      </c>
      <c r="C372" s="32">
        <v>0</v>
      </c>
      <c r="D372" s="32">
        <v>0</v>
      </c>
      <c r="E372" s="32">
        <v>0</v>
      </c>
      <c r="F372" s="97">
        <f t="shared" si="52"/>
        <v>0</v>
      </c>
      <c r="G372" s="98">
        <f t="shared" si="50"/>
        <v>0</v>
      </c>
      <c r="H372" s="99">
        <f t="shared" si="53"/>
        <v>0</v>
      </c>
      <c r="I372" s="32"/>
      <c r="J372" s="32"/>
      <c r="K372" s="32"/>
      <c r="L372" s="32"/>
      <c r="M372" s="32"/>
      <c r="N372" s="31"/>
      <c r="O372" s="30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</row>
    <row r="373" spans="1:67" s="25" customFormat="1" ht="13.5" customHeight="1">
      <c r="A373" s="29" t="s">
        <v>15</v>
      </c>
      <c r="B373" s="103">
        <f>SUM(B367:B372)</f>
        <v>1</v>
      </c>
      <c r="C373" s="103">
        <f>SUM(C367:C372)</f>
        <v>0</v>
      </c>
      <c r="D373" s="103">
        <f>SUM(D367:D372)</f>
        <v>1</v>
      </c>
      <c r="E373" s="103">
        <f>SUM(E367:E372)</f>
        <v>0</v>
      </c>
      <c r="F373" s="103">
        <f t="shared" si="52"/>
        <v>2</v>
      </c>
      <c r="G373" s="104">
        <f t="shared" si="50"/>
        <v>0</v>
      </c>
      <c r="H373" s="105">
        <f t="shared" si="53"/>
        <v>4.2553191489361701</v>
      </c>
      <c r="I373" s="28"/>
      <c r="J373" s="28"/>
      <c r="K373" s="28"/>
      <c r="L373" s="28"/>
      <c r="M373" s="28"/>
      <c r="N373" s="27"/>
      <c r="O373" s="26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</row>
    <row r="374" spans="1:67" s="23" customFormat="1" ht="13.5" customHeight="1">
      <c r="A374" s="33" t="s">
        <v>90</v>
      </c>
      <c r="B374" s="32">
        <v>2</v>
      </c>
      <c r="C374" s="32">
        <v>0</v>
      </c>
      <c r="D374" s="32">
        <v>0</v>
      </c>
      <c r="E374" s="32">
        <v>0</v>
      </c>
      <c r="F374" s="97">
        <f>SUM(B374:E374)</f>
        <v>2</v>
      </c>
      <c r="G374" s="98">
        <f>IF(SUM(C374,E374)=0,0,ROUND(SUM(C374,E374)/F374*100,1))</f>
        <v>0</v>
      </c>
      <c r="H374" s="99">
        <f t="shared" si="53"/>
        <v>4.2553191489361701</v>
      </c>
      <c r="I374" s="32"/>
      <c r="J374" s="32"/>
      <c r="K374" s="32"/>
      <c r="L374" s="32"/>
      <c r="M374" s="32"/>
      <c r="N374" s="31"/>
      <c r="O374" s="30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</row>
    <row r="375" spans="1:67" s="23" customFormat="1" ht="13.5" customHeight="1">
      <c r="A375" s="33" t="s">
        <v>91</v>
      </c>
      <c r="B375" s="32">
        <v>3</v>
      </c>
      <c r="C375" s="32">
        <v>0</v>
      </c>
      <c r="D375" s="32">
        <v>0</v>
      </c>
      <c r="E375" s="32">
        <v>0</v>
      </c>
      <c r="F375" s="97">
        <f>SUM(B375:E375)</f>
        <v>3</v>
      </c>
      <c r="G375" s="98">
        <f>IF(SUM(C375,E375)=0,0,ROUND(SUM(C375,E375)/F375*100,1))</f>
        <v>0</v>
      </c>
      <c r="H375" s="99">
        <f t="shared" si="53"/>
        <v>6.3829787234042552</v>
      </c>
      <c r="I375" s="32"/>
      <c r="J375" s="32"/>
      <c r="K375" s="32"/>
      <c r="L375" s="32"/>
      <c r="M375" s="32"/>
      <c r="N375" s="31"/>
      <c r="O375" s="30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</row>
    <row r="376" spans="1:67" s="23" customFormat="1" ht="13.5" customHeight="1">
      <c r="A376" s="33" t="s">
        <v>92</v>
      </c>
      <c r="B376" s="32">
        <v>1</v>
      </c>
      <c r="C376" s="32">
        <v>0</v>
      </c>
      <c r="D376" s="32">
        <v>0</v>
      </c>
      <c r="E376" s="32">
        <v>0</v>
      </c>
      <c r="F376" s="97">
        <f>SUM(B376:E376)</f>
        <v>1</v>
      </c>
      <c r="G376" s="98">
        <f>IF(SUM(C376,E376)=0,0,ROUND(SUM(C376,E376)/F376*100,1))</f>
        <v>0</v>
      </c>
      <c r="H376" s="99">
        <f t="shared" si="53"/>
        <v>2.1276595744680851</v>
      </c>
      <c r="I376" s="32"/>
      <c r="J376" s="32"/>
      <c r="K376" s="32"/>
      <c r="L376" s="32"/>
      <c r="M376" s="32"/>
      <c r="N376" s="31"/>
      <c r="O376" s="30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</row>
    <row r="377" spans="1:67" s="22" customFormat="1" ht="13.5" customHeight="1">
      <c r="A377" s="29" t="s">
        <v>41</v>
      </c>
      <c r="B377" s="103">
        <f>SUM(B329:B337,B344,B351:B359,B366,B373,B374:B376)</f>
        <v>46</v>
      </c>
      <c r="C377" s="103">
        <f>SUM(C329:C337,C344,C351:C359,C366,C373,C374:C376)</f>
        <v>0</v>
      </c>
      <c r="D377" s="103">
        <f>SUM(D329:D337,D344,D351:D359,D366,D373,D374:D376)</f>
        <v>1</v>
      </c>
      <c r="E377" s="103">
        <f>SUM(E329:E337,E344,E351:E359,E366,E373,E374:E376)</f>
        <v>0</v>
      </c>
      <c r="F377" s="103">
        <f>SUM(B377:E377)</f>
        <v>47</v>
      </c>
      <c r="G377" s="104">
        <f>IF(SUM(C377,E377)=0,0,ROUND(SUM(C377,E377)/F377*100,1))</f>
        <v>0</v>
      </c>
      <c r="H377" s="105">
        <f t="shared" si="53"/>
        <v>100</v>
      </c>
      <c r="I377" s="28"/>
      <c r="J377" s="28"/>
      <c r="K377" s="28"/>
      <c r="L377" s="28"/>
      <c r="M377" s="28"/>
      <c r="N377" s="27"/>
      <c r="O377" s="26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</row>
    <row r="378" spans="1:67" s="22" customFormat="1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</row>
    <row r="379" spans="1:67" s="22" customFormat="1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</row>
    <row r="380" spans="1:67" s="23" customFormat="1" ht="13.5" customHeight="1">
      <c r="A380" s="48" t="s">
        <v>0</v>
      </c>
      <c r="B380" s="47"/>
      <c r="C380" s="46"/>
      <c r="D380" s="46"/>
      <c r="E380" s="46"/>
      <c r="F380" s="46"/>
      <c r="G380" s="46"/>
      <c r="H380" s="45"/>
      <c r="I380" s="47" t="s">
        <v>59</v>
      </c>
      <c r="J380" s="46"/>
      <c r="K380" s="46"/>
      <c r="L380" s="46"/>
      <c r="M380" s="46"/>
      <c r="N380" s="46"/>
      <c r="O380" s="45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</row>
    <row r="381" spans="1:67" s="25" customFormat="1" ht="38.25" customHeight="1">
      <c r="A381" s="41" t="s">
        <v>3</v>
      </c>
      <c r="B381" s="42" t="s">
        <v>2</v>
      </c>
      <c r="C381" s="41" t="s">
        <v>3</v>
      </c>
      <c r="D381" s="40" t="s">
        <v>4</v>
      </c>
      <c r="E381" s="41" t="s">
        <v>5</v>
      </c>
      <c r="F381" s="40" t="s">
        <v>6</v>
      </c>
      <c r="G381" s="40" t="s">
        <v>7</v>
      </c>
      <c r="H381" s="43" t="s">
        <v>8</v>
      </c>
      <c r="I381" s="42" t="s">
        <v>2</v>
      </c>
      <c r="J381" s="40" t="s">
        <v>3</v>
      </c>
      <c r="K381" s="40" t="s">
        <v>4</v>
      </c>
      <c r="L381" s="41" t="s">
        <v>5</v>
      </c>
      <c r="M381" s="40" t="s">
        <v>6</v>
      </c>
      <c r="N381" s="40" t="s">
        <v>7</v>
      </c>
      <c r="O381" s="39" t="s">
        <v>8</v>
      </c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67" s="23" customFormat="1" ht="13.5" customHeight="1">
      <c r="A382" s="90" t="s">
        <v>96</v>
      </c>
      <c r="B382" s="32"/>
      <c r="C382" s="32"/>
      <c r="D382" s="32"/>
      <c r="E382" s="32"/>
      <c r="F382" s="32"/>
      <c r="G382" s="31"/>
      <c r="H382" s="30"/>
      <c r="I382" s="97">
        <f>SUM(方向別!B329,方向別!I329)</f>
        <v>0</v>
      </c>
      <c r="J382" s="97">
        <f>SUM(方向別!C329,方向別!J329)</f>
        <v>0</v>
      </c>
      <c r="K382" s="97">
        <f>SUM(方向別!D329,方向別!K329)</f>
        <v>0</v>
      </c>
      <c r="L382" s="97">
        <f>SUM(方向別!E329,方向別!L329)</f>
        <v>0</v>
      </c>
      <c r="M382" s="97">
        <f>SUM(I382:L382)</f>
        <v>0</v>
      </c>
      <c r="N382" s="98">
        <f t="shared" ref="N382:N389" si="54">IF(SUM(J382,L382)=0,0,ROUND(SUM(J382,L382)/M382*100,1))</f>
        <v>0</v>
      </c>
      <c r="O382" s="99">
        <f t="shared" ref="O382:O390" si="55">IF(M382=0,0,M382/M$430*100)</f>
        <v>0</v>
      </c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</row>
    <row r="383" spans="1:67" s="23" customFormat="1" ht="13.5" customHeight="1">
      <c r="A383" s="33" t="s">
        <v>81</v>
      </c>
      <c r="B383" s="32"/>
      <c r="C383" s="32"/>
      <c r="D383" s="32"/>
      <c r="E383" s="32"/>
      <c r="F383" s="32"/>
      <c r="G383" s="31"/>
      <c r="H383" s="30"/>
      <c r="I383" s="97">
        <f>SUM(方向別!B330,方向別!I330)</f>
        <v>0</v>
      </c>
      <c r="J383" s="97">
        <f>SUM(方向別!C330,方向別!J330)</f>
        <v>0</v>
      </c>
      <c r="K383" s="97">
        <f>SUM(方向別!D330,方向別!K330)</f>
        <v>0</v>
      </c>
      <c r="L383" s="97">
        <f>SUM(方向別!E330,方向別!L330)</f>
        <v>0</v>
      </c>
      <c r="M383" s="97">
        <f t="shared" ref="M383:M389" si="56">SUM(I383:L383)</f>
        <v>0</v>
      </c>
      <c r="N383" s="98">
        <f t="shared" si="54"/>
        <v>0</v>
      </c>
      <c r="O383" s="99">
        <f t="shared" si="55"/>
        <v>0</v>
      </c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</row>
    <row r="384" spans="1:67" s="23" customFormat="1" ht="13.5" customHeight="1">
      <c r="A384" s="33" t="s">
        <v>82</v>
      </c>
      <c r="B384" s="32"/>
      <c r="C384" s="32"/>
      <c r="D384" s="32"/>
      <c r="E384" s="32"/>
      <c r="F384" s="32"/>
      <c r="G384" s="31"/>
      <c r="H384" s="30"/>
      <c r="I384" s="97">
        <f>SUM(方向別!B331,方向別!I331)</f>
        <v>0</v>
      </c>
      <c r="J384" s="97">
        <f>SUM(方向別!C331,方向別!J331)</f>
        <v>0</v>
      </c>
      <c r="K384" s="97">
        <f>SUM(方向別!D331,方向別!K331)</f>
        <v>0</v>
      </c>
      <c r="L384" s="97">
        <f>SUM(方向別!E331,方向別!L331)</f>
        <v>0</v>
      </c>
      <c r="M384" s="97">
        <f t="shared" si="56"/>
        <v>0</v>
      </c>
      <c r="N384" s="98">
        <f t="shared" si="54"/>
        <v>0</v>
      </c>
      <c r="O384" s="99">
        <f t="shared" si="55"/>
        <v>0</v>
      </c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</row>
    <row r="385" spans="1:67" s="23" customFormat="1" ht="13.5" customHeight="1">
      <c r="A385" s="33" t="s">
        <v>97</v>
      </c>
      <c r="B385" s="32"/>
      <c r="C385" s="32"/>
      <c r="D385" s="32"/>
      <c r="E385" s="32"/>
      <c r="F385" s="32"/>
      <c r="G385" s="31"/>
      <c r="H385" s="30"/>
      <c r="I385" s="97">
        <f>SUM(方向別!B332,方向別!I332)</f>
        <v>0</v>
      </c>
      <c r="J385" s="97">
        <f>SUM(方向別!C332,方向別!J332)</f>
        <v>0</v>
      </c>
      <c r="K385" s="97">
        <f>SUM(方向別!D332,方向別!K332)</f>
        <v>0</v>
      </c>
      <c r="L385" s="97">
        <f>SUM(方向別!E332,方向別!L332)</f>
        <v>0</v>
      </c>
      <c r="M385" s="97">
        <f t="shared" si="56"/>
        <v>0</v>
      </c>
      <c r="N385" s="98">
        <f t="shared" si="54"/>
        <v>0</v>
      </c>
      <c r="O385" s="99">
        <f t="shared" si="55"/>
        <v>0</v>
      </c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</row>
    <row r="386" spans="1:67" s="23" customFormat="1" ht="13.5" customHeight="1">
      <c r="A386" s="33" t="s">
        <v>98</v>
      </c>
      <c r="B386" s="32"/>
      <c r="C386" s="32"/>
      <c r="D386" s="32"/>
      <c r="E386" s="32"/>
      <c r="F386" s="32"/>
      <c r="G386" s="31"/>
      <c r="H386" s="30"/>
      <c r="I386" s="97">
        <f>SUM(方向別!B333,方向別!I333)</f>
        <v>0</v>
      </c>
      <c r="J386" s="97">
        <f>SUM(方向別!C333,方向別!J333)</f>
        <v>0</v>
      </c>
      <c r="K386" s="97">
        <f>SUM(方向別!D333,方向別!K333)</f>
        <v>0</v>
      </c>
      <c r="L386" s="97">
        <f>SUM(方向別!E333,方向別!L333)</f>
        <v>0</v>
      </c>
      <c r="M386" s="97">
        <f t="shared" si="56"/>
        <v>0</v>
      </c>
      <c r="N386" s="98">
        <f t="shared" si="54"/>
        <v>0</v>
      </c>
      <c r="O386" s="99">
        <f t="shared" si="55"/>
        <v>0</v>
      </c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</row>
    <row r="387" spans="1:67" s="23" customFormat="1" ht="13.5" customHeight="1">
      <c r="A387" s="33" t="s">
        <v>99</v>
      </c>
      <c r="B387" s="32"/>
      <c r="C387" s="32"/>
      <c r="D387" s="32"/>
      <c r="E387" s="32"/>
      <c r="F387" s="32"/>
      <c r="G387" s="31"/>
      <c r="H387" s="30"/>
      <c r="I387" s="97">
        <f>SUM(方向別!B334,方向別!I334)</f>
        <v>0</v>
      </c>
      <c r="J387" s="97">
        <f>SUM(方向別!C334,方向別!J334)</f>
        <v>0</v>
      </c>
      <c r="K387" s="97">
        <f>SUM(方向別!D334,方向別!K334)</f>
        <v>0</v>
      </c>
      <c r="L387" s="97">
        <f>SUM(方向別!E334,方向別!L334)</f>
        <v>0</v>
      </c>
      <c r="M387" s="97">
        <f t="shared" si="56"/>
        <v>0</v>
      </c>
      <c r="N387" s="98">
        <f t="shared" si="54"/>
        <v>0</v>
      </c>
      <c r="O387" s="99">
        <f t="shared" si="55"/>
        <v>0</v>
      </c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</row>
    <row r="388" spans="1:67" s="23" customFormat="1" ht="13.5" customHeight="1">
      <c r="A388" s="33" t="s">
        <v>100</v>
      </c>
      <c r="B388" s="32"/>
      <c r="C388" s="32"/>
      <c r="D388" s="32"/>
      <c r="E388" s="32"/>
      <c r="F388" s="32"/>
      <c r="G388" s="31"/>
      <c r="H388" s="30"/>
      <c r="I388" s="97">
        <f>SUM(方向別!B335,方向別!I335)</f>
        <v>0</v>
      </c>
      <c r="J388" s="97">
        <f>SUM(方向別!C335,方向別!J335)</f>
        <v>0</v>
      </c>
      <c r="K388" s="97">
        <f>SUM(方向別!D335,方向別!K335)</f>
        <v>0</v>
      </c>
      <c r="L388" s="97">
        <f>SUM(方向別!E335,方向別!L335)</f>
        <v>0</v>
      </c>
      <c r="M388" s="97">
        <f t="shared" si="56"/>
        <v>0</v>
      </c>
      <c r="N388" s="98">
        <f t="shared" si="54"/>
        <v>0</v>
      </c>
      <c r="O388" s="99">
        <f t="shared" si="55"/>
        <v>0</v>
      </c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</row>
    <row r="389" spans="1:67" s="23" customFormat="1" ht="13.5" customHeight="1">
      <c r="A389" s="33" t="s">
        <v>101</v>
      </c>
      <c r="B389" s="32"/>
      <c r="C389" s="32"/>
      <c r="D389" s="32"/>
      <c r="E389" s="32"/>
      <c r="F389" s="32"/>
      <c r="G389" s="31"/>
      <c r="H389" s="30"/>
      <c r="I389" s="97">
        <f>SUM(方向別!B336,方向別!I336)</f>
        <v>0</v>
      </c>
      <c r="J389" s="97">
        <f>SUM(方向別!C336,方向別!J336)</f>
        <v>0</v>
      </c>
      <c r="K389" s="97">
        <f>SUM(方向別!D336,方向別!K336)</f>
        <v>0</v>
      </c>
      <c r="L389" s="97">
        <f>SUM(方向別!E336,方向別!L336)</f>
        <v>0</v>
      </c>
      <c r="M389" s="97">
        <f t="shared" si="56"/>
        <v>0</v>
      </c>
      <c r="N389" s="98">
        <f t="shared" si="54"/>
        <v>0</v>
      </c>
      <c r="O389" s="99">
        <f t="shared" si="55"/>
        <v>0</v>
      </c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</row>
    <row r="390" spans="1:67" s="23" customFormat="1" ht="13.5" customHeight="1">
      <c r="A390" s="33" t="s">
        <v>102</v>
      </c>
      <c r="B390" s="32"/>
      <c r="C390" s="32"/>
      <c r="D390" s="32"/>
      <c r="E390" s="32"/>
      <c r="F390" s="32"/>
      <c r="G390" s="31"/>
      <c r="H390" s="30"/>
      <c r="I390" s="97">
        <f>SUM(方向別!B337,方向別!I337)</f>
        <v>4</v>
      </c>
      <c r="J390" s="97">
        <f>SUM(方向別!C337,方向別!J337)</f>
        <v>0</v>
      </c>
      <c r="K390" s="97">
        <f>SUM(方向別!D337,方向別!K337)</f>
        <v>0</v>
      </c>
      <c r="L390" s="97">
        <f>SUM(方向別!E337,方向別!L337)</f>
        <v>0</v>
      </c>
      <c r="M390" s="97">
        <f>SUM(I390:L390)</f>
        <v>4</v>
      </c>
      <c r="N390" s="98">
        <f>IF(SUM(J390,L390)=0,0,ROUND(SUM(J390,L390)/M390*100,1))</f>
        <v>0</v>
      </c>
      <c r="O390" s="99">
        <f t="shared" si="55"/>
        <v>8.5106382978723403</v>
      </c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</row>
    <row r="391" spans="1:67" s="22" customFormat="1" ht="13.5" customHeight="1">
      <c r="A391" s="37" t="s">
        <v>9</v>
      </c>
      <c r="B391" s="36"/>
      <c r="C391" s="36"/>
      <c r="D391" s="36"/>
      <c r="E391" s="36"/>
      <c r="F391" s="36"/>
      <c r="G391" s="35"/>
      <c r="H391" s="34"/>
      <c r="I391" s="100">
        <f>SUM(方向別!B338,方向別!I338)</f>
        <v>0</v>
      </c>
      <c r="J391" s="100">
        <f>SUM(方向別!C338,方向別!J338)</f>
        <v>0</v>
      </c>
      <c r="K391" s="100">
        <f>SUM(方向別!D338,方向別!K338)</f>
        <v>0</v>
      </c>
      <c r="L391" s="100">
        <f>SUM(方向別!E338,方向別!L338)</f>
        <v>0</v>
      </c>
      <c r="M391" s="100">
        <f t="shared" ref="M391:M426" si="57">SUM(I391:L391)</f>
        <v>0</v>
      </c>
      <c r="N391" s="101">
        <f t="shared" ref="N391:N426" si="58">IF(SUM(J391,L391)=0,0,ROUND(SUM(J391,L391)/M391*100,1))</f>
        <v>0</v>
      </c>
      <c r="O391" s="102">
        <f t="shared" ref="O391:O430" si="59">IF(M391=0,0,M391/M$430*100)</f>
        <v>0</v>
      </c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</row>
    <row r="392" spans="1:67" s="22" customFormat="1" ht="13.5" customHeight="1">
      <c r="A392" s="33" t="s">
        <v>10</v>
      </c>
      <c r="B392" s="32"/>
      <c r="C392" s="32"/>
      <c r="D392" s="32"/>
      <c r="E392" s="32"/>
      <c r="F392" s="32"/>
      <c r="G392" s="31"/>
      <c r="H392" s="30"/>
      <c r="I392" s="97">
        <f>SUM(方向別!B339,方向別!I339)</f>
        <v>0</v>
      </c>
      <c r="J392" s="97">
        <f>SUM(方向別!C339,方向別!J339)</f>
        <v>0</v>
      </c>
      <c r="K392" s="97">
        <f>SUM(方向別!D339,方向別!K339)</f>
        <v>0</v>
      </c>
      <c r="L392" s="97">
        <f>SUM(方向別!E339,方向別!L339)</f>
        <v>0</v>
      </c>
      <c r="M392" s="97">
        <f t="shared" si="57"/>
        <v>0</v>
      </c>
      <c r="N392" s="98">
        <f t="shared" si="58"/>
        <v>0</v>
      </c>
      <c r="O392" s="99">
        <f t="shared" si="59"/>
        <v>0</v>
      </c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</row>
    <row r="393" spans="1:67" s="23" customFormat="1" ht="13.5" customHeight="1">
      <c r="A393" s="33" t="s">
        <v>11</v>
      </c>
      <c r="B393" s="32"/>
      <c r="C393" s="32"/>
      <c r="D393" s="32"/>
      <c r="E393" s="32"/>
      <c r="F393" s="32"/>
      <c r="G393" s="31"/>
      <c r="H393" s="30"/>
      <c r="I393" s="97">
        <f>SUM(方向別!B340,方向別!I340)</f>
        <v>0</v>
      </c>
      <c r="J393" s="97">
        <f>SUM(方向別!C340,方向別!J340)</f>
        <v>0</v>
      </c>
      <c r="K393" s="97">
        <f>SUM(方向別!D340,方向別!K340)</f>
        <v>0</v>
      </c>
      <c r="L393" s="97">
        <f>SUM(方向別!E340,方向別!L340)</f>
        <v>0</v>
      </c>
      <c r="M393" s="97">
        <f t="shared" si="57"/>
        <v>0</v>
      </c>
      <c r="N393" s="98">
        <f t="shared" si="58"/>
        <v>0</v>
      </c>
      <c r="O393" s="99">
        <f t="shared" si="59"/>
        <v>0</v>
      </c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</row>
    <row r="394" spans="1:67" s="25" customFormat="1" ht="13.5" customHeight="1">
      <c r="A394" s="33" t="s">
        <v>12</v>
      </c>
      <c r="B394" s="32"/>
      <c r="C394" s="32"/>
      <c r="D394" s="32"/>
      <c r="E394" s="32"/>
      <c r="F394" s="32"/>
      <c r="G394" s="31"/>
      <c r="H394" s="30"/>
      <c r="I394" s="97">
        <f>SUM(方向別!B341,方向別!I341)</f>
        <v>0</v>
      </c>
      <c r="J394" s="97">
        <f>SUM(方向別!C341,方向別!J341)</f>
        <v>0</v>
      </c>
      <c r="K394" s="97">
        <f>SUM(方向別!D341,方向別!K341)</f>
        <v>0</v>
      </c>
      <c r="L394" s="97">
        <f>SUM(方向別!E341,方向別!L341)</f>
        <v>0</v>
      </c>
      <c r="M394" s="97">
        <f t="shared" si="57"/>
        <v>0</v>
      </c>
      <c r="N394" s="98">
        <f t="shared" si="58"/>
        <v>0</v>
      </c>
      <c r="O394" s="99">
        <f t="shared" si="59"/>
        <v>0</v>
      </c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</row>
    <row r="395" spans="1:67" s="23" customFormat="1" ht="13.5" customHeight="1">
      <c r="A395" s="33" t="s">
        <v>13</v>
      </c>
      <c r="B395" s="32"/>
      <c r="C395" s="32"/>
      <c r="D395" s="32"/>
      <c r="E395" s="32"/>
      <c r="F395" s="32"/>
      <c r="G395" s="31"/>
      <c r="H395" s="30"/>
      <c r="I395" s="97">
        <f>SUM(方向別!B342,方向別!I342)</f>
        <v>0</v>
      </c>
      <c r="J395" s="97">
        <f>SUM(方向別!C342,方向別!J342)</f>
        <v>0</v>
      </c>
      <c r="K395" s="97">
        <f>SUM(方向別!D342,方向別!K342)</f>
        <v>0</v>
      </c>
      <c r="L395" s="97">
        <f>SUM(方向別!E342,方向別!L342)</f>
        <v>0</v>
      </c>
      <c r="M395" s="97">
        <f t="shared" si="57"/>
        <v>0</v>
      </c>
      <c r="N395" s="98">
        <f t="shared" si="58"/>
        <v>0</v>
      </c>
      <c r="O395" s="99">
        <f t="shared" si="59"/>
        <v>0</v>
      </c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</row>
    <row r="396" spans="1:67" s="23" customFormat="1" ht="13.5" customHeight="1">
      <c r="A396" s="33" t="s">
        <v>14</v>
      </c>
      <c r="B396" s="32"/>
      <c r="C396" s="32"/>
      <c r="D396" s="32"/>
      <c r="E396" s="32"/>
      <c r="F396" s="32"/>
      <c r="G396" s="31"/>
      <c r="H396" s="30"/>
      <c r="I396" s="97">
        <f>SUM(方向別!B343,方向別!I343)</f>
        <v>0</v>
      </c>
      <c r="J396" s="97">
        <f>SUM(方向別!C343,方向別!J343)</f>
        <v>0</v>
      </c>
      <c r="K396" s="97">
        <f>SUM(方向別!D343,方向別!K343)</f>
        <v>0</v>
      </c>
      <c r="L396" s="97">
        <f>SUM(方向別!E343,方向別!L343)</f>
        <v>0</v>
      </c>
      <c r="M396" s="97">
        <f t="shared" si="57"/>
        <v>0</v>
      </c>
      <c r="N396" s="98">
        <f t="shared" si="58"/>
        <v>0</v>
      </c>
      <c r="O396" s="99">
        <f t="shared" si="59"/>
        <v>0</v>
      </c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</row>
    <row r="397" spans="1:67" s="23" customFormat="1" ht="13.5" customHeight="1">
      <c r="A397" s="29" t="s">
        <v>15</v>
      </c>
      <c r="B397" s="28"/>
      <c r="C397" s="28"/>
      <c r="D397" s="28"/>
      <c r="E397" s="28"/>
      <c r="F397" s="28"/>
      <c r="G397" s="27"/>
      <c r="H397" s="26"/>
      <c r="I397" s="103">
        <f>SUM(I391:I396)</f>
        <v>0</v>
      </c>
      <c r="J397" s="103">
        <f>SUM(J391:J396)</f>
        <v>0</v>
      </c>
      <c r="K397" s="103">
        <f>SUM(K391:K396)</f>
        <v>0</v>
      </c>
      <c r="L397" s="103">
        <f>SUM(L391:L396)</f>
        <v>0</v>
      </c>
      <c r="M397" s="103">
        <f t="shared" si="57"/>
        <v>0</v>
      </c>
      <c r="N397" s="104">
        <f t="shared" si="58"/>
        <v>0</v>
      </c>
      <c r="O397" s="105">
        <f t="shared" si="59"/>
        <v>0</v>
      </c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</row>
    <row r="398" spans="1:67" s="25" customFormat="1" ht="13.5" customHeight="1">
      <c r="A398" s="37" t="s">
        <v>16</v>
      </c>
      <c r="B398" s="36"/>
      <c r="C398" s="36"/>
      <c r="D398" s="36"/>
      <c r="E398" s="36"/>
      <c r="F398" s="36"/>
      <c r="G398" s="35"/>
      <c r="H398" s="34"/>
      <c r="I398" s="100">
        <f>SUM(方向別!B345,方向別!I345)</f>
        <v>0</v>
      </c>
      <c r="J398" s="100">
        <f>SUM(方向別!C345,方向別!J345)</f>
        <v>0</v>
      </c>
      <c r="K398" s="100">
        <f>SUM(方向別!D345,方向別!K345)</f>
        <v>0</v>
      </c>
      <c r="L398" s="100">
        <f>SUM(方向別!E345,方向別!L345)</f>
        <v>0</v>
      </c>
      <c r="M398" s="100">
        <f t="shared" si="57"/>
        <v>0</v>
      </c>
      <c r="N398" s="101">
        <f t="shared" si="58"/>
        <v>0</v>
      </c>
      <c r="O398" s="102">
        <f t="shared" si="59"/>
        <v>0</v>
      </c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</row>
    <row r="399" spans="1:67" s="25" customFormat="1" ht="13.5" customHeight="1">
      <c r="A399" s="33" t="s">
        <v>17</v>
      </c>
      <c r="B399" s="32"/>
      <c r="C399" s="32"/>
      <c r="D399" s="32"/>
      <c r="E399" s="32"/>
      <c r="F399" s="32"/>
      <c r="G399" s="31"/>
      <c r="H399" s="30"/>
      <c r="I399" s="97">
        <f>SUM(方向別!B346,方向別!I346)</f>
        <v>0</v>
      </c>
      <c r="J399" s="97">
        <f>SUM(方向別!C346,方向別!J346)</f>
        <v>0</v>
      </c>
      <c r="K399" s="97">
        <f>SUM(方向別!D346,方向別!K346)</f>
        <v>0</v>
      </c>
      <c r="L399" s="97">
        <f>SUM(方向別!E346,方向別!L346)</f>
        <v>0</v>
      </c>
      <c r="M399" s="97">
        <f t="shared" si="57"/>
        <v>0</v>
      </c>
      <c r="N399" s="98">
        <f t="shared" si="58"/>
        <v>0</v>
      </c>
      <c r="O399" s="99">
        <f t="shared" si="59"/>
        <v>0</v>
      </c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</row>
    <row r="400" spans="1:67" s="25" customFormat="1" ht="13.5" customHeight="1">
      <c r="A400" s="33" t="s">
        <v>18</v>
      </c>
      <c r="B400" s="32"/>
      <c r="C400" s="32"/>
      <c r="D400" s="32"/>
      <c r="E400" s="32"/>
      <c r="F400" s="32"/>
      <c r="G400" s="31"/>
      <c r="H400" s="30"/>
      <c r="I400" s="97">
        <f>SUM(方向別!B347,方向別!I347)</f>
        <v>0</v>
      </c>
      <c r="J400" s="97">
        <f>SUM(方向別!C347,方向別!J347)</f>
        <v>0</v>
      </c>
      <c r="K400" s="97">
        <f>SUM(方向別!D347,方向別!K347)</f>
        <v>0</v>
      </c>
      <c r="L400" s="97">
        <f>SUM(方向別!E347,方向別!L347)</f>
        <v>0</v>
      </c>
      <c r="M400" s="97">
        <f t="shared" si="57"/>
        <v>0</v>
      </c>
      <c r="N400" s="98">
        <f t="shared" si="58"/>
        <v>0</v>
      </c>
      <c r="O400" s="99">
        <f t="shared" si="59"/>
        <v>0</v>
      </c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</row>
    <row r="401" spans="1:67" s="23" customFormat="1" ht="13.5" customHeight="1">
      <c r="A401" s="33" t="s">
        <v>19</v>
      </c>
      <c r="B401" s="32"/>
      <c r="C401" s="32"/>
      <c r="D401" s="32"/>
      <c r="E401" s="32"/>
      <c r="F401" s="32"/>
      <c r="G401" s="31"/>
      <c r="H401" s="30"/>
      <c r="I401" s="97">
        <f>SUM(方向別!B348,方向別!I348)</f>
        <v>0</v>
      </c>
      <c r="J401" s="97">
        <f>SUM(方向別!C348,方向別!J348)</f>
        <v>0</v>
      </c>
      <c r="K401" s="97">
        <f>SUM(方向別!D348,方向別!K348)</f>
        <v>0</v>
      </c>
      <c r="L401" s="97">
        <f>SUM(方向別!E348,方向別!L348)</f>
        <v>0</v>
      </c>
      <c r="M401" s="97">
        <f t="shared" si="57"/>
        <v>0</v>
      </c>
      <c r="N401" s="98">
        <f t="shared" si="58"/>
        <v>0</v>
      </c>
      <c r="O401" s="99">
        <f t="shared" si="59"/>
        <v>0</v>
      </c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</row>
    <row r="402" spans="1:67" s="25" customFormat="1" ht="13.5" customHeight="1">
      <c r="A402" s="33" t="s">
        <v>20</v>
      </c>
      <c r="B402" s="32"/>
      <c r="C402" s="32"/>
      <c r="D402" s="32"/>
      <c r="E402" s="32"/>
      <c r="F402" s="32"/>
      <c r="G402" s="31"/>
      <c r="H402" s="30"/>
      <c r="I402" s="97">
        <f>SUM(方向別!B349,方向別!I349)</f>
        <v>1</v>
      </c>
      <c r="J402" s="97">
        <f>SUM(方向別!C349,方向別!J349)</f>
        <v>0</v>
      </c>
      <c r="K402" s="97">
        <f>SUM(方向別!D349,方向別!K349)</f>
        <v>0</v>
      </c>
      <c r="L402" s="97">
        <f>SUM(方向別!E349,方向別!L349)</f>
        <v>0</v>
      </c>
      <c r="M402" s="97">
        <f t="shared" si="57"/>
        <v>1</v>
      </c>
      <c r="N402" s="98">
        <f t="shared" si="58"/>
        <v>0</v>
      </c>
      <c r="O402" s="99">
        <f t="shared" si="59"/>
        <v>2.1276595744680851</v>
      </c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</row>
    <row r="403" spans="1:67" s="23" customFormat="1" ht="13.5" customHeight="1">
      <c r="A403" s="33" t="s">
        <v>21</v>
      </c>
      <c r="B403" s="32"/>
      <c r="C403" s="32"/>
      <c r="D403" s="32"/>
      <c r="E403" s="32"/>
      <c r="F403" s="32"/>
      <c r="G403" s="31"/>
      <c r="H403" s="30"/>
      <c r="I403" s="97">
        <f>SUM(方向別!B350,方向別!I350)</f>
        <v>0</v>
      </c>
      <c r="J403" s="97">
        <f>SUM(方向別!C350,方向別!J350)</f>
        <v>0</v>
      </c>
      <c r="K403" s="97">
        <f>SUM(方向別!D350,方向別!K350)</f>
        <v>0</v>
      </c>
      <c r="L403" s="97">
        <f>SUM(方向別!E350,方向別!L350)</f>
        <v>0</v>
      </c>
      <c r="M403" s="97">
        <f t="shared" si="57"/>
        <v>0</v>
      </c>
      <c r="N403" s="98">
        <f t="shared" si="58"/>
        <v>0</v>
      </c>
      <c r="O403" s="99">
        <f t="shared" si="59"/>
        <v>0</v>
      </c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</row>
    <row r="404" spans="1:67" s="25" customFormat="1" ht="13.5" customHeight="1">
      <c r="A404" s="29" t="s">
        <v>15</v>
      </c>
      <c r="B404" s="28"/>
      <c r="C404" s="28"/>
      <c r="D404" s="28"/>
      <c r="E404" s="28"/>
      <c r="F404" s="28"/>
      <c r="G404" s="27"/>
      <c r="H404" s="26"/>
      <c r="I404" s="103">
        <f>SUM(I398:I403)</f>
        <v>1</v>
      </c>
      <c r="J404" s="103">
        <f>SUM(J398:J403)</f>
        <v>0</v>
      </c>
      <c r="K404" s="103">
        <f>SUM(K398:K403)</f>
        <v>0</v>
      </c>
      <c r="L404" s="103">
        <f>SUM(L398:L403)</f>
        <v>0</v>
      </c>
      <c r="M404" s="103">
        <f t="shared" si="57"/>
        <v>1</v>
      </c>
      <c r="N404" s="104">
        <f t="shared" si="58"/>
        <v>0</v>
      </c>
      <c r="O404" s="105">
        <f t="shared" si="59"/>
        <v>2.1276595744680851</v>
      </c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</row>
    <row r="405" spans="1:67" s="23" customFormat="1" ht="13.5" customHeight="1">
      <c r="A405" s="33" t="s">
        <v>22</v>
      </c>
      <c r="B405" s="32"/>
      <c r="C405" s="32"/>
      <c r="D405" s="32"/>
      <c r="E405" s="32"/>
      <c r="F405" s="32"/>
      <c r="G405" s="31"/>
      <c r="H405" s="30"/>
      <c r="I405" s="97">
        <f>SUM(方向別!B352,方向別!I352)</f>
        <v>2</v>
      </c>
      <c r="J405" s="97">
        <f>SUM(方向別!C352,方向別!J352)</f>
        <v>0</v>
      </c>
      <c r="K405" s="97">
        <f>SUM(方向別!D352,方向別!K352)</f>
        <v>0</v>
      </c>
      <c r="L405" s="97">
        <f>SUM(方向別!E352,方向別!L352)</f>
        <v>0</v>
      </c>
      <c r="M405" s="97">
        <f t="shared" si="57"/>
        <v>2</v>
      </c>
      <c r="N405" s="98">
        <f t="shared" si="58"/>
        <v>0</v>
      </c>
      <c r="O405" s="99">
        <f t="shared" si="59"/>
        <v>4.2553191489361701</v>
      </c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</row>
    <row r="406" spans="1:67" s="25" customFormat="1" ht="13.5" customHeight="1">
      <c r="A406" s="33" t="s">
        <v>23</v>
      </c>
      <c r="B406" s="32"/>
      <c r="C406" s="32"/>
      <c r="D406" s="32"/>
      <c r="E406" s="32"/>
      <c r="F406" s="32"/>
      <c r="G406" s="31"/>
      <c r="H406" s="30"/>
      <c r="I406" s="97">
        <f>SUM(方向別!B353,方向別!I353)</f>
        <v>0</v>
      </c>
      <c r="J406" s="97">
        <f>SUM(方向別!C353,方向別!J353)</f>
        <v>0</v>
      </c>
      <c r="K406" s="97">
        <f>SUM(方向別!D353,方向別!K353)</f>
        <v>0</v>
      </c>
      <c r="L406" s="97">
        <f>SUM(方向別!E353,方向別!L353)</f>
        <v>0</v>
      </c>
      <c r="M406" s="97">
        <f t="shared" si="57"/>
        <v>0</v>
      </c>
      <c r="N406" s="98">
        <f t="shared" si="58"/>
        <v>0</v>
      </c>
      <c r="O406" s="99">
        <f t="shared" si="59"/>
        <v>0</v>
      </c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</row>
    <row r="407" spans="1:67" s="23" customFormat="1" ht="13.5" customHeight="1">
      <c r="A407" s="33" t="s">
        <v>24</v>
      </c>
      <c r="B407" s="32"/>
      <c r="C407" s="32"/>
      <c r="D407" s="32"/>
      <c r="E407" s="32"/>
      <c r="F407" s="32"/>
      <c r="G407" s="31"/>
      <c r="H407" s="30"/>
      <c r="I407" s="97">
        <f>SUM(方向別!B354,方向別!I354)</f>
        <v>5</v>
      </c>
      <c r="J407" s="97">
        <f>SUM(方向別!C354,方向別!J354)</f>
        <v>0</v>
      </c>
      <c r="K407" s="97">
        <f>SUM(方向別!D354,方向別!K354)</f>
        <v>0</v>
      </c>
      <c r="L407" s="97">
        <f>SUM(方向別!E354,方向別!L354)</f>
        <v>0</v>
      </c>
      <c r="M407" s="97">
        <f t="shared" si="57"/>
        <v>5</v>
      </c>
      <c r="N407" s="98">
        <f t="shared" si="58"/>
        <v>0</v>
      </c>
      <c r="O407" s="99">
        <f t="shared" si="59"/>
        <v>10.638297872340425</v>
      </c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</row>
    <row r="408" spans="1:67" s="25" customFormat="1" ht="13.5" customHeight="1">
      <c r="A408" s="33" t="s">
        <v>25</v>
      </c>
      <c r="B408" s="32"/>
      <c r="C408" s="32"/>
      <c r="D408" s="32"/>
      <c r="E408" s="32"/>
      <c r="F408" s="32"/>
      <c r="G408" s="31"/>
      <c r="H408" s="30"/>
      <c r="I408" s="97">
        <f>SUM(方向別!B355,方向別!I355)</f>
        <v>3</v>
      </c>
      <c r="J408" s="97">
        <f>SUM(方向別!C355,方向別!J355)</f>
        <v>0</v>
      </c>
      <c r="K408" s="97">
        <f>SUM(方向別!D355,方向別!K355)</f>
        <v>0</v>
      </c>
      <c r="L408" s="97">
        <f>SUM(方向別!E355,方向別!L355)</f>
        <v>0</v>
      </c>
      <c r="M408" s="97">
        <f t="shared" si="57"/>
        <v>3</v>
      </c>
      <c r="N408" s="98">
        <f t="shared" si="58"/>
        <v>0</v>
      </c>
      <c r="O408" s="99">
        <f t="shared" si="59"/>
        <v>6.3829787234042552</v>
      </c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</row>
    <row r="409" spans="1:67" s="25" customFormat="1" ht="13.5" customHeight="1">
      <c r="A409" s="33" t="s">
        <v>26</v>
      </c>
      <c r="B409" s="32"/>
      <c r="C409" s="32"/>
      <c r="D409" s="32"/>
      <c r="E409" s="32"/>
      <c r="F409" s="32"/>
      <c r="G409" s="31"/>
      <c r="H409" s="30"/>
      <c r="I409" s="97">
        <f>SUM(方向別!B356,方向別!I356)</f>
        <v>7</v>
      </c>
      <c r="J409" s="97">
        <f>SUM(方向別!C356,方向別!J356)</f>
        <v>0</v>
      </c>
      <c r="K409" s="97">
        <f>SUM(方向別!D356,方向別!K356)</f>
        <v>0</v>
      </c>
      <c r="L409" s="97">
        <f>SUM(方向別!E356,方向別!L356)</f>
        <v>0</v>
      </c>
      <c r="M409" s="97">
        <f t="shared" si="57"/>
        <v>7</v>
      </c>
      <c r="N409" s="98">
        <f t="shared" si="58"/>
        <v>0</v>
      </c>
      <c r="O409" s="99">
        <f t="shared" si="59"/>
        <v>14.893617021276595</v>
      </c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</row>
    <row r="410" spans="1:67" s="25" customFormat="1" ht="13.5" customHeight="1">
      <c r="A410" s="33" t="s">
        <v>27</v>
      </c>
      <c r="B410" s="32"/>
      <c r="C410" s="32"/>
      <c r="D410" s="32"/>
      <c r="E410" s="32"/>
      <c r="F410" s="32"/>
      <c r="G410" s="31"/>
      <c r="H410" s="30"/>
      <c r="I410" s="97">
        <f>SUM(方向別!B357,方向別!I357)</f>
        <v>2</v>
      </c>
      <c r="J410" s="97">
        <f>SUM(方向別!C357,方向別!J357)</f>
        <v>0</v>
      </c>
      <c r="K410" s="97">
        <f>SUM(方向別!D357,方向別!K357)</f>
        <v>0</v>
      </c>
      <c r="L410" s="97">
        <f>SUM(方向別!E357,方向別!L357)</f>
        <v>0</v>
      </c>
      <c r="M410" s="97">
        <f t="shared" si="57"/>
        <v>2</v>
      </c>
      <c r="N410" s="98">
        <f t="shared" si="58"/>
        <v>0</v>
      </c>
      <c r="O410" s="99">
        <f t="shared" si="59"/>
        <v>4.2553191489361701</v>
      </c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</row>
    <row r="411" spans="1:67" s="23" customFormat="1" ht="13.5" customHeight="1">
      <c r="A411" s="33" t="s">
        <v>28</v>
      </c>
      <c r="B411" s="32"/>
      <c r="C411" s="32"/>
      <c r="D411" s="32"/>
      <c r="E411" s="32"/>
      <c r="F411" s="32"/>
      <c r="G411" s="31"/>
      <c r="H411" s="30"/>
      <c r="I411" s="97">
        <f>SUM(方向別!B358,方向別!I358)</f>
        <v>3</v>
      </c>
      <c r="J411" s="97">
        <f>SUM(方向別!C358,方向別!J358)</f>
        <v>0</v>
      </c>
      <c r="K411" s="97">
        <f>SUM(方向別!D358,方向別!K358)</f>
        <v>0</v>
      </c>
      <c r="L411" s="97">
        <f>SUM(方向別!E358,方向別!L358)</f>
        <v>0</v>
      </c>
      <c r="M411" s="97">
        <f t="shared" si="57"/>
        <v>3</v>
      </c>
      <c r="N411" s="98">
        <f t="shared" si="58"/>
        <v>0</v>
      </c>
      <c r="O411" s="99">
        <f t="shared" si="59"/>
        <v>6.3829787234042552</v>
      </c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</row>
    <row r="412" spans="1:67" s="23" customFormat="1" ht="13.5" customHeight="1">
      <c r="A412" s="33" t="s">
        <v>56</v>
      </c>
      <c r="B412" s="32"/>
      <c r="C412" s="32"/>
      <c r="D412" s="32"/>
      <c r="E412" s="32"/>
      <c r="F412" s="32"/>
      <c r="G412" s="31"/>
      <c r="H412" s="30"/>
      <c r="I412" s="97">
        <f>SUM(方向別!B359,方向別!I359)</f>
        <v>5</v>
      </c>
      <c r="J412" s="97">
        <f>SUM(方向別!C359,方向別!J359)</f>
        <v>0</v>
      </c>
      <c r="K412" s="97">
        <f>SUM(方向別!D359,方向別!K359)</f>
        <v>0</v>
      </c>
      <c r="L412" s="97">
        <f>SUM(方向別!E359,方向別!L359)</f>
        <v>0</v>
      </c>
      <c r="M412" s="97">
        <f t="shared" si="57"/>
        <v>5</v>
      </c>
      <c r="N412" s="98">
        <f t="shared" si="58"/>
        <v>0</v>
      </c>
      <c r="O412" s="99">
        <f t="shared" si="59"/>
        <v>10.638297872340425</v>
      </c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</row>
    <row r="413" spans="1:67" s="23" customFormat="1" ht="13.5" customHeight="1">
      <c r="A413" s="37" t="s">
        <v>29</v>
      </c>
      <c r="B413" s="36"/>
      <c r="C413" s="36"/>
      <c r="D413" s="36"/>
      <c r="E413" s="36"/>
      <c r="F413" s="36"/>
      <c r="G413" s="35"/>
      <c r="H413" s="34"/>
      <c r="I413" s="100">
        <f>SUM(方向別!B360,方向別!I360)</f>
        <v>1</v>
      </c>
      <c r="J413" s="100">
        <f>SUM(方向別!C360,方向別!J360)</f>
        <v>0</v>
      </c>
      <c r="K413" s="100">
        <f>SUM(方向別!D360,方向別!K360)</f>
        <v>0</v>
      </c>
      <c r="L413" s="100">
        <f>SUM(方向別!E360,方向別!L360)</f>
        <v>0</v>
      </c>
      <c r="M413" s="100">
        <f t="shared" si="57"/>
        <v>1</v>
      </c>
      <c r="N413" s="101">
        <f t="shared" si="58"/>
        <v>0</v>
      </c>
      <c r="O413" s="102">
        <f t="shared" si="59"/>
        <v>2.1276595744680851</v>
      </c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</row>
    <row r="414" spans="1:67" s="25" customFormat="1" ht="13.5" customHeight="1">
      <c r="A414" s="33" t="s">
        <v>30</v>
      </c>
      <c r="B414" s="32"/>
      <c r="C414" s="32"/>
      <c r="D414" s="32"/>
      <c r="E414" s="32"/>
      <c r="F414" s="32"/>
      <c r="G414" s="31"/>
      <c r="H414" s="30"/>
      <c r="I414" s="97">
        <f>SUM(方向別!B361,方向別!I361)</f>
        <v>3</v>
      </c>
      <c r="J414" s="97">
        <f>SUM(方向別!C361,方向別!J361)</f>
        <v>0</v>
      </c>
      <c r="K414" s="97">
        <f>SUM(方向別!D361,方向別!K361)</f>
        <v>0</v>
      </c>
      <c r="L414" s="97">
        <f>SUM(方向別!E361,方向別!L361)</f>
        <v>0</v>
      </c>
      <c r="M414" s="97">
        <f t="shared" si="57"/>
        <v>3</v>
      </c>
      <c r="N414" s="98">
        <f t="shared" si="58"/>
        <v>0</v>
      </c>
      <c r="O414" s="99">
        <f t="shared" si="59"/>
        <v>6.3829787234042552</v>
      </c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</row>
    <row r="415" spans="1:67" s="25" customFormat="1" ht="13.5" customHeight="1">
      <c r="A415" s="33" t="s">
        <v>31</v>
      </c>
      <c r="B415" s="32"/>
      <c r="C415" s="32"/>
      <c r="D415" s="32"/>
      <c r="E415" s="32"/>
      <c r="F415" s="32"/>
      <c r="G415" s="31"/>
      <c r="H415" s="30"/>
      <c r="I415" s="97">
        <f>SUM(方向別!B362,方向別!I362)</f>
        <v>1</v>
      </c>
      <c r="J415" s="97">
        <f>SUM(方向別!C362,方向別!J362)</f>
        <v>0</v>
      </c>
      <c r="K415" s="97">
        <f>SUM(方向別!D362,方向別!K362)</f>
        <v>0</v>
      </c>
      <c r="L415" s="97">
        <f>SUM(方向別!E362,方向別!L362)</f>
        <v>0</v>
      </c>
      <c r="M415" s="97">
        <f t="shared" si="57"/>
        <v>1</v>
      </c>
      <c r="N415" s="98">
        <f t="shared" si="58"/>
        <v>0</v>
      </c>
      <c r="O415" s="99">
        <f t="shared" si="59"/>
        <v>2.1276595744680851</v>
      </c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</row>
    <row r="416" spans="1:67" s="25" customFormat="1" ht="13.5" customHeight="1">
      <c r="A416" s="33" t="s">
        <v>32</v>
      </c>
      <c r="B416" s="32"/>
      <c r="C416" s="32"/>
      <c r="D416" s="32"/>
      <c r="E416" s="32"/>
      <c r="F416" s="32"/>
      <c r="G416" s="31"/>
      <c r="H416" s="30"/>
      <c r="I416" s="97">
        <f>SUM(方向別!B363,方向別!I363)</f>
        <v>1</v>
      </c>
      <c r="J416" s="97">
        <f>SUM(方向別!C363,方向別!J363)</f>
        <v>0</v>
      </c>
      <c r="K416" s="97">
        <f>SUM(方向別!D363,方向別!K363)</f>
        <v>0</v>
      </c>
      <c r="L416" s="97">
        <f>SUM(方向別!E363,方向別!L363)</f>
        <v>0</v>
      </c>
      <c r="M416" s="97">
        <f t="shared" si="57"/>
        <v>1</v>
      </c>
      <c r="N416" s="98">
        <f t="shared" si="58"/>
        <v>0</v>
      </c>
      <c r="O416" s="99">
        <f t="shared" si="59"/>
        <v>2.1276595744680851</v>
      </c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</row>
    <row r="417" spans="1:67" s="23" customFormat="1" ht="13.5" customHeight="1">
      <c r="A417" s="33" t="s">
        <v>33</v>
      </c>
      <c r="B417" s="32"/>
      <c r="C417" s="32"/>
      <c r="D417" s="32"/>
      <c r="E417" s="32"/>
      <c r="F417" s="32"/>
      <c r="G417" s="31"/>
      <c r="H417" s="30"/>
      <c r="I417" s="97">
        <f>SUM(方向別!B364,方向別!I364)</f>
        <v>1</v>
      </c>
      <c r="J417" s="97">
        <f>SUM(方向別!C364,方向別!J364)</f>
        <v>0</v>
      </c>
      <c r="K417" s="97">
        <f>SUM(方向別!D364,方向別!K364)</f>
        <v>0</v>
      </c>
      <c r="L417" s="97">
        <f>SUM(方向別!E364,方向別!L364)</f>
        <v>0</v>
      </c>
      <c r="M417" s="97">
        <f t="shared" si="57"/>
        <v>1</v>
      </c>
      <c r="N417" s="98">
        <f t="shared" si="58"/>
        <v>0</v>
      </c>
      <c r="O417" s="99">
        <f t="shared" si="59"/>
        <v>2.1276595744680851</v>
      </c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</row>
    <row r="418" spans="1:67" s="25" customFormat="1" ht="13.5" customHeight="1">
      <c r="A418" s="33" t="s">
        <v>34</v>
      </c>
      <c r="B418" s="32"/>
      <c r="C418" s="32"/>
      <c r="D418" s="32"/>
      <c r="E418" s="32"/>
      <c r="F418" s="32"/>
      <c r="G418" s="31"/>
      <c r="H418" s="30"/>
      <c r="I418" s="97">
        <f>SUM(方向別!B365,方向別!I365)</f>
        <v>0</v>
      </c>
      <c r="J418" s="97">
        <f>SUM(方向別!C365,方向別!J365)</f>
        <v>0</v>
      </c>
      <c r="K418" s="97">
        <f>SUM(方向別!D365,方向別!K365)</f>
        <v>0</v>
      </c>
      <c r="L418" s="97">
        <f>SUM(方向別!E365,方向別!L365)</f>
        <v>0</v>
      </c>
      <c r="M418" s="97">
        <f t="shared" si="57"/>
        <v>0</v>
      </c>
      <c r="N418" s="98">
        <f t="shared" si="58"/>
        <v>0</v>
      </c>
      <c r="O418" s="99">
        <f t="shared" si="59"/>
        <v>0</v>
      </c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</row>
    <row r="419" spans="1:67" s="23" customFormat="1" ht="13.5" customHeight="1">
      <c r="A419" s="29" t="s">
        <v>15</v>
      </c>
      <c r="B419" s="28"/>
      <c r="C419" s="28"/>
      <c r="D419" s="28"/>
      <c r="E419" s="28"/>
      <c r="F419" s="28"/>
      <c r="G419" s="27"/>
      <c r="H419" s="26"/>
      <c r="I419" s="103">
        <f>SUM(I413:I418)</f>
        <v>7</v>
      </c>
      <c r="J419" s="103">
        <f>SUM(J413:J418)</f>
        <v>0</v>
      </c>
      <c r="K419" s="103">
        <f>SUM(K413:K418)</f>
        <v>0</v>
      </c>
      <c r="L419" s="103">
        <f>SUM(L413:L418)</f>
        <v>0</v>
      </c>
      <c r="M419" s="103">
        <f t="shared" si="57"/>
        <v>7</v>
      </c>
      <c r="N419" s="104">
        <f t="shared" si="58"/>
        <v>0</v>
      </c>
      <c r="O419" s="105">
        <f t="shared" si="59"/>
        <v>14.893617021276595</v>
      </c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</row>
    <row r="420" spans="1:67" s="23" customFormat="1" ht="13.5" customHeight="1">
      <c r="A420" s="37" t="s">
        <v>35</v>
      </c>
      <c r="B420" s="36"/>
      <c r="C420" s="36"/>
      <c r="D420" s="36"/>
      <c r="E420" s="36"/>
      <c r="F420" s="36"/>
      <c r="G420" s="35"/>
      <c r="H420" s="34"/>
      <c r="I420" s="100">
        <f>SUM(方向別!B367,方向別!I367)</f>
        <v>0</v>
      </c>
      <c r="J420" s="100">
        <f>SUM(方向別!C367,方向別!J367)</f>
        <v>0</v>
      </c>
      <c r="K420" s="100">
        <f>SUM(方向別!D367,方向別!K367)</f>
        <v>0</v>
      </c>
      <c r="L420" s="100">
        <f>SUM(方向別!E367,方向別!L367)</f>
        <v>0</v>
      </c>
      <c r="M420" s="100">
        <f t="shared" si="57"/>
        <v>0</v>
      </c>
      <c r="N420" s="101">
        <f t="shared" si="58"/>
        <v>0</v>
      </c>
      <c r="O420" s="102">
        <f t="shared" si="59"/>
        <v>0</v>
      </c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</row>
    <row r="421" spans="1:67" s="25" customFormat="1" ht="13.5" customHeight="1">
      <c r="A421" s="33" t="s">
        <v>36</v>
      </c>
      <c r="B421" s="32"/>
      <c r="C421" s="32"/>
      <c r="D421" s="32"/>
      <c r="E421" s="32"/>
      <c r="F421" s="32"/>
      <c r="G421" s="31"/>
      <c r="H421" s="30"/>
      <c r="I421" s="97">
        <f>SUM(方向別!B368,方向別!I368)</f>
        <v>0</v>
      </c>
      <c r="J421" s="97">
        <f>SUM(方向別!C368,方向別!J368)</f>
        <v>0</v>
      </c>
      <c r="K421" s="97">
        <f>SUM(方向別!D368,方向別!K368)</f>
        <v>0</v>
      </c>
      <c r="L421" s="97">
        <f>SUM(方向別!E368,方向別!L368)</f>
        <v>0</v>
      </c>
      <c r="M421" s="97">
        <f t="shared" si="57"/>
        <v>0</v>
      </c>
      <c r="N421" s="98">
        <f t="shared" si="58"/>
        <v>0</v>
      </c>
      <c r="O421" s="99">
        <f t="shared" si="59"/>
        <v>0</v>
      </c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</row>
    <row r="422" spans="1:67" s="25" customFormat="1" ht="13.5" customHeight="1">
      <c r="A422" s="33" t="s">
        <v>37</v>
      </c>
      <c r="B422" s="32"/>
      <c r="C422" s="32"/>
      <c r="D422" s="32"/>
      <c r="E422" s="32"/>
      <c r="F422" s="32"/>
      <c r="G422" s="31"/>
      <c r="H422" s="30"/>
      <c r="I422" s="97">
        <f>SUM(方向別!B369,方向別!I369)</f>
        <v>1</v>
      </c>
      <c r="J422" s="97">
        <f>SUM(方向別!C369,方向別!J369)</f>
        <v>0</v>
      </c>
      <c r="K422" s="97">
        <f>SUM(方向別!D369,方向別!K369)</f>
        <v>1</v>
      </c>
      <c r="L422" s="97">
        <f>SUM(方向別!E369,方向別!L369)</f>
        <v>0</v>
      </c>
      <c r="M422" s="97">
        <f t="shared" si="57"/>
        <v>2</v>
      </c>
      <c r="N422" s="98">
        <f t="shared" si="58"/>
        <v>0</v>
      </c>
      <c r="O422" s="99">
        <f t="shared" si="59"/>
        <v>4.2553191489361701</v>
      </c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</row>
    <row r="423" spans="1:67" s="22" customFormat="1" ht="13.5" customHeight="1">
      <c r="A423" s="33" t="s">
        <v>38</v>
      </c>
      <c r="B423" s="32"/>
      <c r="C423" s="32"/>
      <c r="D423" s="32"/>
      <c r="E423" s="32"/>
      <c r="F423" s="32"/>
      <c r="G423" s="31"/>
      <c r="H423" s="30"/>
      <c r="I423" s="97">
        <f>SUM(方向別!B370,方向別!I370)</f>
        <v>0</v>
      </c>
      <c r="J423" s="97">
        <f>SUM(方向別!C370,方向別!J370)</f>
        <v>0</v>
      </c>
      <c r="K423" s="97">
        <f>SUM(方向別!D370,方向別!K370)</f>
        <v>0</v>
      </c>
      <c r="L423" s="97">
        <f>SUM(方向別!E370,方向別!L370)</f>
        <v>0</v>
      </c>
      <c r="M423" s="97">
        <f t="shared" si="57"/>
        <v>0</v>
      </c>
      <c r="N423" s="98">
        <f t="shared" si="58"/>
        <v>0</v>
      </c>
      <c r="O423" s="99">
        <f t="shared" si="59"/>
        <v>0</v>
      </c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</row>
    <row r="424" spans="1:67" s="22" customFormat="1" ht="13.5" customHeight="1">
      <c r="A424" s="33" t="s">
        <v>39</v>
      </c>
      <c r="B424" s="32"/>
      <c r="C424" s="32"/>
      <c r="D424" s="32"/>
      <c r="E424" s="32"/>
      <c r="F424" s="32"/>
      <c r="G424" s="31"/>
      <c r="H424" s="30"/>
      <c r="I424" s="97">
        <f>SUM(方向別!B371,方向別!I371)</f>
        <v>0</v>
      </c>
      <c r="J424" s="97">
        <f>SUM(方向別!C371,方向別!J371)</f>
        <v>0</v>
      </c>
      <c r="K424" s="97">
        <f>SUM(方向別!D371,方向別!K371)</f>
        <v>0</v>
      </c>
      <c r="L424" s="97">
        <f>SUM(方向別!E371,方向別!L371)</f>
        <v>0</v>
      </c>
      <c r="M424" s="97">
        <f t="shared" si="57"/>
        <v>0</v>
      </c>
      <c r="N424" s="98">
        <f t="shared" si="58"/>
        <v>0</v>
      </c>
      <c r="O424" s="99">
        <f t="shared" si="59"/>
        <v>0</v>
      </c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</row>
    <row r="425" spans="1:67" s="23" customFormat="1" ht="13.5" customHeight="1">
      <c r="A425" s="33" t="s">
        <v>40</v>
      </c>
      <c r="B425" s="32"/>
      <c r="C425" s="32"/>
      <c r="D425" s="32"/>
      <c r="E425" s="32"/>
      <c r="F425" s="32"/>
      <c r="G425" s="31"/>
      <c r="H425" s="30"/>
      <c r="I425" s="97">
        <f>SUM(方向別!B372,方向別!I372)</f>
        <v>0</v>
      </c>
      <c r="J425" s="97">
        <f>SUM(方向別!C372,方向別!J372)</f>
        <v>0</v>
      </c>
      <c r="K425" s="97">
        <f>SUM(方向別!D372,方向別!K372)</f>
        <v>0</v>
      </c>
      <c r="L425" s="97">
        <f>SUM(方向別!E372,方向別!L372)</f>
        <v>0</v>
      </c>
      <c r="M425" s="97">
        <f t="shared" si="57"/>
        <v>0</v>
      </c>
      <c r="N425" s="98">
        <f t="shared" si="58"/>
        <v>0</v>
      </c>
      <c r="O425" s="99">
        <f t="shared" si="59"/>
        <v>0</v>
      </c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</row>
    <row r="426" spans="1:67" s="25" customFormat="1" ht="13.5" customHeight="1">
      <c r="A426" s="29" t="s">
        <v>15</v>
      </c>
      <c r="B426" s="28"/>
      <c r="C426" s="28"/>
      <c r="D426" s="28"/>
      <c r="E426" s="28"/>
      <c r="F426" s="28"/>
      <c r="G426" s="27"/>
      <c r="H426" s="26"/>
      <c r="I426" s="103">
        <f>SUM(I420:I425)</f>
        <v>1</v>
      </c>
      <c r="J426" s="103">
        <f>SUM(J420:J425)</f>
        <v>0</v>
      </c>
      <c r="K426" s="103">
        <f>SUM(K420:K425)</f>
        <v>1</v>
      </c>
      <c r="L426" s="103">
        <f>SUM(L420:L425)</f>
        <v>0</v>
      </c>
      <c r="M426" s="103">
        <f t="shared" si="57"/>
        <v>2</v>
      </c>
      <c r="N426" s="104">
        <f t="shared" si="58"/>
        <v>0</v>
      </c>
      <c r="O426" s="105">
        <f t="shared" si="59"/>
        <v>4.2553191489361701</v>
      </c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</row>
    <row r="427" spans="1:67" s="23" customFormat="1" ht="13.5" customHeight="1">
      <c r="A427" s="33" t="s">
        <v>90</v>
      </c>
      <c r="B427" s="32"/>
      <c r="C427" s="32"/>
      <c r="D427" s="32"/>
      <c r="E427" s="32"/>
      <c r="F427" s="32"/>
      <c r="G427" s="31"/>
      <c r="H427" s="30"/>
      <c r="I427" s="97">
        <f>SUM(方向別!B374,方向別!I374)</f>
        <v>2</v>
      </c>
      <c r="J427" s="97">
        <f>SUM(方向別!C374,方向別!J374)</f>
        <v>0</v>
      </c>
      <c r="K427" s="97">
        <f>SUM(方向別!D374,方向別!K374)</f>
        <v>0</v>
      </c>
      <c r="L427" s="97">
        <f>SUM(方向別!E374,方向別!L374)</f>
        <v>0</v>
      </c>
      <c r="M427" s="97">
        <f>SUM(I427:L427)</f>
        <v>2</v>
      </c>
      <c r="N427" s="98">
        <f>IF(SUM(J427,L427)=0,0,ROUND(SUM(J427,L427)/M427*100,1))</f>
        <v>0</v>
      </c>
      <c r="O427" s="99">
        <f t="shared" si="59"/>
        <v>4.2553191489361701</v>
      </c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</row>
    <row r="428" spans="1:67" s="23" customFormat="1" ht="13.5" customHeight="1">
      <c r="A428" s="33" t="s">
        <v>91</v>
      </c>
      <c r="B428" s="32"/>
      <c r="C428" s="32"/>
      <c r="D428" s="32"/>
      <c r="E428" s="32"/>
      <c r="F428" s="32"/>
      <c r="G428" s="31"/>
      <c r="H428" s="30"/>
      <c r="I428" s="97">
        <f>SUM(方向別!B375,方向別!I375)</f>
        <v>3</v>
      </c>
      <c r="J428" s="97">
        <f>SUM(方向別!C375,方向別!J375)</f>
        <v>0</v>
      </c>
      <c r="K428" s="97">
        <f>SUM(方向別!D375,方向別!K375)</f>
        <v>0</v>
      </c>
      <c r="L428" s="97">
        <f>SUM(方向別!E375,方向別!L375)</f>
        <v>0</v>
      </c>
      <c r="M428" s="97">
        <f>SUM(I428:L428)</f>
        <v>3</v>
      </c>
      <c r="N428" s="98">
        <f>IF(SUM(J428,L428)=0,0,ROUND(SUM(J428,L428)/M428*100,1))</f>
        <v>0</v>
      </c>
      <c r="O428" s="99">
        <f t="shared" si="59"/>
        <v>6.3829787234042552</v>
      </c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</row>
    <row r="429" spans="1:67" s="23" customFormat="1" ht="13.5" customHeight="1">
      <c r="A429" s="33" t="s">
        <v>92</v>
      </c>
      <c r="B429" s="32"/>
      <c r="C429" s="32"/>
      <c r="D429" s="32"/>
      <c r="E429" s="32"/>
      <c r="F429" s="32"/>
      <c r="G429" s="31"/>
      <c r="H429" s="30"/>
      <c r="I429" s="97">
        <f>SUM(方向別!B376,方向別!I376)</f>
        <v>1</v>
      </c>
      <c r="J429" s="97">
        <f>SUM(方向別!C376,方向別!J376)</f>
        <v>0</v>
      </c>
      <c r="K429" s="97">
        <f>SUM(方向別!D376,方向別!K376)</f>
        <v>0</v>
      </c>
      <c r="L429" s="97">
        <f>SUM(方向別!E376,方向別!L376)</f>
        <v>0</v>
      </c>
      <c r="M429" s="97">
        <f>SUM(I429:L429)</f>
        <v>1</v>
      </c>
      <c r="N429" s="98">
        <f>IF(SUM(J429,L429)=0,0,ROUND(SUM(J429,L429)/M429*100,1))</f>
        <v>0</v>
      </c>
      <c r="O429" s="99">
        <f t="shared" si="59"/>
        <v>2.1276595744680851</v>
      </c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</row>
    <row r="430" spans="1:67" s="22" customFormat="1" ht="13.5" customHeight="1">
      <c r="A430" s="29" t="s">
        <v>41</v>
      </c>
      <c r="B430" s="28"/>
      <c r="C430" s="28"/>
      <c r="D430" s="28"/>
      <c r="E430" s="28"/>
      <c r="F430" s="28"/>
      <c r="G430" s="27"/>
      <c r="H430" s="26"/>
      <c r="I430" s="103">
        <f>SUM(I382:I390,I397,I404:I412,I419,I426,I427:I429)</f>
        <v>46</v>
      </c>
      <c r="J430" s="103">
        <f>SUM(J382:J390,J397,J404:J412,J419,J426,J427:J429)</f>
        <v>0</v>
      </c>
      <c r="K430" s="103">
        <f>SUM(K382:K390,K397,K404:K412,K419,K426,K427:K429)</f>
        <v>1</v>
      </c>
      <c r="L430" s="103">
        <f>SUM(L382:L390,L397,L404:L412,L419,L426,L427:L429)</f>
        <v>0</v>
      </c>
      <c r="M430" s="103">
        <f>SUM(I430:L430)</f>
        <v>47</v>
      </c>
      <c r="N430" s="104">
        <f>IF(SUM(J430,L430)=0,0,ROUND(SUM(J430,L430)/M430*100,1))</f>
        <v>0</v>
      </c>
      <c r="O430" s="105">
        <f t="shared" si="59"/>
        <v>100</v>
      </c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80" orientation="portrait" verticalDpi="300"/>
  <headerFooter alignWithMargins="0"/>
  <rowBreaks count="7" manualBreakCount="7">
    <brk id="60" max="16383" man="1"/>
    <brk id="113" max="16383" man="1"/>
    <brk id="166" max="16383" man="1"/>
    <brk id="219" max="16383" man="1"/>
    <brk id="272" max="16383" man="1"/>
    <brk id="325" max="16383" man="1"/>
    <brk id="37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1"/>
  <sheetViews>
    <sheetView topLeftCell="A201" workbookViewId="0">
      <selection activeCell="I188" sqref="I188"/>
    </sheetView>
  </sheetViews>
  <sheetFormatPr defaultColWidth="5.125" defaultRowHeight="11.25"/>
  <cols>
    <col min="1" max="1" width="9.625" style="20" customWidth="1"/>
    <col min="2" max="15" width="5.5" style="21" customWidth="1"/>
    <col min="16" max="16" width="4.75" style="21" customWidth="1"/>
    <col min="17" max="17" width="9.625" style="20" customWidth="1"/>
    <col min="18" max="31" width="4.75" style="21" customWidth="1"/>
    <col min="32" max="32" width="4.75" style="20" customWidth="1"/>
    <col min="33" max="33" width="9.625" style="20" customWidth="1"/>
    <col min="34" max="47" width="4.75" style="21" customWidth="1"/>
    <col min="48" max="48" width="4.75" style="20" customWidth="1"/>
    <col min="49" max="49" width="9.625" style="20" customWidth="1"/>
    <col min="50" max="63" width="4.75" style="21" customWidth="1"/>
    <col min="64" max="104" width="3.625" style="20" customWidth="1"/>
    <col min="105" max="16384" width="5.125" style="20"/>
  </cols>
  <sheetData>
    <row r="1" spans="1:67" s="66" customFormat="1" ht="38.25" customHeight="1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68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</row>
    <row r="2" spans="1:67" s="59" customFormat="1" ht="27" customHeight="1">
      <c r="A2" s="147" t="s">
        <v>126</v>
      </c>
      <c r="B2" s="148"/>
      <c r="C2" s="148"/>
      <c r="D2" s="148"/>
      <c r="E2" s="148"/>
      <c r="F2" s="149"/>
      <c r="G2" s="61"/>
      <c r="H2" s="153" t="s">
        <v>51</v>
      </c>
      <c r="I2" s="65"/>
      <c r="J2" s="64"/>
      <c r="K2" s="64"/>
      <c r="L2" s="64"/>
      <c r="M2" s="64"/>
      <c r="N2" s="64"/>
      <c r="O2" s="63"/>
    </row>
    <row r="3" spans="1:67" s="59" customFormat="1" ht="27" customHeight="1">
      <c r="A3" s="150"/>
      <c r="B3" s="151"/>
      <c r="C3" s="151"/>
      <c r="D3" s="151"/>
      <c r="E3" s="151"/>
      <c r="F3" s="152"/>
      <c r="H3" s="154"/>
      <c r="I3" s="62"/>
      <c r="J3" s="61"/>
      <c r="K3" s="61"/>
      <c r="L3" s="61"/>
      <c r="M3" s="61"/>
      <c r="N3" s="61"/>
      <c r="O3" s="60"/>
    </row>
    <row r="4" spans="1:67" s="22" customFormat="1" ht="45.75" customHeight="1">
      <c r="A4" s="156" t="s">
        <v>129</v>
      </c>
      <c r="B4" s="157"/>
      <c r="C4" s="157"/>
      <c r="D4" s="157"/>
      <c r="E4" s="157"/>
      <c r="F4" s="158"/>
      <c r="H4" s="154"/>
      <c r="I4" s="54"/>
      <c r="J4" s="53"/>
      <c r="K4" s="53"/>
      <c r="L4" s="53"/>
      <c r="M4" s="53"/>
      <c r="N4" s="53"/>
      <c r="O4" s="5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55" customFormat="1" ht="45.75" customHeight="1">
      <c r="A5" s="159" t="s">
        <v>50</v>
      </c>
      <c r="B5" s="160"/>
      <c r="C5" s="160"/>
      <c r="D5" s="160"/>
      <c r="E5" s="160"/>
      <c r="F5" s="161"/>
      <c r="H5" s="154"/>
      <c r="I5" s="58"/>
      <c r="J5" s="57"/>
      <c r="K5" s="57"/>
      <c r="L5" s="57"/>
      <c r="M5" s="57"/>
      <c r="N5" s="57"/>
      <c r="O5" s="56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1" customHeight="1">
      <c r="A6" s="162" t="s">
        <v>55</v>
      </c>
      <c r="B6" s="163"/>
      <c r="C6" s="163"/>
      <c r="D6" s="163"/>
      <c r="E6" s="163"/>
      <c r="F6" s="164"/>
      <c r="H6" s="154"/>
      <c r="I6" s="54"/>
      <c r="J6" s="53"/>
      <c r="K6" s="53"/>
      <c r="L6" s="53"/>
      <c r="M6" s="53"/>
      <c r="N6" s="53"/>
      <c r="O6" s="5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4.25" customHeight="1">
      <c r="A7" s="165"/>
      <c r="B7" s="166"/>
      <c r="C7" s="166"/>
      <c r="D7" s="166"/>
      <c r="E7" s="166"/>
      <c r="F7" s="167"/>
      <c r="H7" s="155"/>
      <c r="I7" s="51"/>
      <c r="J7" s="50"/>
      <c r="K7" s="50"/>
      <c r="L7" s="50"/>
      <c r="M7" s="50"/>
      <c r="N7" s="50"/>
      <c r="O7" s="4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23" customFormat="1" ht="12" customHeight="1">
      <c r="A9" s="48" t="s">
        <v>0</v>
      </c>
      <c r="B9" s="47" t="s">
        <v>54</v>
      </c>
      <c r="C9" s="46"/>
      <c r="D9" s="46"/>
      <c r="E9" s="46"/>
      <c r="F9" s="46"/>
      <c r="G9" s="46"/>
      <c r="H9" s="45"/>
      <c r="I9" s="47" t="s">
        <v>60</v>
      </c>
      <c r="J9" s="46"/>
      <c r="K9" s="46"/>
      <c r="L9" s="46"/>
      <c r="M9" s="46"/>
      <c r="N9" s="46"/>
      <c r="O9" s="45"/>
      <c r="P9" s="44"/>
      <c r="AF9" s="44"/>
      <c r="AV9" s="44"/>
      <c r="BL9" s="24"/>
      <c r="BM9" s="24"/>
      <c r="BN9" s="24"/>
      <c r="BO9" s="24"/>
    </row>
    <row r="10" spans="1:67" s="25" customFormat="1" ht="39" customHeight="1">
      <c r="A10" s="95" t="s">
        <v>1</v>
      </c>
      <c r="B10" s="42" t="s">
        <v>2</v>
      </c>
      <c r="C10" s="41" t="s">
        <v>3</v>
      </c>
      <c r="D10" s="40" t="s">
        <v>4</v>
      </c>
      <c r="E10" s="41" t="s">
        <v>5</v>
      </c>
      <c r="F10" s="40" t="s">
        <v>6</v>
      </c>
      <c r="G10" s="40" t="s">
        <v>7</v>
      </c>
      <c r="H10" s="43" t="s">
        <v>8</v>
      </c>
      <c r="I10" s="42" t="s">
        <v>2</v>
      </c>
      <c r="J10" s="40" t="s">
        <v>3</v>
      </c>
      <c r="K10" s="40" t="s">
        <v>4</v>
      </c>
      <c r="L10" s="41" t="s">
        <v>5</v>
      </c>
      <c r="M10" s="40" t="s">
        <v>6</v>
      </c>
      <c r="N10" s="40" t="s">
        <v>7</v>
      </c>
      <c r="O10" s="39" t="s">
        <v>8</v>
      </c>
      <c r="P10" s="38"/>
      <c r="AF10" s="38"/>
      <c r="AV10" s="38"/>
    </row>
    <row r="11" spans="1:67" s="25" customFormat="1" ht="13.5" customHeight="1">
      <c r="A11" s="90" t="s">
        <v>105</v>
      </c>
      <c r="B11" s="97">
        <f>方向別!I64</f>
        <v>26</v>
      </c>
      <c r="C11" s="97">
        <f>方向別!J64</f>
        <v>0</v>
      </c>
      <c r="D11" s="97">
        <f>方向別!K64</f>
        <v>2</v>
      </c>
      <c r="E11" s="97">
        <f>方向別!L64</f>
        <v>0</v>
      </c>
      <c r="F11" s="97">
        <f>方向別!M64</f>
        <v>28</v>
      </c>
      <c r="G11" s="98">
        <f>方向別!N64</f>
        <v>0</v>
      </c>
      <c r="H11" s="99">
        <f>方向別!O64</f>
        <v>3.8727524204702628</v>
      </c>
      <c r="I11" s="97">
        <f>SUM(方向別!B223,方向別!B329)</f>
        <v>5</v>
      </c>
      <c r="J11" s="97">
        <f>SUM(方向別!C223,方向別!C329)</f>
        <v>0</v>
      </c>
      <c r="K11" s="97">
        <f>SUM(方向別!D223,方向別!D329)</f>
        <v>1</v>
      </c>
      <c r="L11" s="97">
        <f>SUM(方向別!E223,方向別!E329)</f>
        <v>0</v>
      </c>
      <c r="M11" s="97">
        <f>SUM(I11:L11)</f>
        <v>6</v>
      </c>
      <c r="N11" s="98">
        <f>IF(SUM(J11,L11)=0,0,ROUND(SUM(J11,L11)/M11*100,1))</f>
        <v>0</v>
      </c>
      <c r="O11" s="99">
        <f>IF(M11=0,0,M11/M$59*100)</f>
        <v>1.0544815465729349</v>
      </c>
      <c r="P11" s="23"/>
      <c r="AF11" s="23"/>
      <c r="AV11" s="23"/>
      <c r="AW11" s="23"/>
      <c r="AX11" s="23"/>
      <c r="AY11" s="23"/>
      <c r="AZ11" s="23"/>
    </row>
    <row r="12" spans="1:67" s="25" customFormat="1" ht="13.5" customHeight="1">
      <c r="A12" s="33" t="s">
        <v>106</v>
      </c>
      <c r="B12" s="97">
        <f>方向別!I65</f>
        <v>15</v>
      </c>
      <c r="C12" s="97">
        <f>方向別!J65</f>
        <v>0</v>
      </c>
      <c r="D12" s="97">
        <f>方向別!K65</f>
        <v>5</v>
      </c>
      <c r="E12" s="97">
        <f>方向別!L65</f>
        <v>0</v>
      </c>
      <c r="F12" s="97">
        <f>方向別!M65</f>
        <v>20</v>
      </c>
      <c r="G12" s="98">
        <f>方向別!N65</f>
        <v>0</v>
      </c>
      <c r="H12" s="99">
        <f>方向別!O65</f>
        <v>2.7662517289073305</v>
      </c>
      <c r="I12" s="97">
        <f>SUM(方向別!B224,方向別!B330)</f>
        <v>6</v>
      </c>
      <c r="J12" s="97">
        <f>SUM(方向別!C224,方向別!C330)</f>
        <v>0</v>
      </c>
      <c r="K12" s="97">
        <f>SUM(方向別!D224,方向別!D330)</f>
        <v>0</v>
      </c>
      <c r="L12" s="97">
        <f>SUM(方向別!E224,方向別!E330)</f>
        <v>0</v>
      </c>
      <c r="M12" s="97">
        <f t="shared" ref="M12:M18" si="0">SUM(I12:L12)</f>
        <v>6</v>
      </c>
      <c r="N12" s="98">
        <f>IF(SUM(J12,L12)=0,0,ROUND(SUM(J12,L12)/M12*100,1))</f>
        <v>0</v>
      </c>
      <c r="O12" s="99">
        <f t="shared" ref="O12:O19" si="1">IF(M12=0,0,M12/M$59*100)</f>
        <v>1.0544815465729349</v>
      </c>
      <c r="P12" s="23"/>
      <c r="AF12" s="23"/>
      <c r="AV12" s="23"/>
      <c r="AW12" s="23"/>
      <c r="AX12" s="23"/>
      <c r="AY12" s="23"/>
      <c r="AZ12" s="23"/>
    </row>
    <row r="13" spans="1:67" s="25" customFormat="1" ht="13.5" customHeight="1">
      <c r="A13" s="33" t="s">
        <v>107</v>
      </c>
      <c r="B13" s="97">
        <f>方向別!I66</f>
        <v>19</v>
      </c>
      <c r="C13" s="97">
        <f>方向別!J66</f>
        <v>0</v>
      </c>
      <c r="D13" s="97">
        <f>方向別!K66</f>
        <v>1</v>
      </c>
      <c r="E13" s="97">
        <f>方向別!L66</f>
        <v>0</v>
      </c>
      <c r="F13" s="97">
        <f>方向別!M66</f>
        <v>20</v>
      </c>
      <c r="G13" s="98">
        <f>方向別!N66</f>
        <v>0</v>
      </c>
      <c r="H13" s="99">
        <f>方向別!O66</f>
        <v>2.7662517289073305</v>
      </c>
      <c r="I13" s="97">
        <f>SUM(方向別!B225,方向別!B331)</f>
        <v>2</v>
      </c>
      <c r="J13" s="97">
        <f>SUM(方向別!C225,方向別!C331)</f>
        <v>0</v>
      </c>
      <c r="K13" s="97">
        <f>SUM(方向別!D225,方向別!D331)</f>
        <v>0</v>
      </c>
      <c r="L13" s="97">
        <f>SUM(方向別!E225,方向別!E331)</f>
        <v>0</v>
      </c>
      <c r="M13" s="97">
        <f t="shared" si="0"/>
        <v>2</v>
      </c>
      <c r="N13" s="98">
        <f t="shared" ref="N13:N19" si="2">IF(SUM(J13,L13)=0,0,ROUND(SUM(J13,L13)/M13*100,1))</f>
        <v>0</v>
      </c>
      <c r="O13" s="99">
        <f t="shared" si="1"/>
        <v>0.35149384885764495</v>
      </c>
      <c r="P13" s="23"/>
      <c r="AF13" s="23"/>
      <c r="AV13" s="23"/>
      <c r="AW13" s="23"/>
      <c r="AX13" s="23"/>
      <c r="AY13" s="23"/>
      <c r="AZ13" s="23"/>
    </row>
    <row r="14" spans="1:67" s="25" customFormat="1" ht="13.5" customHeight="1">
      <c r="A14" s="33" t="s">
        <v>108</v>
      </c>
      <c r="B14" s="97">
        <f>方向別!I67</f>
        <v>6</v>
      </c>
      <c r="C14" s="97">
        <f>方向別!J67</f>
        <v>0</v>
      </c>
      <c r="D14" s="97">
        <f>方向別!K67</f>
        <v>0</v>
      </c>
      <c r="E14" s="97">
        <f>方向別!L67</f>
        <v>0</v>
      </c>
      <c r="F14" s="97">
        <f>方向別!M67</f>
        <v>6</v>
      </c>
      <c r="G14" s="98">
        <f>方向別!N67</f>
        <v>0</v>
      </c>
      <c r="H14" s="99">
        <f>方向別!O67</f>
        <v>0.82987551867219922</v>
      </c>
      <c r="I14" s="97">
        <f>SUM(方向別!B226,方向別!B332)</f>
        <v>3</v>
      </c>
      <c r="J14" s="97">
        <f>SUM(方向別!C226,方向別!C332)</f>
        <v>0</v>
      </c>
      <c r="K14" s="97">
        <f>SUM(方向別!D226,方向別!D332)</f>
        <v>0</v>
      </c>
      <c r="L14" s="97">
        <f>SUM(方向別!E226,方向別!E332)</f>
        <v>0</v>
      </c>
      <c r="M14" s="97">
        <f t="shared" si="0"/>
        <v>3</v>
      </c>
      <c r="N14" s="98">
        <f t="shared" si="2"/>
        <v>0</v>
      </c>
      <c r="O14" s="99">
        <f t="shared" si="1"/>
        <v>0.52724077328646746</v>
      </c>
      <c r="P14" s="23"/>
      <c r="AF14" s="23"/>
      <c r="AV14" s="23"/>
      <c r="AW14" s="23"/>
      <c r="AX14" s="23"/>
      <c r="AY14" s="23"/>
      <c r="AZ14" s="23"/>
    </row>
    <row r="15" spans="1:67" s="25" customFormat="1" ht="13.5" customHeight="1">
      <c r="A15" s="33" t="s">
        <v>109</v>
      </c>
      <c r="B15" s="97">
        <f>方向別!I68</f>
        <v>4</v>
      </c>
      <c r="C15" s="97">
        <f>方向別!J68</f>
        <v>0</v>
      </c>
      <c r="D15" s="97">
        <f>方向別!K68</f>
        <v>0</v>
      </c>
      <c r="E15" s="97">
        <f>方向別!L68</f>
        <v>0</v>
      </c>
      <c r="F15" s="97">
        <f>方向別!M68</f>
        <v>4</v>
      </c>
      <c r="G15" s="98">
        <f>方向別!N68</f>
        <v>0</v>
      </c>
      <c r="H15" s="99">
        <f>方向別!O68</f>
        <v>0.55325034578146615</v>
      </c>
      <c r="I15" s="97">
        <f>SUM(方向別!B227,方向別!B333)</f>
        <v>0</v>
      </c>
      <c r="J15" s="97">
        <f>SUM(方向別!C227,方向別!C333)</f>
        <v>0</v>
      </c>
      <c r="K15" s="97">
        <f>SUM(方向別!D227,方向別!D333)</f>
        <v>0</v>
      </c>
      <c r="L15" s="97">
        <f>SUM(方向別!E227,方向別!E333)</f>
        <v>0</v>
      </c>
      <c r="M15" s="97">
        <f t="shared" si="0"/>
        <v>0</v>
      </c>
      <c r="N15" s="98">
        <f t="shared" si="2"/>
        <v>0</v>
      </c>
      <c r="O15" s="99">
        <f t="shared" si="1"/>
        <v>0</v>
      </c>
      <c r="P15" s="23"/>
      <c r="AF15" s="23"/>
      <c r="AV15" s="23"/>
      <c r="AW15" s="23"/>
      <c r="AX15" s="23"/>
      <c r="AY15" s="23"/>
      <c r="AZ15" s="23"/>
    </row>
    <row r="16" spans="1:67" s="25" customFormat="1" ht="13.5" customHeight="1">
      <c r="A16" s="33" t="s">
        <v>110</v>
      </c>
      <c r="B16" s="97">
        <f>方向別!I69</f>
        <v>4</v>
      </c>
      <c r="C16" s="97">
        <f>方向別!J69</f>
        <v>0</v>
      </c>
      <c r="D16" s="97">
        <f>方向別!K69</f>
        <v>1</v>
      </c>
      <c r="E16" s="97">
        <f>方向別!L69</f>
        <v>0</v>
      </c>
      <c r="F16" s="97">
        <f>方向別!M69</f>
        <v>5</v>
      </c>
      <c r="G16" s="98">
        <f>方向別!N69</f>
        <v>0</v>
      </c>
      <c r="H16" s="99">
        <f>方向別!O69</f>
        <v>0.69156293222683263</v>
      </c>
      <c r="I16" s="97">
        <f>SUM(方向別!B228,方向別!B334)</f>
        <v>2</v>
      </c>
      <c r="J16" s="97">
        <f>SUM(方向別!C228,方向別!C334)</f>
        <v>0</v>
      </c>
      <c r="K16" s="97">
        <f>SUM(方向別!D228,方向別!D334)</f>
        <v>0</v>
      </c>
      <c r="L16" s="97">
        <f>SUM(方向別!E228,方向別!E334)</f>
        <v>0</v>
      </c>
      <c r="M16" s="97">
        <f t="shared" si="0"/>
        <v>2</v>
      </c>
      <c r="N16" s="98">
        <f t="shared" si="2"/>
        <v>0</v>
      </c>
      <c r="O16" s="99">
        <f t="shared" si="1"/>
        <v>0.35149384885764495</v>
      </c>
      <c r="P16" s="23"/>
      <c r="AF16" s="23"/>
      <c r="AV16" s="23"/>
      <c r="AW16" s="23"/>
      <c r="AX16" s="23"/>
      <c r="AY16" s="23"/>
      <c r="AZ16" s="23"/>
    </row>
    <row r="17" spans="1:67" s="25" customFormat="1" ht="13.5" customHeight="1">
      <c r="A17" s="33" t="s">
        <v>111</v>
      </c>
      <c r="B17" s="97">
        <f>方向別!I70</f>
        <v>6</v>
      </c>
      <c r="C17" s="97">
        <f>方向別!J70</f>
        <v>0</v>
      </c>
      <c r="D17" s="97">
        <f>方向別!K70</f>
        <v>0</v>
      </c>
      <c r="E17" s="97">
        <f>方向別!L70</f>
        <v>0</v>
      </c>
      <c r="F17" s="97">
        <f>方向別!M70</f>
        <v>6</v>
      </c>
      <c r="G17" s="98">
        <f>方向別!N70</f>
        <v>0</v>
      </c>
      <c r="H17" s="99">
        <f>方向別!O70</f>
        <v>0.82987551867219922</v>
      </c>
      <c r="I17" s="97">
        <f>SUM(方向別!B229,方向別!B335)</f>
        <v>5</v>
      </c>
      <c r="J17" s="97">
        <f>SUM(方向別!C229,方向別!C335)</f>
        <v>0</v>
      </c>
      <c r="K17" s="97">
        <f>SUM(方向別!D229,方向別!D335)</f>
        <v>0</v>
      </c>
      <c r="L17" s="97">
        <f>SUM(方向別!E229,方向別!E335)</f>
        <v>0</v>
      </c>
      <c r="M17" s="97">
        <f t="shared" si="0"/>
        <v>5</v>
      </c>
      <c r="N17" s="98">
        <f t="shared" si="2"/>
        <v>0</v>
      </c>
      <c r="O17" s="99">
        <f t="shared" si="1"/>
        <v>0.87873462214411258</v>
      </c>
      <c r="P17" s="23"/>
      <c r="AF17" s="23"/>
      <c r="AV17" s="23"/>
      <c r="AW17" s="23"/>
      <c r="AX17" s="23"/>
      <c r="AY17" s="23"/>
      <c r="AZ17" s="23"/>
    </row>
    <row r="18" spans="1:67" s="25" customFormat="1" ht="13.5" customHeight="1">
      <c r="A18" s="33" t="s">
        <v>87</v>
      </c>
      <c r="B18" s="97">
        <f>方向別!I71</f>
        <v>3</v>
      </c>
      <c r="C18" s="97">
        <f>方向別!J71</f>
        <v>0</v>
      </c>
      <c r="D18" s="97">
        <f>方向別!K71</f>
        <v>0</v>
      </c>
      <c r="E18" s="97">
        <f>方向別!L71</f>
        <v>0</v>
      </c>
      <c r="F18" s="97">
        <f>方向別!M71</f>
        <v>3</v>
      </c>
      <c r="G18" s="98">
        <f>方向別!N71</f>
        <v>0</v>
      </c>
      <c r="H18" s="99">
        <f>方向別!O71</f>
        <v>0.41493775933609961</v>
      </c>
      <c r="I18" s="97">
        <f>SUM(方向別!B230,方向別!B336)</f>
        <v>12</v>
      </c>
      <c r="J18" s="97">
        <f>SUM(方向別!C230,方向別!C336)</f>
        <v>0</v>
      </c>
      <c r="K18" s="97">
        <f>SUM(方向別!D230,方向別!D336)</f>
        <v>1</v>
      </c>
      <c r="L18" s="97">
        <f>SUM(方向別!E230,方向別!E336)</f>
        <v>0</v>
      </c>
      <c r="M18" s="97">
        <f t="shared" si="0"/>
        <v>13</v>
      </c>
      <c r="N18" s="98">
        <f t="shared" si="2"/>
        <v>0</v>
      </c>
      <c r="O18" s="99">
        <f t="shared" si="1"/>
        <v>2.2847100175746924</v>
      </c>
      <c r="P18" s="23"/>
      <c r="AF18" s="23"/>
      <c r="AV18" s="23"/>
      <c r="AW18" s="23"/>
      <c r="AX18" s="23"/>
      <c r="AY18" s="23"/>
      <c r="AZ18" s="23"/>
    </row>
    <row r="19" spans="1:67" s="25" customFormat="1" ht="13.5" customHeight="1">
      <c r="A19" s="33" t="s">
        <v>112</v>
      </c>
      <c r="B19" s="97">
        <f>方向別!I72</f>
        <v>22</v>
      </c>
      <c r="C19" s="97">
        <f>方向別!J72</f>
        <v>0</v>
      </c>
      <c r="D19" s="97">
        <f>方向別!K72</f>
        <v>0</v>
      </c>
      <c r="E19" s="97">
        <f>方向別!L72</f>
        <v>0</v>
      </c>
      <c r="F19" s="97">
        <f>方向別!M72</f>
        <v>22</v>
      </c>
      <c r="G19" s="98">
        <f>方向別!N72</f>
        <v>0</v>
      </c>
      <c r="H19" s="99">
        <f>方向別!O72</f>
        <v>3.0428769017980635</v>
      </c>
      <c r="I19" s="97">
        <f>SUM(方向別!B231,方向別!B337)</f>
        <v>31</v>
      </c>
      <c r="J19" s="97">
        <f>SUM(方向別!C231,方向別!C337)</f>
        <v>0</v>
      </c>
      <c r="K19" s="97">
        <f>SUM(方向別!D231,方向別!D337)</f>
        <v>0</v>
      </c>
      <c r="L19" s="97">
        <f>SUM(方向別!E231,方向別!E337)</f>
        <v>0</v>
      </c>
      <c r="M19" s="97">
        <f>SUM(I19:L19)</f>
        <v>31</v>
      </c>
      <c r="N19" s="98">
        <f t="shared" si="2"/>
        <v>0</v>
      </c>
      <c r="O19" s="99">
        <f t="shared" si="1"/>
        <v>5.4481546572934976</v>
      </c>
      <c r="P19" s="23"/>
      <c r="AF19" s="23"/>
      <c r="AV19" s="23"/>
      <c r="AW19" s="23"/>
      <c r="AX19" s="23"/>
      <c r="AY19" s="23"/>
      <c r="AZ19" s="23"/>
    </row>
    <row r="20" spans="1:67" s="22" customFormat="1" ht="13.5" customHeight="1">
      <c r="A20" s="37" t="s">
        <v>9</v>
      </c>
      <c r="B20" s="100">
        <f>方向別!I73</f>
        <v>7</v>
      </c>
      <c r="C20" s="100">
        <f>方向別!J73</f>
        <v>0</v>
      </c>
      <c r="D20" s="100">
        <f>方向別!K73</f>
        <v>0</v>
      </c>
      <c r="E20" s="100">
        <f>方向別!L73</f>
        <v>0</v>
      </c>
      <c r="F20" s="100">
        <f>SUM(B20:E20)</f>
        <v>7</v>
      </c>
      <c r="G20" s="101">
        <f>IF(SUM(C20,E20)=0,0,SUM(C20,E20)/F20*100)</f>
        <v>0</v>
      </c>
      <c r="H20" s="102">
        <f>IF(F20=0,0,F20/F$59*100)</f>
        <v>0.9681881051175657</v>
      </c>
      <c r="I20" s="100">
        <f>SUM(方向別!B232,方向別!B338)</f>
        <v>8</v>
      </c>
      <c r="J20" s="100">
        <f>SUM(方向別!C232,方向別!C338)</f>
        <v>0</v>
      </c>
      <c r="K20" s="100">
        <f>SUM(方向別!D232,方向別!D338)</f>
        <v>0</v>
      </c>
      <c r="L20" s="100">
        <f>SUM(方向別!E232,方向別!E338)</f>
        <v>0</v>
      </c>
      <c r="M20" s="100">
        <f>SUM(I20:L20)</f>
        <v>8</v>
      </c>
      <c r="N20" s="101">
        <f>IF(SUM(J20,L20)=0,0,SUM(J20,L20)/M20*100)</f>
        <v>0</v>
      </c>
      <c r="O20" s="102">
        <f t="shared" ref="O20:O55" si="3">IF(M20=0,0,M20/M$59*100)</f>
        <v>1.4059753954305798</v>
      </c>
      <c r="P20" s="23"/>
      <c r="AF20" s="23"/>
      <c r="AV20" s="23"/>
      <c r="BL20" s="24"/>
      <c r="BM20" s="24"/>
      <c r="BN20" s="24"/>
      <c r="BO20" s="24"/>
    </row>
    <row r="21" spans="1:67" s="22" customFormat="1" ht="13.5" customHeight="1">
      <c r="A21" s="33" t="s">
        <v>10</v>
      </c>
      <c r="B21" s="97">
        <f>方向別!I74</f>
        <v>3</v>
      </c>
      <c r="C21" s="97">
        <f>方向別!J74</f>
        <v>0</v>
      </c>
      <c r="D21" s="97">
        <f>方向別!K74</f>
        <v>0</v>
      </c>
      <c r="E21" s="97">
        <f>方向別!L74</f>
        <v>0</v>
      </c>
      <c r="F21" s="97">
        <f t="shared" ref="F21:F55" si="4">SUM(B21:E21)</f>
        <v>3</v>
      </c>
      <c r="G21" s="98">
        <f t="shared" ref="G21:G55" si="5">IF(SUM(C21,E21)=0,0,SUM(C21,E21)/F21*100)</f>
        <v>0</v>
      </c>
      <c r="H21" s="99">
        <f>IF(F21=0,0,F21/F$59*100)</f>
        <v>0.41493775933609961</v>
      </c>
      <c r="I21" s="97">
        <f>SUM(方向別!B233,方向別!B339)</f>
        <v>15</v>
      </c>
      <c r="J21" s="97">
        <f>SUM(方向別!C233,方向別!C339)</f>
        <v>0</v>
      </c>
      <c r="K21" s="97">
        <f>SUM(方向別!D233,方向別!D339)</f>
        <v>0</v>
      </c>
      <c r="L21" s="97">
        <f>SUM(方向別!E233,方向別!E339)</f>
        <v>0</v>
      </c>
      <c r="M21" s="97">
        <f t="shared" ref="M21:M54" si="6">SUM(I21:L21)</f>
        <v>15</v>
      </c>
      <c r="N21" s="98">
        <f t="shared" ref="N21:N30" si="7">IF(SUM(J21,L21)=0,0,SUM(J21,L21)/M21*100)</f>
        <v>0</v>
      </c>
      <c r="O21" s="99">
        <f t="shared" si="3"/>
        <v>2.6362038664323375</v>
      </c>
      <c r="P21" s="23"/>
      <c r="AF21" s="23"/>
      <c r="AV21" s="23"/>
      <c r="BL21" s="24"/>
      <c r="BM21" s="24"/>
      <c r="BN21" s="24"/>
      <c r="BO21" s="24"/>
    </row>
    <row r="22" spans="1:67" s="23" customFormat="1" ht="13.5" customHeight="1">
      <c r="A22" s="33" t="s">
        <v>11</v>
      </c>
      <c r="B22" s="97">
        <f>方向別!I75</f>
        <v>8</v>
      </c>
      <c r="C22" s="97">
        <f>方向別!J75</f>
        <v>0</v>
      </c>
      <c r="D22" s="97">
        <f>方向別!K75</f>
        <v>0</v>
      </c>
      <c r="E22" s="97">
        <f>方向別!L75</f>
        <v>0</v>
      </c>
      <c r="F22" s="97">
        <f t="shared" si="4"/>
        <v>8</v>
      </c>
      <c r="G22" s="98">
        <f t="shared" si="5"/>
        <v>0</v>
      </c>
      <c r="H22" s="99">
        <f>IF(F22=0,0,F22/F$59*100)</f>
        <v>1.1065006915629323</v>
      </c>
      <c r="I22" s="97">
        <f>SUM(方向別!B234,方向別!B340)</f>
        <v>2</v>
      </c>
      <c r="J22" s="97">
        <f>SUM(方向別!C234,方向別!C340)</f>
        <v>0</v>
      </c>
      <c r="K22" s="97">
        <f>SUM(方向別!D234,方向別!D340)</f>
        <v>0</v>
      </c>
      <c r="L22" s="97">
        <f>SUM(方向別!E234,方向別!E340)</f>
        <v>0</v>
      </c>
      <c r="M22" s="97">
        <f t="shared" si="6"/>
        <v>2</v>
      </c>
      <c r="N22" s="98">
        <f t="shared" si="7"/>
        <v>0</v>
      </c>
      <c r="O22" s="99">
        <f t="shared" si="3"/>
        <v>0.35149384885764495</v>
      </c>
      <c r="BL22" s="24"/>
      <c r="BM22" s="24"/>
      <c r="BN22" s="24"/>
      <c r="BO22" s="24"/>
    </row>
    <row r="23" spans="1:67" s="25" customFormat="1" ht="13.5" customHeight="1">
      <c r="A23" s="33" t="s">
        <v>12</v>
      </c>
      <c r="B23" s="97">
        <f>方向別!I76</f>
        <v>8</v>
      </c>
      <c r="C23" s="97">
        <f>方向別!J76</f>
        <v>0</v>
      </c>
      <c r="D23" s="97">
        <f>方向別!K76</f>
        <v>0</v>
      </c>
      <c r="E23" s="97">
        <f>方向別!L76</f>
        <v>0</v>
      </c>
      <c r="F23" s="97">
        <f t="shared" si="4"/>
        <v>8</v>
      </c>
      <c r="G23" s="98">
        <f t="shared" si="5"/>
        <v>0</v>
      </c>
      <c r="H23" s="99">
        <f t="shared" ref="H23:H55" si="8">IF(F23=0,0,F23/F$59*100)</f>
        <v>1.1065006915629323</v>
      </c>
      <c r="I23" s="97">
        <f>SUM(方向別!B235,方向別!B341)</f>
        <v>8</v>
      </c>
      <c r="J23" s="97">
        <f>SUM(方向別!C235,方向別!C341)</f>
        <v>0</v>
      </c>
      <c r="K23" s="97">
        <f>SUM(方向別!D235,方向別!D341)</f>
        <v>0</v>
      </c>
      <c r="L23" s="97">
        <f>SUM(方向別!E235,方向別!E341)</f>
        <v>0</v>
      </c>
      <c r="M23" s="97">
        <f t="shared" si="6"/>
        <v>8</v>
      </c>
      <c r="N23" s="98">
        <f t="shared" si="7"/>
        <v>0</v>
      </c>
      <c r="O23" s="99">
        <f t="shared" si="3"/>
        <v>1.4059753954305798</v>
      </c>
      <c r="P23" s="23"/>
      <c r="AF23" s="23"/>
      <c r="AV23" s="23"/>
      <c r="BL23" s="24"/>
      <c r="BM23" s="24"/>
      <c r="BN23" s="24"/>
      <c r="BO23" s="24"/>
    </row>
    <row r="24" spans="1:67" s="23" customFormat="1" ht="13.5" customHeight="1">
      <c r="A24" s="33" t="s">
        <v>13</v>
      </c>
      <c r="B24" s="97">
        <f>方向別!I77</f>
        <v>7</v>
      </c>
      <c r="C24" s="97">
        <f>方向別!J77</f>
        <v>0</v>
      </c>
      <c r="D24" s="97">
        <f>方向別!K77</f>
        <v>0</v>
      </c>
      <c r="E24" s="97">
        <f>方向別!L77</f>
        <v>0</v>
      </c>
      <c r="F24" s="97">
        <f t="shared" si="4"/>
        <v>7</v>
      </c>
      <c r="G24" s="98">
        <f t="shared" si="5"/>
        <v>0</v>
      </c>
      <c r="H24" s="99">
        <f t="shared" si="8"/>
        <v>0.9681881051175657</v>
      </c>
      <c r="I24" s="97">
        <f>SUM(方向別!B236,方向別!B342)</f>
        <v>1</v>
      </c>
      <c r="J24" s="97">
        <f>SUM(方向別!C236,方向別!C342)</f>
        <v>0</v>
      </c>
      <c r="K24" s="97">
        <f>SUM(方向別!D236,方向別!D342)</f>
        <v>0</v>
      </c>
      <c r="L24" s="97">
        <f>SUM(方向別!E236,方向別!E342)</f>
        <v>0</v>
      </c>
      <c r="M24" s="97">
        <f t="shared" si="6"/>
        <v>1</v>
      </c>
      <c r="N24" s="98">
        <f t="shared" si="7"/>
        <v>0</v>
      </c>
      <c r="O24" s="99">
        <f t="shared" si="3"/>
        <v>0.17574692442882248</v>
      </c>
      <c r="BL24" s="24"/>
      <c r="BM24" s="24"/>
      <c r="BN24" s="24"/>
      <c r="BO24" s="24"/>
    </row>
    <row r="25" spans="1:67" s="23" customFormat="1" ht="13.5" customHeight="1">
      <c r="A25" s="33" t="s">
        <v>14</v>
      </c>
      <c r="B25" s="97">
        <f>方向別!I78</f>
        <v>4</v>
      </c>
      <c r="C25" s="97">
        <f>方向別!J78</f>
        <v>0</v>
      </c>
      <c r="D25" s="97">
        <f>方向別!K78</f>
        <v>0</v>
      </c>
      <c r="E25" s="97">
        <f>方向別!L78</f>
        <v>0</v>
      </c>
      <c r="F25" s="97">
        <f t="shared" si="4"/>
        <v>4</v>
      </c>
      <c r="G25" s="98">
        <f t="shared" si="5"/>
        <v>0</v>
      </c>
      <c r="H25" s="99">
        <f t="shared" si="8"/>
        <v>0.55325034578146615</v>
      </c>
      <c r="I25" s="97">
        <f>SUM(方向別!B237,方向別!B343)</f>
        <v>3</v>
      </c>
      <c r="J25" s="97">
        <f>SUM(方向別!C237,方向別!C343)</f>
        <v>0</v>
      </c>
      <c r="K25" s="97">
        <f>SUM(方向別!D237,方向別!D343)</f>
        <v>0</v>
      </c>
      <c r="L25" s="97">
        <f>SUM(方向別!E237,方向別!E343)</f>
        <v>0</v>
      </c>
      <c r="M25" s="97">
        <f t="shared" si="6"/>
        <v>3</v>
      </c>
      <c r="N25" s="98">
        <f t="shared" si="7"/>
        <v>0</v>
      </c>
      <c r="O25" s="99">
        <f t="shared" si="3"/>
        <v>0.52724077328646746</v>
      </c>
      <c r="BL25" s="24"/>
      <c r="BM25" s="24"/>
      <c r="BN25" s="24"/>
      <c r="BO25" s="24"/>
    </row>
    <row r="26" spans="1:67" s="23" customFormat="1" ht="13.5" customHeight="1">
      <c r="A26" s="29" t="s">
        <v>15</v>
      </c>
      <c r="B26" s="103">
        <f>SUM(B20:B25)</f>
        <v>37</v>
      </c>
      <c r="C26" s="103">
        <f>SUM(C20:C25)</f>
        <v>0</v>
      </c>
      <c r="D26" s="103">
        <f>SUM(D20:D25)</f>
        <v>0</v>
      </c>
      <c r="E26" s="103">
        <f>SUM(E20:E25)</f>
        <v>0</v>
      </c>
      <c r="F26" s="103">
        <f t="shared" si="4"/>
        <v>37</v>
      </c>
      <c r="G26" s="104">
        <f t="shared" si="5"/>
        <v>0</v>
      </c>
      <c r="H26" s="105">
        <f t="shared" si="8"/>
        <v>5.1175656984785611</v>
      </c>
      <c r="I26" s="103">
        <f>SUM(方向別!B238,方向別!B344)</f>
        <v>37</v>
      </c>
      <c r="J26" s="103">
        <f>SUM(方向別!C238,方向別!C344)</f>
        <v>0</v>
      </c>
      <c r="K26" s="103">
        <f>SUM(方向別!D238,方向別!D344)</f>
        <v>0</v>
      </c>
      <c r="L26" s="103">
        <f>SUM(方向別!E238,方向別!E344)</f>
        <v>0</v>
      </c>
      <c r="M26" s="103">
        <f t="shared" si="6"/>
        <v>37</v>
      </c>
      <c r="N26" s="104">
        <f t="shared" si="7"/>
        <v>0</v>
      </c>
      <c r="O26" s="105">
        <f t="shared" si="3"/>
        <v>6.5026362038664329</v>
      </c>
      <c r="BL26" s="24"/>
      <c r="BM26" s="24"/>
      <c r="BN26" s="24"/>
      <c r="BO26" s="24"/>
    </row>
    <row r="27" spans="1:67" s="25" customFormat="1" ht="13.5" customHeight="1">
      <c r="A27" s="37" t="s">
        <v>16</v>
      </c>
      <c r="B27" s="100">
        <f>方向別!I80</f>
        <v>8</v>
      </c>
      <c r="C27" s="100">
        <f>方向別!J80</f>
        <v>0</v>
      </c>
      <c r="D27" s="100">
        <f>方向別!K80</f>
        <v>0</v>
      </c>
      <c r="E27" s="100">
        <f>方向別!L80</f>
        <v>0</v>
      </c>
      <c r="F27" s="100">
        <f t="shared" si="4"/>
        <v>8</v>
      </c>
      <c r="G27" s="101">
        <f t="shared" si="5"/>
        <v>0</v>
      </c>
      <c r="H27" s="102">
        <f t="shared" si="8"/>
        <v>1.1065006915629323</v>
      </c>
      <c r="I27" s="100">
        <f>SUM(方向別!B239,方向別!B345)</f>
        <v>4</v>
      </c>
      <c r="J27" s="100">
        <f>SUM(方向別!C239,方向別!C345)</f>
        <v>0</v>
      </c>
      <c r="K27" s="100">
        <f>SUM(方向別!D239,方向別!D345)</f>
        <v>0</v>
      </c>
      <c r="L27" s="100">
        <f>SUM(方向別!E239,方向別!E345)</f>
        <v>0</v>
      </c>
      <c r="M27" s="100">
        <f t="shared" si="6"/>
        <v>4</v>
      </c>
      <c r="N27" s="101">
        <f t="shared" si="7"/>
        <v>0</v>
      </c>
      <c r="O27" s="102">
        <f t="shared" si="3"/>
        <v>0.70298769771528991</v>
      </c>
      <c r="P27" s="23"/>
      <c r="AF27" s="23"/>
      <c r="AV27" s="23"/>
    </row>
    <row r="28" spans="1:67" s="25" customFormat="1" ht="13.5" customHeight="1">
      <c r="A28" s="33" t="s">
        <v>17</v>
      </c>
      <c r="B28" s="97">
        <f>方向別!I81</f>
        <v>6</v>
      </c>
      <c r="C28" s="97">
        <f>方向別!J81</f>
        <v>0</v>
      </c>
      <c r="D28" s="97">
        <f>方向別!K81</f>
        <v>0</v>
      </c>
      <c r="E28" s="97">
        <f>方向別!L81</f>
        <v>0</v>
      </c>
      <c r="F28" s="97">
        <f t="shared" si="4"/>
        <v>6</v>
      </c>
      <c r="G28" s="98">
        <f t="shared" si="5"/>
        <v>0</v>
      </c>
      <c r="H28" s="99">
        <f t="shared" si="8"/>
        <v>0.82987551867219922</v>
      </c>
      <c r="I28" s="97">
        <f>SUM(方向別!B240,方向別!B346)</f>
        <v>5</v>
      </c>
      <c r="J28" s="97">
        <f>SUM(方向別!C240,方向別!C346)</f>
        <v>0</v>
      </c>
      <c r="K28" s="97">
        <f>SUM(方向別!D240,方向別!D346)</f>
        <v>0</v>
      </c>
      <c r="L28" s="97">
        <f>SUM(方向別!E240,方向別!E346)</f>
        <v>0</v>
      </c>
      <c r="M28" s="97">
        <f t="shared" si="6"/>
        <v>5</v>
      </c>
      <c r="N28" s="98">
        <f t="shared" si="7"/>
        <v>0</v>
      </c>
      <c r="O28" s="99">
        <f t="shared" si="3"/>
        <v>0.87873462214411258</v>
      </c>
      <c r="P28" s="23"/>
      <c r="AF28" s="23"/>
      <c r="AV28" s="23"/>
    </row>
    <row r="29" spans="1:67" s="25" customFormat="1" ht="13.5" customHeight="1">
      <c r="A29" s="33" t="s">
        <v>18</v>
      </c>
      <c r="B29" s="97">
        <f>方向別!I82</f>
        <v>4</v>
      </c>
      <c r="C29" s="97">
        <f>方向別!J82</f>
        <v>1</v>
      </c>
      <c r="D29" s="97">
        <f>方向別!K82</f>
        <v>1</v>
      </c>
      <c r="E29" s="97">
        <f>方向別!L82</f>
        <v>0</v>
      </c>
      <c r="F29" s="97">
        <f t="shared" si="4"/>
        <v>6</v>
      </c>
      <c r="G29" s="98">
        <f t="shared" si="5"/>
        <v>16.666666666666664</v>
      </c>
      <c r="H29" s="99">
        <f t="shared" si="8"/>
        <v>0.82987551867219922</v>
      </c>
      <c r="I29" s="97">
        <f>SUM(方向別!B241,方向別!B347)</f>
        <v>5</v>
      </c>
      <c r="J29" s="97">
        <f>SUM(方向別!C241,方向別!C347)</f>
        <v>0</v>
      </c>
      <c r="K29" s="97">
        <f>SUM(方向別!D241,方向別!D347)</f>
        <v>0</v>
      </c>
      <c r="L29" s="97">
        <f>SUM(方向別!E241,方向別!E347)</f>
        <v>0</v>
      </c>
      <c r="M29" s="97">
        <f t="shared" si="6"/>
        <v>5</v>
      </c>
      <c r="N29" s="98">
        <f t="shared" si="7"/>
        <v>0</v>
      </c>
      <c r="O29" s="99">
        <f t="shared" si="3"/>
        <v>0.87873462214411258</v>
      </c>
      <c r="P29" s="23"/>
      <c r="AF29" s="23"/>
      <c r="AV29" s="23"/>
      <c r="BL29" s="24"/>
      <c r="BM29" s="24"/>
      <c r="BN29" s="24"/>
      <c r="BO29" s="24"/>
    </row>
    <row r="30" spans="1:67" s="23" customFormat="1" ht="13.5" customHeight="1">
      <c r="A30" s="33" t="s">
        <v>19</v>
      </c>
      <c r="B30" s="97">
        <f>方向別!I83</f>
        <v>6</v>
      </c>
      <c r="C30" s="97">
        <f>方向別!J83</f>
        <v>0</v>
      </c>
      <c r="D30" s="97">
        <f>方向別!K83</f>
        <v>0</v>
      </c>
      <c r="E30" s="97">
        <f>方向別!L83</f>
        <v>0</v>
      </c>
      <c r="F30" s="97">
        <f t="shared" si="4"/>
        <v>6</v>
      </c>
      <c r="G30" s="98">
        <f t="shared" si="5"/>
        <v>0</v>
      </c>
      <c r="H30" s="99">
        <f>IF(F30=0,0,F30/F$59*100)</f>
        <v>0.82987551867219922</v>
      </c>
      <c r="I30" s="97">
        <f>SUM(方向別!B242,方向別!B348)</f>
        <v>4</v>
      </c>
      <c r="J30" s="97">
        <f>SUM(方向別!C242,方向別!C348)</f>
        <v>0</v>
      </c>
      <c r="K30" s="97">
        <f>SUM(方向別!D242,方向別!D348)</f>
        <v>0</v>
      </c>
      <c r="L30" s="97">
        <f>SUM(方向別!E242,方向別!E348)</f>
        <v>0</v>
      </c>
      <c r="M30" s="97">
        <f t="shared" si="6"/>
        <v>4</v>
      </c>
      <c r="N30" s="98">
        <f t="shared" si="7"/>
        <v>0</v>
      </c>
      <c r="O30" s="99">
        <f t="shared" si="3"/>
        <v>0.70298769771528991</v>
      </c>
      <c r="BL30" s="24"/>
      <c r="BM30" s="24"/>
      <c r="BN30" s="24"/>
      <c r="BO30" s="24"/>
    </row>
    <row r="31" spans="1:67" s="25" customFormat="1" ht="13.5" customHeight="1">
      <c r="A31" s="33" t="s">
        <v>20</v>
      </c>
      <c r="B31" s="97">
        <f>方向別!I84</f>
        <v>14</v>
      </c>
      <c r="C31" s="97">
        <f>方向別!J84</f>
        <v>0</v>
      </c>
      <c r="D31" s="97">
        <f>方向別!K84</f>
        <v>1</v>
      </c>
      <c r="E31" s="97">
        <f>方向別!L84</f>
        <v>0</v>
      </c>
      <c r="F31" s="97">
        <f t="shared" si="4"/>
        <v>15</v>
      </c>
      <c r="G31" s="98">
        <f>IF(SUM(C31,E31)=0,0,SUM(C31,E31)/F31*100)</f>
        <v>0</v>
      </c>
      <c r="H31" s="99">
        <f t="shared" si="8"/>
        <v>2.0746887966804977</v>
      </c>
      <c r="I31" s="97">
        <f>SUM(方向別!B243,方向別!B349)</f>
        <v>2</v>
      </c>
      <c r="J31" s="97">
        <f>SUM(方向別!C243,方向別!C349)</f>
        <v>0</v>
      </c>
      <c r="K31" s="97">
        <f>SUM(方向別!D243,方向別!D349)</f>
        <v>0</v>
      </c>
      <c r="L31" s="97">
        <f>SUM(方向別!E243,方向別!E349)</f>
        <v>0</v>
      </c>
      <c r="M31" s="97">
        <f t="shared" si="6"/>
        <v>2</v>
      </c>
      <c r="N31" s="98">
        <f>IF(SUM(J31,L31)=0,0,SUM(J31,L31)/M31*100)</f>
        <v>0</v>
      </c>
      <c r="O31" s="99">
        <f t="shared" si="3"/>
        <v>0.35149384885764495</v>
      </c>
      <c r="P31" s="23"/>
      <c r="AF31" s="23"/>
      <c r="AV31" s="23"/>
      <c r="BL31" s="24"/>
      <c r="BM31" s="24"/>
      <c r="BN31" s="24"/>
      <c r="BO31" s="24"/>
    </row>
    <row r="32" spans="1:67" s="23" customFormat="1" ht="13.5" customHeight="1">
      <c r="A32" s="33" t="s">
        <v>21</v>
      </c>
      <c r="B32" s="97">
        <f>方向別!I85</f>
        <v>5</v>
      </c>
      <c r="C32" s="97">
        <f>方向別!J85</f>
        <v>0</v>
      </c>
      <c r="D32" s="97">
        <f>方向別!K85</f>
        <v>0</v>
      </c>
      <c r="E32" s="97">
        <f>方向別!L85</f>
        <v>0</v>
      </c>
      <c r="F32" s="97">
        <f t="shared" si="4"/>
        <v>5</v>
      </c>
      <c r="G32" s="98">
        <f t="shared" si="5"/>
        <v>0</v>
      </c>
      <c r="H32" s="99">
        <f t="shared" si="8"/>
        <v>0.69156293222683263</v>
      </c>
      <c r="I32" s="97">
        <f>SUM(方向別!B244,方向別!B350)</f>
        <v>5</v>
      </c>
      <c r="J32" s="97">
        <f>SUM(方向別!C244,方向別!C350)</f>
        <v>0</v>
      </c>
      <c r="K32" s="97">
        <f>SUM(方向別!D244,方向別!D350)</f>
        <v>1</v>
      </c>
      <c r="L32" s="97">
        <f>SUM(方向別!E244,方向別!E350)</f>
        <v>0</v>
      </c>
      <c r="M32" s="97">
        <f t="shared" si="6"/>
        <v>6</v>
      </c>
      <c r="N32" s="98">
        <f>IF(SUM(J32,L32)=0,0,SUM(J32,L32)/M32*100)</f>
        <v>0</v>
      </c>
      <c r="O32" s="99">
        <f t="shared" si="3"/>
        <v>1.0544815465729349</v>
      </c>
      <c r="BL32" s="24"/>
      <c r="BM32" s="24"/>
      <c r="BN32" s="24"/>
      <c r="BO32" s="24"/>
    </row>
    <row r="33" spans="1:67" s="25" customFormat="1" ht="13.5" customHeight="1">
      <c r="A33" s="29" t="s">
        <v>15</v>
      </c>
      <c r="B33" s="103">
        <f>SUM(B27:B32)</f>
        <v>43</v>
      </c>
      <c r="C33" s="103">
        <f>SUM(C27:C32)</f>
        <v>1</v>
      </c>
      <c r="D33" s="103">
        <f>SUM(D27:D32)</f>
        <v>2</v>
      </c>
      <c r="E33" s="103">
        <f>SUM(E27:E32)</f>
        <v>0</v>
      </c>
      <c r="F33" s="103">
        <f t="shared" si="4"/>
        <v>46</v>
      </c>
      <c r="G33" s="104">
        <f>IF(SUM(C33,E33)=0,0,SUM(C33,E33)/F33*100)</f>
        <v>2.1739130434782608</v>
      </c>
      <c r="H33" s="105">
        <f t="shared" si="8"/>
        <v>6.3623789764868599</v>
      </c>
      <c r="I33" s="103">
        <f>SUM(方向別!B245,方向別!B351)</f>
        <v>25</v>
      </c>
      <c r="J33" s="103">
        <f>SUM(方向別!C245,方向別!C351)</f>
        <v>0</v>
      </c>
      <c r="K33" s="103">
        <f>SUM(方向別!D245,方向別!D351)</f>
        <v>1</v>
      </c>
      <c r="L33" s="103">
        <f>SUM(方向別!E245,方向別!E351)</f>
        <v>0</v>
      </c>
      <c r="M33" s="103">
        <f t="shared" si="6"/>
        <v>26</v>
      </c>
      <c r="N33" s="104">
        <f>IF(SUM(J33,L33)=0,0,SUM(J33,L33)/M33*100)</f>
        <v>0</v>
      </c>
      <c r="O33" s="105">
        <f>IF(M33=0,0,M33/M$59*100)</f>
        <v>4.5694200351493848</v>
      </c>
      <c r="P33" s="23"/>
      <c r="AF33" s="23"/>
      <c r="AV33" s="23"/>
    </row>
    <row r="34" spans="1:67" s="23" customFormat="1" ht="13.5" customHeight="1">
      <c r="A34" s="33" t="s">
        <v>22</v>
      </c>
      <c r="B34" s="97">
        <f>方向別!I87</f>
        <v>48</v>
      </c>
      <c r="C34" s="97">
        <f>方向別!J87</f>
        <v>0</v>
      </c>
      <c r="D34" s="97">
        <f>方向別!K87</f>
        <v>1</v>
      </c>
      <c r="E34" s="97">
        <f>方向別!L87</f>
        <v>0</v>
      </c>
      <c r="F34" s="97">
        <f t="shared" si="4"/>
        <v>49</v>
      </c>
      <c r="G34" s="98">
        <f t="shared" si="5"/>
        <v>0</v>
      </c>
      <c r="H34" s="99">
        <f t="shared" si="8"/>
        <v>6.7773167358229598</v>
      </c>
      <c r="I34" s="97">
        <f>SUM(方向別!B246,方向別!B352)</f>
        <v>53</v>
      </c>
      <c r="J34" s="97">
        <f>SUM(方向別!C246,方向別!C352)</f>
        <v>0</v>
      </c>
      <c r="K34" s="97">
        <f>SUM(方向別!D246,方向別!D352)</f>
        <v>1</v>
      </c>
      <c r="L34" s="97">
        <f>SUM(方向別!E246,方向別!E352)</f>
        <v>2</v>
      </c>
      <c r="M34" s="97">
        <f t="shared" si="6"/>
        <v>56</v>
      </c>
      <c r="N34" s="98">
        <f t="shared" ref="N34:N55" si="9">IF(SUM(J34,L34)=0,0,SUM(J34,L34)/M34*100)</f>
        <v>3.5714285714285712</v>
      </c>
      <c r="O34" s="99">
        <f t="shared" si="3"/>
        <v>9.8418277680140598</v>
      </c>
      <c r="BL34" s="24"/>
      <c r="BM34" s="24"/>
      <c r="BN34" s="24"/>
      <c r="BO34" s="24"/>
    </row>
    <row r="35" spans="1:67" s="25" customFormat="1" ht="13.5" customHeight="1">
      <c r="A35" s="33" t="s">
        <v>23</v>
      </c>
      <c r="B35" s="97">
        <f>方向別!I88</f>
        <v>44</v>
      </c>
      <c r="C35" s="97">
        <f>方向別!J88</f>
        <v>0</v>
      </c>
      <c r="D35" s="97">
        <f>方向別!K88</f>
        <v>2</v>
      </c>
      <c r="E35" s="97">
        <f>方向別!L88</f>
        <v>1</v>
      </c>
      <c r="F35" s="97">
        <f t="shared" si="4"/>
        <v>47</v>
      </c>
      <c r="G35" s="98">
        <f t="shared" si="5"/>
        <v>2.1276595744680851</v>
      </c>
      <c r="H35" s="99">
        <f t="shared" si="8"/>
        <v>6.5006915629322277</v>
      </c>
      <c r="I35" s="97">
        <f>SUM(方向別!B247,方向別!B353)</f>
        <v>42</v>
      </c>
      <c r="J35" s="97">
        <f>SUM(方向別!C247,方向別!C353)</f>
        <v>0</v>
      </c>
      <c r="K35" s="97">
        <f>SUM(方向別!D247,方向別!D353)</f>
        <v>0</v>
      </c>
      <c r="L35" s="97">
        <f>SUM(方向別!E247,方向別!E353)</f>
        <v>0</v>
      </c>
      <c r="M35" s="97">
        <f>SUM(I35:L35)</f>
        <v>42</v>
      </c>
      <c r="N35" s="98">
        <f t="shared" si="9"/>
        <v>0</v>
      </c>
      <c r="O35" s="99">
        <f t="shared" si="3"/>
        <v>7.381370826010544</v>
      </c>
      <c r="P35" s="23"/>
      <c r="AF35" s="23"/>
      <c r="AV35" s="23"/>
    </row>
    <row r="36" spans="1:67" s="23" customFormat="1" ht="13.5" customHeight="1">
      <c r="A36" s="33" t="s">
        <v>24</v>
      </c>
      <c r="B36" s="97">
        <f>方向別!I89</f>
        <v>29</v>
      </c>
      <c r="C36" s="97">
        <f>方向別!J89</f>
        <v>0</v>
      </c>
      <c r="D36" s="97">
        <f>方向別!K89</f>
        <v>2</v>
      </c>
      <c r="E36" s="97">
        <f>方向別!L89</f>
        <v>0</v>
      </c>
      <c r="F36" s="97">
        <f t="shared" si="4"/>
        <v>31</v>
      </c>
      <c r="G36" s="98">
        <f t="shared" si="5"/>
        <v>0</v>
      </c>
      <c r="H36" s="99">
        <f t="shared" si="8"/>
        <v>4.2876901798063622</v>
      </c>
      <c r="I36" s="97">
        <f>SUM(方向別!B248,方向別!B354)</f>
        <v>50</v>
      </c>
      <c r="J36" s="97">
        <f>SUM(方向別!C248,方向別!C354)</f>
        <v>0</v>
      </c>
      <c r="K36" s="97">
        <f>SUM(方向別!D248,方向別!D354)</f>
        <v>2</v>
      </c>
      <c r="L36" s="97">
        <f>SUM(方向別!E248,方向別!E354)</f>
        <v>1</v>
      </c>
      <c r="M36" s="97">
        <f t="shared" si="6"/>
        <v>53</v>
      </c>
      <c r="N36" s="98">
        <f t="shared" si="9"/>
        <v>1.8867924528301887</v>
      </c>
      <c r="O36" s="99">
        <f t="shared" si="3"/>
        <v>9.3145869947275912</v>
      </c>
      <c r="BL36" s="24"/>
      <c r="BM36" s="24"/>
      <c r="BN36" s="24"/>
      <c r="BO36" s="24"/>
    </row>
    <row r="37" spans="1:67" s="25" customFormat="1" ht="13.5" customHeight="1">
      <c r="A37" s="33" t="s">
        <v>25</v>
      </c>
      <c r="B37" s="97">
        <f>方向別!I90</f>
        <v>69</v>
      </c>
      <c r="C37" s="97">
        <f>方向別!J90</f>
        <v>0</v>
      </c>
      <c r="D37" s="97">
        <f>方向別!K90</f>
        <v>1</v>
      </c>
      <c r="E37" s="97">
        <f>方向別!L90</f>
        <v>0</v>
      </c>
      <c r="F37" s="97">
        <f t="shared" si="4"/>
        <v>70</v>
      </c>
      <c r="G37" s="98">
        <f t="shared" si="5"/>
        <v>0</v>
      </c>
      <c r="H37" s="99">
        <f t="shared" si="8"/>
        <v>9.6818810511756581</v>
      </c>
      <c r="I37" s="97">
        <f>SUM(方向別!B249,方向別!B355)</f>
        <v>28</v>
      </c>
      <c r="J37" s="97">
        <f>SUM(方向別!C249,方向別!C355)</f>
        <v>0</v>
      </c>
      <c r="K37" s="97">
        <f>SUM(方向別!D249,方向別!D355)</f>
        <v>1</v>
      </c>
      <c r="L37" s="97">
        <f>SUM(方向別!E249,方向別!E355)</f>
        <v>0</v>
      </c>
      <c r="M37" s="97">
        <f t="shared" si="6"/>
        <v>29</v>
      </c>
      <c r="N37" s="98">
        <f t="shared" si="9"/>
        <v>0</v>
      </c>
      <c r="O37" s="99">
        <f t="shared" si="3"/>
        <v>5.0966608084358525</v>
      </c>
      <c r="P37" s="23"/>
      <c r="AF37" s="23"/>
      <c r="AV37" s="23"/>
    </row>
    <row r="38" spans="1:67" s="25" customFormat="1" ht="13.5" customHeight="1">
      <c r="A38" s="33" t="s">
        <v>26</v>
      </c>
      <c r="B38" s="97">
        <f>方向別!I91</f>
        <v>44</v>
      </c>
      <c r="C38" s="97">
        <f>方向別!J91</f>
        <v>0</v>
      </c>
      <c r="D38" s="97">
        <f>方向別!K91</f>
        <v>1</v>
      </c>
      <c r="E38" s="97">
        <f>方向別!L91</f>
        <v>0</v>
      </c>
      <c r="F38" s="97">
        <f t="shared" si="4"/>
        <v>45</v>
      </c>
      <c r="G38" s="98">
        <f t="shared" si="5"/>
        <v>0</v>
      </c>
      <c r="H38" s="99">
        <f t="shared" si="8"/>
        <v>6.2240663900414939</v>
      </c>
      <c r="I38" s="97">
        <f>SUM(方向別!B250,方向別!B356)</f>
        <v>45</v>
      </c>
      <c r="J38" s="97">
        <f>SUM(方向別!C250,方向別!C356)</f>
        <v>0</v>
      </c>
      <c r="K38" s="97">
        <f>SUM(方向別!D250,方向別!D356)</f>
        <v>1</v>
      </c>
      <c r="L38" s="97">
        <f>SUM(方向別!E250,方向別!E356)</f>
        <v>0</v>
      </c>
      <c r="M38" s="97">
        <f t="shared" si="6"/>
        <v>46</v>
      </c>
      <c r="N38" s="98">
        <f t="shared" si="9"/>
        <v>0</v>
      </c>
      <c r="O38" s="99">
        <f t="shared" si="3"/>
        <v>8.0843585237258342</v>
      </c>
      <c r="P38" s="23"/>
      <c r="AF38" s="23"/>
      <c r="AV38" s="23"/>
    </row>
    <row r="39" spans="1:67" s="25" customFormat="1" ht="13.5" customHeight="1">
      <c r="A39" s="33" t="s">
        <v>27</v>
      </c>
      <c r="B39" s="97">
        <f>方向別!I92</f>
        <v>50</v>
      </c>
      <c r="C39" s="97">
        <f>方向別!J92</f>
        <v>0</v>
      </c>
      <c r="D39" s="97">
        <f>方向別!K92</f>
        <v>0</v>
      </c>
      <c r="E39" s="97">
        <f>方向別!L92</f>
        <v>0</v>
      </c>
      <c r="F39" s="97">
        <f t="shared" si="4"/>
        <v>50</v>
      </c>
      <c r="G39" s="98">
        <f t="shared" si="5"/>
        <v>0</v>
      </c>
      <c r="H39" s="99">
        <f t="shared" si="8"/>
        <v>6.9156293222683267</v>
      </c>
      <c r="I39" s="97">
        <f>SUM(方向別!B251,方向別!B357)</f>
        <v>42</v>
      </c>
      <c r="J39" s="97">
        <f>SUM(方向別!C251,方向別!C357)</f>
        <v>0</v>
      </c>
      <c r="K39" s="97">
        <f>SUM(方向別!D251,方向別!D357)</f>
        <v>2</v>
      </c>
      <c r="L39" s="97">
        <f>SUM(方向別!E251,方向別!E357)</f>
        <v>0</v>
      </c>
      <c r="M39" s="97">
        <f t="shared" si="6"/>
        <v>44</v>
      </c>
      <c r="N39" s="98">
        <f t="shared" si="9"/>
        <v>0</v>
      </c>
      <c r="O39" s="99">
        <f t="shared" si="3"/>
        <v>7.7328646748681891</v>
      </c>
      <c r="P39" s="23"/>
      <c r="AF39" s="23"/>
      <c r="AV39" s="23"/>
      <c r="BL39" s="24"/>
      <c r="BM39" s="24"/>
      <c r="BN39" s="24"/>
      <c r="BO39" s="24"/>
    </row>
    <row r="40" spans="1:67" s="23" customFormat="1" ht="13.5" customHeight="1">
      <c r="A40" s="33" t="s">
        <v>28</v>
      </c>
      <c r="B40" s="97">
        <f>方向別!I93</f>
        <v>47</v>
      </c>
      <c r="C40" s="97">
        <f>方向別!J93</f>
        <v>0</v>
      </c>
      <c r="D40" s="97">
        <f>方向別!K93</f>
        <v>2</v>
      </c>
      <c r="E40" s="97">
        <f>方向別!L93</f>
        <v>0</v>
      </c>
      <c r="F40" s="97">
        <f t="shared" si="4"/>
        <v>49</v>
      </c>
      <c r="G40" s="98">
        <f t="shared" si="5"/>
        <v>0</v>
      </c>
      <c r="H40" s="99">
        <f t="shared" si="8"/>
        <v>6.7773167358229598</v>
      </c>
      <c r="I40" s="97">
        <f>SUM(方向別!B252,方向別!B358)</f>
        <v>23</v>
      </c>
      <c r="J40" s="97">
        <f>SUM(方向別!C252,方向別!C358)</f>
        <v>0</v>
      </c>
      <c r="K40" s="97">
        <f>SUM(方向別!D252,方向別!D358)</f>
        <v>2</v>
      </c>
      <c r="L40" s="97">
        <f>SUM(方向別!E252,方向別!E358)</f>
        <v>0</v>
      </c>
      <c r="M40" s="97">
        <f t="shared" si="6"/>
        <v>25</v>
      </c>
      <c r="N40" s="98">
        <f t="shared" si="9"/>
        <v>0</v>
      </c>
      <c r="O40" s="99">
        <f t="shared" si="3"/>
        <v>4.3936731107205622</v>
      </c>
      <c r="BL40" s="24"/>
      <c r="BM40" s="24"/>
      <c r="BN40" s="24"/>
      <c r="BO40" s="24"/>
    </row>
    <row r="41" spans="1:67" s="23" customFormat="1" ht="13.5" customHeight="1">
      <c r="A41" s="33" t="s">
        <v>56</v>
      </c>
      <c r="B41" s="97">
        <f>方向別!I94</f>
        <v>35</v>
      </c>
      <c r="C41" s="97">
        <f>方向別!J94</f>
        <v>0</v>
      </c>
      <c r="D41" s="97">
        <f>方向別!K94</f>
        <v>1</v>
      </c>
      <c r="E41" s="97">
        <f>方向別!L94</f>
        <v>0</v>
      </c>
      <c r="F41" s="97">
        <f t="shared" si="4"/>
        <v>36</v>
      </c>
      <c r="G41" s="98">
        <f t="shared" si="5"/>
        <v>0</v>
      </c>
      <c r="H41" s="99">
        <f t="shared" si="8"/>
        <v>4.9792531120331951</v>
      </c>
      <c r="I41" s="97">
        <f>SUM(方向別!B253,方向別!B359)</f>
        <v>49</v>
      </c>
      <c r="J41" s="97">
        <f>SUM(方向別!C253,方向別!C359)</f>
        <v>0</v>
      </c>
      <c r="K41" s="97">
        <f>SUM(方向別!D253,方向別!D359)</f>
        <v>1</v>
      </c>
      <c r="L41" s="97">
        <f>SUM(方向別!E253,方向別!E359)</f>
        <v>0</v>
      </c>
      <c r="M41" s="97">
        <f t="shared" si="6"/>
        <v>50</v>
      </c>
      <c r="N41" s="98">
        <f t="shared" si="9"/>
        <v>0</v>
      </c>
      <c r="O41" s="99">
        <f t="shared" si="3"/>
        <v>8.7873462214411244</v>
      </c>
      <c r="BL41" s="24"/>
      <c r="BM41" s="24"/>
      <c r="BN41" s="24"/>
      <c r="BO41" s="24"/>
    </row>
    <row r="42" spans="1:67" s="23" customFormat="1" ht="13.5" customHeight="1">
      <c r="A42" s="37" t="s">
        <v>29</v>
      </c>
      <c r="B42" s="100">
        <f>方向別!I95</f>
        <v>4</v>
      </c>
      <c r="C42" s="100">
        <f>方向別!J95</f>
        <v>0</v>
      </c>
      <c r="D42" s="100">
        <f>方向別!K95</f>
        <v>0</v>
      </c>
      <c r="E42" s="100">
        <f>方向別!L95</f>
        <v>0</v>
      </c>
      <c r="F42" s="100">
        <f t="shared" si="4"/>
        <v>4</v>
      </c>
      <c r="G42" s="101">
        <f t="shared" si="5"/>
        <v>0</v>
      </c>
      <c r="H42" s="102">
        <f t="shared" si="8"/>
        <v>0.55325034578146615</v>
      </c>
      <c r="I42" s="100">
        <f>SUM(方向別!B254,方向別!B360)</f>
        <v>3</v>
      </c>
      <c r="J42" s="100">
        <f>SUM(方向別!C254,方向別!C360)</f>
        <v>0</v>
      </c>
      <c r="K42" s="100">
        <f>SUM(方向別!D254,方向別!D360)</f>
        <v>0</v>
      </c>
      <c r="L42" s="100">
        <f>SUM(方向別!E254,方向別!E360)</f>
        <v>0</v>
      </c>
      <c r="M42" s="100">
        <f t="shared" si="6"/>
        <v>3</v>
      </c>
      <c r="N42" s="101">
        <f t="shared" si="9"/>
        <v>0</v>
      </c>
      <c r="O42" s="102">
        <f t="shared" si="3"/>
        <v>0.52724077328646746</v>
      </c>
      <c r="BL42" s="24"/>
      <c r="BM42" s="24"/>
      <c r="BN42" s="24"/>
      <c r="BO42" s="24"/>
    </row>
    <row r="43" spans="1:67" s="25" customFormat="1" ht="13.5" customHeight="1">
      <c r="A43" s="33" t="s">
        <v>30</v>
      </c>
      <c r="B43" s="97">
        <f>方向別!I96</f>
        <v>6</v>
      </c>
      <c r="C43" s="97">
        <f>方向別!J96</f>
        <v>0</v>
      </c>
      <c r="D43" s="97">
        <f>方向別!K96</f>
        <v>2</v>
      </c>
      <c r="E43" s="97">
        <f>方向別!L96</f>
        <v>0</v>
      </c>
      <c r="F43" s="97">
        <f t="shared" si="4"/>
        <v>8</v>
      </c>
      <c r="G43" s="98">
        <f t="shared" si="5"/>
        <v>0</v>
      </c>
      <c r="H43" s="99">
        <f t="shared" si="8"/>
        <v>1.1065006915629323</v>
      </c>
      <c r="I43" s="97">
        <f>SUM(方向別!B255,方向別!B361)</f>
        <v>8</v>
      </c>
      <c r="J43" s="97">
        <f>SUM(方向別!C255,方向別!C361)</f>
        <v>0</v>
      </c>
      <c r="K43" s="97">
        <f>SUM(方向別!D255,方向別!D361)</f>
        <v>0</v>
      </c>
      <c r="L43" s="97">
        <f>SUM(方向別!E255,方向別!E361)</f>
        <v>0</v>
      </c>
      <c r="M43" s="97">
        <f t="shared" si="6"/>
        <v>8</v>
      </c>
      <c r="N43" s="98">
        <f t="shared" si="9"/>
        <v>0</v>
      </c>
      <c r="O43" s="99">
        <f t="shared" si="3"/>
        <v>1.4059753954305798</v>
      </c>
      <c r="P43" s="23"/>
      <c r="AF43" s="23"/>
      <c r="AV43" s="23"/>
    </row>
    <row r="44" spans="1:67" s="25" customFormat="1" ht="13.5" customHeight="1">
      <c r="A44" s="33" t="s">
        <v>31</v>
      </c>
      <c r="B44" s="97">
        <f>方向別!I97</f>
        <v>9</v>
      </c>
      <c r="C44" s="97">
        <f>方向別!J97</f>
        <v>0</v>
      </c>
      <c r="D44" s="97">
        <f>方向別!K97</f>
        <v>0</v>
      </c>
      <c r="E44" s="97">
        <f>方向別!L97</f>
        <v>0</v>
      </c>
      <c r="F44" s="97">
        <f t="shared" si="4"/>
        <v>9</v>
      </c>
      <c r="G44" s="98">
        <f t="shared" si="5"/>
        <v>0</v>
      </c>
      <c r="H44" s="99">
        <f t="shared" si="8"/>
        <v>1.2448132780082988</v>
      </c>
      <c r="I44" s="97">
        <f>SUM(方向別!B256,方向別!B362)</f>
        <v>10</v>
      </c>
      <c r="J44" s="97">
        <f>SUM(方向別!C256,方向別!C362)</f>
        <v>0</v>
      </c>
      <c r="K44" s="97">
        <f>SUM(方向別!D256,方向別!D362)</f>
        <v>1</v>
      </c>
      <c r="L44" s="97">
        <f>SUM(方向別!E256,方向別!E362)</f>
        <v>0</v>
      </c>
      <c r="M44" s="97">
        <f t="shared" si="6"/>
        <v>11</v>
      </c>
      <c r="N44" s="98">
        <f t="shared" si="9"/>
        <v>0</v>
      </c>
      <c r="O44" s="99">
        <f t="shared" si="3"/>
        <v>1.9332161687170473</v>
      </c>
      <c r="P44" s="23"/>
      <c r="AF44" s="23"/>
      <c r="AV44" s="23"/>
    </row>
    <row r="45" spans="1:67" s="25" customFormat="1" ht="13.5" customHeight="1">
      <c r="A45" s="33" t="s">
        <v>32</v>
      </c>
      <c r="B45" s="97">
        <f>方向別!I98</f>
        <v>7</v>
      </c>
      <c r="C45" s="97">
        <f>方向別!J98</f>
        <v>0</v>
      </c>
      <c r="D45" s="97">
        <f>方向別!K98</f>
        <v>0</v>
      </c>
      <c r="E45" s="97">
        <f>方向別!L98</f>
        <v>0</v>
      </c>
      <c r="F45" s="97">
        <f t="shared" si="4"/>
        <v>7</v>
      </c>
      <c r="G45" s="98">
        <f t="shared" si="5"/>
        <v>0</v>
      </c>
      <c r="H45" s="99">
        <f t="shared" si="8"/>
        <v>0.9681881051175657</v>
      </c>
      <c r="I45" s="97">
        <f>SUM(方向別!B257,方向別!B363)</f>
        <v>5</v>
      </c>
      <c r="J45" s="97">
        <f>SUM(方向別!C257,方向別!C363)</f>
        <v>0</v>
      </c>
      <c r="K45" s="97">
        <f>SUM(方向別!D257,方向別!D363)</f>
        <v>0</v>
      </c>
      <c r="L45" s="97">
        <f>SUM(方向別!E257,方向別!E363)</f>
        <v>0</v>
      </c>
      <c r="M45" s="97">
        <f t="shared" si="6"/>
        <v>5</v>
      </c>
      <c r="N45" s="98">
        <f t="shared" si="9"/>
        <v>0</v>
      </c>
      <c r="O45" s="99">
        <f t="shared" si="3"/>
        <v>0.87873462214411258</v>
      </c>
      <c r="P45" s="23"/>
      <c r="AF45" s="23"/>
      <c r="AV45" s="23"/>
      <c r="BL45" s="24"/>
      <c r="BM45" s="24"/>
      <c r="BN45" s="24"/>
      <c r="BO45" s="24"/>
    </row>
    <row r="46" spans="1:67" s="23" customFormat="1" ht="13.5" customHeight="1">
      <c r="A46" s="33" t="s">
        <v>33</v>
      </c>
      <c r="B46" s="97">
        <f>方向別!I99</f>
        <v>5</v>
      </c>
      <c r="C46" s="97">
        <f>方向別!J99</f>
        <v>0</v>
      </c>
      <c r="D46" s="97">
        <f>方向別!K99</f>
        <v>1</v>
      </c>
      <c r="E46" s="97">
        <f>方向別!L99</f>
        <v>0</v>
      </c>
      <c r="F46" s="97">
        <f t="shared" si="4"/>
        <v>6</v>
      </c>
      <c r="G46" s="98">
        <f t="shared" si="5"/>
        <v>0</v>
      </c>
      <c r="H46" s="99">
        <f t="shared" si="8"/>
        <v>0.82987551867219922</v>
      </c>
      <c r="I46" s="97">
        <f>SUM(方向別!B258,方向別!B364)</f>
        <v>4</v>
      </c>
      <c r="J46" s="97">
        <f>SUM(方向別!C258,方向別!C364)</f>
        <v>0</v>
      </c>
      <c r="K46" s="97">
        <f>SUM(方向別!D258,方向別!D364)</f>
        <v>1</v>
      </c>
      <c r="L46" s="97">
        <f>SUM(方向別!E258,方向別!E364)</f>
        <v>0</v>
      </c>
      <c r="M46" s="97">
        <f t="shared" si="6"/>
        <v>5</v>
      </c>
      <c r="N46" s="98">
        <f t="shared" si="9"/>
        <v>0</v>
      </c>
      <c r="O46" s="99">
        <f t="shared" si="3"/>
        <v>0.87873462214411258</v>
      </c>
      <c r="BL46" s="24"/>
      <c r="BM46" s="24"/>
      <c r="BN46" s="24"/>
      <c r="BO46" s="24"/>
    </row>
    <row r="47" spans="1:67" s="25" customFormat="1" ht="13.5" customHeight="1">
      <c r="A47" s="33" t="s">
        <v>34</v>
      </c>
      <c r="B47" s="97">
        <f>方向別!I100</f>
        <v>5</v>
      </c>
      <c r="C47" s="97">
        <f>方向別!J100</f>
        <v>0</v>
      </c>
      <c r="D47" s="97">
        <f>方向別!K100</f>
        <v>0</v>
      </c>
      <c r="E47" s="97">
        <f>方向別!L100</f>
        <v>0</v>
      </c>
      <c r="F47" s="97">
        <f t="shared" si="4"/>
        <v>5</v>
      </c>
      <c r="G47" s="98">
        <f t="shared" si="5"/>
        <v>0</v>
      </c>
      <c r="H47" s="99">
        <f t="shared" si="8"/>
        <v>0.69156293222683263</v>
      </c>
      <c r="I47" s="97">
        <f>SUM(方向別!B259,方向別!B365)</f>
        <v>3</v>
      </c>
      <c r="J47" s="97">
        <f>SUM(方向別!C259,方向別!C365)</f>
        <v>0</v>
      </c>
      <c r="K47" s="97">
        <f>SUM(方向別!D259,方向別!D365)</f>
        <v>0</v>
      </c>
      <c r="L47" s="97">
        <f>SUM(方向別!E259,方向別!E365)</f>
        <v>0</v>
      </c>
      <c r="M47" s="97">
        <f t="shared" si="6"/>
        <v>3</v>
      </c>
      <c r="N47" s="98">
        <f t="shared" si="9"/>
        <v>0</v>
      </c>
      <c r="O47" s="99">
        <f t="shared" si="3"/>
        <v>0.52724077328646746</v>
      </c>
      <c r="P47" s="23"/>
      <c r="AF47" s="23"/>
      <c r="AV47" s="23"/>
      <c r="BL47" s="24"/>
      <c r="BM47" s="24"/>
      <c r="BN47" s="24"/>
      <c r="BO47" s="24"/>
    </row>
    <row r="48" spans="1:67" s="23" customFormat="1" ht="13.5" customHeight="1">
      <c r="A48" s="29" t="s">
        <v>15</v>
      </c>
      <c r="B48" s="103">
        <f>SUM(B42:B47)</f>
        <v>36</v>
      </c>
      <c r="C48" s="103">
        <f>SUM(C42:C47)</f>
        <v>0</v>
      </c>
      <c r="D48" s="103">
        <f>SUM(D42:D47)</f>
        <v>3</v>
      </c>
      <c r="E48" s="103">
        <f>SUM(E42:E47)</f>
        <v>0</v>
      </c>
      <c r="F48" s="103">
        <f t="shared" si="4"/>
        <v>39</v>
      </c>
      <c r="G48" s="104">
        <f t="shared" si="5"/>
        <v>0</v>
      </c>
      <c r="H48" s="105">
        <f t="shared" si="8"/>
        <v>5.394190871369295</v>
      </c>
      <c r="I48" s="103">
        <f>SUM(方向別!B260,方向別!B366)</f>
        <v>33</v>
      </c>
      <c r="J48" s="103">
        <f>SUM(方向別!C260,方向別!C366)</f>
        <v>0</v>
      </c>
      <c r="K48" s="103">
        <f>SUM(方向別!D260,方向別!D366)</f>
        <v>2</v>
      </c>
      <c r="L48" s="103">
        <f>SUM(方向別!E260,方向別!E366)</f>
        <v>0</v>
      </c>
      <c r="M48" s="103">
        <f t="shared" si="6"/>
        <v>35</v>
      </c>
      <c r="N48" s="104">
        <f t="shared" si="9"/>
        <v>0</v>
      </c>
      <c r="O48" s="105">
        <f t="shared" si="3"/>
        <v>6.1511423550087869</v>
      </c>
      <c r="BL48" s="24"/>
      <c r="BM48" s="24"/>
      <c r="BN48" s="24"/>
      <c r="BO48" s="24"/>
    </row>
    <row r="49" spans="1:67" s="23" customFormat="1" ht="13.5" customHeight="1">
      <c r="A49" s="37" t="s">
        <v>35</v>
      </c>
      <c r="B49" s="100">
        <f>方向別!I102</f>
        <v>5</v>
      </c>
      <c r="C49" s="100">
        <f>方向別!J102</f>
        <v>0</v>
      </c>
      <c r="D49" s="100">
        <f>方向別!K102</f>
        <v>1</v>
      </c>
      <c r="E49" s="100">
        <f>方向別!L102</f>
        <v>0</v>
      </c>
      <c r="F49" s="100">
        <f t="shared" si="4"/>
        <v>6</v>
      </c>
      <c r="G49" s="101">
        <f t="shared" si="5"/>
        <v>0</v>
      </c>
      <c r="H49" s="102">
        <f t="shared" si="8"/>
        <v>0.82987551867219922</v>
      </c>
      <c r="I49" s="100">
        <f>SUM(方向別!B261,方向別!B367)</f>
        <v>0</v>
      </c>
      <c r="J49" s="100">
        <f>SUM(方向別!C261,方向別!C367)</f>
        <v>0</v>
      </c>
      <c r="K49" s="100">
        <f>SUM(方向別!D261,方向別!D367)</f>
        <v>0</v>
      </c>
      <c r="L49" s="100">
        <f>SUM(方向別!E261,方向別!E367)</f>
        <v>0</v>
      </c>
      <c r="M49" s="100">
        <f t="shared" si="6"/>
        <v>0</v>
      </c>
      <c r="N49" s="101">
        <f t="shared" si="9"/>
        <v>0</v>
      </c>
      <c r="O49" s="102">
        <f t="shared" si="3"/>
        <v>0</v>
      </c>
      <c r="BL49" s="24"/>
      <c r="BM49" s="24"/>
      <c r="BN49" s="24"/>
      <c r="BO49" s="24"/>
    </row>
    <row r="50" spans="1:67" s="25" customFormat="1" ht="13.5" customHeight="1">
      <c r="A50" s="33" t="s">
        <v>36</v>
      </c>
      <c r="B50" s="97">
        <f>方向別!I103</f>
        <v>3</v>
      </c>
      <c r="C50" s="97">
        <f>方向別!J103</f>
        <v>0</v>
      </c>
      <c r="D50" s="97">
        <f>方向別!K103</f>
        <v>0</v>
      </c>
      <c r="E50" s="97">
        <f>方向別!L103</f>
        <v>0</v>
      </c>
      <c r="F50" s="97">
        <f t="shared" si="4"/>
        <v>3</v>
      </c>
      <c r="G50" s="98">
        <f t="shared" si="5"/>
        <v>0</v>
      </c>
      <c r="H50" s="99">
        <f t="shared" si="8"/>
        <v>0.41493775933609961</v>
      </c>
      <c r="I50" s="97">
        <f>SUM(方向別!B262,方向別!B368)</f>
        <v>3</v>
      </c>
      <c r="J50" s="97">
        <f>SUM(方向別!C262,方向別!C368)</f>
        <v>0</v>
      </c>
      <c r="K50" s="97">
        <f>SUM(方向別!D262,方向別!D368)</f>
        <v>0</v>
      </c>
      <c r="L50" s="97">
        <f>SUM(方向別!E262,方向別!E368)</f>
        <v>0</v>
      </c>
      <c r="M50" s="97">
        <f t="shared" si="6"/>
        <v>3</v>
      </c>
      <c r="N50" s="98">
        <f t="shared" si="9"/>
        <v>0</v>
      </c>
      <c r="O50" s="99">
        <f t="shared" si="3"/>
        <v>0.52724077328646746</v>
      </c>
      <c r="P50" s="23"/>
      <c r="AF50" s="23"/>
      <c r="AV50" s="23"/>
    </row>
    <row r="51" spans="1:67" s="25" customFormat="1" ht="13.5" customHeight="1">
      <c r="A51" s="33" t="s">
        <v>37</v>
      </c>
      <c r="B51" s="97">
        <f>方向別!I104</f>
        <v>9</v>
      </c>
      <c r="C51" s="97">
        <f>方向別!J104</f>
        <v>0</v>
      </c>
      <c r="D51" s="97">
        <f>方向別!K104</f>
        <v>0</v>
      </c>
      <c r="E51" s="97">
        <f>方向別!L104</f>
        <v>0</v>
      </c>
      <c r="F51" s="97">
        <f t="shared" si="4"/>
        <v>9</v>
      </c>
      <c r="G51" s="98">
        <f t="shared" si="5"/>
        <v>0</v>
      </c>
      <c r="H51" s="99">
        <f t="shared" si="8"/>
        <v>1.2448132780082988</v>
      </c>
      <c r="I51" s="97">
        <f>SUM(方向別!B263,方向別!B369)</f>
        <v>2</v>
      </c>
      <c r="J51" s="97">
        <f>SUM(方向別!C263,方向別!C369)</f>
        <v>0</v>
      </c>
      <c r="K51" s="97">
        <f>SUM(方向別!D263,方向別!D369)</f>
        <v>1</v>
      </c>
      <c r="L51" s="97">
        <f>SUM(方向別!E263,方向別!E369)</f>
        <v>0</v>
      </c>
      <c r="M51" s="97">
        <f>SUM(I51:L51)</f>
        <v>3</v>
      </c>
      <c r="N51" s="98">
        <f t="shared" si="9"/>
        <v>0</v>
      </c>
      <c r="O51" s="99">
        <f>IF(M51=0,0,M51/M$59*100)</f>
        <v>0.52724077328646746</v>
      </c>
      <c r="P51" s="23"/>
      <c r="AF51" s="23"/>
      <c r="AV51" s="23"/>
    </row>
    <row r="52" spans="1:67" s="22" customFormat="1" ht="13.5" customHeight="1">
      <c r="A52" s="33" t="s">
        <v>38</v>
      </c>
      <c r="B52" s="97">
        <f>方向別!I105</f>
        <v>6</v>
      </c>
      <c r="C52" s="97">
        <f>方向別!J105</f>
        <v>0</v>
      </c>
      <c r="D52" s="97">
        <f>方向別!K105</f>
        <v>0</v>
      </c>
      <c r="E52" s="97">
        <f>方向別!L105</f>
        <v>0</v>
      </c>
      <c r="F52" s="97">
        <f t="shared" si="4"/>
        <v>6</v>
      </c>
      <c r="G52" s="98">
        <f t="shared" si="5"/>
        <v>0</v>
      </c>
      <c r="H52" s="99">
        <f t="shared" si="8"/>
        <v>0.82987551867219922</v>
      </c>
      <c r="I52" s="97">
        <f>SUM(方向別!B264,方向別!B370)</f>
        <v>4</v>
      </c>
      <c r="J52" s="97">
        <f>SUM(方向別!C264,方向別!C370)</f>
        <v>0</v>
      </c>
      <c r="K52" s="97">
        <f>SUM(方向別!D264,方向別!D370)</f>
        <v>0</v>
      </c>
      <c r="L52" s="97">
        <f>SUM(方向別!E264,方向別!E370)</f>
        <v>0</v>
      </c>
      <c r="M52" s="97">
        <f t="shared" si="6"/>
        <v>4</v>
      </c>
      <c r="N52" s="98">
        <f t="shared" si="9"/>
        <v>0</v>
      </c>
      <c r="O52" s="99">
        <f>IF(M52=0,0,M52/M$59*100)</f>
        <v>0.70298769771528991</v>
      </c>
      <c r="P52" s="23"/>
      <c r="AF52" s="23"/>
      <c r="AV52" s="23"/>
      <c r="BL52" s="24"/>
      <c r="BM52" s="24"/>
      <c r="BN52" s="24"/>
      <c r="BO52" s="24"/>
    </row>
    <row r="53" spans="1:67" s="22" customFormat="1" ht="13.5" customHeight="1">
      <c r="A53" s="33" t="s">
        <v>39</v>
      </c>
      <c r="B53" s="97">
        <f>方向別!I106</f>
        <v>2</v>
      </c>
      <c r="C53" s="97">
        <f>方向別!J106</f>
        <v>0</v>
      </c>
      <c r="D53" s="97">
        <f>方向別!K106</f>
        <v>0</v>
      </c>
      <c r="E53" s="97">
        <f>方向別!L106</f>
        <v>0</v>
      </c>
      <c r="F53" s="97">
        <f t="shared" si="4"/>
        <v>2</v>
      </c>
      <c r="G53" s="98">
        <f t="shared" si="5"/>
        <v>0</v>
      </c>
      <c r="H53" s="99">
        <f t="shared" si="8"/>
        <v>0.27662517289073307</v>
      </c>
      <c r="I53" s="97">
        <f>SUM(方向別!B265,方向別!B371)</f>
        <v>8</v>
      </c>
      <c r="J53" s="97">
        <f>SUM(方向別!C265,方向別!C371)</f>
        <v>0</v>
      </c>
      <c r="K53" s="97">
        <f>SUM(方向別!D265,方向別!D371)</f>
        <v>0</v>
      </c>
      <c r="L53" s="97">
        <f>SUM(方向別!E265,方向別!E371)</f>
        <v>0</v>
      </c>
      <c r="M53" s="97">
        <f t="shared" si="6"/>
        <v>8</v>
      </c>
      <c r="N53" s="98">
        <f t="shared" si="9"/>
        <v>0</v>
      </c>
      <c r="O53" s="99">
        <f t="shared" si="3"/>
        <v>1.4059753954305798</v>
      </c>
      <c r="P53" s="23"/>
      <c r="AF53" s="23"/>
      <c r="AV53" s="23"/>
      <c r="BL53" s="24"/>
      <c r="BM53" s="24"/>
      <c r="BN53" s="24"/>
      <c r="BO53" s="24"/>
    </row>
    <row r="54" spans="1:67" s="23" customFormat="1" ht="13.5" customHeight="1">
      <c r="A54" s="33" t="s">
        <v>40</v>
      </c>
      <c r="B54" s="97">
        <f>方向別!I107</f>
        <v>2</v>
      </c>
      <c r="C54" s="97">
        <f>方向別!J107</f>
        <v>0</v>
      </c>
      <c r="D54" s="97">
        <f>方向別!K107</f>
        <v>0</v>
      </c>
      <c r="E54" s="97">
        <f>方向別!L107</f>
        <v>0</v>
      </c>
      <c r="F54" s="97">
        <f t="shared" si="4"/>
        <v>2</v>
      </c>
      <c r="G54" s="98">
        <f t="shared" si="5"/>
        <v>0</v>
      </c>
      <c r="H54" s="99">
        <f t="shared" si="8"/>
        <v>0.27662517289073307</v>
      </c>
      <c r="I54" s="97">
        <f>SUM(方向別!B266,方向別!B372)</f>
        <v>1</v>
      </c>
      <c r="J54" s="97">
        <f>SUM(方向別!C266,方向別!C372)</f>
        <v>0</v>
      </c>
      <c r="K54" s="97">
        <f>SUM(方向別!D266,方向別!D372)</f>
        <v>0</v>
      </c>
      <c r="L54" s="97">
        <f>SUM(方向別!E266,方向別!E372)</f>
        <v>0</v>
      </c>
      <c r="M54" s="97">
        <f t="shared" si="6"/>
        <v>1</v>
      </c>
      <c r="N54" s="98">
        <f t="shared" si="9"/>
        <v>0</v>
      </c>
      <c r="O54" s="99">
        <f t="shared" si="3"/>
        <v>0.17574692442882248</v>
      </c>
      <c r="BL54" s="24"/>
      <c r="BM54" s="24"/>
      <c r="BN54" s="24"/>
      <c r="BO54" s="24"/>
    </row>
    <row r="55" spans="1:67" s="25" customFormat="1" ht="13.5" customHeight="1">
      <c r="A55" s="29" t="s">
        <v>15</v>
      </c>
      <c r="B55" s="103">
        <f>SUM(B49:B54)</f>
        <v>27</v>
      </c>
      <c r="C55" s="103">
        <f>SUM(C49:C54)</f>
        <v>0</v>
      </c>
      <c r="D55" s="103">
        <f>SUM(D49:D54)</f>
        <v>1</v>
      </c>
      <c r="E55" s="103">
        <f>SUM(E49:E54)</f>
        <v>0</v>
      </c>
      <c r="F55" s="103">
        <f t="shared" si="4"/>
        <v>28</v>
      </c>
      <c r="G55" s="104">
        <f t="shared" si="5"/>
        <v>0</v>
      </c>
      <c r="H55" s="105">
        <f t="shared" si="8"/>
        <v>3.8727524204702628</v>
      </c>
      <c r="I55" s="103">
        <f>SUM(方向別!B267,方向別!B373)</f>
        <v>18</v>
      </c>
      <c r="J55" s="103">
        <f>SUM(方向別!C267,方向別!C373)</f>
        <v>0</v>
      </c>
      <c r="K55" s="103">
        <f>SUM(方向別!D267,方向別!D373)</f>
        <v>1</v>
      </c>
      <c r="L55" s="103">
        <f>SUM(方向別!E267,方向別!E373)</f>
        <v>0</v>
      </c>
      <c r="M55" s="103">
        <f>SUM(I55:L55)</f>
        <v>19</v>
      </c>
      <c r="N55" s="104">
        <f t="shared" si="9"/>
        <v>0</v>
      </c>
      <c r="O55" s="105">
        <f t="shared" si="3"/>
        <v>3.3391915641476277</v>
      </c>
      <c r="P55" s="23"/>
      <c r="AF55" s="23"/>
      <c r="AV55" s="23"/>
    </row>
    <row r="56" spans="1:67" s="25" customFormat="1" ht="13.5" customHeight="1">
      <c r="A56" s="90" t="s">
        <v>113</v>
      </c>
      <c r="B56" s="97">
        <f>方向別!I109</f>
        <v>36</v>
      </c>
      <c r="C56" s="97">
        <f>方向別!J109</f>
        <v>0</v>
      </c>
      <c r="D56" s="97">
        <f>方向別!K109</f>
        <v>0</v>
      </c>
      <c r="E56" s="97">
        <f>方向別!L109</f>
        <v>0</v>
      </c>
      <c r="F56" s="97">
        <f>方向別!M109</f>
        <v>36</v>
      </c>
      <c r="G56" s="98">
        <f>方向別!N109</f>
        <v>0</v>
      </c>
      <c r="H56" s="99">
        <f>方向別!O109</f>
        <v>4.9792531120331951</v>
      </c>
      <c r="I56" s="97">
        <f>SUM(方向別!B268,方向別!B374)</f>
        <v>13</v>
      </c>
      <c r="J56" s="97">
        <f>SUM(方向別!C268,方向別!C374)</f>
        <v>0</v>
      </c>
      <c r="K56" s="97">
        <f>SUM(方向別!D268,方向別!D374)</f>
        <v>0</v>
      </c>
      <c r="L56" s="97">
        <f>SUM(方向別!E268,方向別!E374)</f>
        <v>1</v>
      </c>
      <c r="M56" s="97">
        <f>SUM(I56:L56)</f>
        <v>14</v>
      </c>
      <c r="N56" s="98">
        <f t="shared" ref="N56:N58" si="10">IF(SUM(J56,L56)=0,0,ROUND(SUM(J56,L56)/M56*100,1))</f>
        <v>7.1</v>
      </c>
      <c r="O56" s="99">
        <f>IF(M56=0,0,M56/M$59*100)</f>
        <v>2.4604569420035149</v>
      </c>
      <c r="P56" s="23"/>
      <c r="AF56" s="23"/>
      <c r="AV56" s="23"/>
      <c r="AW56" s="23"/>
      <c r="AX56" s="23"/>
      <c r="AY56" s="23"/>
      <c r="AZ56" s="23"/>
    </row>
    <row r="57" spans="1:67" s="25" customFormat="1" ht="13.5" customHeight="1">
      <c r="A57" s="33" t="s">
        <v>114</v>
      </c>
      <c r="B57" s="97">
        <f>方向別!I110</f>
        <v>26</v>
      </c>
      <c r="C57" s="97">
        <f>方向別!J110</f>
        <v>0</v>
      </c>
      <c r="D57" s="97">
        <f>方向別!K110</f>
        <v>0</v>
      </c>
      <c r="E57" s="97">
        <f>方向別!L110</f>
        <v>0</v>
      </c>
      <c r="F57" s="97">
        <f>方向別!M110</f>
        <v>26</v>
      </c>
      <c r="G57" s="98">
        <f>方向別!N110</f>
        <v>0</v>
      </c>
      <c r="H57" s="99">
        <f>方向別!O110</f>
        <v>3.5961272475795294</v>
      </c>
      <c r="I57" s="97">
        <f>SUM(方向別!B269,方向別!B375)</f>
        <v>18</v>
      </c>
      <c r="J57" s="97">
        <f>SUM(方向別!C269,方向別!C375)</f>
        <v>0</v>
      </c>
      <c r="K57" s="97">
        <f>SUM(方向別!D269,方向別!D375)</f>
        <v>1</v>
      </c>
      <c r="L57" s="97">
        <f>SUM(方向別!E269,方向別!E375)</f>
        <v>0</v>
      </c>
      <c r="M57" s="97">
        <f>SUM(I57:L57)</f>
        <v>19</v>
      </c>
      <c r="N57" s="98">
        <f t="shared" si="10"/>
        <v>0</v>
      </c>
      <c r="O57" s="99">
        <f>IF(M57=0,0,M57/M$59*100)</f>
        <v>3.3391915641476277</v>
      </c>
      <c r="P57" s="23"/>
      <c r="AF57" s="23"/>
      <c r="AV57" s="23"/>
      <c r="AW57" s="23"/>
      <c r="AX57" s="23"/>
      <c r="AY57" s="23"/>
      <c r="AZ57" s="23"/>
    </row>
    <row r="58" spans="1:67" s="25" customFormat="1" ht="13.5" customHeight="1">
      <c r="A58" s="33" t="s">
        <v>115</v>
      </c>
      <c r="B58" s="97">
        <f>方向別!I111</f>
        <v>20</v>
      </c>
      <c r="C58" s="97">
        <f>方向別!J111</f>
        <v>0</v>
      </c>
      <c r="D58" s="97">
        <f>方向別!K111</f>
        <v>0</v>
      </c>
      <c r="E58" s="97">
        <f>方向別!L111</f>
        <v>0</v>
      </c>
      <c r="F58" s="97">
        <f>方向別!M111</f>
        <v>20</v>
      </c>
      <c r="G58" s="98">
        <f>方向別!N111</f>
        <v>0</v>
      </c>
      <c r="H58" s="99">
        <f>方向別!O111</f>
        <v>2.7662517289073305</v>
      </c>
      <c r="I58" s="97">
        <f>SUM(方向別!B270,方向別!B376)</f>
        <v>6</v>
      </c>
      <c r="J58" s="97">
        <f>SUM(方向別!C270,方向別!C376)</f>
        <v>0</v>
      </c>
      <c r="K58" s="97">
        <f>SUM(方向別!D270,方向別!D376)</f>
        <v>0</v>
      </c>
      <c r="L58" s="97">
        <f>SUM(方向別!E270,方向別!E376)</f>
        <v>0</v>
      </c>
      <c r="M58" s="97">
        <f>SUM(I58:L58)</f>
        <v>6</v>
      </c>
      <c r="N58" s="98">
        <f t="shared" si="10"/>
        <v>0</v>
      </c>
      <c r="O58" s="99">
        <f>IF(M58=0,0,M58/M$59*100)</f>
        <v>1.0544815465729349</v>
      </c>
      <c r="P58" s="23"/>
      <c r="AF58" s="23"/>
      <c r="AV58" s="23"/>
      <c r="AW58" s="23"/>
      <c r="AX58" s="23"/>
      <c r="AY58" s="23"/>
      <c r="AZ58" s="23"/>
    </row>
    <row r="59" spans="1:67" s="22" customFormat="1" ht="13.5" customHeight="1">
      <c r="A59" s="29" t="s">
        <v>41</v>
      </c>
      <c r="B59" s="103">
        <f>SUM(B11:B19,B26,B33:B41,B48,B55,B56:B58)</f>
        <v>696</v>
      </c>
      <c r="C59" s="103">
        <f>SUM(C11:C19,C26,C33:C41,C48,C55,C56:C58)</f>
        <v>1</v>
      </c>
      <c r="D59" s="103">
        <f>SUM(D11:D19,D26,D33:D41,D48,D55,D56:D58)</f>
        <v>25</v>
      </c>
      <c r="E59" s="103">
        <f>SUM(E11:E19,E26,E33:E41,E48,E55,E56:E58)</f>
        <v>1</v>
      </c>
      <c r="F59" s="103">
        <f>SUM(B59:E59)</f>
        <v>723</v>
      </c>
      <c r="G59" s="104">
        <f>IF(SUM(C59,E59)=0,0,ROUND(SUM(C59,E59)/F59*100,1))</f>
        <v>0.3</v>
      </c>
      <c r="H59" s="105">
        <f>IF(F59=0,0,F59/F$59*100)</f>
        <v>100</v>
      </c>
      <c r="I59" s="103">
        <f>SUM(I11:I19,I26,I33:I41,I48,I55,I56:I58)</f>
        <v>548</v>
      </c>
      <c r="J59" s="103">
        <f>SUM(J11:J19,J26,J33:J41,J48,J55,J56:J58)</f>
        <v>0</v>
      </c>
      <c r="K59" s="103">
        <f>SUM(K11:K19,K26,K33:K41,K48,K55,K56:K58)</f>
        <v>17</v>
      </c>
      <c r="L59" s="103">
        <f>SUM(L11:L19,L26,L33:L41,L48,L55,L56:L58)</f>
        <v>4</v>
      </c>
      <c r="M59" s="103">
        <f>SUM(I59:L59)</f>
        <v>569</v>
      </c>
      <c r="N59" s="104">
        <f>IF(SUM(J59,L59)=0,0,ROUND(SUM(J59,L59)/M59*100,1))</f>
        <v>0.7</v>
      </c>
      <c r="O59" s="105">
        <f>IF(M59=0,0,M59/M$59*100)</f>
        <v>100</v>
      </c>
      <c r="P59" s="23"/>
      <c r="AF59" s="23"/>
      <c r="AV59" s="23"/>
      <c r="BL59" s="24"/>
      <c r="BM59" s="24"/>
      <c r="BN59" s="24"/>
      <c r="BO59" s="24"/>
    </row>
    <row r="60" spans="1:67" s="22" customFormat="1" ht="12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4"/>
      <c r="BM60" s="24"/>
      <c r="BN60" s="24"/>
      <c r="BO60" s="24"/>
    </row>
    <row r="61" spans="1:67" s="23" customFormat="1" ht="12.75" customHeight="1">
      <c r="BL61" s="24"/>
      <c r="BM61" s="24"/>
      <c r="BN61" s="24"/>
      <c r="BO61" s="24"/>
    </row>
    <row r="62" spans="1:67" s="25" customFormat="1" ht="12.75" customHeight="1">
      <c r="A62" s="48" t="s">
        <v>0</v>
      </c>
      <c r="B62" s="47" t="s">
        <v>61</v>
      </c>
      <c r="C62" s="46"/>
      <c r="D62" s="46"/>
      <c r="E62" s="46"/>
      <c r="F62" s="46"/>
      <c r="G62" s="46"/>
      <c r="H62" s="45"/>
      <c r="I62" s="47" t="s">
        <v>62</v>
      </c>
      <c r="J62" s="46"/>
      <c r="K62" s="46"/>
      <c r="L62" s="46"/>
      <c r="M62" s="46"/>
      <c r="N62" s="46"/>
      <c r="O62" s="45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4"/>
      <c r="BM62" s="24"/>
      <c r="BN62" s="24"/>
      <c r="BO62" s="24"/>
    </row>
    <row r="63" spans="1:67" s="22" customFormat="1" ht="37.5" customHeight="1">
      <c r="A63" s="95" t="s">
        <v>1</v>
      </c>
      <c r="B63" s="42" t="s">
        <v>2</v>
      </c>
      <c r="C63" s="41" t="s">
        <v>3</v>
      </c>
      <c r="D63" s="40" t="s">
        <v>4</v>
      </c>
      <c r="E63" s="41" t="s">
        <v>5</v>
      </c>
      <c r="F63" s="40" t="s">
        <v>6</v>
      </c>
      <c r="G63" s="40" t="s">
        <v>7</v>
      </c>
      <c r="H63" s="43" t="s">
        <v>8</v>
      </c>
      <c r="I63" s="42" t="s">
        <v>2</v>
      </c>
      <c r="J63" s="40" t="s">
        <v>3</v>
      </c>
      <c r="K63" s="40" t="s">
        <v>4</v>
      </c>
      <c r="L63" s="41" t="s">
        <v>5</v>
      </c>
      <c r="M63" s="40" t="s">
        <v>6</v>
      </c>
      <c r="N63" s="40" t="s">
        <v>7</v>
      </c>
      <c r="O63" s="39" t="s">
        <v>8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4"/>
      <c r="BM63" s="24"/>
      <c r="BN63" s="24"/>
      <c r="BO63" s="24"/>
    </row>
    <row r="64" spans="1:67" s="25" customFormat="1" ht="13.5" customHeight="1">
      <c r="A64" s="90" t="s">
        <v>105</v>
      </c>
      <c r="B64" s="97">
        <f>方向別!I170</f>
        <v>17</v>
      </c>
      <c r="C64" s="97">
        <f>方向別!J170</f>
        <v>2</v>
      </c>
      <c r="D64" s="97">
        <f>方向別!K170</f>
        <v>2</v>
      </c>
      <c r="E64" s="97">
        <f>方向別!L170</f>
        <v>0</v>
      </c>
      <c r="F64" s="97">
        <f>方向別!M170</f>
        <v>21</v>
      </c>
      <c r="G64" s="98">
        <f>方向別!N170</f>
        <v>9.5</v>
      </c>
      <c r="H64" s="99">
        <f>方向別!O170</f>
        <v>1.2485136741973841</v>
      </c>
      <c r="I64" s="97">
        <f>方向別!I11</f>
        <v>2</v>
      </c>
      <c r="J64" s="97">
        <f>方向別!J11</f>
        <v>0</v>
      </c>
      <c r="K64" s="97">
        <f>方向別!K11</f>
        <v>0</v>
      </c>
      <c r="L64" s="97">
        <f>方向別!L11</f>
        <v>0</v>
      </c>
      <c r="M64" s="97">
        <f>方向別!M11</f>
        <v>2</v>
      </c>
      <c r="N64" s="98">
        <f>方向別!N11</f>
        <v>0</v>
      </c>
      <c r="O64" s="99">
        <f>方向別!O11</f>
        <v>3.278688524590164</v>
      </c>
      <c r="P64" s="23"/>
      <c r="AF64" s="23"/>
      <c r="AV64" s="23"/>
      <c r="AW64" s="23"/>
      <c r="AX64" s="23"/>
      <c r="AY64" s="23"/>
      <c r="AZ64" s="23"/>
    </row>
    <row r="65" spans="1:67" s="25" customFormat="1" ht="13.5" customHeight="1">
      <c r="A65" s="33" t="s">
        <v>106</v>
      </c>
      <c r="B65" s="97">
        <f>方向別!I171</f>
        <v>8</v>
      </c>
      <c r="C65" s="97">
        <f>方向別!J171</f>
        <v>0</v>
      </c>
      <c r="D65" s="97">
        <f>方向別!K171</f>
        <v>1</v>
      </c>
      <c r="E65" s="97">
        <f>方向別!L171</f>
        <v>0</v>
      </c>
      <c r="F65" s="97">
        <f>方向別!M171</f>
        <v>9</v>
      </c>
      <c r="G65" s="98">
        <f>方向別!N171</f>
        <v>0</v>
      </c>
      <c r="H65" s="99">
        <f>方向別!O171</f>
        <v>0.53507728894173601</v>
      </c>
      <c r="I65" s="97">
        <f>方向別!I12</f>
        <v>2</v>
      </c>
      <c r="J65" s="97">
        <f>方向別!J12</f>
        <v>0</v>
      </c>
      <c r="K65" s="97">
        <f>方向別!K12</f>
        <v>1</v>
      </c>
      <c r="L65" s="97">
        <f>方向別!L12</f>
        <v>0</v>
      </c>
      <c r="M65" s="97">
        <f>方向別!M12</f>
        <v>3</v>
      </c>
      <c r="N65" s="98">
        <f>方向別!N12</f>
        <v>0</v>
      </c>
      <c r="O65" s="99">
        <f>方向別!O12</f>
        <v>4.918032786885246</v>
      </c>
      <c r="P65" s="23"/>
      <c r="AF65" s="23"/>
      <c r="AV65" s="23"/>
      <c r="AW65" s="23"/>
      <c r="AX65" s="23"/>
      <c r="AY65" s="23"/>
      <c r="AZ65" s="23"/>
    </row>
    <row r="66" spans="1:67" s="25" customFormat="1" ht="13.5" customHeight="1">
      <c r="A66" s="33" t="s">
        <v>107</v>
      </c>
      <c r="B66" s="97">
        <f>方向別!I172</f>
        <v>9</v>
      </c>
      <c r="C66" s="97">
        <f>方向別!J172</f>
        <v>0</v>
      </c>
      <c r="D66" s="97">
        <f>方向別!K172</f>
        <v>0</v>
      </c>
      <c r="E66" s="97">
        <f>方向別!L172</f>
        <v>0</v>
      </c>
      <c r="F66" s="97">
        <f>方向別!M172</f>
        <v>9</v>
      </c>
      <c r="G66" s="98">
        <f>方向別!N172</f>
        <v>0</v>
      </c>
      <c r="H66" s="99">
        <f>方向別!O172</f>
        <v>0.53507728894173601</v>
      </c>
      <c r="I66" s="97">
        <f>方向別!I13</f>
        <v>0</v>
      </c>
      <c r="J66" s="97">
        <f>方向別!J13</f>
        <v>0</v>
      </c>
      <c r="K66" s="97">
        <f>方向別!K13</f>
        <v>0</v>
      </c>
      <c r="L66" s="97">
        <f>方向別!L13</f>
        <v>0</v>
      </c>
      <c r="M66" s="97">
        <f>方向別!M13</f>
        <v>0</v>
      </c>
      <c r="N66" s="98">
        <f>方向別!N13</f>
        <v>0</v>
      </c>
      <c r="O66" s="99">
        <f>方向別!O13</f>
        <v>0</v>
      </c>
      <c r="P66" s="23"/>
      <c r="AF66" s="23"/>
      <c r="AV66" s="23"/>
      <c r="AW66" s="23"/>
      <c r="AX66" s="23"/>
      <c r="AY66" s="23"/>
      <c r="AZ66" s="23"/>
    </row>
    <row r="67" spans="1:67" s="25" customFormat="1" ht="13.5" customHeight="1">
      <c r="A67" s="33" t="s">
        <v>108</v>
      </c>
      <c r="B67" s="97">
        <f>方向別!I173</f>
        <v>4</v>
      </c>
      <c r="C67" s="97">
        <f>方向別!J173</f>
        <v>0</v>
      </c>
      <c r="D67" s="97">
        <f>方向別!K173</f>
        <v>0</v>
      </c>
      <c r="E67" s="97">
        <f>方向別!L173</f>
        <v>0</v>
      </c>
      <c r="F67" s="97">
        <f>方向別!M173</f>
        <v>4</v>
      </c>
      <c r="G67" s="98">
        <f>方向別!N173</f>
        <v>0</v>
      </c>
      <c r="H67" s="99">
        <f>方向別!O173</f>
        <v>0.23781212841854932</v>
      </c>
      <c r="I67" s="97">
        <f>方向別!I14</f>
        <v>0</v>
      </c>
      <c r="J67" s="97">
        <f>方向別!J14</f>
        <v>0</v>
      </c>
      <c r="K67" s="97">
        <f>方向別!K14</f>
        <v>0</v>
      </c>
      <c r="L67" s="97">
        <f>方向別!L14</f>
        <v>0</v>
      </c>
      <c r="M67" s="97">
        <f>方向別!M14</f>
        <v>0</v>
      </c>
      <c r="N67" s="98">
        <f>方向別!N14</f>
        <v>0</v>
      </c>
      <c r="O67" s="99">
        <f>方向別!O14</f>
        <v>0</v>
      </c>
      <c r="P67" s="23"/>
      <c r="AF67" s="23"/>
      <c r="AV67" s="23"/>
      <c r="AW67" s="23"/>
      <c r="AX67" s="23"/>
      <c r="AY67" s="23"/>
      <c r="AZ67" s="23"/>
    </row>
    <row r="68" spans="1:67" s="25" customFormat="1" ht="13.5" customHeight="1">
      <c r="A68" s="33" t="s">
        <v>109</v>
      </c>
      <c r="B68" s="97">
        <f>方向別!I174</f>
        <v>2</v>
      </c>
      <c r="C68" s="97">
        <f>方向別!J174</f>
        <v>0</v>
      </c>
      <c r="D68" s="97">
        <f>方向別!K174</f>
        <v>0</v>
      </c>
      <c r="E68" s="97">
        <f>方向別!L174</f>
        <v>0</v>
      </c>
      <c r="F68" s="97">
        <f>方向別!M174</f>
        <v>2</v>
      </c>
      <c r="G68" s="98">
        <f>方向別!N174</f>
        <v>0</v>
      </c>
      <c r="H68" s="99">
        <f>方向別!O174</f>
        <v>0.11890606420927466</v>
      </c>
      <c r="I68" s="97">
        <f>方向別!I15</f>
        <v>1</v>
      </c>
      <c r="J68" s="97">
        <f>方向別!J15</f>
        <v>0</v>
      </c>
      <c r="K68" s="97">
        <f>方向別!K15</f>
        <v>0</v>
      </c>
      <c r="L68" s="97">
        <f>方向別!L15</f>
        <v>0</v>
      </c>
      <c r="M68" s="97">
        <f>方向別!M15</f>
        <v>1</v>
      </c>
      <c r="N68" s="98">
        <f>方向別!N15</f>
        <v>0</v>
      </c>
      <c r="O68" s="99">
        <f>方向別!O15</f>
        <v>1.639344262295082</v>
      </c>
      <c r="P68" s="23"/>
      <c r="AF68" s="23"/>
      <c r="AV68" s="23"/>
      <c r="AW68" s="23"/>
      <c r="AX68" s="23"/>
      <c r="AY68" s="23"/>
      <c r="AZ68" s="23"/>
    </row>
    <row r="69" spans="1:67" s="25" customFormat="1" ht="13.5" customHeight="1">
      <c r="A69" s="33" t="s">
        <v>110</v>
      </c>
      <c r="B69" s="97">
        <f>方向別!I175</f>
        <v>4</v>
      </c>
      <c r="C69" s="97">
        <f>方向別!J175</f>
        <v>0</v>
      </c>
      <c r="D69" s="97">
        <f>方向別!K175</f>
        <v>0</v>
      </c>
      <c r="E69" s="97">
        <f>方向別!L175</f>
        <v>0</v>
      </c>
      <c r="F69" s="97">
        <f>方向別!M175</f>
        <v>4</v>
      </c>
      <c r="G69" s="98">
        <f>方向別!N175</f>
        <v>0</v>
      </c>
      <c r="H69" s="99">
        <f>方向別!O175</f>
        <v>0.23781212841854932</v>
      </c>
      <c r="I69" s="97">
        <f>方向別!I16</f>
        <v>0</v>
      </c>
      <c r="J69" s="97">
        <f>方向別!J16</f>
        <v>0</v>
      </c>
      <c r="K69" s="97">
        <f>方向別!K16</f>
        <v>0</v>
      </c>
      <c r="L69" s="97">
        <f>方向別!L16</f>
        <v>0</v>
      </c>
      <c r="M69" s="97">
        <f>方向別!M16</f>
        <v>0</v>
      </c>
      <c r="N69" s="98">
        <f>方向別!N16</f>
        <v>0</v>
      </c>
      <c r="O69" s="99">
        <f>方向別!O16</f>
        <v>0</v>
      </c>
      <c r="P69" s="23"/>
      <c r="AF69" s="23"/>
      <c r="AV69" s="23"/>
      <c r="AW69" s="23"/>
      <c r="AX69" s="23"/>
      <c r="AY69" s="23"/>
      <c r="AZ69" s="23"/>
    </row>
    <row r="70" spans="1:67" s="25" customFormat="1" ht="13.5" customHeight="1">
      <c r="A70" s="33" t="s">
        <v>111</v>
      </c>
      <c r="B70" s="97">
        <f>方向別!I176</f>
        <v>3</v>
      </c>
      <c r="C70" s="97">
        <f>方向別!J176</f>
        <v>0</v>
      </c>
      <c r="D70" s="97">
        <f>方向別!K176</f>
        <v>0</v>
      </c>
      <c r="E70" s="97">
        <f>方向別!L176</f>
        <v>0</v>
      </c>
      <c r="F70" s="97">
        <f>方向別!M176</f>
        <v>3</v>
      </c>
      <c r="G70" s="98">
        <f>方向別!N176</f>
        <v>0</v>
      </c>
      <c r="H70" s="99">
        <f>方向別!O176</f>
        <v>0.178359096313912</v>
      </c>
      <c r="I70" s="97">
        <f>方向別!I17</f>
        <v>1</v>
      </c>
      <c r="J70" s="97">
        <f>方向別!J17</f>
        <v>0</v>
      </c>
      <c r="K70" s="97">
        <f>方向別!K17</f>
        <v>0</v>
      </c>
      <c r="L70" s="97">
        <f>方向別!L17</f>
        <v>0</v>
      </c>
      <c r="M70" s="97">
        <f>方向別!M17</f>
        <v>1</v>
      </c>
      <c r="N70" s="98">
        <f>方向別!N17</f>
        <v>0</v>
      </c>
      <c r="O70" s="99">
        <f>方向別!O17</f>
        <v>1.639344262295082</v>
      </c>
      <c r="P70" s="23"/>
      <c r="AF70" s="23"/>
      <c r="AV70" s="23"/>
      <c r="AW70" s="23"/>
      <c r="AX70" s="23"/>
      <c r="AY70" s="23"/>
      <c r="AZ70" s="23"/>
    </row>
    <row r="71" spans="1:67" s="25" customFormat="1" ht="13.5" customHeight="1">
      <c r="A71" s="33" t="s">
        <v>116</v>
      </c>
      <c r="B71" s="97">
        <f>方向別!I177</f>
        <v>9</v>
      </c>
      <c r="C71" s="97">
        <f>方向別!J177</f>
        <v>0</v>
      </c>
      <c r="D71" s="97">
        <f>方向別!K177</f>
        <v>1</v>
      </c>
      <c r="E71" s="97">
        <f>方向別!L177</f>
        <v>1</v>
      </c>
      <c r="F71" s="97">
        <f>方向別!M177</f>
        <v>11</v>
      </c>
      <c r="G71" s="98">
        <f>方向別!N177</f>
        <v>9.1</v>
      </c>
      <c r="H71" s="99">
        <f>方向別!O177</f>
        <v>0.65398335315101064</v>
      </c>
      <c r="I71" s="97">
        <f>方向別!I18</f>
        <v>0</v>
      </c>
      <c r="J71" s="97">
        <f>方向別!J18</f>
        <v>0</v>
      </c>
      <c r="K71" s="97">
        <f>方向別!K18</f>
        <v>0</v>
      </c>
      <c r="L71" s="97">
        <f>方向別!L18</f>
        <v>0</v>
      </c>
      <c r="M71" s="97">
        <f>方向別!M18</f>
        <v>0</v>
      </c>
      <c r="N71" s="98">
        <f>方向別!N18</f>
        <v>0</v>
      </c>
      <c r="O71" s="99">
        <f>方向別!O18</f>
        <v>0</v>
      </c>
      <c r="P71" s="23"/>
      <c r="AF71" s="23"/>
      <c r="AV71" s="23"/>
      <c r="AW71" s="23"/>
      <c r="AX71" s="23"/>
      <c r="AY71" s="23"/>
      <c r="AZ71" s="23"/>
    </row>
    <row r="72" spans="1:67" s="25" customFormat="1" ht="13.5" customHeight="1">
      <c r="A72" s="33" t="s">
        <v>112</v>
      </c>
      <c r="B72" s="97">
        <f>方向別!I178</f>
        <v>22</v>
      </c>
      <c r="C72" s="97">
        <f>方向別!J178</f>
        <v>2</v>
      </c>
      <c r="D72" s="97">
        <f>方向別!K178</f>
        <v>0</v>
      </c>
      <c r="E72" s="97">
        <f>方向別!L178</f>
        <v>2</v>
      </c>
      <c r="F72" s="97">
        <f>方向別!M178</f>
        <v>26</v>
      </c>
      <c r="G72" s="98">
        <f>方向別!N178</f>
        <v>15.4</v>
      </c>
      <c r="H72" s="99">
        <f>方向別!O178</f>
        <v>1.5457788347205708</v>
      </c>
      <c r="I72" s="97">
        <f>方向別!I19</f>
        <v>1</v>
      </c>
      <c r="J72" s="97">
        <f>方向別!J19</f>
        <v>0</v>
      </c>
      <c r="K72" s="97">
        <f>方向別!K19</f>
        <v>0</v>
      </c>
      <c r="L72" s="97">
        <f>方向別!L19</f>
        <v>0</v>
      </c>
      <c r="M72" s="97">
        <f>方向別!M19</f>
        <v>1</v>
      </c>
      <c r="N72" s="98">
        <f>方向別!N19</f>
        <v>0</v>
      </c>
      <c r="O72" s="99">
        <f>方向別!O19</f>
        <v>1.639344262295082</v>
      </c>
      <c r="P72" s="23"/>
      <c r="AF72" s="23"/>
      <c r="AV72" s="23"/>
      <c r="AW72" s="23"/>
      <c r="AX72" s="23"/>
      <c r="AY72" s="23"/>
      <c r="AZ72" s="23"/>
    </row>
    <row r="73" spans="1:67" s="22" customFormat="1" ht="13.5" customHeight="1">
      <c r="A73" s="37" t="s">
        <v>9</v>
      </c>
      <c r="B73" s="100">
        <f>方向別!I179</f>
        <v>5</v>
      </c>
      <c r="C73" s="100">
        <f>方向別!J179</f>
        <v>0</v>
      </c>
      <c r="D73" s="100">
        <f>方向別!K179</f>
        <v>0</v>
      </c>
      <c r="E73" s="100">
        <f>方向別!L179</f>
        <v>0</v>
      </c>
      <c r="F73" s="100">
        <f>SUM(B73:E73)</f>
        <v>5</v>
      </c>
      <c r="G73" s="101">
        <f>IF(SUM(C73,E73)=0,0,SUM(C73,E73)/F73*100)</f>
        <v>0</v>
      </c>
      <c r="H73" s="102">
        <f t="shared" ref="H73:H108" si="11">IF(F73=0,0,F73/F$112*100)</f>
        <v>0.29726516052318669</v>
      </c>
      <c r="I73" s="100">
        <f>方向別!I20</f>
        <v>0</v>
      </c>
      <c r="J73" s="100">
        <f>方向別!J20</f>
        <v>0</v>
      </c>
      <c r="K73" s="100">
        <f>方向別!K20</f>
        <v>0</v>
      </c>
      <c r="L73" s="100">
        <f>方向別!L20</f>
        <v>0</v>
      </c>
      <c r="M73" s="100">
        <f>方向別!M20</f>
        <v>0</v>
      </c>
      <c r="N73" s="101">
        <f>方向別!N20</f>
        <v>0</v>
      </c>
      <c r="O73" s="102">
        <f>方向別!O20</f>
        <v>0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4"/>
      <c r="BM73" s="24"/>
      <c r="BN73" s="24"/>
      <c r="BO73" s="24"/>
    </row>
    <row r="74" spans="1:67" s="22" customFormat="1" ht="13.5" customHeight="1">
      <c r="A74" s="33" t="s">
        <v>10</v>
      </c>
      <c r="B74" s="97">
        <f>方向別!I180</f>
        <v>13</v>
      </c>
      <c r="C74" s="97">
        <f>方向別!J180</f>
        <v>2</v>
      </c>
      <c r="D74" s="97">
        <f>方向別!K180</f>
        <v>0</v>
      </c>
      <c r="E74" s="97">
        <f>方向別!L180</f>
        <v>0</v>
      </c>
      <c r="F74" s="97">
        <f t="shared" ref="F74:F108" si="12">SUM(B74:E74)</f>
        <v>15</v>
      </c>
      <c r="G74" s="98">
        <f t="shared" ref="G74:G108" si="13">IF(SUM(C74,E74)=0,0,SUM(C74,E74)/F74*100)</f>
        <v>13.333333333333334</v>
      </c>
      <c r="H74" s="99">
        <f t="shared" si="11"/>
        <v>0.89179548156956001</v>
      </c>
      <c r="I74" s="97">
        <f>方向別!I21</f>
        <v>1</v>
      </c>
      <c r="J74" s="97">
        <f>方向別!J21</f>
        <v>0</v>
      </c>
      <c r="K74" s="97">
        <f>方向別!K21</f>
        <v>0</v>
      </c>
      <c r="L74" s="97">
        <f>方向別!L21</f>
        <v>0</v>
      </c>
      <c r="M74" s="97">
        <f>方向別!M21</f>
        <v>1</v>
      </c>
      <c r="N74" s="98">
        <f>方向別!N21</f>
        <v>0</v>
      </c>
      <c r="O74" s="99">
        <f>方向別!O21</f>
        <v>1.639344262295082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4"/>
      <c r="BM74" s="24"/>
      <c r="BN74" s="24"/>
      <c r="BO74" s="24"/>
    </row>
    <row r="75" spans="1:67" s="22" customFormat="1" ht="13.5" customHeight="1">
      <c r="A75" s="33" t="s">
        <v>11</v>
      </c>
      <c r="B75" s="97">
        <f>方向別!I181</f>
        <v>7</v>
      </c>
      <c r="C75" s="97">
        <f>方向別!J181</f>
        <v>0</v>
      </c>
      <c r="D75" s="97">
        <f>方向別!K181</f>
        <v>0</v>
      </c>
      <c r="E75" s="97">
        <f>方向別!L181</f>
        <v>0</v>
      </c>
      <c r="F75" s="97">
        <f t="shared" si="12"/>
        <v>7</v>
      </c>
      <c r="G75" s="98">
        <f t="shared" si="13"/>
        <v>0</v>
      </c>
      <c r="H75" s="99">
        <f t="shared" si="11"/>
        <v>0.41617122473246138</v>
      </c>
      <c r="I75" s="97">
        <f>方向別!I22</f>
        <v>0</v>
      </c>
      <c r="J75" s="97">
        <f>方向別!J22</f>
        <v>0</v>
      </c>
      <c r="K75" s="97">
        <f>方向別!K22</f>
        <v>0</v>
      </c>
      <c r="L75" s="97">
        <f>方向別!L22</f>
        <v>0</v>
      </c>
      <c r="M75" s="97">
        <f>方向別!M22</f>
        <v>0</v>
      </c>
      <c r="N75" s="98">
        <f>方向別!N22</f>
        <v>0</v>
      </c>
      <c r="O75" s="99">
        <f>方向別!O22</f>
        <v>0</v>
      </c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4"/>
      <c r="BM75" s="24"/>
      <c r="BN75" s="24"/>
      <c r="BO75" s="24"/>
    </row>
    <row r="76" spans="1:67" s="22" customFormat="1" ht="13.5" customHeight="1">
      <c r="A76" s="33" t="s">
        <v>12</v>
      </c>
      <c r="B76" s="97">
        <f>方向別!I182</f>
        <v>15</v>
      </c>
      <c r="C76" s="97">
        <f>方向別!J182</f>
        <v>0</v>
      </c>
      <c r="D76" s="97">
        <f>方向別!K182</f>
        <v>1</v>
      </c>
      <c r="E76" s="97">
        <f>方向別!L182</f>
        <v>0</v>
      </c>
      <c r="F76" s="97">
        <f t="shared" si="12"/>
        <v>16</v>
      </c>
      <c r="G76" s="98">
        <f t="shared" si="13"/>
        <v>0</v>
      </c>
      <c r="H76" s="99">
        <f t="shared" si="11"/>
        <v>0.95124851367419727</v>
      </c>
      <c r="I76" s="97">
        <f>方向別!I23</f>
        <v>0</v>
      </c>
      <c r="J76" s="97">
        <f>方向別!J23</f>
        <v>0</v>
      </c>
      <c r="K76" s="97">
        <f>方向別!K23</f>
        <v>0</v>
      </c>
      <c r="L76" s="97">
        <f>方向別!L23</f>
        <v>0</v>
      </c>
      <c r="M76" s="97">
        <f>方向別!M23</f>
        <v>0</v>
      </c>
      <c r="N76" s="98">
        <f>方向別!N23</f>
        <v>0</v>
      </c>
      <c r="O76" s="99">
        <f>方向別!O23</f>
        <v>0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4"/>
      <c r="BM76" s="24"/>
      <c r="BN76" s="24"/>
      <c r="BO76" s="24"/>
    </row>
    <row r="77" spans="1:67" s="22" customFormat="1" ht="13.5" customHeight="1">
      <c r="A77" s="33" t="s">
        <v>13</v>
      </c>
      <c r="B77" s="97">
        <f>方向別!I183</f>
        <v>14</v>
      </c>
      <c r="C77" s="97">
        <f>方向別!J183</f>
        <v>0</v>
      </c>
      <c r="D77" s="97">
        <f>方向別!K183</f>
        <v>0</v>
      </c>
      <c r="E77" s="97">
        <f>方向別!L183</f>
        <v>0</v>
      </c>
      <c r="F77" s="97">
        <f t="shared" si="12"/>
        <v>14</v>
      </c>
      <c r="G77" s="98">
        <f t="shared" si="13"/>
        <v>0</v>
      </c>
      <c r="H77" s="99">
        <f t="shared" si="11"/>
        <v>0.83234244946492275</v>
      </c>
      <c r="I77" s="97">
        <f>方向別!I24</f>
        <v>1</v>
      </c>
      <c r="J77" s="97">
        <f>方向別!J24</f>
        <v>0</v>
      </c>
      <c r="K77" s="97">
        <f>方向別!K24</f>
        <v>0</v>
      </c>
      <c r="L77" s="97">
        <f>方向別!L24</f>
        <v>0</v>
      </c>
      <c r="M77" s="97">
        <f>方向別!M24</f>
        <v>1</v>
      </c>
      <c r="N77" s="98">
        <f>方向別!N24</f>
        <v>0</v>
      </c>
      <c r="O77" s="99">
        <f>方向別!O24</f>
        <v>1.639344262295082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4"/>
      <c r="BM77" s="24"/>
      <c r="BN77" s="24"/>
      <c r="BO77" s="24"/>
    </row>
    <row r="78" spans="1:67" s="23" customFormat="1" ht="13.5" customHeight="1">
      <c r="A78" s="33" t="s">
        <v>14</v>
      </c>
      <c r="B78" s="97">
        <f>方向別!I184</f>
        <v>13</v>
      </c>
      <c r="C78" s="97">
        <f>方向別!J184</f>
        <v>1</v>
      </c>
      <c r="D78" s="97">
        <f>方向別!K184</f>
        <v>1</v>
      </c>
      <c r="E78" s="97">
        <f>方向別!L184</f>
        <v>0</v>
      </c>
      <c r="F78" s="97">
        <f t="shared" si="12"/>
        <v>15</v>
      </c>
      <c r="G78" s="98">
        <f t="shared" si="13"/>
        <v>6.666666666666667</v>
      </c>
      <c r="H78" s="99">
        <f t="shared" si="11"/>
        <v>0.89179548156956001</v>
      </c>
      <c r="I78" s="97">
        <f>方向別!I25</f>
        <v>0</v>
      </c>
      <c r="J78" s="97">
        <f>方向別!J25</f>
        <v>0</v>
      </c>
      <c r="K78" s="97">
        <f>方向別!K25</f>
        <v>0</v>
      </c>
      <c r="L78" s="97">
        <f>方向別!L25</f>
        <v>0</v>
      </c>
      <c r="M78" s="97">
        <f>方向別!M25</f>
        <v>0</v>
      </c>
      <c r="N78" s="98">
        <f>方向別!N25</f>
        <v>0</v>
      </c>
      <c r="O78" s="99">
        <f>方向別!O25</f>
        <v>0</v>
      </c>
      <c r="BL78" s="24"/>
      <c r="BM78" s="24"/>
      <c r="BN78" s="24"/>
      <c r="BO78" s="24"/>
    </row>
    <row r="79" spans="1:67" s="25" customFormat="1" ht="13.5" customHeight="1">
      <c r="A79" s="29" t="s">
        <v>15</v>
      </c>
      <c r="B79" s="103">
        <f>SUM(B73:B78)</f>
        <v>67</v>
      </c>
      <c r="C79" s="103">
        <f>SUM(C73:C78)</f>
        <v>3</v>
      </c>
      <c r="D79" s="103">
        <f>SUM(D73:D78)</f>
        <v>2</v>
      </c>
      <c r="E79" s="103">
        <f>SUM(E73:E78)</f>
        <v>0</v>
      </c>
      <c r="F79" s="103">
        <f t="shared" si="12"/>
        <v>72</v>
      </c>
      <c r="G79" s="104">
        <f t="shared" si="13"/>
        <v>4.1666666666666661</v>
      </c>
      <c r="H79" s="105">
        <f t="shared" si="11"/>
        <v>4.2806183115338881</v>
      </c>
      <c r="I79" s="103">
        <f>方向別!I26</f>
        <v>2</v>
      </c>
      <c r="J79" s="103">
        <f>方向別!J26</f>
        <v>0</v>
      </c>
      <c r="K79" s="103">
        <f>方向別!K26</f>
        <v>0</v>
      </c>
      <c r="L79" s="103">
        <f>方向別!L26</f>
        <v>0</v>
      </c>
      <c r="M79" s="103">
        <f>方向別!M26</f>
        <v>2</v>
      </c>
      <c r="N79" s="104">
        <f>方向別!N26</f>
        <v>0</v>
      </c>
      <c r="O79" s="105">
        <f>方向別!O26</f>
        <v>3.278688524590164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7" s="22" customFormat="1" ht="13.5" customHeight="1">
      <c r="A80" s="37" t="s">
        <v>16</v>
      </c>
      <c r="B80" s="100">
        <f>方向別!I186</f>
        <v>14</v>
      </c>
      <c r="C80" s="100">
        <f>方向別!J186</f>
        <v>1</v>
      </c>
      <c r="D80" s="100">
        <f>方向別!K186</f>
        <v>0</v>
      </c>
      <c r="E80" s="100">
        <f>方向別!L186</f>
        <v>0</v>
      </c>
      <c r="F80" s="100">
        <f t="shared" si="12"/>
        <v>15</v>
      </c>
      <c r="G80" s="101">
        <f t="shared" si="13"/>
        <v>6.666666666666667</v>
      </c>
      <c r="H80" s="102">
        <f t="shared" si="11"/>
        <v>0.89179548156956001</v>
      </c>
      <c r="I80" s="100">
        <f>方向別!I27</f>
        <v>0</v>
      </c>
      <c r="J80" s="100">
        <f>方向別!J27</f>
        <v>0</v>
      </c>
      <c r="K80" s="100">
        <f>方向別!K27</f>
        <v>0</v>
      </c>
      <c r="L80" s="100">
        <f>方向別!L27</f>
        <v>0</v>
      </c>
      <c r="M80" s="100">
        <f>方向別!M27</f>
        <v>0</v>
      </c>
      <c r="N80" s="101">
        <f>方向別!N27</f>
        <v>0</v>
      </c>
      <c r="O80" s="102">
        <f>方向別!O27</f>
        <v>0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4"/>
      <c r="BM80" s="24"/>
      <c r="BN80" s="24"/>
      <c r="BO80" s="24"/>
    </row>
    <row r="81" spans="1:67" s="22" customFormat="1" ht="13.5" customHeight="1">
      <c r="A81" s="33" t="s">
        <v>17</v>
      </c>
      <c r="B81" s="97">
        <f>方向別!I187</f>
        <v>16</v>
      </c>
      <c r="C81" s="97">
        <f>方向別!J187</f>
        <v>1</v>
      </c>
      <c r="D81" s="97">
        <f>方向別!K187</f>
        <v>0</v>
      </c>
      <c r="E81" s="97">
        <f>方向別!L187</f>
        <v>0</v>
      </c>
      <c r="F81" s="97">
        <f t="shared" si="12"/>
        <v>17</v>
      </c>
      <c r="G81" s="98">
        <f t="shared" si="13"/>
        <v>5.8823529411764701</v>
      </c>
      <c r="H81" s="99">
        <f t="shared" si="11"/>
        <v>1.0107015457788349</v>
      </c>
      <c r="I81" s="97">
        <f>方向別!I28</f>
        <v>1</v>
      </c>
      <c r="J81" s="97">
        <f>方向別!J28</f>
        <v>0</v>
      </c>
      <c r="K81" s="97">
        <f>方向別!K28</f>
        <v>0</v>
      </c>
      <c r="L81" s="97">
        <f>方向別!L28</f>
        <v>0</v>
      </c>
      <c r="M81" s="97">
        <f>方向別!M28</f>
        <v>1</v>
      </c>
      <c r="N81" s="98">
        <f>方向別!N28</f>
        <v>0</v>
      </c>
      <c r="O81" s="99">
        <f>方向別!O28</f>
        <v>1.639344262295082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4"/>
      <c r="BM81" s="24"/>
      <c r="BN81" s="24"/>
      <c r="BO81" s="24"/>
    </row>
    <row r="82" spans="1:67" s="22" customFormat="1" ht="13.5" customHeight="1">
      <c r="A82" s="33" t="s">
        <v>18</v>
      </c>
      <c r="B82" s="97">
        <f>方向別!I188</f>
        <v>19</v>
      </c>
      <c r="C82" s="97">
        <f>方向別!J188</f>
        <v>1</v>
      </c>
      <c r="D82" s="97">
        <f>方向別!K188</f>
        <v>2</v>
      </c>
      <c r="E82" s="97">
        <f>方向別!L188</f>
        <v>0</v>
      </c>
      <c r="F82" s="97">
        <f t="shared" si="12"/>
        <v>22</v>
      </c>
      <c r="G82" s="98">
        <f t="shared" si="13"/>
        <v>4.5454545454545459</v>
      </c>
      <c r="H82" s="99">
        <f t="shared" si="11"/>
        <v>1.3079667063020213</v>
      </c>
      <c r="I82" s="97">
        <f>方向別!I29</f>
        <v>0</v>
      </c>
      <c r="J82" s="97">
        <f>方向別!J29</f>
        <v>1</v>
      </c>
      <c r="K82" s="97">
        <f>方向別!K29</f>
        <v>0</v>
      </c>
      <c r="L82" s="97">
        <f>方向別!L29</f>
        <v>0</v>
      </c>
      <c r="M82" s="97">
        <f>方向別!M29</f>
        <v>1</v>
      </c>
      <c r="N82" s="98">
        <f>方向別!N29</f>
        <v>100</v>
      </c>
      <c r="O82" s="99">
        <f>方向別!O29</f>
        <v>1.639344262295082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4"/>
      <c r="BM82" s="24"/>
      <c r="BN82" s="24"/>
      <c r="BO82" s="24"/>
    </row>
    <row r="83" spans="1:67" s="22" customFormat="1" ht="13.5" customHeight="1">
      <c r="A83" s="33" t="s">
        <v>19</v>
      </c>
      <c r="B83" s="97">
        <f>方向別!I189</f>
        <v>10</v>
      </c>
      <c r="C83" s="97">
        <f>方向別!J189</f>
        <v>1</v>
      </c>
      <c r="D83" s="97">
        <f>方向別!K189</f>
        <v>0</v>
      </c>
      <c r="E83" s="97">
        <f>方向別!L189</f>
        <v>0</v>
      </c>
      <c r="F83" s="97">
        <f t="shared" si="12"/>
        <v>11</v>
      </c>
      <c r="G83" s="98">
        <f t="shared" si="13"/>
        <v>9.0909090909090917</v>
      </c>
      <c r="H83" s="99">
        <f t="shared" si="11"/>
        <v>0.65398335315101064</v>
      </c>
      <c r="I83" s="97">
        <f>方向別!I30</f>
        <v>2</v>
      </c>
      <c r="J83" s="97">
        <f>方向別!J30</f>
        <v>0</v>
      </c>
      <c r="K83" s="97">
        <f>方向別!K30</f>
        <v>0</v>
      </c>
      <c r="L83" s="97">
        <f>方向別!L30</f>
        <v>0</v>
      </c>
      <c r="M83" s="97">
        <f>方向別!M30</f>
        <v>2</v>
      </c>
      <c r="N83" s="98">
        <f>方向別!N30</f>
        <v>0</v>
      </c>
      <c r="O83" s="99">
        <f>方向別!O30</f>
        <v>3.278688524590164</v>
      </c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4"/>
      <c r="BM83" s="24"/>
      <c r="BN83" s="24"/>
      <c r="BO83" s="24"/>
    </row>
    <row r="84" spans="1:67" s="22" customFormat="1" ht="13.5" customHeight="1">
      <c r="A84" s="33" t="s">
        <v>20</v>
      </c>
      <c r="B84" s="97">
        <f>方向別!I190</f>
        <v>13</v>
      </c>
      <c r="C84" s="97">
        <f>方向別!J190</f>
        <v>0</v>
      </c>
      <c r="D84" s="97">
        <f>方向別!K190</f>
        <v>1</v>
      </c>
      <c r="E84" s="97">
        <f>方向別!L190</f>
        <v>0</v>
      </c>
      <c r="F84" s="97">
        <f t="shared" si="12"/>
        <v>14</v>
      </c>
      <c r="G84" s="98">
        <f>IF(SUM(C84,E84)=0,0,SUM(C84,E84)/F84*100)</f>
        <v>0</v>
      </c>
      <c r="H84" s="99">
        <f t="shared" si="11"/>
        <v>0.83234244946492275</v>
      </c>
      <c r="I84" s="97">
        <f>方向別!I31</f>
        <v>1</v>
      </c>
      <c r="J84" s="97">
        <f>方向別!J31</f>
        <v>0</v>
      </c>
      <c r="K84" s="97">
        <f>方向別!K31</f>
        <v>0</v>
      </c>
      <c r="L84" s="97">
        <f>方向別!L31</f>
        <v>0</v>
      </c>
      <c r="M84" s="97">
        <f>方向別!M31</f>
        <v>1</v>
      </c>
      <c r="N84" s="98">
        <f>方向別!N31</f>
        <v>0</v>
      </c>
      <c r="O84" s="99">
        <f>方向別!O31</f>
        <v>1.639344262295082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4"/>
      <c r="BM84" s="24"/>
      <c r="BN84" s="24"/>
      <c r="BO84" s="24"/>
    </row>
    <row r="85" spans="1:67" s="22" customFormat="1" ht="13.5" customHeight="1">
      <c r="A85" s="33" t="s">
        <v>21</v>
      </c>
      <c r="B85" s="97">
        <f>方向別!I191</f>
        <v>20</v>
      </c>
      <c r="C85" s="97">
        <f>方向別!J191</f>
        <v>0</v>
      </c>
      <c r="D85" s="97">
        <f>方向別!K191</f>
        <v>2</v>
      </c>
      <c r="E85" s="97">
        <f>方向別!L191</f>
        <v>1</v>
      </c>
      <c r="F85" s="97">
        <f t="shared" si="12"/>
        <v>23</v>
      </c>
      <c r="G85" s="98">
        <f t="shared" si="13"/>
        <v>4.3478260869565215</v>
      </c>
      <c r="H85" s="99">
        <f t="shared" si="11"/>
        <v>1.3674197384066586</v>
      </c>
      <c r="I85" s="97">
        <f>方向別!I32</f>
        <v>0</v>
      </c>
      <c r="J85" s="97">
        <f>方向別!J32</f>
        <v>0</v>
      </c>
      <c r="K85" s="97">
        <f>方向別!K32</f>
        <v>0</v>
      </c>
      <c r="L85" s="97">
        <f>方向別!L32</f>
        <v>0</v>
      </c>
      <c r="M85" s="97">
        <f>方向別!M32</f>
        <v>0</v>
      </c>
      <c r="N85" s="98">
        <f>方向別!N32</f>
        <v>0</v>
      </c>
      <c r="O85" s="99">
        <f>方向別!O32</f>
        <v>0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4"/>
      <c r="BM85" s="24"/>
      <c r="BN85" s="24"/>
      <c r="BO85" s="24"/>
    </row>
    <row r="86" spans="1:67" s="22" customFormat="1" ht="13.5" customHeight="1">
      <c r="A86" s="29" t="s">
        <v>15</v>
      </c>
      <c r="B86" s="103">
        <f>SUM(B80:B85)</f>
        <v>92</v>
      </c>
      <c r="C86" s="103">
        <f>SUM(C80:C85)</f>
        <v>4</v>
      </c>
      <c r="D86" s="103">
        <f>SUM(D80:D85)</f>
        <v>5</v>
      </c>
      <c r="E86" s="103">
        <f>SUM(E80:E85)</f>
        <v>1</v>
      </c>
      <c r="F86" s="103">
        <f t="shared" si="12"/>
        <v>102</v>
      </c>
      <c r="G86" s="104">
        <f>IF(SUM(C86,E86)=0,0,SUM(C86,E86)/F86*100)</f>
        <v>4.9019607843137258</v>
      </c>
      <c r="H86" s="105">
        <f t="shared" si="11"/>
        <v>6.0642092746730079</v>
      </c>
      <c r="I86" s="103">
        <f>方向別!I33</f>
        <v>4</v>
      </c>
      <c r="J86" s="103">
        <f>方向別!J33</f>
        <v>1</v>
      </c>
      <c r="K86" s="103">
        <f>方向別!K33</f>
        <v>0</v>
      </c>
      <c r="L86" s="103">
        <f>方向別!L33</f>
        <v>0</v>
      </c>
      <c r="M86" s="103">
        <f>方向別!M33</f>
        <v>5</v>
      </c>
      <c r="N86" s="104">
        <f>方向別!N33</f>
        <v>20</v>
      </c>
      <c r="O86" s="105">
        <f>方向別!O33</f>
        <v>8.1967213114754092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4"/>
      <c r="BM86" s="24"/>
      <c r="BN86" s="24"/>
      <c r="BO86" s="24"/>
    </row>
    <row r="87" spans="1:67" s="22" customFormat="1" ht="13.5" customHeight="1">
      <c r="A87" s="33" t="s">
        <v>22</v>
      </c>
      <c r="B87" s="97">
        <f>方向別!I193</f>
        <v>135</v>
      </c>
      <c r="C87" s="97">
        <f>方向別!J193</f>
        <v>1</v>
      </c>
      <c r="D87" s="97">
        <f>方向別!K193</f>
        <v>6</v>
      </c>
      <c r="E87" s="97">
        <f>方向別!L193</f>
        <v>1</v>
      </c>
      <c r="F87" s="97">
        <f t="shared" si="12"/>
        <v>143</v>
      </c>
      <c r="G87" s="98">
        <f t="shared" si="13"/>
        <v>1.3986013986013985</v>
      </c>
      <c r="H87" s="99">
        <f t="shared" si="11"/>
        <v>8.5017835909631394</v>
      </c>
      <c r="I87" s="97">
        <f>方向別!I34</f>
        <v>4</v>
      </c>
      <c r="J87" s="97">
        <f>方向別!J34</f>
        <v>0</v>
      </c>
      <c r="K87" s="97">
        <f>方向別!K34</f>
        <v>1</v>
      </c>
      <c r="L87" s="97">
        <f>方向別!L34</f>
        <v>0</v>
      </c>
      <c r="M87" s="97">
        <f>方向別!M34</f>
        <v>5</v>
      </c>
      <c r="N87" s="98">
        <f>方向別!N34</f>
        <v>0</v>
      </c>
      <c r="O87" s="99">
        <f>方向別!O34</f>
        <v>8.1967213114754092</v>
      </c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4"/>
      <c r="BM87" s="24"/>
      <c r="BN87" s="24"/>
      <c r="BO87" s="24"/>
    </row>
    <row r="88" spans="1:67" s="22" customFormat="1" ht="13.5" customHeight="1">
      <c r="A88" s="33" t="s">
        <v>23</v>
      </c>
      <c r="B88" s="97">
        <f>方向別!I194</f>
        <v>122</v>
      </c>
      <c r="C88" s="97">
        <f>方向別!J194</f>
        <v>3</v>
      </c>
      <c r="D88" s="97">
        <f>方向別!K194</f>
        <v>11</v>
      </c>
      <c r="E88" s="97">
        <f>方向別!L194</f>
        <v>1</v>
      </c>
      <c r="F88" s="97">
        <f t="shared" si="12"/>
        <v>137</v>
      </c>
      <c r="G88" s="98">
        <f t="shared" si="13"/>
        <v>2.9197080291970803</v>
      </c>
      <c r="H88" s="99">
        <f t="shared" si="11"/>
        <v>8.1450653983353138</v>
      </c>
      <c r="I88" s="97">
        <f>方向別!I35</f>
        <v>4</v>
      </c>
      <c r="J88" s="97">
        <f>方向別!J35</f>
        <v>0</v>
      </c>
      <c r="K88" s="97">
        <f>方向別!K35</f>
        <v>1</v>
      </c>
      <c r="L88" s="97">
        <f>方向別!L35</f>
        <v>0</v>
      </c>
      <c r="M88" s="97">
        <f>方向別!M35</f>
        <v>5</v>
      </c>
      <c r="N88" s="98">
        <f>方向別!N35</f>
        <v>0</v>
      </c>
      <c r="O88" s="99">
        <f>方向別!O35</f>
        <v>8.1967213114754092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4"/>
      <c r="BM88" s="24"/>
      <c r="BN88" s="24"/>
      <c r="BO88" s="24"/>
    </row>
    <row r="89" spans="1:67" s="22" customFormat="1" ht="13.5" customHeight="1">
      <c r="A89" s="33" t="s">
        <v>24</v>
      </c>
      <c r="B89" s="97">
        <f>方向別!I195</f>
        <v>117</v>
      </c>
      <c r="C89" s="97">
        <f>方向別!J195</f>
        <v>2</v>
      </c>
      <c r="D89" s="97">
        <f>方向別!K195</f>
        <v>7</v>
      </c>
      <c r="E89" s="97">
        <f>方向別!L195</f>
        <v>1</v>
      </c>
      <c r="F89" s="97">
        <f t="shared" si="12"/>
        <v>127</v>
      </c>
      <c r="G89" s="98">
        <f t="shared" si="13"/>
        <v>2.3622047244094486</v>
      </c>
      <c r="H89" s="99">
        <f t="shared" si="11"/>
        <v>7.5505350772889415</v>
      </c>
      <c r="I89" s="97">
        <f>方向別!I36</f>
        <v>2</v>
      </c>
      <c r="J89" s="97">
        <f>方向別!J36</f>
        <v>0</v>
      </c>
      <c r="K89" s="97">
        <f>方向別!K36</f>
        <v>0</v>
      </c>
      <c r="L89" s="97">
        <f>方向別!L36</f>
        <v>0</v>
      </c>
      <c r="M89" s="97">
        <f>方向別!M36</f>
        <v>2</v>
      </c>
      <c r="N89" s="98">
        <f>方向別!N36</f>
        <v>0</v>
      </c>
      <c r="O89" s="99">
        <f>方向別!O36</f>
        <v>3.278688524590164</v>
      </c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4"/>
      <c r="BM89" s="24"/>
      <c r="BN89" s="24"/>
      <c r="BO89" s="24"/>
    </row>
    <row r="90" spans="1:67" s="22" customFormat="1" ht="13.5" customHeight="1">
      <c r="A90" s="33" t="s">
        <v>25</v>
      </c>
      <c r="B90" s="97">
        <f>方向別!I196</f>
        <v>118</v>
      </c>
      <c r="C90" s="97">
        <f>方向別!J196</f>
        <v>2</v>
      </c>
      <c r="D90" s="97">
        <f>方向別!K196</f>
        <v>1</v>
      </c>
      <c r="E90" s="97">
        <f>方向別!L196</f>
        <v>0</v>
      </c>
      <c r="F90" s="97">
        <f t="shared" si="12"/>
        <v>121</v>
      </c>
      <c r="G90" s="98">
        <f t="shared" si="13"/>
        <v>1.6528925619834711</v>
      </c>
      <c r="H90" s="99">
        <f t="shared" si="11"/>
        <v>7.1938168846611177</v>
      </c>
      <c r="I90" s="97">
        <f>方向別!I37</f>
        <v>6</v>
      </c>
      <c r="J90" s="97">
        <f>方向別!J37</f>
        <v>0</v>
      </c>
      <c r="K90" s="97">
        <f>方向別!K37</f>
        <v>1</v>
      </c>
      <c r="L90" s="97">
        <f>方向別!L37</f>
        <v>0</v>
      </c>
      <c r="M90" s="97">
        <f>方向別!M37</f>
        <v>7</v>
      </c>
      <c r="N90" s="98">
        <f>方向別!N37</f>
        <v>0</v>
      </c>
      <c r="O90" s="99">
        <f>方向別!O37</f>
        <v>11.475409836065573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4"/>
      <c r="BM90" s="24"/>
      <c r="BN90" s="24"/>
      <c r="BO90" s="24"/>
    </row>
    <row r="91" spans="1:67" s="22" customFormat="1" ht="13.5" customHeight="1">
      <c r="A91" s="33" t="s">
        <v>26</v>
      </c>
      <c r="B91" s="97">
        <f>方向別!I197</f>
        <v>126</v>
      </c>
      <c r="C91" s="97">
        <f>方向別!J197</f>
        <v>4</v>
      </c>
      <c r="D91" s="97">
        <f>方向別!K197</f>
        <v>3</v>
      </c>
      <c r="E91" s="97">
        <f>方向別!L197</f>
        <v>1</v>
      </c>
      <c r="F91" s="97">
        <f t="shared" si="12"/>
        <v>134</v>
      </c>
      <c r="G91" s="98">
        <f t="shared" si="13"/>
        <v>3.7313432835820892</v>
      </c>
      <c r="H91" s="99">
        <f t="shared" si="11"/>
        <v>7.9667063020214037</v>
      </c>
      <c r="I91" s="97">
        <f>方向別!I38</f>
        <v>3</v>
      </c>
      <c r="J91" s="97">
        <f>方向別!J38</f>
        <v>0</v>
      </c>
      <c r="K91" s="97">
        <f>方向別!K38</f>
        <v>0</v>
      </c>
      <c r="L91" s="97">
        <f>方向別!L38</f>
        <v>0</v>
      </c>
      <c r="M91" s="97">
        <f>方向別!M38</f>
        <v>3</v>
      </c>
      <c r="N91" s="98">
        <f>方向別!N38</f>
        <v>0</v>
      </c>
      <c r="O91" s="99">
        <f>方向別!O38</f>
        <v>4.918032786885246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4"/>
      <c r="BM91" s="24"/>
      <c r="BN91" s="24"/>
      <c r="BO91" s="24"/>
    </row>
    <row r="92" spans="1:67" s="22" customFormat="1" ht="13.5" customHeight="1">
      <c r="A92" s="33" t="s">
        <v>27</v>
      </c>
      <c r="B92" s="97">
        <f>方向別!I198</f>
        <v>120</v>
      </c>
      <c r="C92" s="97">
        <f>方向別!J198</f>
        <v>2</v>
      </c>
      <c r="D92" s="97">
        <f>方向別!K198</f>
        <v>7</v>
      </c>
      <c r="E92" s="97">
        <f>方向別!L198</f>
        <v>1</v>
      </c>
      <c r="F92" s="97">
        <f t="shared" si="12"/>
        <v>130</v>
      </c>
      <c r="G92" s="98">
        <f t="shared" si="13"/>
        <v>2.3076923076923079</v>
      </c>
      <c r="H92" s="99">
        <f t="shared" si="11"/>
        <v>7.7288941736028542</v>
      </c>
      <c r="I92" s="97">
        <f>方向別!I39</f>
        <v>3</v>
      </c>
      <c r="J92" s="97">
        <f>方向別!J39</f>
        <v>0</v>
      </c>
      <c r="K92" s="97">
        <f>方向別!K39</f>
        <v>0</v>
      </c>
      <c r="L92" s="97">
        <f>方向別!L39</f>
        <v>0</v>
      </c>
      <c r="M92" s="97">
        <f>方向別!M39</f>
        <v>3</v>
      </c>
      <c r="N92" s="98">
        <f>方向別!N39</f>
        <v>0</v>
      </c>
      <c r="O92" s="99">
        <f>方向別!O39</f>
        <v>4.918032786885246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4"/>
      <c r="BM92" s="24"/>
      <c r="BN92" s="24"/>
      <c r="BO92" s="24"/>
    </row>
    <row r="93" spans="1:67" s="22" customFormat="1" ht="13.5" customHeight="1">
      <c r="A93" s="33" t="s">
        <v>28</v>
      </c>
      <c r="B93" s="97">
        <f>方向別!I199</f>
        <v>106</v>
      </c>
      <c r="C93" s="97">
        <f>方向別!J199</f>
        <v>3</v>
      </c>
      <c r="D93" s="97">
        <f>方向別!K199</f>
        <v>6</v>
      </c>
      <c r="E93" s="97">
        <f>方向別!L199</f>
        <v>0</v>
      </c>
      <c r="F93" s="97">
        <f t="shared" si="12"/>
        <v>115</v>
      </c>
      <c r="G93" s="98">
        <f t="shared" si="13"/>
        <v>2.6086956521739131</v>
      </c>
      <c r="H93" s="99">
        <f t="shared" si="11"/>
        <v>6.8370986920332939</v>
      </c>
      <c r="I93" s="97">
        <f>方向別!I40</f>
        <v>4</v>
      </c>
      <c r="J93" s="97">
        <f>方向別!J40</f>
        <v>0</v>
      </c>
      <c r="K93" s="97">
        <f>方向別!K40</f>
        <v>1</v>
      </c>
      <c r="L93" s="97">
        <f>方向別!L40</f>
        <v>0</v>
      </c>
      <c r="M93" s="97">
        <f>方向別!M40</f>
        <v>5</v>
      </c>
      <c r="N93" s="98">
        <f>方向別!N40</f>
        <v>0</v>
      </c>
      <c r="O93" s="99">
        <f>方向別!O40</f>
        <v>8.1967213114754092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4"/>
      <c r="BM93" s="24"/>
      <c r="BN93" s="24"/>
      <c r="BO93" s="24"/>
    </row>
    <row r="94" spans="1:67" s="22" customFormat="1" ht="13.5" customHeight="1">
      <c r="A94" s="33" t="s">
        <v>56</v>
      </c>
      <c r="B94" s="97">
        <f>方向別!I200</f>
        <v>139</v>
      </c>
      <c r="C94" s="97">
        <f>方向別!J200</f>
        <v>2</v>
      </c>
      <c r="D94" s="97">
        <f>方向別!K200</f>
        <v>7</v>
      </c>
      <c r="E94" s="97">
        <f>方向別!L200</f>
        <v>2</v>
      </c>
      <c r="F94" s="97">
        <f t="shared" si="12"/>
        <v>150</v>
      </c>
      <c r="G94" s="98">
        <f t="shared" si="13"/>
        <v>2.666666666666667</v>
      </c>
      <c r="H94" s="99">
        <f t="shared" si="11"/>
        <v>8.9179548156955999</v>
      </c>
      <c r="I94" s="97">
        <f>方向別!I41</f>
        <v>1</v>
      </c>
      <c r="J94" s="97">
        <f>方向別!J41</f>
        <v>0</v>
      </c>
      <c r="K94" s="97">
        <f>方向別!K41</f>
        <v>0</v>
      </c>
      <c r="L94" s="97">
        <f>方向別!L41</f>
        <v>0</v>
      </c>
      <c r="M94" s="97">
        <f>方向別!M41</f>
        <v>1</v>
      </c>
      <c r="N94" s="98">
        <f>方向別!N41</f>
        <v>0</v>
      </c>
      <c r="O94" s="99">
        <f>方向別!O41</f>
        <v>1.639344262295082</v>
      </c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4"/>
      <c r="BM94" s="24"/>
      <c r="BN94" s="24"/>
      <c r="BO94" s="24"/>
    </row>
    <row r="95" spans="1:67" s="22" customFormat="1" ht="13.5" customHeight="1">
      <c r="A95" s="37" t="s">
        <v>29</v>
      </c>
      <c r="B95" s="100">
        <f>方向別!I201</f>
        <v>17</v>
      </c>
      <c r="C95" s="100">
        <f>方向別!J201</f>
        <v>0</v>
      </c>
      <c r="D95" s="100">
        <f>方向別!K201</f>
        <v>1</v>
      </c>
      <c r="E95" s="100">
        <f>方向別!L201</f>
        <v>0</v>
      </c>
      <c r="F95" s="100">
        <f t="shared" si="12"/>
        <v>18</v>
      </c>
      <c r="G95" s="101">
        <f t="shared" si="13"/>
        <v>0</v>
      </c>
      <c r="H95" s="102">
        <f t="shared" si="11"/>
        <v>1.070154577883472</v>
      </c>
      <c r="I95" s="100">
        <f>方向別!I42</f>
        <v>1</v>
      </c>
      <c r="J95" s="100">
        <f>方向別!J42</f>
        <v>0</v>
      </c>
      <c r="K95" s="100">
        <f>方向別!K42</f>
        <v>0</v>
      </c>
      <c r="L95" s="100">
        <f>方向別!L42</f>
        <v>0</v>
      </c>
      <c r="M95" s="100">
        <f>方向別!M42</f>
        <v>1</v>
      </c>
      <c r="N95" s="101">
        <f>方向別!N42</f>
        <v>0</v>
      </c>
      <c r="O95" s="102">
        <f>方向別!O42</f>
        <v>1.639344262295082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4"/>
      <c r="BM95" s="24"/>
      <c r="BN95" s="24"/>
      <c r="BO95" s="24"/>
    </row>
    <row r="96" spans="1:67" s="22" customFormat="1" ht="13.5" customHeight="1">
      <c r="A96" s="33" t="s">
        <v>30</v>
      </c>
      <c r="B96" s="97">
        <f>方向別!I202</f>
        <v>18</v>
      </c>
      <c r="C96" s="97">
        <f>方向別!J202</f>
        <v>0</v>
      </c>
      <c r="D96" s="97">
        <f>方向別!K202</f>
        <v>1</v>
      </c>
      <c r="E96" s="97">
        <f>方向別!L202</f>
        <v>0</v>
      </c>
      <c r="F96" s="97">
        <f t="shared" si="12"/>
        <v>19</v>
      </c>
      <c r="G96" s="98">
        <f t="shared" si="13"/>
        <v>0</v>
      </c>
      <c r="H96" s="99">
        <f t="shared" si="11"/>
        <v>1.1296076099881094</v>
      </c>
      <c r="I96" s="97">
        <f>方向別!I43</f>
        <v>1</v>
      </c>
      <c r="J96" s="97">
        <f>方向別!J43</f>
        <v>0</v>
      </c>
      <c r="K96" s="97">
        <f>方向別!K43</f>
        <v>1</v>
      </c>
      <c r="L96" s="97">
        <f>方向別!L43</f>
        <v>0</v>
      </c>
      <c r="M96" s="97">
        <f>方向別!M43</f>
        <v>2</v>
      </c>
      <c r="N96" s="98">
        <f>方向別!N43</f>
        <v>0</v>
      </c>
      <c r="O96" s="99">
        <f>方向別!O43</f>
        <v>3.278688524590164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  <c r="BM96" s="24"/>
      <c r="BN96" s="24"/>
      <c r="BO96" s="24"/>
    </row>
    <row r="97" spans="1:67" s="22" customFormat="1" ht="13.5" customHeight="1">
      <c r="A97" s="33" t="s">
        <v>31</v>
      </c>
      <c r="B97" s="97">
        <f>方向別!I203</f>
        <v>20</v>
      </c>
      <c r="C97" s="97">
        <f>方向別!J203</f>
        <v>0</v>
      </c>
      <c r="D97" s="97">
        <f>方向別!K203</f>
        <v>1</v>
      </c>
      <c r="E97" s="97">
        <f>方向別!L203</f>
        <v>0</v>
      </c>
      <c r="F97" s="97">
        <f t="shared" si="12"/>
        <v>21</v>
      </c>
      <c r="G97" s="98">
        <f t="shared" si="13"/>
        <v>0</v>
      </c>
      <c r="H97" s="99">
        <f t="shared" si="11"/>
        <v>1.2485136741973841</v>
      </c>
      <c r="I97" s="97">
        <f>方向別!I44</f>
        <v>1</v>
      </c>
      <c r="J97" s="97">
        <f>方向別!J44</f>
        <v>0</v>
      </c>
      <c r="K97" s="97">
        <f>方向別!K44</f>
        <v>0</v>
      </c>
      <c r="L97" s="97">
        <f>方向別!L44</f>
        <v>0</v>
      </c>
      <c r="M97" s="97">
        <f>方向別!M44</f>
        <v>1</v>
      </c>
      <c r="N97" s="98">
        <f>方向別!N44</f>
        <v>0</v>
      </c>
      <c r="O97" s="99">
        <f>方向別!O44</f>
        <v>1.639344262295082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4"/>
      <c r="BM97" s="24"/>
      <c r="BN97" s="24"/>
      <c r="BO97" s="24"/>
    </row>
    <row r="98" spans="1:67" s="22" customFormat="1" ht="13.5" customHeight="1">
      <c r="A98" s="33" t="s">
        <v>32</v>
      </c>
      <c r="B98" s="97">
        <f>方向別!I204</f>
        <v>26</v>
      </c>
      <c r="C98" s="97">
        <f>方向別!J204</f>
        <v>1</v>
      </c>
      <c r="D98" s="97">
        <f>方向別!K204</f>
        <v>0</v>
      </c>
      <c r="E98" s="97">
        <f>方向別!L204</f>
        <v>0</v>
      </c>
      <c r="F98" s="97">
        <f t="shared" si="12"/>
        <v>27</v>
      </c>
      <c r="G98" s="98">
        <f t="shared" si="13"/>
        <v>3.7037037037037033</v>
      </c>
      <c r="H98" s="99">
        <f t="shared" si="11"/>
        <v>1.6052318668252081</v>
      </c>
      <c r="I98" s="97">
        <f>方向別!I45</f>
        <v>1</v>
      </c>
      <c r="J98" s="97">
        <f>方向別!J45</f>
        <v>0</v>
      </c>
      <c r="K98" s="97">
        <f>方向別!K45</f>
        <v>0</v>
      </c>
      <c r="L98" s="97">
        <f>方向別!L45</f>
        <v>0</v>
      </c>
      <c r="M98" s="97">
        <f>方向別!M45</f>
        <v>1</v>
      </c>
      <c r="N98" s="98">
        <f>方向別!N45</f>
        <v>0</v>
      </c>
      <c r="O98" s="99">
        <f>方向別!O45</f>
        <v>1.639344262295082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4"/>
      <c r="BM98" s="24"/>
      <c r="BN98" s="24"/>
      <c r="BO98" s="24"/>
    </row>
    <row r="99" spans="1:67" s="22" customFormat="1" ht="13.5" customHeight="1">
      <c r="A99" s="33" t="s">
        <v>33</v>
      </c>
      <c r="B99" s="97">
        <f>方向別!I205</f>
        <v>22</v>
      </c>
      <c r="C99" s="97">
        <f>方向別!J205</f>
        <v>0</v>
      </c>
      <c r="D99" s="97">
        <f>方向別!K205</f>
        <v>0</v>
      </c>
      <c r="E99" s="97">
        <f>方向別!L205</f>
        <v>0</v>
      </c>
      <c r="F99" s="97">
        <f t="shared" si="12"/>
        <v>22</v>
      </c>
      <c r="G99" s="98">
        <f t="shared" si="13"/>
        <v>0</v>
      </c>
      <c r="H99" s="99">
        <f t="shared" si="11"/>
        <v>1.3079667063020213</v>
      </c>
      <c r="I99" s="97">
        <f>方向別!I46</f>
        <v>1</v>
      </c>
      <c r="J99" s="97">
        <f>方向別!J46</f>
        <v>0</v>
      </c>
      <c r="K99" s="97">
        <f>方向別!K46</f>
        <v>0</v>
      </c>
      <c r="L99" s="97">
        <f>方向別!L46</f>
        <v>0</v>
      </c>
      <c r="M99" s="97">
        <f>方向別!M46</f>
        <v>1</v>
      </c>
      <c r="N99" s="98">
        <f>方向別!N46</f>
        <v>0</v>
      </c>
      <c r="O99" s="99">
        <f>方向別!O46</f>
        <v>1.639344262295082</v>
      </c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4"/>
      <c r="BM99" s="24"/>
      <c r="BN99" s="24"/>
      <c r="BO99" s="24"/>
    </row>
    <row r="100" spans="1:67" s="22" customFormat="1" ht="13.5" customHeight="1">
      <c r="A100" s="33" t="s">
        <v>34</v>
      </c>
      <c r="B100" s="97">
        <f>方向別!I206</f>
        <v>22</v>
      </c>
      <c r="C100" s="97">
        <f>方向別!J206</f>
        <v>2</v>
      </c>
      <c r="D100" s="97">
        <f>方向別!K206</f>
        <v>0</v>
      </c>
      <c r="E100" s="97">
        <f>方向別!L206</f>
        <v>0</v>
      </c>
      <c r="F100" s="97">
        <f t="shared" si="12"/>
        <v>24</v>
      </c>
      <c r="G100" s="98">
        <f t="shared" si="13"/>
        <v>8.3333333333333321</v>
      </c>
      <c r="H100" s="99">
        <f t="shared" si="11"/>
        <v>1.426872770511296</v>
      </c>
      <c r="I100" s="97">
        <f>方向別!I47</f>
        <v>0</v>
      </c>
      <c r="J100" s="97">
        <f>方向別!J47</f>
        <v>0</v>
      </c>
      <c r="K100" s="97">
        <f>方向別!K47</f>
        <v>0</v>
      </c>
      <c r="L100" s="97">
        <f>方向別!L47</f>
        <v>0</v>
      </c>
      <c r="M100" s="97">
        <f>方向別!M47</f>
        <v>0</v>
      </c>
      <c r="N100" s="98">
        <f>方向別!N47</f>
        <v>0</v>
      </c>
      <c r="O100" s="99">
        <f>方向別!O47</f>
        <v>0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4"/>
      <c r="BM100" s="24"/>
      <c r="BN100" s="24"/>
      <c r="BO100" s="24"/>
    </row>
    <row r="101" spans="1:67" s="22" customFormat="1" ht="13.5" customHeight="1">
      <c r="A101" s="29" t="s">
        <v>15</v>
      </c>
      <c r="B101" s="103">
        <f>SUM(B95:B100)</f>
        <v>125</v>
      </c>
      <c r="C101" s="103">
        <f>SUM(C95:C100)</f>
        <v>3</v>
      </c>
      <c r="D101" s="103">
        <f>SUM(D95:D100)</f>
        <v>3</v>
      </c>
      <c r="E101" s="103">
        <f>SUM(E95:E100)</f>
        <v>0</v>
      </c>
      <c r="F101" s="103">
        <f t="shared" si="12"/>
        <v>131</v>
      </c>
      <c r="G101" s="104">
        <f t="shared" si="13"/>
        <v>2.2900763358778624</v>
      </c>
      <c r="H101" s="105">
        <f t="shared" si="11"/>
        <v>7.788347205707491</v>
      </c>
      <c r="I101" s="103">
        <f>方向別!I48</f>
        <v>5</v>
      </c>
      <c r="J101" s="103">
        <f>方向別!J48</f>
        <v>0</v>
      </c>
      <c r="K101" s="103">
        <f>方向別!K48</f>
        <v>1</v>
      </c>
      <c r="L101" s="103">
        <f>方向別!L48</f>
        <v>0</v>
      </c>
      <c r="M101" s="103">
        <f>方向別!M48</f>
        <v>6</v>
      </c>
      <c r="N101" s="104">
        <f>方向別!N48</f>
        <v>0</v>
      </c>
      <c r="O101" s="105">
        <f>方向別!O48</f>
        <v>9.8360655737704921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4"/>
      <c r="BM101" s="24"/>
      <c r="BN101" s="24"/>
      <c r="BO101" s="24"/>
    </row>
    <row r="102" spans="1:67" s="23" customFormat="1" ht="13.5" customHeight="1">
      <c r="A102" s="37" t="s">
        <v>35</v>
      </c>
      <c r="B102" s="100">
        <f>方向別!I208</f>
        <v>21</v>
      </c>
      <c r="C102" s="100">
        <f>方向別!J208</f>
        <v>0</v>
      </c>
      <c r="D102" s="100">
        <f>方向別!K208</f>
        <v>0</v>
      </c>
      <c r="E102" s="100">
        <f>方向別!L208</f>
        <v>0</v>
      </c>
      <c r="F102" s="100">
        <f t="shared" si="12"/>
        <v>21</v>
      </c>
      <c r="G102" s="101">
        <f t="shared" si="13"/>
        <v>0</v>
      </c>
      <c r="H102" s="102">
        <f t="shared" si="11"/>
        <v>1.2485136741973841</v>
      </c>
      <c r="I102" s="100">
        <f>方向別!I49</f>
        <v>0</v>
      </c>
      <c r="J102" s="100">
        <f>方向別!J49</f>
        <v>0</v>
      </c>
      <c r="K102" s="100">
        <f>方向別!K49</f>
        <v>0</v>
      </c>
      <c r="L102" s="100">
        <f>方向別!L49</f>
        <v>0</v>
      </c>
      <c r="M102" s="100">
        <f>方向別!M49</f>
        <v>0</v>
      </c>
      <c r="N102" s="101">
        <f>方向別!N49</f>
        <v>0</v>
      </c>
      <c r="O102" s="102">
        <f>方向別!O49</f>
        <v>0</v>
      </c>
      <c r="BL102" s="24"/>
      <c r="BM102" s="24"/>
      <c r="BN102" s="24"/>
      <c r="BO102" s="24"/>
    </row>
    <row r="103" spans="1:67" s="25" customFormat="1" ht="13.5" customHeight="1">
      <c r="A103" s="33" t="s">
        <v>36</v>
      </c>
      <c r="B103" s="97">
        <f>方向別!I209</f>
        <v>30</v>
      </c>
      <c r="C103" s="97">
        <f>方向別!J209</f>
        <v>1</v>
      </c>
      <c r="D103" s="97">
        <f>方向別!K209</f>
        <v>1</v>
      </c>
      <c r="E103" s="97">
        <f>方向別!L209</f>
        <v>0</v>
      </c>
      <c r="F103" s="97">
        <f t="shared" si="12"/>
        <v>32</v>
      </c>
      <c r="G103" s="98">
        <f t="shared" si="13"/>
        <v>3.125</v>
      </c>
      <c r="H103" s="99">
        <f t="shared" si="11"/>
        <v>1.9024970273483945</v>
      </c>
      <c r="I103" s="97">
        <f>方向別!I50</f>
        <v>0</v>
      </c>
      <c r="J103" s="97">
        <f>方向別!J50</f>
        <v>0</v>
      </c>
      <c r="K103" s="97">
        <f>方向別!K50</f>
        <v>0</v>
      </c>
      <c r="L103" s="97">
        <f>方向別!L50</f>
        <v>0</v>
      </c>
      <c r="M103" s="97">
        <f>方向別!M50</f>
        <v>0</v>
      </c>
      <c r="N103" s="98">
        <f>方向別!N50</f>
        <v>0</v>
      </c>
      <c r="O103" s="99">
        <f>方向別!O50</f>
        <v>0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7" s="22" customFormat="1" ht="13.5" customHeight="1">
      <c r="A104" s="33" t="s">
        <v>37</v>
      </c>
      <c r="B104" s="97">
        <f>方向別!I210</f>
        <v>12</v>
      </c>
      <c r="C104" s="97">
        <f>方向別!J210</f>
        <v>0</v>
      </c>
      <c r="D104" s="97">
        <f>方向別!K210</f>
        <v>0</v>
      </c>
      <c r="E104" s="97">
        <f>方向別!L210</f>
        <v>0</v>
      </c>
      <c r="F104" s="97">
        <f t="shared" si="12"/>
        <v>12</v>
      </c>
      <c r="G104" s="98">
        <f t="shared" si="13"/>
        <v>0</v>
      </c>
      <c r="H104" s="99">
        <f t="shared" si="11"/>
        <v>0.71343638525564801</v>
      </c>
      <c r="I104" s="97">
        <f>方向別!I51</f>
        <v>2</v>
      </c>
      <c r="J104" s="97">
        <f>方向別!J51</f>
        <v>0</v>
      </c>
      <c r="K104" s="97">
        <f>方向別!K51</f>
        <v>0</v>
      </c>
      <c r="L104" s="97">
        <f>方向別!L51</f>
        <v>0</v>
      </c>
      <c r="M104" s="97">
        <f>方向別!M51</f>
        <v>2</v>
      </c>
      <c r="N104" s="98">
        <f>方向別!N51</f>
        <v>0</v>
      </c>
      <c r="O104" s="99">
        <f>方向別!O51</f>
        <v>3.278688524590164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4"/>
      <c r="BM104" s="24"/>
      <c r="BN104" s="24"/>
      <c r="BO104" s="24"/>
    </row>
    <row r="105" spans="1:67" s="22" customFormat="1" ht="13.5" customHeight="1">
      <c r="A105" s="33" t="s">
        <v>38</v>
      </c>
      <c r="B105" s="97">
        <f>方向別!I211</f>
        <v>20</v>
      </c>
      <c r="C105" s="97">
        <f>方向別!J211</f>
        <v>2</v>
      </c>
      <c r="D105" s="97">
        <f>方向別!K211</f>
        <v>1</v>
      </c>
      <c r="E105" s="97">
        <f>方向別!L211</f>
        <v>0</v>
      </c>
      <c r="F105" s="97">
        <f t="shared" si="12"/>
        <v>23</v>
      </c>
      <c r="G105" s="98">
        <f t="shared" si="13"/>
        <v>8.695652173913043</v>
      </c>
      <c r="H105" s="99">
        <f t="shared" si="11"/>
        <v>1.3674197384066586</v>
      </c>
      <c r="I105" s="97">
        <f>方向別!I52</f>
        <v>0</v>
      </c>
      <c r="J105" s="97">
        <f>方向別!J52</f>
        <v>0</v>
      </c>
      <c r="K105" s="97">
        <f>方向別!K52</f>
        <v>0</v>
      </c>
      <c r="L105" s="97">
        <f>方向別!L52</f>
        <v>0</v>
      </c>
      <c r="M105" s="97">
        <f>方向別!M52</f>
        <v>0</v>
      </c>
      <c r="N105" s="98">
        <f>方向別!N52</f>
        <v>0</v>
      </c>
      <c r="O105" s="99">
        <f>方向別!O52</f>
        <v>0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4"/>
      <c r="BM105" s="24"/>
      <c r="BN105" s="24"/>
      <c r="BO105" s="24"/>
    </row>
    <row r="106" spans="1:67" s="22" customFormat="1" ht="13.5" customHeight="1">
      <c r="A106" s="33" t="s">
        <v>39</v>
      </c>
      <c r="B106" s="97">
        <f>方向別!I212</f>
        <v>19</v>
      </c>
      <c r="C106" s="97">
        <f>方向別!J212</f>
        <v>0</v>
      </c>
      <c r="D106" s="97">
        <f>方向別!K212</f>
        <v>0</v>
      </c>
      <c r="E106" s="97">
        <f>方向別!L212</f>
        <v>0</v>
      </c>
      <c r="F106" s="97">
        <f t="shared" si="12"/>
        <v>19</v>
      </c>
      <c r="G106" s="98">
        <f t="shared" si="13"/>
        <v>0</v>
      </c>
      <c r="H106" s="99">
        <f t="shared" si="11"/>
        <v>1.1296076099881094</v>
      </c>
      <c r="I106" s="97">
        <f>方向別!I53</f>
        <v>0</v>
      </c>
      <c r="J106" s="97">
        <f>方向別!J53</f>
        <v>0</v>
      </c>
      <c r="K106" s="97">
        <f>方向別!K53</f>
        <v>0</v>
      </c>
      <c r="L106" s="97">
        <f>方向別!L53</f>
        <v>0</v>
      </c>
      <c r="M106" s="97">
        <f>方向別!M53</f>
        <v>0</v>
      </c>
      <c r="N106" s="98">
        <f>方向別!N53</f>
        <v>0</v>
      </c>
      <c r="O106" s="99">
        <f>方向別!O53</f>
        <v>0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4"/>
      <c r="BM106" s="24"/>
      <c r="BN106" s="24"/>
      <c r="BO106" s="24"/>
    </row>
    <row r="107" spans="1:67" s="22" customFormat="1" ht="13.5" customHeight="1">
      <c r="A107" s="33" t="s">
        <v>40</v>
      </c>
      <c r="B107" s="97">
        <f>方向別!I213</f>
        <v>8</v>
      </c>
      <c r="C107" s="97">
        <f>方向別!J213</f>
        <v>0</v>
      </c>
      <c r="D107" s="97">
        <f>方向別!K213</f>
        <v>0</v>
      </c>
      <c r="E107" s="97">
        <f>方向別!L213</f>
        <v>0</v>
      </c>
      <c r="F107" s="97">
        <f t="shared" si="12"/>
        <v>8</v>
      </c>
      <c r="G107" s="98">
        <f t="shared" si="13"/>
        <v>0</v>
      </c>
      <c r="H107" s="99">
        <f t="shared" si="11"/>
        <v>0.47562425683709864</v>
      </c>
      <c r="I107" s="97">
        <f>方向別!I54</f>
        <v>0</v>
      </c>
      <c r="J107" s="97">
        <f>方向別!J54</f>
        <v>0</v>
      </c>
      <c r="K107" s="97">
        <f>方向別!K54</f>
        <v>0</v>
      </c>
      <c r="L107" s="97">
        <f>方向別!L54</f>
        <v>0</v>
      </c>
      <c r="M107" s="97">
        <f>方向別!M54</f>
        <v>0</v>
      </c>
      <c r="N107" s="98">
        <f>方向別!N54</f>
        <v>0</v>
      </c>
      <c r="O107" s="99">
        <f>方向別!O54</f>
        <v>0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4"/>
      <c r="BM107" s="24"/>
      <c r="BN107" s="24"/>
      <c r="BO107" s="24"/>
    </row>
    <row r="108" spans="1:67" s="22" customFormat="1" ht="13.5" customHeight="1">
      <c r="A108" s="29" t="s">
        <v>15</v>
      </c>
      <c r="B108" s="103">
        <f>SUM(B102:B107)</f>
        <v>110</v>
      </c>
      <c r="C108" s="103">
        <f>SUM(C102:C107)</f>
        <v>3</v>
      </c>
      <c r="D108" s="103">
        <f>SUM(D102:D107)</f>
        <v>2</v>
      </c>
      <c r="E108" s="103">
        <f>SUM(E102:E107)</f>
        <v>0</v>
      </c>
      <c r="F108" s="103">
        <f t="shared" si="12"/>
        <v>115</v>
      </c>
      <c r="G108" s="104">
        <f t="shared" si="13"/>
        <v>2.6086956521739131</v>
      </c>
      <c r="H108" s="105">
        <f t="shared" si="11"/>
        <v>6.8370986920332939</v>
      </c>
      <c r="I108" s="103">
        <f>方向別!I55</f>
        <v>2</v>
      </c>
      <c r="J108" s="103">
        <f>方向別!J55</f>
        <v>0</v>
      </c>
      <c r="K108" s="103">
        <f>方向別!K55</f>
        <v>0</v>
      </c>
      <c r="L108" s="103">
        <f>方向別!L55</f>
        <v>0</v>
      </c>
      <c r="M108" s="103">
        <f>方向別!M55</f>
        <v>2</v>
      </c>
      <c r="N108" s="104">
        <f>方向別!N55</f>
        <v>0</v>
      </c>
      <c r="O108" s="105">
        <f>方向別!O55</f>
        <v>3.278688524590164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4"/>
      <c r="BM108" s="24"/>
      <c r="BN108" s="24"/>
      <c r="BO108" s="24"/>
    </row>
    <row r="109" spans="1:67" s="22" customFormat="1" ht="13.5" customHeight="1">
      <c r="A109" s="33" t="s">
        <v>90</v>
      </c>
      <c r="B109" s="97">
        <f>方向別!I215</f>
        <v>35</v>
      </c>
      <c r="C109" s="97">
        <f>方向別!J215</f>
        <v>3</v>
      </c>
      <c r="D109" s="97">
        <f>方向別!K215</f>
        <v>6</v>
      </c>
      <c r="E109" s="97">
        <f>方向別!L215</f>
        <v>0</v>
      </c>
      <c r="F109" s="97">
        <f>方向別!M215</f>
        <v>44</v>
      </c>
      <c r="G109" s="98">
        <f>方向別!N215</f>
        <v>6.8</v>
      </c>
      <c r="H109" s="99">
        <f>方向別!O215</f>
        <v>2.6159334126040426</v>
      </c>
      <c r="I109" s="97">
        <f>方向別!I56</f>
        <v>2</v>
      </c>
      <c r="J109" s="97">
        <f>方向別!J56</f>
        <v>0</v>
      </c>
      <c r="K109" s="97">
        <f>方向別!K56</f>
        <v>0</v>
      </c>
      <c r="L109" s="97">
        <f>方向別!L56</f>
        <v>0</v>
      </c>
      <c r="M109" s="97">
        <f>方向別!M56</f>
        <v>2</v>
      </c>
      <c r="N109" s="98">
        <f>方向別!N56</f>
        <v>0</v>
      </c>
      <c r="O109" s="99">
        <f>方向別!O56</f>
        <v>3.278688524590164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</row>
    <row r="110" spans="1:67" s="22" customFormat="1" ht="13.5" customHeight="1">
      <c r="A110" s="33" t="s">
        <v>91</v>
      </c>
      <c r="B110" s="97">
        <f>方向別!I216</f>
        <v>40</v>
      </c>
      <c r="C110" s="97">
        <f>方向別!J216</f>
        <v>1</v>
      </c>
      <c r="D110" s="97">
        <f>方向別!K216</f>
        <v>4</v>
      </c>
      <c r="E110" s="97">
        <f>方向別!L216</f>
        <v>0</v>
      </c>
      <c r="F110" s="97">
        <f>方向別!M216</f>
        <v>45</v>
      </c>
      <c r="G110" s="98">
        <f>方向別!N216</f>
        <v>2.2000000000000002</v>
      </c>
      <c r="H110" s="99">
        <f>方向別!O216</f>
        <v>2.6753864447086801</v>
      </c>
      <c r="I110" s="97">
        <f>方向別!I57</f>
        <v>1</v>
      </c>
      <c r="J110" s="97">
        <f>方向別!J57</f>
        <v>0</v>
      </c>
      <c r="K110" s="97">
        <f>方向別!K57</f>
        <v>0</v>
      </c>
      <c r="L110" s="97">
        <f>方向別!L57</f>
        <v>0</v>
      </c>
      <c r="M110" s="97">
        <f>方向別!M57</f>
        <v>1</v>
      </c>
      <c r="N110" s="98">
        <f>方向別!N57</f>
        <v>0</v>
      </c>
      <c r="O110" s="99">
        <f>方向別!O57</f>
        <v>1.639344262295082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</row>
    <row r="111" spans="1:67" s="22" customFormat="1" ht="13.5" customHeight="1">
      <c r="A111" s="33" t="s">
        <v>92</v>
      </c>
      <c r="B111" s="97">
        <f>方向別!I217</f>
        <v>24</v>
      </c>
      <c r="C111" s="97">
        <f>方向別!J217</f>
        <v>0</v>
      </c>
      <c r="D111" s="97">
        <f>方向別!K217</f>
        <v>3</v>
      </c>
      <c r="E111" s="97">
        <f>方向別!L217</f>
        <v>0</v>
      </c>
      <c r="F111" s="97">
        <f>方向別!M217</f>
        <v>27</v>
      </c>
      <c r="G111" s="98">
        <f>方向別!N217</f>
        <v>0</v>
      </c>
      <c r="H111" s="99">
        <f>方向別!O217</f>
        <v>1.6052318668252081</v>
      </c>
      <c r="I111" s="97">
        <f>方向別!I58</f>
        <v>4</v>
      </c>
      <c r="J111" s="97">
        <f>方向別!J58</f>
        <v>0</v>
      </c>
      <c r="K111" s="97">
        <f>方向別!K58</f>
        <v>0</v>
      </c>
      <c r="L111" s="97">
        <f>方向別!L58</f>
        <v>0</v>
      </c>
      <c r="M111" s="97">
        <f>方向別!M58</f>
        <v>4</v>
      </c>
      <c r="N111" s="98">
        <f>方向別!N58</f>
        <v>0</v>
      </c>
      <c r="O111" s="99">
        <f>方向別!O58</f>
        <v>6.557377049180328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</row>
    <row r="112" spans="1:67" s="22" customFormat="1" ht="13.5" customHeight="1">
      <c r="A112" s="29" t="s">
        <v>41</v>
      </c>
      <c r="B112" s="103">
        <f>SUM(B64:B72,B79,B86:B94,B101,B108,B109:B111)</f>
        <v>1554</v>
      </c>
      <c r="C112" s="103">
        <f>SUM(C64:C72,C79,C86:C94,C101,C108,C109:C111)</f>
        <v>40</v>
      </c>
      <c r="D112" s="103">
        <f>SUM(D64:D72,D79,D86:D94,D101,D108,D109:D111)</f>
        <v>77</v>
      </c>
      <c r="E112" s="103">
        <f>SUM(E64:E72,E79,E86:E94,E101,E108,E109:E111)</f>
        <v>11</v>
      </c>
      <c r="F112" s="103">
        <f>SUM(B112:E112)</f>
        <v>1682</v>
      </c>
      <c r="G112" s="104">
        <f>IF(SUM(C112,E112)=0,0,SUM(C112,E112)/F112*100)</f>
        <v>3.0321046373365039</v>
      </c>
      <c r="H112" s="105">
        <f>IF(F112=0,0,F112/F$112*100)</f>
        <v>100</v>
      </c>
      <c r="I112" s="103">
        <f>SUM(I64:I72,I79,I86:I94,I101,I108,I109:I111)</f>
        <v>54</v>
      </c>
      <c r="J112" s="103">
        <f>SUM(J64:J72,J79,J86:J94,J101,J108,J109:J111)</f>
        <v>1</v>
      </c>
      <c r="K112" s="103">
        <f>SUM(K64:K72,K79,K86:K94,K101,K108,K109:K111)</f>
        <v>6</v>
      </c>
      <c r="L112" s="103">
        <f>SUM(L64:L72,L79,L86:L94,L101,L108,L109:L111)</f>
        <v>0</v>
      </c>
      <c r="M112" s="103">
        <f>SUM(I112:L112)</f>
        <v>61</v>
      </c>
      <c r="N112" s="104">
        <f>IF(SUM(J112,L112)=0,0,SUM(J112,L112)/M112*100)</f>
        <v>1.639344262295082</v>
      </c>
      <c r="O112" s="105">
        <f>IF(M112=0,0,M112/M$112*100)</f>
        <v>100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4"/>
      <c r="BM112" s="24"/>
      <c r="BN112" s="24"/>
      <c r="BO112" s="24"/>
    </row>
    <row r="113" spans="1:67" s="22" customFormat="1" ht="12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4"/>
      <c r="BM113" s="24"/>
      <c r="BN113" s="24"/>
      <c r="BO113" s="24"/>
    </row>
    <row r="114" spans="1:67" s="22" customFormat="1" ht="12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4"/>
      <c r="BM114" s="24"/>
      <c r="BN114" s="24"/>
      <c r="BO114" s="24"/>
    </row>
    <row r="115" spans="1:67" s="22" customFormat="1" ht="12.75" customHeight="1">
      <c r="A115" s="48" t="s">
        <v>0</v>
      </c>
      <c r="B115" s="47" t="s">
        <v>63</v>
      </c>
      <c r="C115" s="46"/>
      <c r="D115" s="46"/>
      <c r="E115" s="46"/>
      <c r="F115" s="46"/>
      <c r="G115" s="46"/>
      <c r="H115" s="45"/>
      <c r="I115" s="47" t="s">
        <v>64</v>
      </c>
      <c r="J115" s="46"/>
      <c r="K115" s="46"/>
      <c r="L115" s="46"/>
      <c r="M115" s="46"/>
      <c r="N115" s="46"/>
      <c r="O115" s="45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4"/>
      <c r="BM115" s="24"/>
      <c r="BN115" s="24"/>
      <c r="BO115" s="24"/>
    </row>
    <row r="116" spans="1:67" s="22" customFormat="1" ht="36" customHeight="1">
      <c r="A116" s="95" t="s">
        <v>1</v>
      </c>
      <c r="B116" s="42" t="s">
        <v>2</v>
      </c>
      <c r="C116" s="41" t="s">
        <v>3</v>
      </c>
      <c r="D116" s="40" t="s">
        <v>4</v>
      </c>
      <c r="E116" s="41" t="s">
        <v>5</v>
      </c>
      <c r="F116" s="40" t="s">
        <v>6</v>
      </c>
      <c r="G116" s="40" t="s">
        <v>7</v>
      </c>
      <c r="H116" s="43" t="s">
        <v>8</v>
      </c>
      <c r="I116" s="42" t="s">
        <v>2</v>
      </c>
      <c r="J116" s="40" t="s">
        <v>3</v>
      </c>
      <c r="K116" s="40" t="s">
        <v>4</v>
      </c>
      <c r="L116" s="41" t="s">
        <v>5</v>
      </c>
      <c r="M116" s="40" t="s">
        <v>6</v>
      </c>
      <c r="N116" s="40" t="s">
        <v>7</v>
      </c>
      <c r="O116" s="39" t="s">
        <v>8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4"/>
      <c r="BM116" s="24"/>
      <c r="BN116" s="24"/>
      <c r="BO116" s="24"/>
    </row>
    <row r="117" spans="1:67" s="25" customFormat="1" ht="13.5" customHeight="1">
      <c r="A117" s="90" t="s">
        <v>105</v>
      </c>
      <c r="B117" s="97">
        <f>方向別!I276</f>
        <v>6</v>
      </c>
      <c r="C117" s="97">
        <f>方向別!J276</f>
        <v>0</v>
      </c>
      <c r="D117" s="97">
        <f>方向別!K276</f>
        <v>1</v>
      </c>
      <c r="E117" s="97">
        <f>方向別!L276</f>
        <v>0</v>
      </c>
      <c r="F117" s="97">
        <f>方向別!M276</f>
        <v>7</v>
      </c>
      <c r="G117" s="98">
        <f>方向別!N276</f>
        <v>0</v>
      </c>
      <c r="H117" s="99">
        <f>方向別!O276</f>
        <v>1.2844036697247707</v>
      </c>
      <c r="I117" s="97">
        <f>SUM(方向別!B11,方向別!B117)</f>
        <v>41</v>
      </c>
      <c r="J117" s="97">
        <f>SUM(方向別!C11,方向別!C117)</f>
        <v>2</v>
      </c>
      <c r="K117" s="97">
        <f>SUM(方向別!D11,方向別!D117)</f>
        <v>4</v>
      </c>
      <c r="L117" s="97">
        <f>SUM(方向別!E11,方向別!E117)</f>
        <v>0</v>
      </c>
      <c r="M117" s="97">
        <f t="shared" ref="M117:M148" si="14">SUM(I117:L117)</f>
        <v>47</v>
      </c>
      <c r="N117" s="98">
        <f>IF(SUM(J117,L117)=0,0,ROUND(SUM(J117,L117)/M117*100,1))</f>
        <v>4.3</v>
      </c>
      <c r="O117" s="99">
        <f t="shared" ref="O117:O164" si="15">IF(M117=0,0,M117/M$165*100)</f>
        <v>2.0051194539249146</v>
      </c>
      <c r="P117" s="23"/>
      <c r="AF117" s="23"/>
      <c r="AV117" s="23"/>
      <c r="AW117" s="23"/>
      <c r="AX117" s="23"/>
      <c r="AY117" s="23"/>
      <c r="AZ117" s="23"/>
    </row>
    <row r="118" spans="1:67" s="25" customFormat="1" ht="13.5" customHeight="1">
      <c r="A118" s="33" t="s">
        <v>106</v>
      </c>
      <c r="B118" s="97">
        <f>方向別!I277</f>
        <v>6</v>
      </c>
      <c r="C118" s="97">
        <f>方向別!J277</f>
        <v>0</v>
      </c>
      <c r="D118" s="97">
        <f>方向別!K277</f>
        <v>0</v>
      </c>
      <c r="E118" s="97">
        <f>方向別!L277</f>
        <v>0</v>
      </c>
      <c r="F118" s="97">
        <f>方向別!M277</f>
        <v>6</v>
      </c>
      <c r="G118" s="98">
        <f>方向別!N277</f>
        <v>0</v>
      </c>
      <c r="H118" s="99">
        <f>方向別!O277</f>
        <v>1.1009174311926606</v>
      </c>
      <c r="I118" s="97">
        <f>SUM(方向別!B12,方向別!B118)</f>
        <v>21</v>
      </c>
      <c r="J118" s="97">
        <f>SUM(方向別!C12,方向別!C118)</f>
        <v>0</v>
      </c>
      <c r="K118" s="97">
        <f>SUM(方向別!D12,方向別!D118)</f>
        <v>5</v>
      </c>
      <c r="L118" s="97">
        <f>SUM(方向別!E12,方向別!E118)</f>
        <v>0</v>
      </c>
      <c r="M118" s="97">
        <f t="shared" si="14"/>
        <v>26</v>
      </c>
      <c r="N118" s="98">
        <f>IF(SUM(J118,L118)=0,0,ROUND(SUM(J118,L118)/M118*100,1))</f>
        <v>0</v>
      </c>
      <c r="O118" s="99">
        <f t="shared" si="15"/>
        <v>1.1092150170648465</v>
      </c>
      <c r="P118" s="23"/>
      <c r="AF118" s="23"/>
      <c r="AV118" s="23"/>
      <c r="AW118" s="23"/>
      <c r="AX118" s="23"/>
      <c r="AY118" s="23"/>
      <c r="AZ118" s="23"/>
    </row>
    <row r="119" spans="1:67" s="25" customFormat="1" ht="13.5" customHeight="1">
      <c r="A119" s="33" t="s">
        <v>107</v>
      </c>
      <c r="B119" s="97">
        <f>方向別!I278</f>
        <v>2</v>
      </c>
      <c r="C119" s="97">
        <f>方向別!J278</f>
        <v>0</v>
      </c>
      <c r="D119" s="97">
        <f>方向別!K278</f>
        <v>0</v>
      </c>
      <c r="E119" s="97">
        <f>方向別!L278</f>
        <v>0</v>
      </c>
      <c r="F119" s="97">
        <f>方向別!M278</f>
        <v>2</v>
      </c>
      <c r="G119" s="98">
        <f>方向別!N278</f>
        <v>0</v>
      </c>
      <c r="H119" s="99">
        <f>方向別!O278</f>
        <v>0.3669724770642202</v>
      </c>
      <c r="I119" s="97">
        <f>SUM(方向別!B13,方向別!B119)</f>
        <v>28</v>
      </c>
      <c r="J119" s="97">
        <f>SUM(方向別!C13,方向別!C119)</f>
        <v>0</v>
      </c>
      <c r="K119" s="97">
        <f>SUM(方向別!D13,方向別!D119)</f>
        <v>1</v>
      </c>
      <c r="L119" s="97">
        <f>SUM(方向別!E13,方向別!E119)</f>
        <v>0</v>
      </c>
      <c r="M119" s="97">
        <f t="shared" si="14"/>
        <v>29</v>
      </c>
      <c r="N119" s="98">
        <f t="shared" ref="N119:N125" si="16">IF(SUM(J119,L119)=0,0,ROUND(SUM(J119,L119)/M119*100,1))</f>
        <v>0</v>
      </c>
      <c r="O119" s="99">
        <f t="shared" si="15"/>
        <v>1.2372013651877134</v>
      </c>
      <c r="P119" s="23"/>
      <c r="AF119" s="23"/>
      <c r="AV119" s="23"/>
      <c r="AW119" s="23"/>
      <c r="AX119" s="23"/>
      <c r="AY119" s="23"/>
      <c r="AZ119" s="23"/>
    </row>
    <row r="120" spans="1:67" s="25" customFormat="1" ht="13.5" customHeight="1">
      <c r="A120" s="33" t="s">
        <v>108</v>
      </c>
      <c r="B120" s="97">
        <f>方向別!I279</f>
        <v>3</v>
      </c>
      <c r="C120" s="97">
        <f>方向別!J279</f>
        <v>0</v>
      </c>
      <c r="D120" s="97">
        <f>方向別!K279</f>
        <v>0</v>
      </c>
      <c r="E120" s="97">
        <f>方向別!L279</f>
        <v>0</v>
      </c>
      <c r="F120" s="97">
        <f>方向別!M279</f>
        <v>3</v>
      </c>
      <c r="G120" s="98">
        <f>方向別!N279</f>
        <v>0</v>
      </c>
      <c r="H120" s="99">
        <f>方向別!O279</f>
        <v>0.55045871559633031</v>
      </c>
      <c r="I120" s="97">
        <f>SUM(方向別!B14,方向別!B120)</f>
        <v>10</v>
      </c>
      <c r="J120" s="97">
        <f>SUM(方向別!C14,方向別!C120)</f>
        <v>0</v>
      </c>
      <c r="K120" s="97">
        <f>SUM(方向別!D14,方向別!D120)</f>
        <v>0</v>
      </c>
      <c r="L120" s="97">
        <f>SUM(方向別!E14,方向別!E120)</f>
        <v>0</v>
      </c>
      <c r="M120" s="97">
        <f t="shared" si="14"/>
        <v>10</v>
      </c>
      <c r="N120" s="98">
        <f t="shared" si="16"/>
        <v>0</v>
      </c>
      <c r="O120" s="99">
        <f t="shared" si="15"/>
        <v>0.42662116040955633</v>
      </c>
      <c r="P120" s="23"/>
      <c r="AF120" s="23"/>
      <c r="AV120" s="23"/>
      <c r="AW120" s="23"/>
      <c r="AX120" s="23"/>
      <c r="AY120" s="23"/>
      <c r="AZ120" s="23"/>
    </row>
    <row r="121" spans="1:67" s="25" customFormat="1" ht="13.5" customHeight="1">
      <c r="A121" s="33" t="s">
        <v>109</v>
      </c>
      <c r="B121" s="97">
        <f>方向別!I280</f>
        <v>0</v>
      </c>
      <c r="C121" s="97">
        <f>方向別!J280</f>
        <v>0</v>
      </c>
      <c r="D121" s="97">
        <f>方向別!K280</f>
        <v>0</v>
      </c>
      <c r="E121" s="97">
        <f>方向別!L280</f>
        <v>0</v>
      </c>
      <c r="F121" s="97">
        <f>方向別!M280</f>
        <v>0</v>
      </c>
      <c r="G121" s="98">
        <f>方向別!N280</f>
        <v>0</v>
      </c>
      <c r="H121" s="99">
        <f>方向別!O280</f>
        <v>0</v>
      </c>
      <c r="I121" s="97">
        <f>SUM(方向別!B15,方向別!B121)</f>
        <v>5</v>
      </c>
      <c r="J121" s="97">
        <f>SUM(方向別!C15,方向別!C121)</f>
        <v>0</v>
      </c>
      <c r="K121" s="97">
        <f>SUM(方向別!D15,方向別!D121)</f>
        <v>0</v>
      </c>
      <c r="L121" s="97">
        <f>SUM(方向別!E15,方向別!E121)</f>
        <v>0</v>
      </c>
      <c r="M121" s="97">
        <f t="shared" si="14"/>
        <v>5</v>
      </c>
      <c r="N121" s="98">
        <f t="shared" si="16"/>
        <v>0</v>
      </c>
      <c r="O121" s="99">
        <f t="shared" si="15"/>
        <v>0.21331058020477817</v>
      </c>
      <c r="P121" s="23"/>
      <c r="AF121" s="23"/>
      <c r="AV121" s="23"/>
      <c r="AW121" s="23"/>
      <c r="AX121" s="23"/>
      <c r="AY121" s="23"/>
      <c r="AZ121" s="23"/>
    </row>
    <row r="122" spans="1:67" s="25" customFormat="1" ht="13.5" customHeight="1">
      <c r="A122" s="33" t="s">
        <v>110</v>
      </c>
      <c r="B122" s="97">
        <f>方向別!I281</f>
        <v>2</v>
      </c>
      <c r="C122" s="97">
        <f>方向別!J281</f>
        <v>0</v>
      </c>
      <c r="D122" s="97">
        <f>方向別!K281</f>
        <v>0</v>
      </c>
      <c r="E122" s="97">
        <f>方向別!L281</f>
        <v>0</v>
      </c>
      <c r="F122" s="97">
        <f>方向別!M281</f>
        <v>2</v>
      </c>
      <c r="G122" s="98">
        <f>方向別!N281</f>
        <v>0</v>
      </c>
      <c r="H122" s="99">
        <f>方向別!O281</f>
        <v>0.3669724770642202</v>
      </c>
      <c r="I122" s="97">
        <f>SUM(方向別!B16,方向別!B122)</f>
        <v>8</v>
      </c>
      <c r="J122" s="97">
        <f>SUM(方向別!C16,方向別!C122)</f>
        <v>0</v>
      </c>
      <c r="K122" s="97">
        <f>SUM(方向別!D16,方向別!D122)</f>
        <v>1</v>
      </c>
      <c r="L122" s="97">
        <f>SUM(方向別!E16,方向別!E122)</f>
        <v>0</v>
      </c>
      <c r="M122" s="97">
        <f t="shared" si="14"/>
        <v>9</v>
      </c>
      <c r="N122" s="98">
        <f t="shared" si="16"/>
        <v>0</v>
      </c>
      <c r="O122" s="99">
        <f t="shared" si="15"/>
        <v>0.38395904436860068</v>
      </c>
      <c r="P122" s="23"/>
      <c r="AF122" s="23"/>
      <c r="AV122" s="23"/>
      <c r="AW122" s="23"/>
      <c r="AX122" s="23"/>
      <c r="AY122" s="23"/>
      <c r="AZ122" s="23"/>
    </row>
    <row r="123" spans="1:67" s="25" customFormat="1" ht="13.5" customHeight="1">
      <c r="A123" s="33" t="s">
        <v>111</v>
      </c>
      <c r="B123" s="97">
        <f>方向別!I282</f>
        <v>5</v>
      </c>
      <c r="C123" s="97">
        <f>方向別!J282</f>
        <v>0</v>
      </c>
      <c r="D123" s="97">
        <f>方向別!K282</f>
        <v>0</v>
      </c>
      <c r="E123" s="97">
        <f>方向別!L282</f>
        <v>0</v>
      </c>
      <c r="F123" s="97">
        <f>方向別!M282</f>
        <v>5</v>
      </c>
      <c r="G123" s="98">
        <f>方向別!N282</f>
        <v>0</v>
      </c>
      <c r="H123" s="99">
        <f>方向別!O282</f>
        <v>0.91743119266055051</v>
      </c>
      <c r="I123" s="97">
        <f>SUM(方向別!B17,方向別!B123)</f>
        <v>8</v>
      </c>
      <c r="J123" s="97">
        <f>SUM(方向別!C17,方向別!C123)</f>
        <v>0</v>
      </c>
      <c r="K123" s="97">
        <f>SUM(方向別!D17,方向別!D123)</f>
        <v>0</v>
      </c>
      <c r="L123" s="97">
        <f>SUM(方向別!E17,方向別!E123)</f>
        <v>0</v>
      </c>
      <c r="M123" s="97">
        <f t="shared" si="14"/>
        <v>8</v>
      </c>
      <c r="N123" s="98">
        <f>IF(SUM(J123,L123)=0,0,ROUND(SUM(J123,L123)/M123*100,1))</f>
        <v>0</v>
      </c>
      <c r="O123" s="99">
        <f t="shared" si="15"/>
        <v>0.34129692832764508</v>
      </c>
      <c r="P123" s="23"/>
      <c r="AF123" s="23"/>
      <c r="AV123" s="23"/>
      <c r="AW123" s="23"/>
      <c r="AX123" s="23"/>
      <c r="AY123" s="23"/>
      <c r="AZ123" s="23"/>
    </row>
    <row r="124" spans="1:67" s="25" customFormat="1" ht="13.5" customHeight="1">
      <c r="A124" s="33" t="s">
        <v>116</v>
      </c>
      <c r="B124" s="97">
        <f>方向別!I283</f>
        <v>12</v>
      </c>
      <c r="C124" s="97">
        <f>方向別!J283</f>
        <v>0</v>
      </c>
      <c r="D124" s="97">
        <f>方向別!K283</f>
        <v>1</v>
      </c>
      <c r="E124" s="97">
        <f>方向別!L283</f>
        <v>0</v>
      </c>
      <c r="F124" s="97">
        <f>方向別!M283</f>
        <v>13</v>
      </c>
      <c r="G124" s="98">
        <f>方向別!N283</f>
        <v>0</v>
      </c>
      <c r="H124" s="99">
        <f>方向別!O283</f>
        <v>2.3853211009174311</v>
      </c>
      <c r="I124" s="97">
        <f>SUM(方向別!B18,方向別!B124)</f>
        <v>12</v>
      </c>
      <c r="J124" s="97">
        <f>SUM(方向別!C18,方向別!C124)</f>
        <v>0</v>
      </c>
      <c r="K124" s="97">
        <f>SUM(方向別!D18,方向別!D124)</f>
        <v>1</v>
      </c>
      <c r="L124" s="97">
        <f>SUM(方向別!E18,方向別!E124)</f>
        <v>1</v>
      </c>
      <c r="M124" s="97">
        <f t="shared" si="14"/>
        <v>14</v>
      </c>
      <c r="N124" s="98">
        <f t="shared" si="16"/>
        <v>7.1</v>
      </c>
      <c r="O124" s="99">
        <f t="shared" si="15"/>
        <v>0.59726962457337884</v>
      </c>
      <c r="P124" s="23"/>
      <c r="AF124" s="23"/>
      <c r="AV124" s="23"/>
      <c r="AW124" s="23"/>
      <c r="AX124" s="23"/>
      <c r="AY124" s="23"/>
      <c r="AZ124" s="23"/>
    </row>
    <row r="125" spans="1:67" s="25" customFormat="1" ht="13.5" customHeight="1">
      <c r="A125" s="33" t="s">
        <v>112</v>
      </c>
      <c r="B125" s="97">
        <f>方向別!I284</f>
        <v>29</v>
      </c>
      <c r="C125" s="97">
        <f>方向別!J284</f>
        <v>0</v>
      </c>
      <c r="D125" s="97">
        <f>方向別!K284</f>
        <v>0</v>
      </c>
      <c r="E125" s="97">
        <f>方向別!L284</f>
        <v>0</v>
      </c>
      <c r="F125" s="97">
        <f>方向別!M284</f>
        <v>29</v>
      </c>
      <c r="G125" s="98">
        <f>方向別!N284</f>
        <v>0</v>
      </c>
      <c r="H125" s="99">
        <f>方向別!O284</f>
        <v>5.3211009174311927</v>
      </c>
      <c r="I125" s="97">
        <f>SUM(方向別!B19,方向別!B125)</f>
        <v>43</v>
      </c>
      <c r="J125" s="97">
        <f>SUM(方向別!C19,方向別!C125)</f>
        <v>2</v>
      </c>
      <c r="K125" s="97">
        <f>SUM(方向別!D19,方向別!D125)</f>
        <v>0</v>
      </c>
      <c r="L125" s="97">
        <f>SUM(方向別!E19,方向別!E125)</f>
        <v>2</v>
      </c>
      <c r="M125" s="97">
        <f t="shared" si="14"/>
        <v>47</v>
      </c>
      <c r="N125" s="98">
        <f t="shared" si="16"/>
        <v>8.5</v>
      </c>
      <c r="O125" s="99">
        <f t="shared" si="15"/>
        <v>2.0051194539249146</v>
      </c>
      <c r="P125" s="23"/>
      <c r="AF125" s="23"/>
      <c r="AV125" s="23"/>
      <c r="AW125" s="23"/>
      <c r="AX125" s="23"/>
      <c r="AY125" s="23"/>
      <c r="AZ125" s="23"/>
    </row>
    <row r="126" spans="1:67" s="22" customFormat="1" ht="13.5" customHeight="1">
      <c r="A126" s="37" t="s">
        <v>9</v>
      </c>
      <c r="B126" s="100">
        <f>方向別!I285</f>
        <v>8</v>
      </c>
      <c r="C126" s="100">
        <f>方向別!J285</f>
        <v>0</v>
      </c>
      <c r="D126" s="100">
        <f>方向別!K285</f>
        <v>0</v>
      </c>
      <c r="E126" s="100">
        <f>方向別!L285</f>
        <v>0</v>
      </c>
      <c r="F126" s="100">
        <f>SUM(B126:E126)</f>
        <v>8</v>
      </c>
      <c r="G126" s="101">
        <f>IF(SUM(C126,E126)=0,0,SUM(C126,E126)/F126*100)</f>
        <v>0</v>
      </c>
      <c r="H126" s="102">
        <f t="shared" ref="H126:H161" si="17">IF(F126=0,0,F126/F$165*100)</f>
        <v>1.4678899082568808</v>
      </c>
      <c r="I126" s="100">
        <f>SUM(方向別!B20,方向別!B126)</f>
        <v>12</v>
      </c>
      <c r="J126" s="100">
        <f>SUM(方向別!C20,方向別!C126)</f>
        <v>0</v>
      </c>
      <c r="K126" s="100">
        <f>SUM(方向別!D20,方向別!D126)</f>
        <v>0</v>
      </c>
      <c r="L126" s="100">
        <f>SUM(方向別!E20,方向別!E126)</f>
        <v>0</v>
      </c>
      <c r="M126" s="100">
        <f t="shared" si="14"/>
        <v>12</v>
      </c>
      <c r="N126" s="101">
        <f>IF(SUM(J126,L126)=0,0,SUM(J126,L126)/M126*100)</f>
        <v>0</v>
      </c>
      <c r="O126" s="102">
        <f t="shared" si="15"/>
        <v>0.51194539249146753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4"/>
      <c r="BM126" s="24"/>
      <c r="BN126" s="24"/>
      <c r="BO126" s="24"/>
    </row>
    <row r="127" spans="1:67" s="22" customFormat="1" ht="13.5" customHeight="1">
      <c r="A127" s="33" t="s">
        <v>10</v>
      </c>
      <c r="B127" s="97">
        <f>方向別!I286</f>
        <v>15</v>
      </c>
      <c r="C127" s="97">
        <f>方向別!J286</f>
        <v>0</v>
      </c>
      <c r="D127" s="97">
        <f>方向別!K286</f>
        <v>0</v>
      </c>
      <c r="E127" s="97">
        <f>方向別!L286</f>
        <v>0</v>
      </c>
      <c r="F127" s="97">
        <f t="shared" ref="F127:F161" si="18">SUM(B127:E127)</f>
        <v>15</v>
      </c>
      <c r="G127" s="98">
        <f t="shared" ref="G127:G161" si="19">IF(SUM(C127,E127)=0,0,SUM(C127,E127)/F127*100)</f>
        <v>0</v>
      </c>
      <c r="H127" s="99">
        <f t="shared" si="17"/>
        <v>2.7522935779816518</v>
      </c>
      <c r="I127" s="97">
        <f>SUM(方向別!B21,方向別!B127)</f>
        <v>15</v>
      </c>
      <c r="J127" s="97">
        <f>SUM(方向別!C21,方向別!C127)</f>
        <v>2</v>
      </c>
      <c r="K127" s="97">
        <f>SUM(方向別!D21,方向別!D127)</f>
        <v>0</v>
      </c>
      <c r="L127" s="97">
        <f>SUM(方向別!E21,方向別!E127)</f>
        <v>0</v>
      </c>
      <c r="M127" s="97">
        <f t="shared" si="14"/>
        <v>17</v>
      </c>
      <c r="N127" s="98">
        <f t="shared" ref="N127:N136" si="20">IF(SUM(J127,L127)=0,0,SUM(J127,L127)/M127*100)</f>
        <v>11.76470588235294</v>
      </c>
      <c r="O127" s="99">
        <f t="shared" si="15"/>
        <v>0.72525597269624575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4"/>
      <c r="BM127" s="24"/>
      <c r="BN127" s="24"/>
      <c r="BO127" s="24"/>
    </row>
    <row r="128" spans="1:67" s="22" customFormat="1" ht="13.5" customHeight="1">
      <c r="A128" s="33" t="s">
        <v>11</v>
      </c>
      <c r="B128" s="97">
        <f>方向別!I287</f>
        <v>2</v>
      </c>
      <c r="C128" s="97">
        <f>方向別!J287</f>
        <v>0</v>
      </c>
      <c r="D128" s="97">
        <f>方向別!K287</f>
        <v>0</v>
      </c>
      <c r="E128" s="97">
        <f>方向別!L287</f>
        <v>0</v>
      </c>
      <c r="F128" s="97">
        <f t="shared" si="18"/>
        <v>2</v>
      </c>
      <c r="G128" s="98">
        <f t="shared" si="19"/>
        <v>0</v>
      </c>
      <c r="H128" s="99">
        <f t="shared" si="17"/>
        <v>0.3669724770642202</v>
      </c>
      <c r="I128" s="97">
        <f>SUM(方向別!B22,方向別!B128)</f>
        <v>15</v>
      </c>
      <c r="J128" s="97">
        <f>SUM(方向別!C22,方向別!C128)</f>
        <v>0</v>
      </c>
      <c r="K128" s="97">
        <f>SUM(方向別!D22,方向別!D128)</f>
        <v>0</v>
      </c>
      <c r="L128" s="97">
        <f>SUM(方向別!E22,方向別!E128)</f>
        <v>0</v>
      </c>
      <c r="M128" s="97">
        <f t="shared" si="14"/>
        <v>15</v>
      </c>
      <c r="N128" s="98">
        <f t="shared" si="20"/>
        <v>0</v>
      </c>
      <c r="O128" s="99">
        <f t="shared" si="15"/>
        <v>0.63993174061433444</v>
      </c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4"/>
      <c r="BM128" s="24"/>
      <c r="BN128" s="24"/>
      <c r="BO128" s="24"/>
    </row>
    <row r="129" spans="1:67" s="22" customFormat="1" ht="13.5" customHeight="1">
      <c r="A129" s="33" t="s">
        <v>12</v>
      </c>
      <c r="B129" s="97">
        <f>方向別!I288</f>
        <v>8</v>
      </c>
      <c r="C129" s="97">
        <f>方向別!J288</f>
        <v>0</v>
      </c>
      <c r="D129" s="97">
        <f>方向別!K288</f>
        <v>0</v>
      </c>
      <c r="E129" s="97">
        <f>方向別!L288</f>
        <v>0</v>
      </c>
      <c r="F129" s="97">
        <f t="shared" si="18"/>
        <v>8</v>
      </c>
      <c r="G129" s="98">
        <f t="shared" si="19"/>
        <v>0</v>
      </c>
      <c r="H129" s="99">
        <f t="shared" si="17"/>
        <v>1.4678899082568808</v>
      </c>
      <c r="I129" s="97">
        <f>SUM(方向別!B23,方向別!B129)</f>
        <v>23</v>
      </c>
      <c r="J129" s="97">
        <f>SUM(方向別!C23,方向別!C129)</f>
        <v>0</v>
      </c>
      <c r="K129" s="97">
        <f>SUM(方向別!D23,方向別!D129)</f>
        <v>1</v>
      </c>
      <c r="L129" s="97">
        <f>SUM(方向別!E23,方向別!E129)</f>
        <v>0</v>
      </c>
      <c r="M129" s="97">
        <f t="shared" si="14"/>
        <v>24</v>
      </c>
      <c r="N129" s="98">
        <f t="shared" si="20"/>
        <v>0</v>
      </c>
      <c r="O129" s="99">
        <f t="shared" si="15"/>
        <v>1.0238907849829351</v>
      </c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4"/>
      <c r="BM129" s="24"/>
      <c r="BN129" s="24"/>
      <c r="BO129" s="24"/>
    </row>
    <row r="130" spans="1:67" s="22" customFormat="1" ht="13.5" customHeight="1">
      <c r="A130" s="33" t="s">
        <v>13</v>
      </c>
      <c r="B130" s="97">
        <f>方向別!I289</f>
        <v>1</v>
      </c>
      <c r="C130" s="97">
        <f>方向別!J289</f>
        <v>0</v>
      </c>
      <c r="D130" s="97">
        <f>方向別!K289</f>
        <v>0</v>
      </c>
      <c r="E130" s="97">
        <f>方向別!L289</f>
        <v>0</v>
      </c>
      <c r="F130" s="97">
        <f t="shared" si="18"/>
        <v>1</v>
      </c>
      <c r="G130" s="98">
        <f t="shared" si="19"/>
        <v>0</v>
      </c>
      <c r="H130" s="99">
        <f t="shared" si="17"/>
        <v>0.1834862385321101</v>
      </c>
      <c r="I130" s="97">
        <f>SUM(方向別!B24,方向別!B130)</f>
        <v>20</v>
      </c>
      <c r="J130" s="97">
        <f>SUM(方向別!C24,方向別!C130)</f>
        <v>0</v>
      </c>
      <c r="K130" s="97">
        <f>SUM(方向別!D24,方向別!D130)</f>
        <v>0</v>
      </c>
      <c r="L130" s="97">
        <f>SUM(方向別!E24,方向別!E130)</f>
        <v>0</v>
      </c>
      <c r="M130" s="97">
        <f t="shared" si="14"/>
        <v>20</v>
      </c>
      <c r="N130" s="98">
        <f t="shared" si="20"/>
        <v>0</v>
      </c>
      <c r="O130" s="99">
        <f t="shared" si="15"/>
        <v>0.85324232081911267</v>
      </c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4"/>
      <c r="BM130" s="24"/>
      <c r="BN130" s="24"/>
      <c r="BO130" s="24"/>
    </row>
    <row r="131" spans="1:67" s="22" customFormat="1" ht="13.5" customHeight="1">
      <c r="A131" s="33" t="s">
        <v>14</v>
      </c>
      <c r="B131" s="97">
        <f>方向別!I290</f>
        <v>3</v>
      </c>
      <c r="C131" s="97">
        <f>方向別!J290</f>
        <v>0</v>
      </c>
      <c r="D131" s="97">
        <f>方向別!K290</f>
        <v>0</v>
      </c>
      <c r="E131" s="97">
        <f>方向別!L290</f>
        <v>0</v>
      </c>
      <c r="F131" s="97">
        <f t="shared" si="18"/>
        <v>3</v>
      </c>
      <c r="G131" s="98">
        <f t="shared" si="19"/>
        <v>0</v>
      </c>
      <c r="H131" s="99">
        <f t="shared" si="17"/>
        <v>0.55045871559633031</v>
      </c>
      <c r="I131" s="97">
        <f>SUM(方向別!B25,方向別!B131)</f>
        <v>17</v>
      </c>
      <c r="J131" s="97">
        <f>SUM(方向別!C25,方向別!C131)</f>
        <v>1</v>
      </c>
      <c r="K131" s="97">
        <f>SUM(方向別!D25,方向別!D131)</f>
        <v>1</v>
      </c>
      <c r="L131" s="97">
        <f>SUM(方向別!E25,方向別!E131)</f>
        <v>0</v>
      </c>
      <c r="M131" s="97">
        <f t="shared" si="14"/>
        <v>19</v>
      </c>
      <c r="N131" s="98">
        <f t="shared" si="20"/>
        <v>5.2631578947368416</v>
      </c>
      <c r="O131" s="99">
        <f t="shared" si="15"/>
        <v>0.81058020477815695</v>
      </c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4"/>
      <c r="BM131" s="24"/>
      <c r="BN131" s="24"/>
      <c r="BO131" s="24"/>
    </row>
    <row r="132" spans="1:67" s="22" customFormat="1" ht="13.5" customHeight="1">
      <c r="A132" s="29" t="s">
        <v>15</v>
      </c>
      <c r="B132" s="103">
        <f>SUM(B126:B131)</f>
        <v>37</v>
      </c>
      <c r="C132" s="103">
        <f>SUM(C126:C131)</f>
        <v>0</v>
      </c>
      <c r="D132" s="103">
        <f>SUM(D126:D131)</f>
        <v>0</v>
      </c>
      <c r="E132" s="103">
        <f>SUM(E126:E131)</f>
        <v>0</v>
      </c>
      <c r="F132" s="103">
        <f t="shared" si="18"/>
        <v>37</v>
      </c>
      <c r="G132" s="104">
        <f t="shared" si="19"/>
        <v>0</v>
      </c>
      <c r="H132" s="105">
        <f t="shared" si="17"/>
        <v>6.7889908256880735</v>
      </c>
      <c r="I132" s="103">
        <f>SUM(I126:I131)</f>
        <v>102</v>
      </c>
      <c r="J132" s="103">
        <f>SUM(J126:J131)</f>
        <v>3</v>
      </c>
      <c r="K132" s="103">
        <f>SUM(K126:K131)</f>
        <v>2</v>
      </c>
      <c r="L132" s="103">
        <f>SUM(L126:L131)</f>
        <v>0</v>
      </c>
      <c r="M132" s="103">
        <f t="shared" si="14"/>
        <v>107</v>
      </c>
      <c r="N132" s="104">
        <f t="shared" si="20"/>
        <v>2.8037383177570092</v>
      </c>
      <c r="O132" s="105">
        <f t="shared" si="15"/>
        <v>4.5648464163822524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4"/>
      <c r="BM132" s="24"/>
      <c r="BN132" s="24"/>
      <c r="BO132" s="24"/>
    </row>
    <row r="133" spans="1:67" s="22" customFormat="1" ht="13.5" customHeight="1">
      <c r="A133" s="37" t="s">
        <v>16</v>
      </c>
      <c r="B133" s="100">
        <f>方向別!I292</f>
        <v>5</v>
      </c>
      <c r="C133" s="100">
        <f>方向別!J292</f>
        <v>0</v>
      </c>
      <c r="D133" s="100">
        <f>方向別!K292</f>
        <v>0</v>
      </c>
      <c r="E133" s="100">
        <f>方向別!L292</f>
        <v>0</v>
      </c>
      <c r="F133" s="100">
        <f t="shared" si="18"/>
        <v>5</v>
      </c>
      <c r="G133" s="101">
        <f t="shared" si="19"/>
        <v>0</v>
      </c>
      <c r="H133" s="102">
        <f t="shared" si="17"/>
        <v>0.91743119266055051</v>
      </c>
      <c r="I133" s="100">
        <f>SUM(方向別!B27,方向別!B133)</f>
        <v>22</v>
      </c>
      <c r="J133" s="100">
        <f>SUM(方向別!C27,方向別!C133)</f>
        <v>1</v>
      </c>
      <c r="K133" s="100">
        <f>SUM(方向別!D27,方向別!D133)</f>
        <v>0</v>
      </c>
      <c r="L133" s="100">
        <f>SUM(方向別!E27,方向別!E133)</f>
        <v>0</v>
      </c>
      <c r="M133" s="100">
        <f t="shared" si="14"/>
        <v>23</v>
      </c>
      <c r="N133" s="101">
        <f>IF(SUM(J133,L133)=0,0,SUM(J133,L133)/M133*100)</f>
        <v>4.3478260869565215</v>
      </c>
      <c r="O133" s="102">
        <f t="shared" si="15"/>
        <v>0.98122866894197958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4"/>
      <c r="BM133" s="24"/>
      <c r="BN133" s="24"/>
      <c r="BO133" s="24"/>
    </row>
    <row r="134" spans="1:67" s="22" customFormat="1" ht="13.5" customHeight="1">
      <c r="A134" s="33" t="s">
        <v>17</v>
      </c>
      <c r="B134" s="97">
        <f>方向別!I293</f>
        <v>5</v>
      </c>
      <c r="C134" s="97">
        <f>方向別!J293</f>
        <v>0</v>
      </c>
      <c r="D134" s="97">
        <f>方向別!K293</f>
        <v>0</v>
      </c>
      <c r="E134" s="97">
        <f>方向別!L293</f>
        <v>0</v>
      </c>
      <c r="F134" s="97">
        <f t="shared" si="18"/>
        <v>5</v>
      </c>
      <c r="G134" s="98">
        <f t="shared" si="19"/>
        <v>0</v>
      </c>
      <c r="H134" s="99">
        <f t="shared" si="17"/>
        <v>0.91743119266055051</v>
      </c>
      <c r="I134" s="97">
        <f>SUM(方向別!B28,方向別!B134)</f>
        <v>21</v>
      </c>
      <c r="J134" s="97">
        <f>SUM(方向別!C28,方向別!C134)</f>
        <v>1</v>
      </c>
      <c r="K134" s="97">
        <f>SUM(方向別!D28,方向別!D134)</f>
        <v>0</v>
      </c>
      <c r="L134" s="97">
        <f>SUM(方向別!E28,方向別!E134)</f>
        <v>0</v>
      </c>
      <c r="M134" s="97">
        <f t="shared" si="14"/>
        <v>22</v>
      </c>
      <c r="N134" s="98">
        <f t="shared" si="20"/>
        <v>4.5454545454545459</v>
      </c>
      <c r="O134" s="99">
        <f t="shared" ref="O134" si="21">IF(M134=0,0,M134/M$165*100)</f>
        <v>0.93856655290102398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4"/>
      <c r="BM134" s="24"/>
      <c r="BN134" s="24"/>
      <c r="BO134" s="24"/>
    </row>
    <row r="135" spans="1:67" s="22" customFormat="1" ht="13.5" customHeight="1">
      <c r="A135" s="33" t="s">
        <v>18</v>
      </c>
      <c r="B135" s="97">
        <f>方向別!I294</f>
        <v>5</v>
      </c>
      <c r="C135" s="97">
        <f>方向別!J294</f>
        <v>0</v>
      </c>
      <c r="D135" s="97">
        <f>方向別!K294</f>
        <v>0</v>
      </c>
      <c r="E135" s="97">
        <f>方向別!L294</f>
        <v>0</v>
      </c>
      <c r="F135" s="97">
        <f t="shared" si="18"/>
        <v>5</v>
      </c>
      <c r="G135" s="98">
        <f t="shared" si="19"/>
        <v>0</v>
      </c>
      <c r="H135" s="99">
        <f t="shared" si="17"/>
        <v>0.91743119266055051</v>
      </c>
      <c r="I135" s="97">
        <f>SUM(方向別!B29,方向別!B135)</f>
        <v>23</v>
      </c>
      <c r="J135" s="97">
        <f>SUM(方向別!C29,方向別!C135)</f>
        <v>1</v>
      </c>
      <c r="K135" s="97">
        <f>SUM(方向別!D29,方向別!D135)</f>
        <v>3</v>
      </c>
      <c r="L135" s="97">
        <f>SUM(方向別!E29,方向別!E135)</f>
        <v>0</v>
      </c>
      <c r="M135" s="97">
        <f t="shared" si="14"/>
        <v>27</v>
      </c>
      <c r="N135" s="98">
        <f t="shared" si="20"/>
        <v>3.7037037037037033</v>
      </c>
      <c r="O135" s="99">
        <f t="shared" si="15"/>
        <v>1.151877133105802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4"/>
      <c r="BM135" s="24"/>
      <c r="BN135" s="24"/>
      <c r="BO135" s="24"/>
    </row>
    <row r="136" spans="1:67" s="22" customFormat="1" ht="13.5" customHeight="1">
      <c r="A136" s="33" t="s">
        <v>19</v>
      </c>
      <c r="B136" s="97">
        <f>方向別!I295</f>
        <v>4</v>
      </c>
      <c r="C136" s="97">
        <f>方向別!J295</f>
        <v>0</v>
      </c>
      <c r="D136" s="97">
        <f>方向別!K295</f>
        <v>0</v>
      </c>
      <c r="E136" s="97">
        <f>方向別!L295</f>
        <v>0</v>
      </c>
      <c r="F136" s="97">
        <f t="shared" si="18"/>
        <v>4</v>
      </c>
      <c r="G136" s="98">
        <f t="shared" si="19"/>
        <v>0</v>
      </c>
      <c r="H136" s="99">
        <f t="shared" si="17"/>
        <v>0.73394495412844041</v>
      </c>
      <c r="I136" s="97">
        <f>SUM(方向別!B30,方向別!B136)</f>
        <v>14</v>
      </c>
      <c r="J136" s="97">
        <f>SUM(方向別!C30,方向別!C136)</f>
        <v>1</v>
      </c>
      <c r="K136" s="97">
        <f>SUM(方向別!D30,方向別!D136)</f>
        <v>0</v>
      </c>
      <c r="L136" s="97">
        <f>SUM(方向別!E30,方向別!E136)</f>
        <v>0</v>
      </c>
      <c r="M136" s="97">
        <f t="shared" si="14"/>
        <v>15</v>
      </c>
      <c r="N136" s="98">
        <f t="shared" si="20"/>
        <v>6.666666666666667</v>
      </c>
      <c r="O136" s="99">
        <f t="shared" si="15"/>
        <v>0.63993174061433444</v>
      </c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4"/>
      <c r="BM136" s="24"/>
      <c r="BN136" s="24"/>
      <c r="BO136" s="24"/>
    </row>
    <row r="137" spans="1:67" s="22" customFormat="1" ht="13.5" customHeight="1">
      <c r="A137" s="33" t="s">
        <v>20</v>
      </c>
      <c r="B137" s="97">
        <f>方向別!I296</f>
        <v>1</v>
      </c>
      <c r="C137" s="97">
        <f>方向別!J296</f>
        <v>0</v>
      </c>
      <c r="D137" s="97">
        <f>方向別!K296</f>
        <v>0</v>
      </c>
      <c r="E137" s="97">
        <f>方向別!L296</f>
        <v>0</v>
      </c>
      <c r="F137" s="97">
        <f t="shared" si="18"/>
        <v>1</v>
      </c>
      <c r="G137" s="98">
        <f>IF(SUM(C137,E137)=0,0,SUM(C137,E137)/F137*100)</f>
        <v>0</v>
      </c>
      <c r="H137" s="99">
        <f t="shared" si="17"/>
        <v>0.1834862385321101</v>
      </c>
      <c r="I137" s="97">
        <f>SUM(方向別!B31,方向別!B137)</f>
        <v>26</v>
      </c>
      <c r="J137" s="97">
        <f>SUM(方向別!C31,方向別!C137)</f>
        <v>0</v>
      </c>
      <c r="K137" s="97">
        <f>SUM(方向別!D31,方向別!D137)</f>
        <v>2</v>
      </c>
      <c r="L137" s="97">
        <f>SUM(方向別!E31,方向別!E137)</f>
        <v>0</v>
      </c>
      <c r="M137" s="97">
        <f t="shared" si="14"/>
        <v>28</v>
      </c>
      <c r="N137" s="98">
        <f>IF(SUM(J137,L137)=0,0,SUM(J137,L137)/M137*100)</f>
        <v>0</v>
      </c>
      <c r="O137" s="99">
        <f t="shared" si="15"/>
        <v>1.1945392491467577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4"/>
      <c r="BM137" s="24"/>
      <c r="BN137" s="24"/>
      <c r="BO137" s="24"/>
    </row>
    <row r="138" spans="1:67" s="22" customFormat="1" ht="13.5" customHeight="1">
      <c r="A138" s="33" t="s">
        <v>21</v>
      </c>
      <c r="B138" s="97">
        <f>方向別!I297</f>
        <v>5</v>
      </c>
      <c r="C138" s="97">
        <f>方向別!J297</f>
        <v>0</v>
      </c>
      <c r="D138" s="97">
        <f>方向別!K297</f>
        <v>1</v>
      </c>
      <c r="E138" s="97">
        <f>方向別!L297</f>
        <v>0</v>
      </c>
      <c r="F138" s="97">
        <f t="shared" si="18"/>
        <v>6</v>
      </c>
      <c r="G138" s="98">
        <f t="shared" si="19"/>
        <v>0</v>
      </c>
      <c r="H138" s="99">
        <f t="shared" si="17"/>
        <v>1.1009174311926606</v>
      </c>
      <c r="I138" s="97">
        <f>SUM(方向別!B32,方向別!B138)</f>
        <v>25</v>
      </c>
      <c r="J138" s="97">
        <f>SUM(方向別!C32,方向別!C138)</f>
        <v>0</v>
      </c>
      <c r="K138" s="97">
        <f>SUM(方向別!D32,方向別!D138)</f>
        <v>2</v>
      </c>
      <c r="L138" s="97">
        <f>SUM(方向別!E32,方向別!E138)</f>
        <v>1</v>
      </c>
      <c r="M138" s="97">
        <f t="shared" si="14"/>
        <v>28</v>
      </c>
      <c r="N138" s="98">
        <f>IF(SUM(J138,L138)=0,0,SUM(J138,L138)/M138*100)</f>
        <v>3.5714285714285712</v>
      </c>
      <c r="O138" s="99">
        <f t="shared" si="15"/>
        <v>1.1945392491467577</v>
      </c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4"/>
      <c r="BM138" s="24"/>
      <c r="BN138" s="24"/>
      <c r="BO138" s="24"/>
    </row>
    <row r="139" spans="1:67" s="22" customFormat="1" ht="13.5" customHeight="1">
      <c r="A139" s="29" t="s">
        <v>15</v>
      </c>
      <c r="B139" s="103">
        <f>SUM(B133:B138)</f>
        <v>25</v>
      </c>
      <c r="C139" s="103">
        <f>SUM(C133:C138)</f>
        <v>0</v>
      </c>
      <c r="D139" s="103">
        <f>SUM(D133:D138)</f>
        <v>1</v>
      </c>
      <c r="E139" s="103">
        <f>SUM(E133:E138)</f>
        <v>0</v>
      </c>
      <c r="F139" s="103">
        <f t="shared" si="18"/>
        <v>26</v>
      </c>
      <c r="G139" s="104">
        <f>IF(SUM(C139,E139)=0,0,SUM(C139,E139)/F139*100)</f>
        <v>0</v>
      </c>
      <c r="H139" s="105">
        <f t="shared" si="17"/>
        <v>4.7706422018348622</v>
      </c>
      <c r="I139" s="103">
        <f>SUM(I133:I138)</f>
        <v>131</v>
      </c>
      <c r="J139" s="103">
        <f>SUM(J133:J138)</f>
        <v>4</v>
      </c>
      <c r="K139" s="103">
        <f>SUM(K133:K138)</f>
        <v>7</v>
      </c>
      <c r="L139" s="103">
        <f>SUM(L133:L138)</f>
        <v>1</v>
      </c>
      <c r="M139" s="103">
        <f t="shared" si="14"/>
        <v>143</v>
      </c>
      <c r="N139" s="104">
        <f>IF(SUM(J139,L139)=0,0,SUM(J139,L139)/M139*100)</f>
        <v>3.4965034965034967</v>
      </c>
      <c r="O139" s="105">
        <f t="shared" si="15"/>
        <v>6.1006825938566553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4"/>
      <c r="BM139" s="24"/>
      <c r="BN139" s="24"/>
      <c r="BO139" s="24"/>
    </row>
    <row r="140" spans="1:67" s="22" customFormat="1" ht="13.5" customHeight="1">
      <c r="A140" s="33" t="s">
        <v>22</v>
      </c>
      <c r="B140" s="97">
        <f>方向別!I299</f>
        <v>51</v>
      </c>
      <c r="C140" s="97">
        <f>方向別!J299</f>
        <v>0</v>
      </c>
      <c r="D140" s="97">
        <f>方向別!K299</f>
        <v>2</v>
      </c>
      <c r="E140" s="97">
        <f>方向別!L299</f>
        <v>2</v>
      </c>
      <c r="F140" s="97">
        <f t="shared" si="18"/>
        <v>55</v>
      </c>
      <c r="G140" s="98">
        <f t="shared" si="19"/>
        <v>3.6363636363636362</v>
      </c>
      <c r="H140" s="99">
        <f t="shared" si="17"/>
        <v>10.091743119266056</v>
      </c>
      <c r="I140" s="97">
        <f>SUM(方向別!B34,方向別!B140)</f>
        <v>179</v>
      </c>
      <c r="J140" s="97">
        <f>SUM(方向別!C34,方向別!C140)</f>
        <v>1</v>
      </c>
      <c r="K140" s="97">
        <f>SUM(方向別!D34,方向別!D140)</f>
        <v>6</v>
      </c>
      <c r="L140" s="97">
        <f>SUM(方向別!E34,方向別!E140)</f>
        <v>1</v>
      </c>
      <c r="M140" s="97">
        <f t="shared" si="14"/>
        <v>187</v>
      </c>
      <c r="N140" s="98">
        <f t="shared" ref="N140:N161" si="22">IF(SUM(J140,L140)=0,0,SUM(J140,L140)/M140*100)</f>
        <v>1.0695187165775399</v>
      </c>
      <c r="O140" s="99">
        <f t="shared" si="15"/>
        <v>7.9778156996587022</v>
      </c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4"/>
      <c r="BM140" s="24"/>
      <c r="BN140" s="24"/>
      <c r="BO140" s="24"/>
    </row>
    <row r="141" spans="1:67" s="22" customFormat="1" ht="13.5" customHeight="1">
      <c r="A141" s="33" t="s">
        <v>23</v>
      </c>
      <c r="B141" s="97">
        <f>方向別!I300</f>
        <v>43</v>
      </c>
      <c r="C141" s="97">
        <f>方向別!J300</f>
        <v>0</v>
      </c>
      <c r="D141" s="97">
        <f>方向別!K300</f>
        <v>0</v>
      </c>
      <c r="E141" s="97">
        <f>方向別!L300</f>
        <v>0</v>
      </c>
      <c r="F141" s="97">
        <f t="shared" si="18"/>
        <v>43</v>
      </c>
      <c r="G141" s="98">
        <f t="shared" si="19"/>
        <v>0</v>
      </c>
      <c r="H141" s="99">
        <f t="shared" si="17"/>
        <v>7.8899082568807346</v>
      </c>
      <c r="I141" s="97">
        <f>SUM(方向別!B35,方向別!B141)</f>
        <v>162</v>
      </c>
      <c r="J141" s="97">
        <f>SUM(方向別!C35,方向別!C141)</f>
        <v>3</v>
      </c>
      <c r="K141" s="97">
        <f>SUM(方向別!D35,方向別!D141)</f>
        <v>12</v>
      </c>
      <c r="L141" s="97">
        <f>SUM(方向別!E35,方向別!E141)</f>
        <v>2</v>
      </c>
      <c r="M141" s="97">
        <f t="shared" si="14"/>
        <v>179</v>
      </c>
      <c r="N141" s="98">
        <f>IF(SUM(J141,L141)=0,0,SUM(J141,L141)/M141*100)</f>
        <v>2.7932960893854748</v>
      </c>
      <c r="O141" s="99">
        <f t="shared" si="15"/>
        <v>7.6365187713310583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4"/>
      <c r="BM141" s="24"/>
      <c r="BN141" s="24"/>
      <c r="BO141" s="24"/>
    </row>
    <row r="142" spans="1:67" s="22" customFormat="1" ht="13.5" customHeight="1">
      <c r="A142" s="33" t="s">
        <v>24</v>
      </c>
      <c r="B142" s="97">
        <f>方向別!I301</f>
        <v>47</v>
      </c>
      <c r="C142" s="97">
        <f>方向別!J301</f>
        <v>0</v>
      </c>
      <c r="D142" s="97">
        <f>方向別!K301</f>
        <v>2</v>
      </c>
      <c r="E142" s="97">
        <f>方向別!L301</f>
        <v>1</v>
      </c>
      <c r="F142" s="97">
        <f t="shared" si="18"/>
        <v>50</v>
      </c>
      <c r="G142" s="98">
        <f t="shared" si="19"/>
        <v>2</v>
      </c>
      <c r="H142" s="99">
        <f t="shared" si="17"/>
        <v>9.1743119266055047</v>
      </c>
      <c r="I142" s="97">
        <f>SUM(方向別!B36,方向別!B142)</f>
        <v>144</v>
      </c>
      <c r="J142" s="97">
        <f>SUM(方向別!C36,方向別!C142)</f>
        <v>2</v>
      </c>
      <c r="K142" s="97">
        <f>SUM(方向別!D36,方向別!D142)</f>
        <v>9</v>
      </c>
      <c r="L142" s="97">
        <f>SUM(方向別!E36,方向別!E142)</f>
        <v>1</v>
      </c>
      <c r="M142" s="97">
        <f t="shared" si="14"/>
        <v>156</v>
      </c>
      <c r="N142" s="98">
        <f t="shared" si="22"/>
        <v>1.9230769230769231</v>
      </c>
      <c r="O142" s="99">
        <f t="shared" si="15"/>
        <v>6.6552901023890794</v>
      </c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4"/>
      <c r="BM142" s="24"/>
      <c r="BN142" s="24"/>
      <c r="BO142" s="24"/>
    </row>
    <row r="143" spans="1:67" s="22" customFormat="1" ht="13.5" customHeight="1">
      <c r="A143" s="33" t="s">
        <v>25</v>
      </c>
      <c r="B143" s="97">
        <f>方向別!I302</f>
        <v>26</v>
      </c>
      <c r="C143" s="97">
        <f>方向別!J302</f>
        <v>0</v>
      </c>
      <c r="D143" s="97">
        <f>方向別!K302</f>
        <v>2</v>
      </c>
      <c r="E143" s="97">
        <f>方向別!L302</f>
        <v>0</v>
      </c>
      <c r="F143" s="97">
        <f t="shared" si="18"/>
        <v>28</v>
      </c>
      <c r="G143" s="98">
        <f t="shared" si="19"/>
        <v>0</v>
      </c>
      <c r="H143" s="99">
        <f t="shared" si="17"/>
        <v>5.1376146788990829</v>
      </c>
      <c r="I143" s="97">
        <f>SUM(方向別!B37,方向別!B143)</f>
        <v>181</v>
      </c>
      <c r="J143" s="97">
        <f>SUM(方向別!C37,方向別!C143)</f>
        <v>2</v>
      </c>
      <c r="K143" s="97">
        <f>SUM(方向別!D37,方向別!D143)</f>
        <v>1</v>
      </c>
      <c r="L143" s="97">
        <f>SUM(方向別!E37,方向別!E143)</f>
        <v>0</v>
      </c>
      <c r="M143" s="97">
        <f t="shared" si="14"/>
        <v>184</v>
      </c>
      <c r="N143" s="98">
        <f t="shared" si="22"/>
        <v>1.0869565217391304</v>
      </c>
      <c r="O143" s="99">
        <f t="shared" si="15"/>
        <v>7.8498293515358366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4"/>
      <c r="BM143" s="24"/>
      <c r="BN143" s="24"/>
      <c r="BO143" s="24"/>
    </row>
    <row r="144" spans="1:67" s="22" customFormat="1" ht="13.5" customHeight="1">
      <c r="A144" s="33" t="s">
        <v>26</v>
      </c>
      <c r="B144" s="97">
        <f>方向別!I303</f>
        <v>39</v>
      </c>
      <c r="C144" s="97">
        <f>方向別!J303</f>
        <v>0</v>
      </c>
      <c r="D144" s="97">
        <f>方向別!K303</f>
        <v>1</v>
      </c>
      <c r="E144" s="97">
        <f>方向別!L303</f>
        <v>0</v>
      </c>
      <c r="F144" s="97">
        <f t="shared" si="18"/>
        <v>40</v>
      </c>
      <c r="G144" s="98">
        <f t="shared" si="19"/>
        <v>0</v>
      </c>
      <c r="H144" s="99">
        <f t="shared" si="17"/>
        <v>7.3394495412844041</v>
      </c>
      <c r="I144" s="97">
        <f>SUM(方向別!B38,方向別!B144)</f>
        <v>167</v>
      </c>
      <c r="J144" s="97">
        <f>SUM(方向別!C38,方向別!C144)</f>
        <v>4</v>
      </c>
      <c r="K144" s="97">
        <f>SUM(方向別!D38,方向別!D144)</f>
        <v>4</v>
      </c>
      <c r="L144" s="97">
        <f>SUM(方向別!E38,方向別!E144)</f>
        <v>1</v>
      </c>
      <c r="M144" s="97">
        <f t="shared" si="14"/>
        <v>176</v>
      </c>
      <c r="N144" s="98">
        <f t="shared" si="22"/>
        <v>2.8409090909090908</v>
      </c>
      <c r="O144" s="99">
        <f t="shared" si="15"/>
        <v>7.5085324232081918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4"/>
      <c r="BM144" s="24"/>
      <c r="BN144" s="24"/>
      <c r="BO144" s="24"/>
    </row>
    <row r="145" spans="1:67" s="22" customFormat="1" ht="13.5" customHeight="1">
      <c r="A145" s="33" t="s">
        <v>27</v>
      </c>
      <c r="B145" s="97">
        <f>方向別!I304</f>
        <v>46</v>
      </c>
      <c r="C145" s="97">
        <f>方向別!J304</f>
        <v>0</v>
      </c>
      <c r="D145" s="97">
        <f>方向別!K304</f>
        <v>4</v>
      </c>
      <c r="E145" s="97">
        <f>方向別!L304</f>
        <v>0</v>
      </c>
      <c r="F145" s="97">
        <f t="shared" si="18"/>
        <v>50</v>
      </c>
      <c r="G145" s="98">
        <f t="shared" si="19"/>
        <v>0</v>
      </c>
      <c r="H145" s="99">
        <f t="shared" si="17"/>
        <v>9.1743119266055047</v>
      </c>
      <c r="I145" s="97">
        <f>SUM(方向別!B39,方向別!B145)</f>
        <v>167</v>
      </c>
      <c r="J145" s="97">
        <f>SUM(方向別!C39,方向別!C145)</f>
        <v>2</v>
      </c>
      <c r="K145" s="97">
        <f>SUM(方向別!D39,方向別!D145)</f>
        <v>7</v>
      </c>
      <c r="L145" s="97">
        <f>SUM(方向別!E39,方向別!E145)</f>
        <v>1</v>
      </c>
      <c r="M145" s="97">
        <f t="shared" si="14"/>
        <v>177</v>
      </c>
      <c r="N145" s="98">
        <f t="shared" si="22"/>
        <v>1.6949152542372881</v>
      </c>
      <c r="O145" s="99">
        <f t="shared" si="15"/>
        <v>7.5511945392491464</v>
      </c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4"/>
      <c r="BM145" s="24"/>
      <c r="BN145" s="24"/>
      <c r="BO145" s="24"/>
    </row>
    <row r="146" spans="1:67" s="22" customFormat="1" ht="13.5" customHeight="1">
      <c r="A146" s="33" t="s">
        <v>28</v>
      </c>
      <c r="B146" s="97">
        <f>方向別!I305</f>
        <v>22</v>
      </c>
      <c r="C146" s="97">
        <f>方向別!J305</f>
        <v>0</v>
      </c>
      <c r="D146" s="97">
        <f>方向別!K305</f>
        <v>2</v>
      </c>
      <c r="E146" s="97">
        <f>方向別!L305</f>
        <v>0</v>
      </c>
      <c r="F146" s="97">
        <f t="shared" si="18"/>
        <v>24</v>
      </c>
      <c r="G146" s="98">
        <f t="shared" si="19"/>
        <v>0</v>
      </c>
      <c r="H146" s="99">
        <f t="shared" si="17"/>
        <v>4.4036697247706424</v>
      </c>
      <c r="I146" s="97">
        <f>SUM(方向別!B40,方向別!B146)</f>
        <v>149</v>
      </c>
      <c r="J146" s="97">
        <f>SUM(方向別!C40,方向別!C146)</f>
        <v>3</v>
      </c>
      <c r="K146" s="97">
        <f>SUM(方向別!D40,方向別!D146)</f>
        <v>7</v>
      </c>
      <c r="L146" s="97">
        <f>SUM(方向別!E40,方向別!E146)</f>
        <v>0</v>
      </c>
      <c r="M146" s="97">
        <f t="shared" si="14"/>
        <v>159</v>
      </c>
      <c r="N146" s="98">
        <f>IF(SUM(J146,L146)=0,0,SUM(J146,L146)/M146*100)</f>
        <v>1.8867924528301887</v>
      </c>
      <c r="O146" s="99">
        <f t="shared" si="15"/>
        <v>6.7832764505119449</v>
      </c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4"/>
      <c r="BM146" s="24"/>
      <c r="BN146" s="24"/>
      <c r="BO146" s="24"/>
    </row>
    <row r="147" spans="1:67" s="22" customFormat="1" ht="13.5" customHeight="1">
      <c r="A147" s="33" t="s">
        <v>56</v>
      </c>
      <c r="B147" s="97">
        <f>方向別!I306</f>
        <v>46</v>
      </c>
      <c r="C147" s="97">
        <f>方向別!J306</f>
        <v>0</v>
      </c>
      <c r="D147" s="97">
        <f>方向別!K306</f>
        <v>1</v>
      </c>
      <c r="E147" s="97">
        <f>方向別!L306</f>
        <v>0</v>
      </c>
      <c r="F147" s="97">
        <f t="shared" si="18"/>
        <v>47</v>
      </c>
      <c r="G147" s="98">
        <f t="shared" si="19"/>
        <v>0</v>
      </c>
      <c r="H147" s="99">
        <f t="shared" si="17"/>
        <v>8.623853211009175</v>
      </c>
      <c r="I147" s="97">
        <f>SUM(方向別!B41,方向別!B147)</f>
        <v>173</v>
      </c>
      <c r="J147" s="97">
        <f>SUM(方向別!C41,方向別!C147)</f>
        <v>2</v>
      </c>
      <c r="K147" s="97">
        <f>SUM(方向別!D41,方向別!D147)</f>
        <v>8</v>
      </c>
      <c r="L147" s="97">
        <f>SUM(方向別!E41,方向別!E147)</f>
        <v>2</v>
      </c>
      <c r="M147" s="97">
        <f t="shared" si="14"/>
        <v>185</v>
      </c>
      <c r="N147" s="98">
        <f t="shared" si="22"/>
        <v>2.1621621621621623</v>
      </c>
      <c r="O147" s="99">
        <f t="shared" si="15"/>
        <v>7.8924914675767912</v>
      </c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4"/>
      <c r="BM147" s="24"/>
      <c r="BN147" s="24"/>
      <c r="BO147" s="24"/>
    </row>
    <row r="148" spans="1:67" s="22" customFormat="1" ht="13.5" customHeight="1">
      <c r="A148" s="37" t="s">
        <v>29</v>
      </c>
      <c r="B148" s="100">
        <f>方向別!I307</f>
        <v>2</v>
      </c>
      <c r="C148" s="100">
        <f>方向別!J307</f>
        <v>0</v>
      </c>
      <c r="D148" s="100">
        <f>方向別!K307</f>
        <v>0</v>
      </c>
      <c r="E148" s="100">
        <f>方向別!L307</f>
        <v>0</v>
      </c>
      <c r="F148" s="100">
        <f t="shared" si="18"/>
        <v>2</v>
      </c>
      <c r="G148" s="101">
        <f t="shared" si="19"/>
        <v>0</v>
      </c>
      <c r="H148" s="102">
        <f t="shared" si="17"/>
        <v>0.3669724770642202</v>
      </c>
      <c r="I148" s="100">
        <f>SUM(方向別!B42,方向別!B148)</f>
        <v>20</v>
      </c>
      <c r="J148" s="100">
        <f>SUM(方向別!C42,方向別!C148)</f>
        <v>0</v>
      </c>
      <c r="K148" s="100">
        <f>SUM(方向別!D42,方向別!D148)</f>
        <v>1</v>
      </c>
      <c r="L148" s="100">
        <f>SUM(方向別!E42,方向別!E148)</f>
        <v>0</v>
      </c>
      <c r="M148" s="100">
        <f t="shared" si="14"/>
        <v>21</v>
      </c>
      <c r="N148" s="101">
        <f t="shared" si="22"/>
        <v>0</v>
      </c>
      <c r="O148" s="102">
        <f t="shared" si="15"/>
        <v>0.89590443686006827</v>
      </c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4"/>
      <c r="BM148" s="24"/>
      <c r="BN148" s="24"/>
      <c r="BO148" s="24"/>
    </row>
    <row r="149" spans="1:67" s="22" customFormat="1" ht="13.5" customHeight="1">
      <c r="A149" s="33" t="s">
        <v>30</v>
      </c>
      <c r="B149" s="97">
        <f>方向別!I308</f>
        <v>5</v>
      </c>
      <c r="C149" s="97">
        <f>方向別!J308</f>
        <v>0</v>
      </c>
      <c r="D149" s="97">
        <f>方向別!K308</f>
        <v>0</v>
      </c>
      <c r="E149" s="97">
        <f>方向別!L308</f>
        <v>0</v>
      </c>
      <c r="F149" s="97">
        <f t="shared" si="18"/>
        <v>5</v>
      </c>
      <c r="G149" s="98">
        <f t="shared" si="19"/>
        <v>0</v>
      </c>
      <c r="H149" s="99">
        <f t="shared" si="17"/>
        <v>0.91743119266055051</v>
      </c>
      <c r="I149" s="97">
        <f>SUM(方向別!B43,方向別!B149)</f>
        <v>23</v>
      </c>
      <c r="J149" s="97">
        <f>SUM(方向別!C43,方向別!C149)</f>
        <v>0</v>
      </c>
      <c r="K149" s="97">
        <f>SUM(方向別!D43,方向別!D149)</f>
        <v>2</v>
      </c>
      <c r="L149" s="97">
        <f>SUM(方向別!E43,方向別!E149)</f>
        <v>0</v>
      </c>
      <c r="M149" s="97">
        <f t="shared" ref="M149:M165" si="23">SUM(I149:L149)</f>
        <v>25</v>
      </c>
      <c r="N149" s="98">
        <f t="shared" si="22"/>
        <v>0</v>
      </c>
      <c r="O149" s="99">
        <f t="shared" si="15"/>
        <v>1.0665529010238908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4"/>
      <c r="BM149" s="24"/>
      <c r="BN149" s="24"/>
      <c r="BO149" s="24"/>
    </row>
    <row r="150" spans="1:67" s="22" customFormat="1" ht="13.5" customHeight="1">
      <c r="A150" s="33" t="s">
        <v>31</v>
      </c>
      <c r="B150" s="97">
        <f>方向別!I309</f>
        <v>9</v>
      </c>
      <c r="C150" s="97">
        <f>方向別!J309</f>
        <v>0</v>
      </c>
      <c r="D150" s="97">
        <f>方向別!K309</f>
        <v>1</v>
      </c>
      <c r="E150" s="97">
        <f>方向別!L309</f>
        <v>0</v>
      </c>
      <c r="F150" s="97">
        <f t="shared" si="18"/>
        <v>10</v>
      </c>
      <c r="G150" s="98">
        <f t="shared" si="19"/>
        <v>0</v>
      </c>
      <c r="H150" s="99">
        <f t="shared" si="17"/>
        <v>1.834862385321101</v>
      </c>
      <c r="I150" s="97">
        <f>SUM(方向別!B44,方向別!B150)</f>
        <v>28</v>
      </c>
      <c r="J150" s="97">
        <f>SUM(方向別!C44,方向別!C150)</f>
        <v>0</v>
      </c>
      <c r="K150" s="97">
        <f>SUM(方向別!D44,方向別!D150)</f>
        <v>1</v>
      </c>
      <c r="L150" s="97">
        <f>SUM(方向別!E44,方向別!E150)</f>
        <v>0</v>
      </c>
      <c r="M150" s="97">
        <f t="shared" si="23"/>
        <v>29</v>
      </c>
      <c r="N150" s="98">
        <f t="shared" si="22"/>
        <v>0</v>
      </c>
      <c r="O150" s="99">
        <f t="shared" si="15"/>
        <v>1.2372013651877134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4"/>
      <c r="BM150" s="24"/>
      <c r="BN150" s="24"/>
      <c r="BO150" s="24"/>
    </row>
    <row r="151" spans="1:67" s="22" customFormat="1" ht="13.5" customHeight="1">
      <c r="A151" s="33" t="s">
        <v>32</v>
      </c>
      <c r="B151" s="97">
        <f>方向別!I310</f>
        <v>4</v>
      </c>
      <c r="C151" s="97">
        <f>方向別!J310</f>
        <v>0</v>
      </c>
      <c r="D151" s="97">
        <f>方向別!K310</f>
        <v>0</v>
      </c>
      <c r="E151" s="97">
        <f>方向別!L310</f>
        <v>0</v>
      </c>
      <c r="F151" s="97">
        <f t="shared" si="18"/>
        <v>4</v>
      </c>
      <c r="G151" s="98">
        <f t="shared" si="19"/>
        <v>0</v>
      </c>
      <c r="H151" s="99">
        <f t="shared" si="17"/>
        <v>0.73394495412844041</v>
      </c>
      <c r="I151" s="97">
        <f>SUM(方向別!B45,方向別!B151)</f>
        <v>32</v>
      </c>
      <c r="J151" s="97">
        <f>SUM(方向別!C45,方向別!C151)</f>
        <v>1</v>
      </c>
      <c r="K151" s="97">
        <f>SUM(方向別!D45,方向別!D151)</f>
        <v>0</v>
      </c>
      <c r="L151" s="97">
        <f>SUM(方向別!E45,方向別!E151)</f>
        <v>0</v>
      </c>
      <c r="M151" s="97">
        <f t="shared" si="23"/>
        <v>33</v>
      </c>
      <c r="N151" s="98">
        <f t="shared" si="22"/>
        <v>3.0303030303030303</v>
      </c>
      <c r="O151" s="99">
        <f t="shared" si="15"/>
        <v>1.4078498293515358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4"/>
      <c r="BM151" s="24"/>
      <c r="BN151" s="24"/>
      <c r="BO151" s="24"/>
    </row>
    <row r="152" spans="1:67" s="22" customFormat="1" ht="13.5" customHeight="1">
      <c r="A152" s="33" t="s">
        <v>33</v>
      </c>
      <c r="B152" s="97">
        <f>方向別!I311</f>
        <v>3</v>
      </c>
      <c r="C152" s="97">
        <f>方向別!J311</f>
        <v>0</v>
      </c>
      <c r="D152" s="97">
        <f>方向別!K311</f>
        <v>1</v>
      </c>
      <c r="E152" s="97">
        <f>方向別!L311</f>
        <v>0</v>
      </c>
      <c r="F152" s="97">
        <f t="shared" si="18"/>
        <v>4</v>
      </c>
      <c r="G152" s="98">
        <f t="shared" si="19"/>
        <v>0</v>
      </c>
      <c r="H152" s="99">
        <f t="shared" si="17"/>
        <v>0.73394495412844041</v>
      </c>
      <c r="I152" s="97">
        <f>SUM(方向別!B46,方向別!B152)</f>
        <v>26</v>
      </c>
      <c r="J152" s="97">
        <f>SUM(方向別!C46,方向別!C152)</f>
        <v>0</v>
      </c>
      <c r="K152" s="97">
        <f>SUM(方向別!D46,方向別!D152)</f>
        <v>1</v>
      </c>
      <c r="L152" s="97">
        <f>SUM(方向別!E46,方向別!E152)</f>
        <v>0</v>
      </c>
      <c r="M152" s="97">
        <f t="shared" si="23"/>
        <v>27</v>
      </c>
      <c r="N152" s="98">
        <f t="shared" si="22"/>
        <v>0</v>
      </c>
      <c r="O152" s="99">
        <f t="shared" si="15"/>
        <v>1.151877133105802</v>
      </c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4"/>
      <c r="BM152" s="24"/>
      <c r="BN152" s="24"/>
      <c r="BO152" s="24"/>
    </row>
    <row r="153" spans="1:67" s="22" customFormat="1" ht="13.5" customHeight="1">
      <c r="A153" s="33" t="s">
        <v>34</v>
      </c>
      <c r="B153" s="97">
        <f>方向別!I312</f>
        <v>3</v>
      </c>
      <c r="C153" s="97">
        <f>方向別!J312</f>
        <v>0</v>
      </c>
      <c r="D153" s="97">
        <f>方向別!K312</f>
        <v>0</v>
      </c>
      <c r="E153" s="97">
        <f>方向別!L312</f>
        <v>0</v>
      </c>
      <c r="F153" s="97">
        <f t="shared" si="18"/>
        <v>3</v>
      </c>
      <c r="G153" s="98">
        <f t="shared" si="19"/>
        <v>0</v>
      </c>
      <c r="H153" s="99">
        <f t="shared" si="17"/>
        <v>0.55045871559633031</v>
      </c>
      <c r="I153" s="97">
        <f>SUM(方向別!B47,方向別!B153)</f>
        <v>27</v>
      </c>
      <c r="J153" s="97">
        <f>SUM(方向別!C47,方向別!C153)</f>
        <v>2</v>
      </c>
      <c r="K153" s="97">
        <f>SUM(方向別!D47,方向別!D153)</f>
        <v>0</v>
      </c>
      <c r="L153" s="97">
        <f>SUM(方向別!E47,方向別!E153)</f>
        <v>0</v>
      </c>
      <c r="M153" s="97">
        <f t="shared" si="23"/>
        <v>29</v>
      </c>
      <c r="N153" s="98">
        <f t="shared" si="22"/>
        <v>6.8965517241379306</v>
      </c>
      <c r="O153" s="99">
        <f t="shared" si="15"/>
        <v>1.2372013651877134</v>
      </c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4"/>
      <c r="BM153" s="24"/>
      <c r="BN153" s="24"/>
      <c r="BO153" s="24"/>
    </row>
    <row r="154" spans="1:67" s="22" customFormat="1" ht="13.5" customHeight="1">
      <c r="A154" s="29" t="s">
        <v>15</v>
      </c>
      <c r="B154" s="103">
        <f>SUM(B148:B153)</f>
        <v>26</v>
      </c>
      <c r="C154" s="103">
        <f>SUM(C148:C153)</f>
        <v>0</v>
      </c>
      <c r="D154" s="103">
        <f>SUM(D148:D153)</f>
        <v>2</v>
      </c>
      <c r="E154" s="103">
        <f>SUM(E148:E153)</f>
        <v>0</v>
      </c>
      <c r="F154" s="103">
        <f t="shared" si="18"/>
        <v>28</v>
      </c>
      <c r="G154" s="104">
        <f t="shared" si="19"/>
        <v>0</v>
      </c>
      <c r="H154" s="105">
        <f t="shared" si="17"/>
        <v>5.1376146788990829</v>
      </c>
      <c r="I154" s="103">
        <f>SUM(I148:I153)</f>
        <v>156</v>
      </c>
      <c r="J154" s="103">
        <f>SUM(J148:J153)</f>
        <v>3</v>
      </c>
      <c r="K154" s="103">
        <f>SUM(K148:K153)</f>
        <v>5</v>
      </c>
      <c r="L154" s="103">
        <f>SUM(L148:L153)</f>
        <v>0</v>
      </c>
      <c r="M154" s="103">
        <f t="shared" si="23"/>
        <v>164</v>
      </c>
      <c r="N154" s="104">
        <f>IF(SUM(J154,L154)=0,0,SUM(J154,L154)/M154*100)</f>
        <v>1.8292682926829267</v>
      </c>
      <c r="O154" s="105">
        <f t="shared" si="15"/>
        <v>6.9965870307167233</v>
      </c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4"/>
      <c r="BM154" s="24"/>
      <c r="BN154" s="24"/>
      <c r="BO154" s="24"/>
    </row>
    <row r="155" spans="1:67" s="22" customFormat="1" ht="13.5" customHeight="1">
      <c r="A155" s="37" t="s">
        <v>35</v>
      </c>
      <c r="B155" s="100">
        <f>方向別!I314</f>
        <v>0</v>
      </c>
      <c r="C155" s="100">
        <f>方向別!J314</f>
        <v>0</v>
      </c>
      <c r="D155" s="100">
        <f>方向別!K314</f>
        <v>0</v>
      </c>
      <c r="E155" s="100">
        <f>方向別!L314</f>
        <v>0</v>
      </c>
      <c r="F155" s="100">
        <f t="shared" si="18"/>
        <v>0</v>
      </c>
      <c r="G155" s="101">
        <f t="shared" si="19"/>
        <v>0</v>
      </c>
      <c r="H155" s="102">
        <f t="shared" si="17"/>
        <v>0</v>
      </c>
      <c r="I155" s="100">
        <f>SUM(方向別!B49,方向別!B155)</f>
        <v>26</v>
      </c>
      <c r="J155" s="100">
        <f>SUM(方向別!C49,方向別!C155)</f>
        <v>0</v>
      </c>
      <c r="K155" s="100">
        <f>SUM(方向別!D49,方向別!D155)</f>
        <v>1</v>
      </c>
      <c r="L155" s="100">
        <f>SUM(方向別!E49,方向別!E155)</f>
        <v>0</v>
      </c>
      <c r="M155" s="100">
        <f t="shared" si="23"/>
        <v>27</v>
      </c>
      <c r="N155" s="101">
        <f t="shared" si="22"/>
        <v>0</v>
      </c>
      <c r="O155" s="102">
        <f t="shared" si="15"/>
        <v>1.151877133105802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4"/>
      <c r="BM155" s="24"/>
      <c r="BN155" s="24"/>
      <c r="BO155" s="24"/>
    </row>
    <row r="156" spans="1:67" s="22" customFormat="1" ht="13.5" customHeight="1">
      <c r="A156" s="33" t="s">
        <v>36</v>
      </c>
      <c r="B156" s="97">
        <f>方向別!I315</f>
        <v>3</v>
      </c>
      <c r="C156" s="97">
        <f>方向別!J315</f>
        <v>0</v>
      </c>
      <c r="D156" s="97">
        <f>方向別!K315</f>
        <v>0</v>
      </c>
      <c r="E156" s="97">
        <f>方向別!L315</f>
        <v>0</v>
      </c>
      <c r="F156" s="97">
        <f t="shared" si="18"/>
        <v>3</v>
      </c>
      <c r="G156" s="98">
        <f t="shared" si="19"/>
        <v>0</v>
      </c>
      <c r="H156" s="99">
        <f t="shared" si="17"/>
        <v>0.55045871559633031</v>
      </c>
      <c r="I156" s="97">
        <f>SUM(方向別!B50,方向別!B156)</f>
        <v>33</v>
      </c>
      <c r="J156" s="97">
        <f>SUM(方向別!C50,方向別!C156)</f>
        <v>1</v>
      </c>
      <c r="K156" s="97">
        <f>SUM(方向別!D50,方向別!D156)</f>
        <v>1</v>
      </c>
      <c r="L156" s="97">
        <f>SUM(方向別!E50,方向別!E156)</f>
        <v>0</v>
      </c>
      <c r="M156" s="97">
        <f t="shared" si="23"/>
        <v>35</v>
      </c>
      <c r="N156" s="98">
        <f t="shared" si="22"/>
        <v>2.8571428571428572</v>
      </c>
      <c r="O156" s="99">
        <f t="shared" si="15"/>
        <v>1.493174061433447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4"/>
      <c r="BM156" s="24"/>
      <c r="BN156" s="24"/>
      <c r="BO156" s="24"/>
    </row>
    <row r="157" spans="1:67" s="22" customFormat="1" ht="13.5" customHeight="1">
      <c r="A157" s="33" t="s">
        <v>37</v>
      </c>
      <c r="B157" s="97">
        <f>方向別!I316</f>
        <v>1</v>
      </c>
      <c r="C157" s="97">
        <f>方向別!J316</f>
        <v>0</v>
      </c>
      <c r="D157" s="97">
        <f>方向別!K316</f>
        <v>0</v>
      </c>
      <c r="E157" s="97">
        <f>方向別!L316</f>
        <v>0</v>
      </c>
      <c r="F157" s="97">
        <f t="shared" si="18"/>
        <v>1</v>
      </c>
      <c r="G157" s="98">
        <f t="shared" si="19"/>
        <v>0</v>
      </c>
      <c r="H157" s="99">
        <f t="shared" si="17"/>
        <v>0.1834862385321101</v>
      </c>
      <c r="I157" s="97">
        <f>SUM(方向別!B51,方向別!B157)</f>
        <v>19</v>
      </c>
      <c r="J157" s="97">
        <f>SUM(方向別!C51,方向別!C157)</f>
        <v>0</v>
      </c>
      <c r="K157" s="97">
        <f>SUM(方向別!D51,方向別!D157)</f>
        <v>0</v>
      </c>
      <c r="L157" s="97">
        <f>SUM(方向別!E51,方向別!E157)</f>
        <v>0</v>
      </c>
      <c r="M157" s="97">
        <f t="shared" si="23"/>
        <v>19</v>
      </c>
      <c r="N157" s="98">
        <f t="shared" si="22"/>
        <v>0</v>
      </c>
      <c r="O157" s="99">
        <f t="shared" si="15"/>
        <v>0.81058020477815695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4"/>
      <c r="BM157" s="24"/>
      <c r="BN157" s="24"/>
      <c r="BO157" s="24"/>
    </row>
    <row r="158" spans="1:67" s="22" customFormat="1" ht="13.5" customHeight="1">
      <c r="A158" s="33" t="s">
        <v>38</v>
      </c>
      <c r="B158" s="97">
        <f>方向別!I317</f>
        <v>4</v>
      </c>
      <c r="C158" s="97">
        <f>方向別!J317</f>
        <v>0</v>
      </c>
      <c r="D158" s="97">
        <f>方向別!K317</f>
        <v>0</v>
      </c>
      <c r="E158" s="97">
        <f>方向別!L317</f>
        <v>0</v>
      </c>
      <c r="F158" s="97">
        <f t="shared" si="18"/>
        <v>4</v>
      </c>
      <c r="G158" s="98">
        <f t="shared" si="19"/>
        <v>0</v>
      </c>
      <c r="H158" s="99">
        <f t="shared" si="17"/>
        <v>0.73394495412844041</v>
      </c>
      <c r="I158" s="97">
        <f>SUM(方向別!B52,方向別!B158)</f>
        <v>26</v>
      </c>
      <c r="J158" s="97">
        <f>SUM(方向別!C52,方向別!C158)</f>
        <v>2</v>
      </c>
      <c r="K158" s="97">
        <f>SUM(方向別!D52,方向別!D158)</f>
        <v>1</v>
      </c>
      <c r="L158" s="97">
        <f>SUM(方向別!E52,方向別!E158)</f>
        <v>0</v>
      </c>
      <c r="M158" s="97">
        <f t="shared" si="23"/>
        <v>29</v>
      </c>
      <c r="N158" s="98">
        <f t="shared" si="22"/>
        <v>6.8965517241379306</v>
      </c>
      <c r="O158" s="99">
        <f t="shared" si="15"/>
        <v>1.2372013651877134</v>
      </c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4"/>
      <c r="BM158" s="24"/>
      <c r="BN158" s="24"/>
      <c r="BO158" s="24"/>
    </row>
    <row r="159" spans="1:67" s="22" customFormat="1" ht="13.5" customHeight="1">
      <c r="A159" s="33" t="s">
        <v>39</v>
      </c>
      <c r="B159" s="97">
        <f>方向別!I318</f>
        <v>8</v>
      </c>
      <c r="C159" s="97">
        <f>方向別!J318</f>
        <v>0</v>
      </c>
      <c r="D159" s="97">
        <f>方向別!K318</f>
        <v>0</v>
      </c>
      <c r="E159" s="97">
        <f>方向別!L318</f>
        <v>0</v>
      </c>
      <c r="F159" s="97">
        <f t="shared" si="18"/>
        <v>8</v>
      </c>
      <c r="G159" s="98">
        <f t="shared" si="19"/>
        <v>0</v>
      </c>
      <c r="H159" s="99">
        <f t="shared" si="17"/>
        <v>1.4678899082568808</v>
      </c>
      <c r="I159" s="97">
        <f>SUM(方向別!B53,方向別!B159)</f>
        <v>21</v>
      </c>
      <c r="J159" s="97">
        <f>SUM(方向別!C53,方向別!C159)</f>
        <v>0</v>
      </c>
      <c r="K159" s="97">
        <f>SUM(方向別!D53,方向別!D159)</f>
        <v>0</v>
      </c>
      <c r="L159" s="97">
        <f>SUM(方向別!E53,方向別!E159)</f>
        <v>0</v>
      </c>
      <c r="M159" s="97">
        <f t="shared" si="23"/>
        <v>21</v>
      </c>
      <c r="N159" s="98">
        <f t="shared" si="22"/>
        <v>0</v>
      </c>
      <c r="O159" s="99">
        <f t="shared" si="15"/>
        <v>0.89590443686006827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4"/>
      <c r="BM159" s="24"/>
      <c r="BN159" s="24"/>
      <c r="BO159" s="24"/>
    </row>
    <row r="160" spans="1:67" s="22" customFormat="1" ht="13.5" customHeight="1">
      <c r="A160" s="33" t="s">
        <v>40</v>
      </c>
      <c r="B160" s="97">
        <f>方向別!I319</f>
        <v>1</v>
      </c>
      <c r="C160" s="97">
        <f>方向別!J319</f>
        <v>0</v>
      </c>
      <c r="D160" s="97">
        <f>方向別!K319</f>
        <v>0</v>
      </c>
      <c r="E160" s="97">
        <f>方向別!L319</f>
        <v>0</v>
      </c>
      <c r="F160" s="97">
        <f t="shared" si="18"/>
        <v>1</v>
      </c>
      <c r="G160" s="98">
        <f t="shared" si="19"/>
        <v>0</v>
      </c>
      <c r="H160" s="99">
        <f t="shared" si="17"/>
        <v>0.1834862385321101</v>
      </c>
      <c r="I160" s="97">
        <f>SUM(方向別!B54,方向別!B160)</f>
        <v>10</v>
      </c>
      <c r="J160" s="97">
        <f>SUM(方向別!C54,方向別!C160)</f>
        <v>0</v>
      </c>
      <c r="K160" s="97">
        <f>SUM(方向別!D54,方向別!D160)</f>
        <v>0</v>
      </c>
      <c r="L160" s="97">
        <f>SUM(方向別!E54,方向別!E160)</f>
        <v>0</v>
      </c>
      <c r="M160" s="97">
        <f t="shared" si="23"/>
        <v>10</v>
      </c>
      <c r="N160" s="98">
        <f t="shared" si="22"/>
        <v>0</v>
      </c>
      <c r="O160" s="99">
        <f t="shared" si="15"/>
        <v>0.42662116040955633</v>
      </c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4"/>
      <c r="BM160" s="24"/>
      <c r="BN160" s="24"/>
      <c r="BO160" s="24"/>
    </row>
    <row r="161" spans="1:67" s="22" customFormat="1" ht="13.5" customHeight="1">
      <c r="A161" s="29" t="s">
        <v>15</v>
      </c>
      <c r="B161" s="103">
        <f>SUM(B155:B160)</f>
        <v>17</v>
      </c>
      <c r="C161" s="103">
        <f>SUM(C155:C160)</f>
        <v>0</v>
      </c>
      <c r="D161" s="103">
        <f>SUM(D155:D160)</f>
        <v>0</v>
      </c>
      <c r="E161" s="103">
        <f>SUM(E155:E160)</f>
        <v>0</v>
      </c>
      <c r="F161" s="103">
        <f t="shared" si="18"/>
        <v>17</v>
      </c>
      <c r="G161" s="104">
        <f t="shared" si="19"/>
        <v>0</v>
      </c>
      <c r="H161" s="105">
        <f t="shared" si="17"/>
        <v>3.1192660550458715</v>
      </c>
      <c r="I161" s="103">
        <f>SUM(I155:I160)</f>
        <v>135</v>
      </c>
      <c r="J161" s="103">
        <f>SUM(J155:J160)</f>
        <v>3</v>
      </c>
      <c r="K161" s="103">
        <f>SUM(K155:K160)</f>
        <v>3</v>
      </c>
      <c r="L161" s="103">
        <f>SUM(L155:L160)</f>
        <v>0</v>
      </c>
      <c r="M161" s="103">
        <f t="shared" si="23"/>
        <v>141</v>
      </c>
      <c r="N161" s="104">
        <f t="shared" si="22"/>
        <v>2.1276595744680851</v>
      </c>
      <c r="O161" s="105">
        <f t="shared" si="15"/>
        <v>6.0153583617747444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4"/>
      <c r="BM161" s="24"/>
      <c r="BN161" s="24"/>
      <c r="BO161" s="24"/>
    </row>
    <row r="162" spans="1:67" s="22" customFormat="1" ht="13.5" customHeight="1">
      <c r="A162" s="33" t="s">
        <v>90</v>
      </c>
      <c r="B162" s="97">
        <f>方向別!I321</f>
        <v>11</v>
      </c>
      <c r="C162" s="97">
        <f>方向別!J321</f>
        <v>0</v>
      </c>
      <c r="D162" s="97">
        <f>方向別!K321</f>
        <v>0</v>
      </c>
      <c r="E162" s="97">
        <f>方向別!L321</f>
        <v>1</v>
      </c>
      <c r="F162" s="97">
        <f>方向別!M321</f>
        <v>12</v>
      </c>
      <c r="G162" s="98">
        <f>方向別!N321</f>
        <v>8.3000000000000007</v>
      </c>
      <c r="H162" s="99">
        <f>方向別!O321</f>
        <v>2.2018348623853212</v>
      </c>
      <c r="I162" s="97">
        <f>SUM(方向別!B56,方向別!B162)</f>
        <v>69</v>
      </c>
      <c r="J162" s="97">
        <f>SUM(方向別!C56,方向別!C162)</f>
        <v>3</v>
      </c>
      <c r="K162" s="97">
        <f>SUM(方向別!D56,方向別!D162)</f>
        <v>6</v>
      </c>
      <c r="L162" s="97">
        <f>SUM(方向別!E56,方向別!E162)</f>
        <v>0</v>
      </c>
      <c r="M162" s="97">
        <f t="shared" si="23"/>
        <v>78</v>
      </c>
      <c r="N162" s="98">
        <f t="shared" ref="N162:N163" si="24">IF(SUM(J162,L162)=0,0,ROUND(SUM(J162,L162)/M162*100,1))</f>
        <v>3.8</v>
      </c>
      <c r="O162" s="99">
        <f t="shared" si="15"/>
        <v>3.3276450511945397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</row>
    <row r="163" spans="1:67" s="22" customFormat="1" ht="13.5" customHeight="1">
      <c r="A163" s="33" t="s">
        <v>91</v>
      </c>
      <c r="B163" s="97">
        <f>方向別!I322</f>
        <v>15</v>
      </c>
      <c r="C163" s="97">
        <f>方向別!J322</f>
        <v>0</v>
      </c>
      <c r="D163" s="97">
        <f>方向別!K322</f>
        <v>1</v>
      </c>
      <c r="E163" s="97">
        <f>方向別!L322</f>
        <v>0</v>
      </c>
      <c r="F163" s="97">
        <f>方向別!M322</f>
        <v>16</v>
      </c>
      <c r="G163" s="98">
        <f>方向別!N322</f>
        <v>0</v>
      </c>
      <c r="H163" s="99">
        <f>方向別!O322</f>
        <v>2.9357798165137616</v>
      </c>
      <c r="I163" s="97">
        <f>SUM(方向別!B57,方向別!B163)</f>
        <v>65</v>
      </c>
      <c r="J163" s="97">
        <f>SUM(方向別!C57,方向別!C163)</f>
        <v>1</v>
      </c>
      <c r="K163" s="97">
        <f>SUM(方向別!D57,方向別!D163)</f>
        <v>4</v>
      </c>
      <c r="L163" s="97">
        <f>SUM(方向別!E57,方向別!E163)</f>
        <v>0</v>
      </c>
      <c r="M163" s="97">
        <f t="shared" si="23"/>
        <v>70</v>
      </c>
      <c r="N163" s="98">
        <f t="shared" si="24"/>
        <v>1.4</v>
      </c>
      <c r="O163" s="99">
        <f t="shared" si="15"/>
        <v>2.986348122866894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</row>
    <row r="164" spans="1:67" s="22" customFormat="1" ht="13.5" customHeight="1">
      <c r="A164" s="33" t="s">
        <v>92</v>
      </c>
      <c r="B164" s="97">
        <f>方向別!I323</f>
        <v>5</v>
      </c>
      <c r="C164" s="97">
        <f>方向別!J323</f>
        <v>0</v>
      </c>
      <c r="D164" s="97">
        <f>方向別!K323</f>
        <v>0</v>
      </c>
      <c r="E164" s="97">
        <f>方向別!L323</f>
        <v>0</v>
      </c>
      <c r="F164" s="97">
        <f>方向別!M323</f>
        <v>5</v>
      </c>
      <c r="G164" s="98">
        <f>方向別!N323</f>
        <v>0</v>
      </c>
      <c r="H164" s="99">
        <f>方向別!O323</f>
        <v>0.91743119266055051</v>
      </c>
      <c r="I164" s="97">
        <f>SUM(方向別!B58,方向別!B164)</f>
        <v>40</v>
      </c>
      <c r="J164" s="97">
        <f>SUM(方向別!C58,方向別!C164)</f>
        <v>0</v>
      </c>
      <c r="K164" s="97">
        <f>SUM(方向別!D58,方向別!D164)</f>
        <v>3</v>
      </c>
      <c r="L164" s="97">
        <f>SUM(方向別!E58,方向別!E164)</f>
        <v>0</v>
      </c>
      <c r="M164" s="97">
        <f t="shared" si="23"/>
        <v>43</v>
      </c>
      <c r="N164" s="98">
        <f>IF(SUM(J164,L164)=0,0,ROUND(SUM(J164,L164)/M164*100,1))</f>
        <v>0</v>
      </c>
      <c r="O164" s="99">
        <f t="shared" si="15"/>
        <v>1.834470989761092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</row>
    <row r="165" spans="1:67" s="22" customFormat="1" ht="13.5" customHeight="1">
      <c r="A165" s="29" t="s">
        <v>41</v>
      </c>
      <c r="B165" s="103">
        <f>SUM(B117:B125,B132,B139:B147,B154,B161,B162:B164)</f>
        <v>521</v>
      </c>
      <c r="C165" s="103">
        <f>SUM(C117:C125,C132,C139:C147,C154,C161,C162:C164)</f>
        <v>0</v>
      </c>
      <c r="D165" s="103">
        <f>SUM(D117:D125,D132,D139:D147,D154,D161,D162:D164)</f>
        <v>20</v>
      </c>
      <c r="E165" s="103">
        <f>SUM(E117:E125,E132,E139:E147,E154,E161,E162:E164)</f>
        <v>4</v>
      </c>
      <c r="F165" s="103">
        <f>SUM(B165:E165)</f>
        <v>545</v>
      </c>
      <c r="G165" s="104">
        <f>IF(SUM(C165,E165)=0,0,SUM(C165,E165)/F165*100)</f>
        <v>0.73394495412844041</v>
      </c>
      <c r="H165" s="105">
        <f>IF(F165=0,0,F165/F$165*100)</f>
        <v>100</v>
      </c>
      <c r="I165" s="103">
        <f>SUM(I117:I125,I132,I139:I147,I154,I161,I162:I164)</f>
        <v>2196</v>
      </c>
      <c r="J165" s="103">
        <f>SUM(J117:J125,J132,J139:J147,J154,J161,J162:J164)</f>
        <v>40</v>
      </c>
      <c r="K165" s="103">
        <f>SUM(K117:K125,K132,K139:K147,K154,K161,K162:K164)</f>
        <v>96</v>
      </c>
      <c r="L165" s="103">
        <f>SUM(L117:L125,L132,L139:L147,L154,L161,L162:L164)</f>
        <v>12</v>
      </c>
      <c r="M165" s="103">
        <f t="shared" si="23"/>
        <v>2344</v>
      </c>
      <c r="N165" s="104">
        <f>IF(SUM(J165,L165)=0,0,SUM(J165,L165)/M165*100)</f>
        <v>2.218430034129693</v>
      </c>
      <c r="O165" s="105">
        <f>IF(M165=0,0,M165/M$165*100)</f>
        <v>100</v>
      </c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4"/>
      <c r="BM165" s="24"/>
      <c r="BN165" s="24"/>
      <c r="BO165" s="24"/>
    </row>
    <row r="166" spans="1:67" s="22" customFormat="1" ht="12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4"/>
      <c r="BM166" s="24"/>
      <c r="BN166" s="24"/>
      <c r="BO166" s="24"/>
    </row>
    <row r="167" spans="1:67" s="22" customFormat="1" ht="12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4"/>
      <c r="BM167" s="24"/>
      <c r="BN167" s="24"/>
      <c r="BO167" s="24"/>
    </row>
    <row r="168" spans="1:67" s="22" customFormat="1" ht="12.75" customHeight="1">
      <c r="A168" s="48" t="s">
        <v>0</v>
      </c>
      <c r="B168" s="47" t="s">
        <v>65</v>
      </c>
      <c r="C168" s="46"/>
      <c r="D168" s="46"/>
      <c r="E168" s="46"/>
      <c r="F168" s="46"/>
      <c r="G168" s="46"/>
      <c r="H168" s="45"/>
      <c r="I168" s="47" t="s">
        <v>130</v>
      </c>
      <c r="J168" s="46"/>
      <c r="K168" s="46"/>
      <c r="L168" s="46"/>
      <c r="M168" s="46"/>
      <c r="N168" s="46"/>
      <c r="O168" s="45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4"/>
      <c r="BM168" s="24"/>
      <c r="BN168" s="24"/>
      <c r="BO168" s="24"/>
    </row>
    <row r="169" spans="1:67" s="22" customFormat="1" ht="36" customHeight="1">
      <c r="A169" s="95" t="s">
        <v>1</v>
      </c>
      <c r="B169" s="42" t="s">
        <v>2</v>
      </c>
      <c r="C169" s="41" t="s">
        <v>3</v>
      </c>
      <c r="D169" s="40" t="s">
        <v>4</v>
      </c>
      <c r="E169" s="41" t="s">
        <v>5</v>
      </c>
      <c r="F169" s="40" t="s">
        <v>6</v>
      </c>
      <c r="G169" s="40" t="s">
        <v>7</v>
      </c>
      <c r="H169" s="43" t="s">
        <v>8</v>
      </c>
      <c r="I169" s="42" t="s">
        <v>2</v>
      </c>
      <c r="J169" s="40" t="s">
        <v>3</v>
      </c>
      <c r="K169" s="40" t="s">
        <v>4</v>
      </c>
      <c r="L169" s="41" t="s">
        <v>5</v>
      </c>
      <c r="M169" s="40" t="s">
        <v>6</v>
      </c>
      <c r="N169" s="40" t="s">
        <v>7</v>
      </c>
      <c r="O169" s="39" t="s">
        <v>8</v>
      </c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4"/>
      <c r="BM169" s="24"/>
      <c r="BN169" s="24"/>
      <c r="BO169" s="24"/>
    </row>
    <row r="170" spans="1:67" s="25" customFormat="1" ht="13.5" customHeight="1">
      <c r="A170" s="90" t="s">
        <v>117</v>
      </c>
      <c r="B170" s="97">
        <f>方向別!I382</f>
        <v>0</v>
      </c>
      <c r="C170" s="97">
        <f>方向別!J382</f>
        <v>0</v>
      </c>
      <c r="D170" s="97">
        <f>方向別!K382</f>
        <v>0</v>
      </c>
      <c r="E170" s="97">
        <f>方向別!L382</f>
        <v>0</v>
      </c>
      <c r="F170" s="97">
        <f>SUM(B170:E170)</f>
        <v>0</v>
      </c>
      <c r="G170" s="98">
        <f t="shared" ref="G170:G178" si="25">IF(SUM(C170,E170)=0,0,SUM(C170,E170)/F170*100)</f>
        <v>0</v>
      </c>
      <c r="H170" s="99">
        <f t="shared" ref="H170:H178" si="26">IF(F170=0,0,F170/F$218*100)</f>
        <v>0</v>
      </c>
      <c r="I170" s="97">
        <f>方向別!I223</f>
        <v>1</v>
      </c>
      <c r="J170" s="97">
        <f>方向別!J223</f>
        <v>0</v>
      </c>
      <c r="K170" s="97">
        <f>方向別!K223</f>
        <v>0</v>
      </c>
      <c r="L170" s="97">
        <f>方向別!L223</f>
        <v>0</v>
      </c>
      <c r="M170" s="97">
        <f t="shared" ref="M170:M178" si="27">SUM(I170:L170)</f>
        <v>1</v>
      </c>
      <c r="N170" s="98">
        <f t="shared" ref="N170:N178" si="28">IF(SUM(J170,L170)=0,0,ROUND(SUM(J170,L170)/M170*100,1))</f>
        <v>0</v>
      </c>
      <c r="O170" s="99">
        <f t="shared" ref="O170:O217" si="29">IF(M170=0,0,M170/M$218*100)</f>
        <v>4.3478260869565215</v>
      </c>
      <c r="P170" s="23"/>
      <c r="AF170" s="23"/>
      <c r="AV170" s="23"/>
      <c r="AW170" s="23"/>
      <c r="AX170" s="23"/>
      <c r="AY170" s="23"/>
      <c r="AZ170" s="23"/>
    </row>
    <row r="171" spans="1:67" s="25" customFormat="1" ht="13.5" customHeight="1">
      <c r="A171" s="33" t="s">
        <v>118</v>
      </c>
      <c r="B171" s="97">
        <f>方向別!I383</f>
        <v>0</v>
      </c>
      <c r="C171" s="97">
        <f>方向別!J383</f>
        <v>0</v>
      </c>
      <c r="D171" s="97">
        <f>方向別!K383</f>
        <v>0</v>
      </c>
      <c r="E171" s="97">
        <f>方向別!L383</f>
        <v>0</v>
      </c>
      <c r="F171" s="97">
        <f t="shared" ref="F171:F178" si="30">SUM(B171:E171)</f>
        <v>0</v>
      </c>
      <c r="G171" s="98">
        <f t="shared" si="25"/>
        <v>0</v>
      </c>
      <c r="H171" s="99">
        <f t="shared" si="26"/>
        <v>0</v>
      </c>
      <c r="I171" s="97">
        <f>方向別!I224</f>
        <v>0</v>
      </c>
      <c r="J171" s="97">
        <f>方向別!J224</f>
        <v>0</v>
      </c>
      <c r="K171" s="97">
        <f>方向別!K224</f>
        <v>0</v>
      </c>
      <c r="L171" s="97">
        <f>方向別!L224</f>
        <v>0</v>
      </c>
      <c r="M171" s="97">
        <f t="shared" si="27"/>
        <v>0</v>
      </c>
      <c r="N171" s="98">
        <f t="shared" si="28"/>
        <v>0</v>
      </c>
      <c r="O171" s="99">
        <f t="shared" si="29"/>
        <v>0</v>
      </c>
      <c r="P171" s="23"/>
      <c r="AF171" s="23"/>
      <c r="AV171" s="23"/>
      <c r="AW171" s="23"/>
      <c r="AX171" s="23"/>
      <c r="AY171" s="23"/>
      <c r="AZ171" s="23"/>
    </row>
    <row r="172" spans="1:67" s="25" customFormat="1" ht="13.5" customHeight="1">
      <c r="A172" s="33" t="s">
        <v>119</v>
      </c>
      <c r="B172" s="97">
        <f>方向別!I384</f>
        <v>0</v>
      </c>
      <c r="C172" s="97">
        <f>方向別!J384</f>
        <v>0</v>
      </c>
      <c r="D172" s="97">
        <f>方向別!K384</f>
        <v>0</v>
      </c>
      <c r="E172" s="97">
        <f>方向別!L384</f>
        <v>0</v>
      </c>
      <c r="F172" s="97">
        <f t="shared" si="30"/>
        <v>0</v>
      </c>
      <c r="G172" s="98">
        <f t="shared" si="25"/>
        <v>0</v>
      </c>
      <c r="H172" s="99">
        <f t="shared" si="26"/>
        <v>0</v>
      </c>
      <c r="I172" s="97">
        <f>方向別!I225</f>
        <v>0</v>
      </c>
      <c r="J172" s="97">
        <f>方向別!J225</f>
        <v>0</v>
      </c>
      <c r="K172" s="97">
        <f>方向別!K225</f>
        <v>0</v>
      </c>
      <c r="L172" s="97">
        <f>方向別!L225</f>
        <v>0</v>
      </c>
      <c r="M172" s="97">
        <f t="shared" si="27"/>
        <v>0</v>
      </c>
      <c r="N172" s="98">
        <f t="shared" si="28"/>
        <v>0</v>
      </c>
      <c r="O172" s="99">
        <f t="shared" si="29"/>
        <v>0</v>
      </c>
      <c r="P172" s="23"/>
      <c r="AF172" s="23"/>
      <c r="AV172" s="23"/>
      <c r="AW172" s="23"/>
      <c r="AX172" s="23"/>
      <c r="AY172" s="23"/>
      <c r="AZ172" s="23"/>
    </row>
    <row r="173" spans="1:67" s="25" customFormat="1" ht="13.5" customHeight="1">
      <c r="A173" s="33" t="s">
        <v>120</v>
      </c>
      <c r="B173" s="97">
        <f>方向別!I385</f>
        <v>0</v>
      </c>
      <c r="C173" s="97">
        <f>方向別!J385</f>
        <v>0</v>
      </c>
      <c r="D173" s="97">
        <f>方向別!K385</f>
        <v>0</v>
      </c>
      <c r="E173" s="97">
        <f>方向別!L385</f>
        <v>0</v>
      </c>
      <c r="F173" s="97">
        <f t="shared" si="30"/>
        <v>0</v>
      </c>
      <c r="G173" s="98">
        <f t="shared" si="25"/>
        <v>0</v>
      </c>
      <c r="H173" s="99">
        <f t="shared" si="26"/>
        <v>0</v>
      </c>
      <c r="I173" s="97">
        <f>方向別!I226</f>
        <v>0</v>
      </c>
      <c r="J173" s="97">
        <f>方向別!J226</f>
        <v>0</v>
      </c>
      <c r="K173" s="97">
        <f>方向別!K226</f>
        <v>0</v>
      </c>
      <c r="L173" s="97">
        <f>方向別!L226</f>
        <v>0</v>
      </c>
      <c r="M173" s="97">
        <f t="shared" si="27"/>
        <v>0</v>
      </c>
      <c r="N173" s="98">
        <f t="shared" si="28"/>
        <v>0</v>
      </c>
      <c r="O173" s="99">
        <f t="shared" si="29"/>
        <v>0</v>
      </c>
      <c r="P173" s="23"/>
      <c r="AF173" s="23"/>
      <c r="AV173" s="23"/>
      <c r="AW173" s="23"/>
      <c r="AX173" s="23"/>
      <c r="AY173" s="23"/>
      <c r="AZ173" s="23"/>
    </row>
    <row r="174" spans="1:67" s="25" customFormat="1" ht="13.5" customHeight="1">
      <c r="A174" s="33" t="s">
        <v>121</v>
      </c>
      <c r="B174" s="97">
        <f>方向別!I386</f>
        <v>0</v>
      </c>
      <c r="C174" s="97">
        <f>方向別!J386</f>
        <v>0</v>
      </c>
      <c r="D174" s="97">
        <f>方向別!K386</f>
        <v>0</v>
      </c>
      <c r="E174" s="97">
        <f>方向別!L386</f>
        <v>0</v>
      </c>
      <c r="F174" s="97">
        <f t="shared" si="30"/>
        <v>0</v>
      </c>
      <c r="G174" s="98">
        <f t="shared" si="25"/>
        <v>0</v>
      </c>
      <c r="H174" s="99">
        <f t="shared" si="26"/>
        <v>0</v>
      </c>
      <c r="I174" s="97">
        <f>方向別!I227</f>
        <v>0</v>
      </c>
      <c r="J174" s="97">
        <f>方向別!J227</f>
        <v>0</v>
      </c>
      <c r="K174" s="97">
        <f>方向別!K227</f>
        <v>0</v>
      </c>
      <c r="L174" s="97">
        <f>方向別!L227</f>
        <v>0</v>
      </c>
      <c r="M174" s="97">
        <f t="shared" si="27"/>
        <v>0</v>
      </c>
      <c r="N174" s="98">
        <f t="shared" si="28"/>
        <v>0</v>
      </c>
      <c r="O174" s="99">
        <f t="shared" si="29"/>
        <v>0</v>
      </c>
      <c r="P174" s="23"/>
      <c r="AF174" s="23"/>
      <c r="AV174" s="23"/>
      <c r="AW174" s="23"/>
      <c r="AX174" s="23"/>
      <c r="AY174" s="23"/>
      <c r="AZ174" s="23"/>
    </row>
    <row r="175" spans="1:67" s="25" customFormat="1" ht="13.5" customHeight="1">
      <c r="A175" s="33" t="s">
        <v>122</v>
      </c>
      <c r="B175" s="97">
        <f>方向別!I387</f>
        <v>0</v>
      </c>
      <c r="C175" s="97">
        <f>方向別!J387</f>
        <v>0</v>
      </c>
      <c r="D175" s="97">
        <f>方向別!K387</f>
        <v>0</v>
      </c>
      <c r="E175" s="97">
        <f>方向別!L387</f>
        <v>0</v>
      </c>
      <c r="F175" s="97">
        <f t="shared" si="30"/>
        <v>0</v>
      </c>
      <c r="G175" s="98">
        <f t="shared" si="25"/>
        <v>0</v>
      </c>
      <c r="H175" s="99">
        <f t="shared" si="26"/>
        <v>0</v>
      </c>
      <c r="I175" s="97">
        <f>方向別!I228</f>
        <v>0</v>
      </c>
      <c r="J175" s="97">
        <f>方向別!J228</f>
        <v>0</v>
      </c>
      <c r="K175" s="97">
        <f>方向別!K228</f>
        <v>0</v>
      </c>
      <c r="L175" s="97">
        <f>方向別!L228</f>
        <v>0</v>
      </c>
      <c r="M175" s="97">
        <f t="shared" si="27"/>
        <v>0</v>
      </c>
      <c r="N175" s="98">
        <f t="shared" si="28"/>
        <v>0</v>
      </c>
      <c r="O175" s="99">
        <f t="shared" si="29"/>
        <v>0</v>
      </c>
      <c r="P175" s="23"/>
      <c r="AF175" s="23"/>
      <c r="AV175" s="23"/>
      <c r="AW175" s="23"/>
      <c r="AX175" s="23"/>
      <c r="AY175" s="23"/>
      <c r="AZ175" s="23"/>
    </row>
    <row r="176" spans="1:67" s="25" customFormat="1" ht="13.5" customHeight="1">
      <c r="A176" s="33" t="s">
        <v>123</v>
      </c>
      <c r="B176" s="97">
        <f>方向別!I388</f>
        <v>0</v>
      </c>
      <c r="C176" s="97">
        <f>方向別!J388</f>
        <v>0</v>
      </c>
      <c r="D176" s="97">
        <f>方向別!K388</f>
        <v>0</v>
      </c>
      <c r="E176" s="97">
        <f>方向別!L388</f>
        <v>0</v>
      </c>
      <c r="F176" s="97">
        <f t="shared" si="30"/>
        <v>0</v>
      </c>
      <c r="G176" s="98">
        <f t="shared" si="25"/>
        <v>0</v>
      </c>
      <c r="H176" s="99">
        <f t="shared" si="26"/>
        <v>0</v>
      </c>
      <c r="I176" s="97">
        <f>方向別!I229</f>
        <v>0</v>
      </c>
      <c r="J176" s="97">
        <f>方向別!J229</f>
        <v>0</v>
      </c>
      <c r="K176" s="97">
        <f>方向別!K229</f>
        <v>0</v>
      </c>
      <c r="L176" s="97">
        <f>方向別!L229</f>
        <v>0</v>
      </c>
      <c r="M176" s="97">
        <f t="shared" si="27"/>
        <v>0</v>
      </c>
      <c r="N176" s="98">
        <f t="shared" si="28"/>
        <v>0</v>
      </c>
      <c r="O176" s="99">
        <f t="shared" si="29"/>
        <v>0</v>
      </c>
      <c r="P176" s="23"/>
      <c r="AF176" s="23"/>
      <c r="AV176" s="23"/>
      <c r="AW176" s="23"/>
      <c r="AX176" s="23"/>
      <c r="AY176" s="23"/>
      <c r="AZ176" s="23"/>
    </row>
    <row r="177" spans="1:67" s="25" customFormat="1" ht="13.5" customHeight="1">
      <c r="A177" s="33" t="s">
        <v>124</v>
      </c>
      <c r="B177" s="97">
        <f>方向別!I389</f>
        <v>0</v>
      </c>
      <c r="C177" s="97">
        <f>方向別!J389</f>
        <v>0</v>
      </c>
      <c r="D177" s="97">
        <f>方向別!K389</f>
        <v>0</v>
      </c>
      <c r="E177" s="97">
        <f>方向別!L389</f>
        <v>0</v>
      </c>
      <c r="F177" s="97">
        <f t="shared" si="30"/>
        <v>0</v>
      </c>
      <c r="G177" s="98">
        <f t="shared" si="25"/>
        <v>0</v>
      </c>
      <c r="H177" s="99">
        <f t="shared" si="26"/>
        <v>0</v>
      </c>
      <c r="I177" s="97">
        <f>方向別!I230</f>
        <v>0</v>
      </c>
      <c r="J177" s="97">
        <f>方向別!J230</f>
        <v>0</v>
      </c>
      <c r="K177" s="97">
        <f>方向別!K230</f>
        <v>0</v>
      </c>
      <c r="L177" s="97">
        <f>方向別!L230</f>
        <v>0</v>
      </c>
      <c r="M177" s="97">
        <f t="shared" si="27"/>
        <v>0</v>
      </c>
      <c r="N177" s="98">
        <f t="shared" si="28"/>
        <v>0</v>
      </c>
      <c r="O177" s="99">
        <f t="shared" si="29"/>
        <v>0</v>
      </c>
      <c r="P177" s="23"/>
      <c r="AF177" s="23"/>
      <c r="AV177" s="23"/>
      <c r="AW177" s="23"/>
      <c r="AX177" s="23"/>
      <c r="AY177" s="23"/>
      <c r="AZ177" s="23"/>
    </row>
    <row r="178" spans="1:67" s="25" customFormat="1" ht="13.5" customHeight="1">
      <c r="A178" s="33" t="s">
        <v>125</v>
      </c>
      <c r="B178" s="97">
        <f>方向別!I390</f>
        <v>4</v>
      </c>
      <c r="C178" s="97">
        <f>方向別!J390</f>
        <v>0</v>
      </c>
      <c r="D178" s="97">
        <f>方向別!K390</f>
        <v>0</v>
      </c>
      <c r="E178" s="97">
        <f>方向別!L390</f>
        <v>0</v>
      </c>
      <c r="F178" s="97">
        <f t="shared" si="30"/>
        <v>4</v>
      </c>
      <c r="G178" s="98">
        <f t="shared" si="25"/>
        <v>0</v>
      </c>
      <c r="H178" s="99">
        <f t="shared" si="26"/>
        <v>8.5106382978723403</v>
      </c>
      <c r="I178" s="97">
        <f>方向別!I231</f>
        <v>2</v>
      </c>
      <c r="J178" s="97">
        <f>方向別!J231</f>
        <v>0</v>
      </c>
      <c r="K178" s="97">
        <f>方向別!K231</f>
        <v>0</v>
      </c>
      <c r="L178" s="97">
        <f>方向別!L231</f>
        <v>0</v>
      </c>
      <c r="M178" s="97">
        <f t="shared" si="27"/>
        <v>2</v>
      </c>
      <c r="N178" s="98">
        <f t="shared" si="28"/>
        <v>0</v>
      </c>
      <c r="O178" s="99">
        <f t="shared" si="29"/>
        <v>8.695652173913043</v>
      </c>
      <c r="P178" s="23"/>
      <c r="AF178" s="23"/>
      <c r="AV178" s="23"/>
      <c r="AW178" s="23"/>
      <c r="AX178" s="23"/>
      <c r="AY178" s="23"/>
      <c r="AZ178" s="23"/>
    </row>
    <row r="179" spans="1:67" s="22" customFormat="1" ht="13.5" customHeight="1">
      <c r="A179" s="37" t="s">
        <v>9</v>
      </c>
      <c r="B179" s="100">
        <f>方向別!I391</f>
        <v>0</v>
      </c>
      <c r="C179" s="100">
        <f>方向別!J391</f>
        <v>0</v>
      </c>
      <c r="D179" s="100">
        <f>方向別!K391</f>
        <v>0</v>
      </c>
      <c r="E179" s="100">
        <f>方向別!L391</f>
        <v>0</v>
      </c>
      <c r="F179" s="100">
        <f>SUM(B179:E179)</f>
        <v>0</v>
      </c>
      <c r="G179" s="101">
        <f>IF(SUM(C179,E179)=0,0,SUM(C179,E179)/F179*100)</f>
        <v>0</v>
      </c>
      <c r="H179" s="102">
        <f t="shared" ref="H179:H214" si="31">IF(F179=0,0,F179/F$218*100)</f>
        <v>0</v>
      </c>
      <c r="I179" s="100">
        <f>方向別!I232</f>
        <v>0</v>
      </c>
      <c r="J179" s="100">
        <f>方向別!J232</f>
        <v>0</v>
      </c>
      <c r="K179" s="100">
        <f>方向別!K232</f>
        <v>0</v>
      </c>
      <c r="L179" s="100">
        <f>方向別!L232</f>
        <v>0</v>
      </c>
      <c r="M179" s="100">
        <f>SUM(I179:L179)</f>
        <v>0</v>
      </c>
      <c r="N179" s="101">
        <f>IF(SUM(J179,L179)=0,0,SUM(J179,L179)/M179*100)</f>
        <v>0</v>
      </c>
      <c r="O179" s="102">
        <f t="shared" si="29"/>
        <v>0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4"/>
      <c r="BM179" s="24"/>
      <c r="BN179" s="24"/>
      <c r="BO179" s="24"/>
    </row>
    <row r="180" spans="1:67" s="22" customFormat="1" ht="13.5" customHeight="1">
      <c r="A180" s="33" t="s">
        <v>10</v>
      </c>
      <c r="B180" s="97">
        <f>方向別!I392</f>
        <v>0</v>
      </c>
      <c r="C180" s="97">
        <f>方向別!J392</f>
        <v>0</v>
      </c>
      <c r="D180" s="97">
        <f>方向別!K392</f>
        <v>0</v>
      </c>
      <c r="E180" s="97">
        <f>方向別!L392</f>
        <v>0</v>
      </c>
      <c r="F180" s="97">
        <f t="shared" ref="F180:F214" si="32">SUM(B180:E180)</f>
        <v>0</v>
      </c>
      <c r="G180" s="98">
        <f t="shared" ref="G180:G189" si="33">IF(SUM(C180,E180)=0,0,SUM(C180,E180)/F180*100)</f>
        <v>0</v>
      </c>
      <c r="H180" s="99">
        <f t="shared" si="31"/>
        <v>0</v>
      </c>
      <c r="I180" s="97">
        <f>方向別!I233</f>
        <v>0</v>
      </c>
      <c r="J180" s="97">
        <f>方向別!J233</f>
        <v>0</v>
      </c>
      <c r="K180" s="97">
        <f>方向別!K233</f>
        <v>0</v>
      </c>
      <c r="L180" s="97">
        <f>方向別!L233</f>
        <v>0</v>
      </c>
      <c r="M180" s="97">
        <f t="shared" ref="M180:M193" si="34">SUM(I180:L180)</f>
        <v>0</v>
      </c>
      <c r="N180" s="98">
        <f t="shared" ref="N180:N189" si="35">IF(SUM(J180,L180)=0,0,SUM(J180,L180)/M180*100)</f>
        <v>0</v>
      </c>
      <c r="O180" s="99">
        <f t="shared" si="29"/>
        <v>0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4"/>
      <c r="BM180" s="24"/>
      <c r="BN180" s="24"/>
      <c r="BO180" s="24"/>
    </row>
    <row r="181" spans="1:67" s="22" customFormat="1" ht="13.5" customHeight="1">
      <c r="A181" s="33" t="s">
        <v>11</v>
      </c>
      <c r="B181" s="97">
        <f>方向別!I393</f>
        <v>0</v>
      </c>
      <c r="C181" s="97">
        <f>方向別!J393</f>
        <v>0</v>
      </c>
      <c r="D181" s="97">
        <f>方向別!K393</f>
        <v>0</v>
      </c>
      <c r="E181" s="97">
        <f>方向別!L393</f>
        <v>0</v>
      </c>
      <c r="F181" s="97">
        <f t="shared" si="32"/>
        <v>0</v>
      </c>
      <c r="G181" s="98">
        <f t="shared" si="33"/>
        <v>0</v>
      </c>
      <c r="H181" s="99">
        <f t="shared" si="31"/>
        <v>0</v>
      </c>
      <c r="I181" s="97">
        <f>方向別!I234</f>
        <v>0</v>
      </c>
      <c r="J181" s="97">
        <f>方向別!J234</f>
        <v>0</v>
      </c>
      <c r="K181" s="97">
        <f>方向別!K234</f>
        <v>0</v>
      </c>
      <c r="L181" s="97">
        <f>方向別!L234</f>
        <v>0</v>
      </c>
      <c r="M181" s="97">
        <f t="shared" si="34"/>
        <v>0</v>
      </c>
      <c r="N181" s="98">
        <f t="shared" si="35"/>
        <v>0</v>
      </c>
      <c r="O181" s="99">
        <f t="shared" si="29"/>
        <v>0</v>
      </c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</row>
    <row r="182" spans="1:67" s="22" customFormat="1" ht="13.5" customHeight="1">
      <c r="A182" s="33" t="s">
        <v>12</v>
      </c>
      <c r="B182" s="97">
        <f>方向別!I394</f>
        <v>0</v>
      </c>
      <c r="C182" s="97">
        <f>方向別!J394</f>
        <v>0</v>
      </c>
      <c r="D182" s="97">
        <f>方向別!K394</f>
        <v>0</v>
      </c>
      <c r="E182" s="97">
        <f>方向別!L394</f>
        <v>0</v>
      </c>
      <c r="F182" s="97">
        <f t="shared" si="32"/>
        <v>0</v>
      </c>
      <c r="G182" s="98">
        <f t="shared" si="33"/>
        <v>0</v>
      </c>
      <c r="H182" s="99">
        <f t="shared" si="31"/>
        <v>0</v>
      </c>
      <c r="I182" s="97">
        <f>方向別!I235</f>
        <v>0</v>
      </c>
      <c r="J182" s="97">
        <f>方向別!J235</f>
        <v>0</v>
      </c>
      <c r="K182" s="97">
        <f>方向別!K235</f>
        <v>0</v>
      </c>
      <c r="L182" s="97">
        <f>方向別!L235</f>
        <v>0</v>
      </c>
      <c r="M182" s="97">
        <f t="shared" si="34"/>
        <v>0</v>
      </c>
      <c r="N182" s="98">
        <f t="shared" si="35"/>
        <v>0</v>
      </c>
      <c r="O182" s="99">
        <f t="shared" si="29"/>
        <v>0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</row>
    <row r="183" spans="1:67" s="22" customFormat="1" ht="13.5" customHeight="1">
      <c r="A183" s="33" t="s">
        <v>13</v>
      </c>
      <c r="B183" s="97">
        <f>方向別!I395</f>
        <v>0</v>
      </c>
      <c r="C183" s="97">
        <f>方向別!J395</f>
        <v>0</v>
      </c>
      <c r="D183" s="97">
        <f>方向別!K395</f>
        <v>0</v>
      </c>
      <c r="E183" s="97">
        <f>方向別!L395</f>
        <v>0</v>
      </c>
      <c r="F183" s="97">
        <f t="shared" si="32"/>
        <v>0</v>
      </c>
      <c r="G183" s="98">
        <f t="shared" si="33"/>
        <v>0</v>
      </c>
      <c r="H183" s="99">
        <f t="shared" si="31"/>
        <v>0</v>
      </c>
      <c r="I183" s="97">
        <f>方向別!I236</f>
        <v>0</v>
      </c>
      <c r="J183" s="97">
        <f>方向別!J236</f>
        <v>0</v>
      </c>
      <c r="K183" s="97">
        <f>方向別!K236</f>
        <v>0</v>
      </c>
      <c r="L183" s="97">
        <f>方向別!L236</f>
        <v>0</v>
      </c>
      <c r="M183" s="97">
        <f t="shared" si="34"/>
        <v>0</v>
      </c>
      <c r="N183" s="98">
        <f t="shared" si="35"/>
        <v>0</v>
      </c>
      <c r="O183" s="99">
        <f t="shared" si="29"/>
        <v>0</v>
      </c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</row>
    <row r="184" spans="1:67" s="22" customFormat="1" ht="13.5" customHeight="1">
      <c r="A184" s="33" t="s">
        <v>14</v>
      </c>
      <c r="B184" s="97">
        <f>方向別!I396</f>
        <v>0</v>
      </c>
      <c r="C184" s="97">
        <f>方向別!J396</f>
        <v>0</v>
      </c>
      <c r="D184" s="97">
        <f>方向別!K396</f>
        <v>0</v>
      </c>
      <c r="E184" s="97">
        <f>方向別!L396</f>
        <v>0</v>
      </c>
      <c r="F184" s="97">
        <f t="shared" si="32"/>
        <v>0</v>
      </c>
      <c r="G184" s="98">
        <f t="shared" si="33"/>
        <v>0</v>
      </c>
      <c r="H184" s="99">
        <f t="shared" si="31"/>
        <v>0</v>
      </c>
      <c r="I184" s="97">
        <f>方向別!I237</f>
        <v>0</v>
      </c>
      <c r="J184" s="97">
        <f>方向別!J237</f>
        <v>0</v>
      </c>
      <c r="K184" s="97">
        <f>方向別!K237</f>
        <v>0</v>
      </c>
      <c r="L184" s="97">
        <f>方向別!L237</f>
        <v>0</v>
      </c>
      <c r="M184" s="97">
        <f t="shared" si="34"/>
        <v>0</v>
      </c>
      <c r="N184" s="98">
        <f t="shared" si="35"/>
        <v>0</v>
      </c>
      <c r="O184" s="99">
        <f t="shared" si="29"/>
        <v>0</v>
      </c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</row>
    <row r="185" spans="1:67" s="22" customFormat="1" ht="13.5" customHeight="1">
      <c r="A185" s="29" t="s">
        <v>15</v>
      </c>
      <c r="B185" s="103">
        <f>SUM(B179:B184)</f>
        <v>0</v>
      </c>
      <c r="C185" s="103">
        <f>SUM(C179:C184)</f>
        <v>0</v>
      </c>
      <c r="D185" s="103">
        <f>SUM(D179:D184)</f>
        <v>0</v>
      </c>
      <c r="E185" s="103">
        <f>SUM(E179:E184)</f>
        <v>0</v>
      </c>
      <c r="F185" s="103">
        <f t="shared" si="32"/>
        <v>0</v>
      </c>
      <c r="G185" s="104">
        <f t="shared" si="33"/>
        <v>0</v>
      </c>
      <c r="H185" s="105">
        <f t="shared" si="31"/>
        <v>0</v>
      </c>
      <c r="I185" s="103">
        <f>SUM(I179:I184)</f>
        <v>0</v>
      </c>
      <c r="J185" s="103">
        <f>SUM(J179:J184)</f>
        <v>0</v>
      </c>
      <c r="K185" s="103">
        <f>SUM(K179:K184)</f>
        <v>0</v>
      </c>
      <c r="L185" s="103">
        <f>SUM(L179:L184)</f>
        <v>0</v>
      </c>
      <c r="M185" s="103">
        <f t="shared" si="34"/>
        <v>0</v>
      </c>
      <c r="N185" s="104">
        <f t="shared" si="35"/>
        <v>0</v>
      </c>
      <c r="O185" s="105">
        <f t="shared" si="29"/>
        <v>0</v>
      </c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</row>
    <row r="186" spans="1:67" s="22" customFormat="1" ht="13.5" customHeight="1">
      <c r="A186" s="37" t="s">
        <v>16</v>
      </c>
      <c r="B186" s="100">
        <f>方向別!I398</f>
        <v>0</v>
      </c>
      <c r="C186" s="100">
        <f>方向別!J398</f>
        <v>0</v>
      </c>
      <c r="D186" s="100">
        <f>方向別!K398</f>
        <v>0</v>
      </c>
      <c r="E186" s="100">
        <f>方向別!L398</f>
        <v>0</v>
      </c>
      <c r="F186" s="100">
        <f t="shared" si="32"/>
        <v>0</v>
      </c>
      <c r="G186" s="101">
        <f t="shared" si="33"/>
        <v>0</v>
      </c>
      <c r="H186" s="102">
        <f t="shared" si="31"/>
        <v>0</v>
      </c>
      <c r="I186" s="100">
        <f>方向別!I239</f>
        <v>1</v>
      </c>
      <c r="J186" s="100">
        <f>方向別!J239</f>
        <v>0</v>
      </c>
      <c r="K186" s="100">
        <f>方向別!K239</f>
        <v>0</v>
      </c>
      <c r="L186" s="100">
        <f>方向別!L239</f>
        <v>0</v>
      </c>
      <c r="M186" s="100">
        <f t="shared" si="34"/>
        <v>1</v>
      </c>
      <c r="N186" s="101">
        <f t="shared" si="35"/>
        <v>0</v>
      </c>
      <c r="O186" s="102">
        <f t="shared" si="29"/>
        <v>4.3478260869565215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</row>
    <row r="187" spans="1:67" s="22" customFormat="1" ht="13.5" customHeight="1">
      <c r="A187" s="33" t="s">
        <v>17</v>
      </c>
      <c r="B187" s="97">
        <f>方向別!I399</f>
        <v>0</v>
      </c>
      <c r="C187" s="97">
        <f>方向別!J399</f>
        <v>0</v>
      </c>
      <c r="D187" s="97">
        <f>方向別!K399</f>
        <v>0</v>
      </c>
      <c r="E187" s="97">
        <f>方向別!L399</f>
        <v>0</v>
      </c>
      <c r="F187" s="97">
        <f t="shared" si="32"/>
        <v>0</v>
      </c>
      <c r="G187" s="98">
        <f t="shared" si="33"/>
        <v>0</v>
      </c>
      <c r="H187" s="99">
        <f t="shared" si="31"/>
        <v>0</v>
      </c>
      <c r="I187" s="97">
        <f>方向別!I240</f>
        <v>0</v>
      </c>
      <c r="J187" s="97">
        <f>方向別!J240</f>
        <v>0</v>
      </c>
      <c r="K187" s="97">
        <f>方向別!K240</f>
        <v>0</v>
      </c>
      <c r="L187" s="97">
        <f>方向別!L240</f>
        <v>0</v>
      </c>
      <c r="M187" s="97">
        <f t="shared" si="34"/>
        <v>0</v>
      </c>
      <c r="N187" s="98">
        <f t="shared" si="35"/>
        <v>0</v>
      </c>
      <c r="O187" s="99">
        <f t="shared" si="29"/>
        <v>0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</row>
    <row r="188" spans="1:67" s="22" customFormat="1" ht="13.5" customHeight="1">
      <c r="A188" s="33" t="s">
        <v>18</v>
      </c>
      <c r="B188" s="97">
        <f>方向別!I400</f>
        <v>0</v>
      </c>
      <c r="C188" s="97">
        <f>方向別!J400</f>
        <v>0</v>
      </c>
      <c r="D188" s="97">
        <f>方向別!K400</f>
        <v>0</v>
      </c>
      <c r="E188" s="97">
        <f>方向別!L400</f>
        <v>0</v>
      </c>
      <c r="F188" s="97">
        <f t="shared" si="32"/>
        <v>0</v>
      </c>
      <c r="G188" s="98">
        <f t="shared" si="33"/>
        <v>0</v>
      </c>
      <c r="H188" s="99">
        <f t="shared" si="31"/>
        <v>0</v>
      </c>
      <c r="I188" s="97">
        <f>方向別!I241</f>
        <v>0</v>
      </c>
      <c r="J188" s="97">
        <f>方向別!J241</f>
        <v>0</v>
      </c>
      <c r="K188" s="97">
        <f>方向別!K241</f>
        <v>0</v>
      </c>
      <c r="L188" s="97">
        <f>方向別!L241</f>
        <v>0</v>
      </c>
      <c r="M188" s="97">
        <f t="shared" si="34"/>
        <v>0</v>
      </c>
      <c r="N188" s="98">
        <f t="shared" si="35"/>
        <v>0</v>
      </c>
      <c r="O188" s="99">
        <f t="shared" ref="O188" si="36">IF(M188=0,0,M188/M$218*100)</f>
        <v>0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</row>
    <row r="189" spans="1:67" s="22" customFormat="1" ht="13.5" customHeight="1">
      <c r="A189" s="33" t="s">
        <v>19</v>
      </c>
      <c r="B189" s="97">
        <f>方向別!I401</f>
        <v>0</v>
      </c>
      <c r="C189" s="97">
        <f>方向別!J401</f>
        <v>0</v>
      </c>
      <c r="D189" s="97">
        <f>方向別!K401</f>
        <v>0</v>
      </c>
      <c r="E189" s="97">
        <f>方向別!L401</f>
        <v>0</v>
      </c>
      <c r="F189" s="97">
        <f t="shared" si="32"/>
        <v>0</v>
      </c>
      <c r="G189" s="98">
        <f t="shared" si="33"/>
        <v>0</v>
      </c>
      <c r="H189" s="99">
        <f t="shared" si="31"/>
        <v>0</v>
      </c>
      <c r="I189" s="97">
        <f>方向別!I242</f>
        <v>0</v>
      </c>
      <c r="J189" s="97">
        <f>方向別!J242</f>
        <v>0</v>
      </c>
      <c r="K189" s="97">
        <f>方向別!K242</f>
        <v>0</v>
      </c>
      <c r="L189" s="97">
        <f>方向別!L242</f>
        <v>0</v>
      </c>
      <c r="M189" s="97">
        <f t="shared" si="34"/>
        <v>0</v>
      </c>
      <c r="N189" s="98">
        <f t="shared" si="35"/>
        <v>0</v>
      </c>
      <c r="O189" s="99">
        <f t="shared" si="29"/>
        <v>0</v>
      </c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</row>
    <row r="190" spans="1:67" s="22" customFormat="1" ht="13.5" customHeight="1">
      <c r="A190" s="33" t="s">
        <v>20</v>
      </c>
      <c r="B190" s="97">
        <f>方向別!I402</f>
        <v>1</v>
      </c>
      <c r="C190" s="97">
        <f>方向別!J402</f>
        <v>0</v>
      </c>
      <c r="D190" s="97">
        <f>方向別!K402</f>
        <v>0</v>
      </c>
      <c r="E190" s="97">
        <f>方向別!L402</f>
        <v>0</v>
      </c>
      <c r="F190" s="97">
        <f t="shared" si="32"/>
        <v>1</v>
      </c>
      <c r="G190" s="98">
        <f>IF(SUM(C190,E190)=0,0,SUM(C190,E190)/F190*100)</f>
        <v>0</v>
      </c>
      <c r="H190" s="99">
        <f t="shared" si="31"/>
        <v>2.1276595744680851</v>
      </c>
      <c r="I190" s="97">
        <f>方向別!I243</f>
        <v>0</v>
      </c>
      <c r="J190" s="97">
        <f>方向別!J243</f>
        <v>0</v>
      </c>
      <c r="K190" s="97">
        <f>方向別!K243</f>
        <v>0</v>
      </c>
      <c r="L190" s="97">
        <f>方向別!L243</f>
        <v>0</v>
      </c>
      <c r="M190" s="97">
        <f t="shared" si="34"/>
        <v>0</v>
      </c>
      <c r="N190" s="98">
        <f>IF(SUM(J190,L190)=0,0,SUM(J190,L190)/M190*100)</f>
        <v>0</v>
      </c>
      <c r="O190" s="99">
        <f t="shared" si="29"/>
        <v>0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</row>
    <row r="191" spans="1:67" s="22" customFormat="1" ht="13.5" customHeight="1">
      <c r="A191" s="33" t="s">
        <v>21</v>
      </c>
      <c r="B191" s="97">
        <f>方向別!I403</f>
        <v>0</v>
      </c>
      <c r="C191" s="97">
        <f>方向別!J403</f>
        <v>0</v>
      </c>
      <c r="D191" s="97">
        <f>方向別!K403</f>
        <v>0</v>
      </c>
      <c r="E191" s="97">
        <f>方向別!L403</f>
        <v>0</v>
      </c>
      <c r="F191" s="97">
        <f t="shared" si="32"/>
        <v>0</v>
      </c>
      <c r="G191" s="98">
        <f>IF(SUM(C191,E191)=0,0,SUM(C191,E191)/F191*100)</f>
        <v>0</v>
      </c>
      <c r="H191" s="99">
        <f t="shared" si="31"/>
        <v>0</v>
      </c>
      <c r="I191" s="97">
        <f>方向別!I244</f>
        <v>0</v>
      </c>
      <c r="J191" s="97">
        <f>方向別!J244</f>
        <v>0</v>
      </c>
      <c r="K191" s="97">
        <f>方向別!K244</f>
        <v>0</v>
      </c>
      <c r="L191" s="97">
        <f>方向別!L244</f>
        <v>0</v>
      </c>
      <c r="M191" s="97">
        <f t="shared" si="34"/>
        <v>0</v>
      </c>
      <c r="N191" s="98">
        <f>IF(SUM(J191,L191)=0,0,SUM(J191,L191)/M191*100)</f>
        <v>0</v>
      </c>
      <c r="O191" s="99">
        <f t="shared" si="29"/>
        <v>0</v>
      </c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</row>
    <row r="192" spans="1:67" s="22" customFormat="1" ht="13.5" customHeight="1">
      <c r="A192" s="29" t="s">
        <v>15</v>
      </c>
      <c r="B192" s="103">
        <f>SUM(B186:B191)</f>
        <v>1</v>
      </c>
      <c r="C192" s="103">
        <f>SUM(C186:C191)</f>
        <v>0</v>
      </c>
      <c r="D192" s="103">
        <f>SUM(D186:D191)</f>
        <v>0</v>
      </c>
      <c r="E192" s="103">
        <f>SUM(E186:E191)</f>
        <v>0</v>
      </c>
      <c r="F192" s="103">
        <f t="shared" si="32"/>
        <v>1</v>
      </c>
      <c r="G192" s="104">
        <f>IF(SUM(C192,E192)=0,0,SUM(C192,E192)/F192*100)</f>
        <v>0</v>
      </c>
      <c r="H192" s="105">
        <f t="shared" si="31"/>
        <v>2.1276595744680851</v>
      </c>
      <c r="I192" s="103">
        <f>SUM(I186:I191)</f>
        <v>1</v>
      </c>
      <c r="J192" s="103">
        <f>SUM(J186:J191)</f>
        <v>0</v>
      </c>
      <c r="K192" s="103">
        <f>SUM(K186:K191)</f>
        <v>0</v>
      </c>
      <c r="L192" s="103">
        <f>SUM(L186:L191)</f>
        <v>0</v>
      </c>
      <c r="M192" s="103">
        <f t="shared" si="34"/>
        <v>1</v>
      </c>
      <c r="N192" s="104">
        <f>IF(SUM(J192,L192)=0,0,SUM(J192,L192)/M192*100)</f>
        <v>0</v>
      </c>
      <c r="O192" s="105">
        <f t="shared" si="29"/>
        <v>4.3478260869565215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</row>
    <row r="193" spans="1:63" s="22" customFormat="1" ht="13.5" customHeight="1">
      <c r="A193" s="33" t="s">
        <v>22</v>
      </c>
      <c r="B193" s="97">
        <f>方向別!I405</f>
        <v>2</v>
      </c>
      <c r="C193" s="97">
        <f>方向別!J405</f>
        <v>0</v>
      </c>
      <c r="D193" s="97">
        <f>方向別!K405</f>
        <v>0</v>
      </c>
      <c r="E193" s="97">
        <f>方向別!L405</f>
        <v>0</v>
      </c>
      <c r="F193" s="97">
        <f t="shared" si="32"/>
        <v>2</v>
      </c>
      <c r="G193" s="98">
        <f t="shared" ref="G193:G214" si="37">IF(SUM(C193,E193)=0,0,SUM(C193,E193)/F193*100)</f>
        <v>0</v>
      </c>
      <c r="H193" s="99">
        <f t="shared" si="31"/>
        <v>4.2553191489361701</v>
      </c>
      <c r="I193" s="97">
        <f>方向別!I246</f>
        <v>0</v>
      </c>
      <c r="J193" s="97">
        <f>方向別!J246</f>
        <v>0</v>
      </c>
      <c r="K193" s="97">
        <f>方向別!K246</f>
        <v>1</v>
      </c>
      <c r="L193" s="97">
        <f>方向別!L246</f>
        <v>0</v>
      </c>
      <c r="M193" s="97">
        <f t="shared" si="34"/>
        <v>1</v>
      </c>
      <c r="N193" s="98">
        <f t="shared" ref="N193:N214" si="38">IF(SUM(J193,L193)=0,0,SUM(J193,L193)/M193*100)</f>
        <v>0</v>
      </c>
      <c r="O193" s="99">
        <f t="shared" si="29"/>
        <v>4.3478260869565215</v>
      </c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</row>
    <row r="194" spans="1:63" s="22" customFormat="1" ht="13.5" customHeight="1">
      <c r="A194" s="33" t="s">
        <v>23</v>
      </c>
      <c r="B194" s="97">
        <f>方向別!I406</f>
        <v>0</v>
      </c>
      <c r="C194" s="97">
        <f>方向別!J406</f>
        <v>0</v>
      </c>
      <c r="D194" s="97">
        <f>方向別!K406</f>
        <v>0</v>
      </c>
      <c r="E194" s="97">
        <f>方向別!L406</f>
        <v>0</v>
      </c>
      <c r="F194" s="97">
        <f t="shared" si="32"/>
        <v>0</v>
      </c>
      <c r="G194" s="98">
        <f t="shared" si="37"/>
        <v>0</v>
      </c>
      <c r="H194" s="99">
        <f t="shared" si="31"/>
        <v>0</v>
      </c>
      <c r="I194" s="97">
        <f>方向別!I247</f>
        <v>1</v>
      </c>
      <c r="J194" s="97">
        <f>方向別!J247</f>
        <v>0</v>
      </c>
      <c r="K194" s="97">
        <f>方向別!K247</f>
        <v>0</v>
      </c>
      <c r="L194" s="97">
        <f>方向別!L247</f>
        <v>0</v>
      </c>
      <c r="M194" s="97">
        <f>SUM(I194:L194)</f>
        <v>1</v>
      </c>
      <c r="N194" s="98">
        <f t="shared" si="38"/>
        <v>0</v>
      </c>
      <c r="O194" s="99">
        <f t="shared" si="29"/>
        <v>4.3478260869565215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</row>
    <row r="195" spans="1:63" s="22" customFormat="1" ht="13.5" customHeight="1">
      <c r="A195" s="33" t="s">
        <v>24</v>
      </c>
      <c r="B195" s="97">
        <f>方向別!I407</f>
        <v>5</v>
      </c>
      <c r="C195" s="97">
        <f>方向別!J407</f>
        <v>0</v>
      </c>
      <c r="D195" s="97">
        <f>方向別!K407</f>
        <v>0</v>
      </c>
      <c r="E195" s="97">
        <f>方向別!L407</f>
        <v>0</v>
      </c>
      <c r="F195" s="97">
        <f t="shared" si="32"/>
        <v>5</v>
      </c>
      <c r="G195" s="98">
        <f t="shared" si="37"/>
        <v>0</v>
      </c>
      <c r="H195" s="99">
        <f t="shared" si="31"/>
        <v>10.638297872340425</v>
      </c>
      <c r="I195" s="97">
        <f>方向別!I248</f>
        <v>2</v>
      </c>
      <c r="J195" s="97">
        <f>方向別!J248</f>
        <v>0</v>
      </c>
      <c r="K195" s="97">
        <f>方向別!K248</f>
        <v>0</v>
      </c>
      <c r="L195" s="97">
        <f>方向別!L248</f>
        <v>0</v>
      </c>
      <c r="M195" s="97">
        <f t="shared" ref="M195:M213" si="39">SUM(I195:L195)</f>
        <v>2</v>
      </c>
      <c r="N195" s="98">
        <f t="shared" si="38"/>
        <v>0</v>
      </c>
      <c r="O195" s="99">
        <f t="shared" si="29"/>
        <v>8.695652173913043</v>
      </c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</row>
    <row r="196" spans="1:63" s="22" customFormat="1" ht="13.5" customHeight="1">
      <c r="A196" s="33" t="s">
        <v>25</v>
      </c>
      <c r="B196" s="97">
        <f>方向別!I408</f>
        <v>3</v>
      </c>
      <c r="C196" s="97">
        <f>方向別!J408</f>
        <v>0</v>
      </c>
      <c r="D196" s="97">
        <f>方向別!K408</f>
        <v>0</v>
      </c>
      <c r="E196" s="97">
        <f>方向別!L408</f>
        <v>0</v>
      </c>
      <c r="F196" s="97">
        <f t="shared" si="32"/>
        <v>3</v>
      </c>
      <c r="G196" s="98">
        <f t="shared" si="37"/>
        <v>0</v>
      </c>
      <c r="H196" s="99">
        <f t="shared" si="31"/>
        <v>6.3829787234042552</v>
      </c>
      <c r="I196" s="97">
        <f>方向別!I249</f>
        <v>1</v>
      </c>
      <c r="J196" s="97">
        <f>方向別!J249</f>
        <v>0</v>
      </c>
      <c r="K196" s="97">
        <f>方向別!K249</f>
        <v>1</v>
      </c>
      <c r="L196" s="97">
        <f>方向別!L249</f>
        <v>0</v>
      </c>
      <c r="M196" s="97">
        <f t="shared" si="39"/>
        <v>2</v>
      </c>
      <c r="N196" s="98">
        <f t="shared" si="38"/>
        <v>0</v>
      </c>
      <c r="O196" s="99">
        <f t="shared" si="29"/>
        <v>8.695652173913043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</row>
    <row r="197" spans="1:63" s="22" customFormat="1" ht="13.5" customHeight="1">
      <c r="A197" s="33" t="s">
        <v>26</v>
      </c>
      <c r="B197" s="97">
        <f>方向別!I409</f>
        <v>7</v>
      </c>
      <c r="C197" s="97">
        <f>方向別!J409</f>
        <v>0</v>
      </c>
      <c r="D197" s="97">
        <f>方向別!K409</f>
        <v>0</v>
      </c>
      <c r="E197" s="97">
        <f>方向別!L409</f>
        <v>0</v>
      </c>
      <c r="F197" s="97">
        <f t="shared" si="32"/>
        <v>7</v>
      </c>
      <c r="G197" s="98">
        <f t="shared" si="37"/>
        <v>0</v>
      </c>
      <c r="H197" s="99">
        <f t="shared" si="31"/>
        <v>14.893617021276595</v>
      </c>
      <c r="I197" s="97">
        <f>方向別!I250</f>
        <v>1</v>
      </c>
      <c r="J197" s="97">
        <f>方向別!J250</f>
        <v>0</v>
      </c>
      <c r="K197" s="97">
        <f>方向別!K250</f>
        <v>0</v>
      </c>
      <c r="L197" s="97">
        <f>方向別!L250</f>
        <v>0</v>
      </c>
      <c r="M197" s="97">
        <f t="shared" si="39"/>
        <v>1</v>
      </c>
      <c r="N197" s="98">
        <f t="shared" si="38"/>
        <v>0</v>
      </c>
      <c r="O197" s="99">
        <f t="shared" si="29"/>
        <v>4.3478260869565215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</row>
    <row r="198" spans="1:63" s="22" customFormat="1" ht="13.5" customHeight="1">
      <c r="A198" s="33" t="s">
        <v>27</v>
      </c>
      <c r="B198" s="97">
        <f>方向別!I410</f>
        <v>2</v>
      </c>
      <c r="C198" s="97">
        <f>方向別!J410</f>
        <v>0</v>
      </c>
      <c r="D198" s="97">
        <f>方向別!K410</f>
        <v>0</v>
      </c>
      <c r="E198" s="97">
        <f>方向別!L410</f>
        <v>0</v>
      </c>
      <c r="F198" s="97">
        <f t="shared" si="32"/>
        <v>2</v>
      </c>
      <c r="G198" s="98">
        <f t="shared" si="37"/>
        <v>0</v>
      </c>
      <c r="H198" s="99">
        <f t="shared" si="31"/>
        <v>4.2553191489361701</v>
      </c>
      <c r="I198" s="97">
        <f>方向別!I251</f>
        <v>6</v>
      </c>
      <c r="J198" s="97">
        <f>方向別!J251</f>
        <v>0</v>
      </c>
      <c r="K198" s="97">
        <f>方向別!K251</f>
        <v>2</v>
      </c>
      <c r="L198" s="97">
        <f>方向別!L251</f>
        <v>0</v>
      </c>
      <c r="M198" s="97">
        <f t="shared" si="39"/>
        <v>8</v>
      </c>
      <c r="N198" s="98">
        <f t="shared" si="38"/>
        <v>0</v>
      </c>
      <c r="O198" s="99">
        <f t="shared" si="29"/>
        <v>34.782608695652172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</row>
    <row r="199" spans="1:63" s="22" customFormat="1" ht="13.5" customHeight="1">
      <c r="A199" s="33" t="s">
        <v>28</v>
      </c>
      <c r="B199" s="97">
        <f>方向別!I411</f>
        <v>3</v>
      </c>
      <c r="C199" s="97">
        <f>方向別!J411</f>
        <v>0</v>
      </c>
      <c r="D199" s="97">
        <f>方向別!K411</f>
        <v>0</v>
      </c>
      <c r="E199" s="97">
        <f>方向別!L411</f>
        <v>0</v>
      </c>
      <c r="F199" s="97">
        <f t="shared" si="32"/>
        <v>3</v>
      </c>
      <c r="G199" s="98">
        <f t="shared" si="37"/>
        <v>0</v>
      </c>
      <c r="H199" s="99">
        <f t="shared" si="31"/>
        <v>6.3829787234042552</v>
      </c>
      <c r="I199" s="97">
        <f>方向別!I252</f>
        <v>2</v>
      </c>
      <c r="J199" s="97">
        <f>方向別!J252</f>
        <v>0</v>
      </c>
      <c r="K199" s="97">
        <f>方向別!K252</f>
        <v>0</v>
      </c>
      <c r="L199" s="97">
        <f>方向別!L252</f>
        <v>0</v>
      </c>
      <c r="M199" s="97">
        <f t="shared" si="39"/>
        <v>2</v>
      </c>
      <c r="N199" s="98">
        <f t="shared" si="38"/>
        <v>0</v>
      </c>
      <c r="O199" s="99">
        <f t="shared" si="29"/>
        <v>8.695652173913043</v>
      </c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</row>
    <row r="200" spans="1:63" s="22" customFormat="1" ht="13.5" customHeight="1">
      <c r="A200" s="33" t="s">
        <v>56</v>
      </c>
      <c r="B200" s="97">
        <f>方向別!I412</f>
        <v>5</v>
      </c>
      <c r="C200" s="97">
        <f>方向別!J412</f>
        <v>0</v>
      </c>
      <c r="D200" s="97">
        <f>方向別!K412</f>
        <v>0</v>
      </c>
      <c r="E200" s="97">
        <f>方向別!L412</f>
        <v>0</v>
      </c>
      <c r="F200" s="97">
        <f t="shared" si="32"/>
        <v>5</v>
      </c>
      <c r="G200" s="98">
        <f t="shared" si="37"/>
        <v>0</v>
      </c>
      <c r="H200" s="99">
        <f t="shared" si="31"/>
        <v>10.638297872340425</v>
      </c>
      <c r="I200" s="97">
        <f>方向別!I253</f>
        <v>2</v>
      </c>
      <c r="J200" s="97">
        <f>方向別!J253</f>
        <v>0</v>
      </c>
      <c r="K200" s="97">
        <f>方向別!K253</f>
        <v>0</v>
      </c>
      <c r="L200" s="97">
        <f>方向別!L253</f>
        <v>0</v>
      </c>
      <c r="M200" s="97">
        <f t="shared" si="39"/>
        <v>2</v>
      </c>
      <c r="N200" s="98">
        <f t="shared" si="38"/>
        <v>0</v>
      </c>
      <c r="O200" s="99">
        <f t="shared" si="29"/>
        <v>8.695652173913043</v>
      </c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</row>
    <row r="201" spans="1:63" s="22" customFormat="1" ht="13.5" customHeight="1">
      <c r="A201" s="37" t="s">
        <v>29</v>
      </c>
      <c r="B201" s="100">
        <f>方向別!I413</f>
        <v>1</v>
      </c>
      <c r="C201" s="100">
        <f>方向別!J413</f>
        <v>0</v>
      </c>
      <c r="D201" s="100">
        <f>方向別!K413</f>
        <v>0</v>
      </c>
      <c r="E201" s="100">
        <f>方向別!L413</f>
        <v>0</v>
      </c>
      <c r="F201" s="100">
        <f t="shared" si="32"/>
        <v>1</v>
      </c>
      <c r="G201" s="101">
        <f t="shared" si="37"/>
        <v>0</v>
      </c>
      <c r="H201" s="102">
        <f t="shared" si="31"/>
        <v>2.1276595744680851</v>
      </c>
      <c r="I201" s="100">
        <f>方向別!I254</f>
        <v>0</v>
      </c>
      <c r="J201" s="100">
        <f>方向別!J254</f>
        <v>0</v>
      </c>
      <c r="K201" s="100">
        <f>方向別!K254</f>
        <v>0</v>
      </c>
      <c r="L201" s="100">
        <f>方向別!L254</f>
        <v>0</v>
      </c>
      <c r="M201" s="100">
        <f t="shared" si="39"/>
        <v>0</v>
      </c>
      <c r="N201" s="101">
        <f t="shared" si="38"/>
        <v>0</v>
      </c>
      <c r="O201" s="102">
        <f t="shared" si="29"/>
        <v>0</v>
      </c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</row>
    <row r="202" spans="1:63" s="22" customFormat="1" ht="13.5" customHeight="1">
      <c r="A202" s="33" t="s">
        <v>30</v>
      </c>
      <c r="B202" s="97">
        <f>方向別!I414</f>
        <v>3</v>
      </c>
      <c r="C202" s="97">
        <f>方向別!J414</f>
        <v>0</v>
      </c>
      <c r="D202" s="97">
        <f>方向別!K414</f>
        <v>0</v>
      </c>
      <c r="E202" s="97">
        <f>方向別!L414</f>
        <v>0</v>
      </c>
      <c r="F202" s="97">
        <f t="shared" si="32"/>
        <v>3</v>
      </c>
      <c r="G202" s="98">
        <f t="shared" si="37"/>
        <v>0</v>
      </c>
      <c r="H202" s="99">
        <f t="shared" si="31"/>
        <v>6.3829787234042552</v>
      </c>
      <c r="I202" s="97">
        <f>方向別!I255</f>
        <v>0</v>
      </c>
      <c r="J202" s="97">
        <f>方向別!J255</f>
        <v>0</v>
      </c>
      <c r="K202" s="97">
        <f>方向別!K255</f>
        <v>0</v>
      </c>
      <c r="L202" s="97">
        <f>方向別!L255</f>
        <v>0</v>
      </c>
      <c r="M202" s="97">
        <f t="shared" si="39"/>
        <v>0</v>
      </c>
      <c r="N202" s="98">
        <f t="shared" si="38"/>
        <v>0</v>
      </c>
      <c r="O202" s="99">
        <f t="shared" si="29"/>
        <v>0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</row>
    <row r="203" spans="1:63" s="22" customFormat="1" ht="13.5" customHeight="1">
      <c r="A203" s="33" t="s">
        <v>31</v>
      </c>
      <c r="B203" s="97">
        <f>方向別!I415</f>
        <v>1</v>
      </c>
      <c r="C203" s="97">
        <f>方向別!J415</f>
        <v>0</v>
      </c>
      <c r="D203" s="97">
        <f>方向別!K415</f>
        <v>0</v>
      </c>
      <c r="E203" s="97">
        <f>方向別!L415</f>
        <v>0</v>
      </c>
      <c r="F203" s="97">
        <f t="shared" si="32"/>
        <v>1</v>
      </c>
      <c r="G203" s="98">
        <f t="shared" si="37"/>
        <v>0</v>
      </c>
      <c r="H203" s="99">
        <f t="shared" si="31"/>
        <v>2.1276595744680851</v>
      </c>
      <c r="I203" s="97">
        <f>方向別!I256</f>
        <v>0</v>
      </c>
      <c r="J203" s="97">
        <f>方向別!J256</f>
        <v>0</v>
      </c>
      <c r="K203" s="97">
        <f>方向別!K256</f>
        <v>0</v>
      </c>
      <c r="L203" s="97">
        <f>方向別!L256</f>
        <v>0</v>
      </c>
      <c r="M203" s="97">
        <f t="shared" si="39"/>
        <v>0</v>
      </c>
      <c r="N203" s="98">
        <f t="shared" si="38"/>
        <v>0</v>
      </c>
      <c r="O203" s="99">
        <f t="shared" si="29"/>
        <v>0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</row>
    <row r="204" spans="1:63" s="22" customFormat="1" ht="13.5" customHeight="1">
      <c r="A204" s="33" t="s">
        <v>32</v>
      </c>
      <c r="B204" s="97">
        <f>方向別!I416</f>
        <v>1</v>
      </c>
      <c r="C204" s="97">
        <f>方向別!J416</f>
        <v>0</v>
      </c>
      <c r="D204" s="97">
        <f>方向別!K416</f>
        <v>0</v>
      </c>
      <c r="E204" s="97">
        <f>方向別!L416</f>
        <v>0</v>
      </c>
      <c r="F204" s="97">
        <f t="shared" si="32"/>
        <v>1</v>
      </c>
      <c r="G204" s="98">
        <f t="shared" si="37"/>
        <v>0</v>
      </c>
      <c r="H204" s="99">
        <f t="shared" si="31"/>
        <v>2.1276595744680851</v>
      </c>
      <c r="I204" s="97">
        <f>方向別!I257</f>
        <v>0</v>
      </c>
      <c r="J204" s="97">
        <f>方向別!J257</f>
        <v>0</v>
      </c>
      <c r="K204" s="97">
        <f>方向別!K257</f>
        <v>0</v>
      </c>
      <c r="L204" s="97">
        <f>方向別!L257</f>
        <v>0</v>
      </c>
      <c r="M204" s="97">
        <f t="shared" si="39"/>
        <v>0</v>
      </c>
      <c r="N204" s="98">
        <f t="shared" si="38"/>
        <v>0</v>
      </c>
      <c r="O204" s="99">
        <f t="shared" si="29"/>
        <v>0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</row>
    <row r="205" spans="1:63" s="22" customFormat="1" ht="13.5" customHeight="1">
      <c r="A205" s="33" t="s">
        <v>33</v>
      </c>
      <c r="B205" s="97">
        <f>方向別!I417</f>
        <v>1</v>
      </c>
      <c r="C205" s="97">
        <f>方向別!J417</f>
        <v>0</v>
      </c>
      <c r="D205" s="97">
        <f>方向別!K417</f>
        <v>0</v>
      </c>
      <c r="E205" s="97">
        <f>方向別!L417</f>
        <v>0</v>
      </c>
      <c r="F205" s="97">
        <f t="shared" si="32"/>
        <v>1</v>
      </c>
      <c r="G205" s="98">
        <f t="shared" si="37"/>
        <v>0</v>
      </c>
      <c r="H205" s="99">
        <f t="shared" si="31"/>
        <v>2.1276595744680851</v>
      </c>
      <c r="I205" s="97">
        <f>方向別!I258</f>
        <v>0</v>
      </c>
      <c r="J205" s="97">
        <f>方向別!J258</f>
        <v>0</v>
      </c>
      <c r="K205" s="97">
        <f>方向別!K258</f>
        <v>0</v>
      </c>
      <c r="L205" s="97">
        <f>方向別!L258</f>
        <v>0</v>
      </c>
      <c r="M205" s="97">
        <f t="shared" si="39"/>
        <v>0</v>
      </c>
      <c r="N205" s="98">
        <f t="shared" si="38"/>
        <v>0</v>
      </c>
      <c r="O205" s="99">
        <f t="shared" si="29"/>
        <v>0</v>
      </c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</row>
    <row r="206" spans="1:63" s="22" customFormat="1" ht="13.5" customHeight="1">
      <c r="A206" s="33" t="s">
        <v>34</v>
      </c>
      <c r="B206" s="97">
        <f>方向別!I418</f>
        <v>0</v>
      </c>
      <c r="C206" s="97">
        <f>方向別!J418</f>
        <v>0</v>
      </c>
      <c r="D206" s="97">
        <f>方向別!K418</f>
        <v>0</v>
      </c>
      <c r="E206" s="97">
        <f>方向別!L418</f>
        <v>0</v>
      </c>
      <c r="F206" s="97">
        <f t="shared" si="32"/>
        <v>0</v>
      </c>
      <c r="G206" s="98">
        <f t="shared" si="37"/>
        <v>0</v>
      </c>
      <c r="H206" s="99">
        <f t="shared" si="31"/>
        <v>0</v>
      </c>
      <c r="I206" s="97">
        <f>方向別!I259</f>
        <v>0</v>
      </c>
      <c r="J206" s="97">
        <f>方向別!J259</f>
        <v>0</v>
      </c>
      <c r="K206" s="97">
        <f>方向別!K259</f>
        <v>0</v>
      </c>
      <c r="L206" s="97">
        <f>方向別!L259</f>
        <v>0</v>
      </c>
      <c r="M206" s="97">
        <f t="shared" si="39"/>
        <v>0</v>
      </c>
      <c r="N206" s="98">
        <f t="shared" si="38"/>
        <v>0</v>
      </c>
      <c r="O206" s="99">
        <f t="shared" si="29"/>
        <v>0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</row>
    <row r="207" spans="1:63" s="22" customFormat="1" ht="13.5" customHeight="1">
      <c r="A207" s="29" t="s">
        <v>15</v>
      </c>
      <c r="B207" s="103">
        <f>SUM(B201:B206)</f>
        <v>7</v>
      </c>
      <c r="C207" s="103">
        <f>SUM(C201:C206)</f>
        <v>0</v>
      </c>
      <c r="D207" s="103">
        <f>SUM(D201:D206)</f>
        <v>0</v>
      </c>
      <c r="E207" s="103">
        <f>SUM(E201:E206)</f>
        <v>0</v>
      </c>
      <c r="F207" s="103">
        <f t="shared" si="32"/>
        <v>7</v>
      </c>
      <c r="G207" s="104">
        <f t="shared" si="37"/>
        <v>0</v>
      </c>
      <c r="H207" s="105">
        <f t="shared" si="31"/>
        <v>14.893617021276595</v>
      </c>
      <c r="I207" s="103">
        <f>SUM(I201:I206)</f>
        <v>0</v>
      </c>
      <c r="J207" s="103">
        <f>SUM(J201:J206)</f>
        <v>0</v>
      </c>
      <c r="K207" s="103">
        <f>SUM(K201:K206)</f>
        <v>0</v>
      </c>
      <c r="L207" s="103">
        <f>SUM(L201:L206)</f>
        <v>0</v>
      </c>
      <c r="M207" s="103">
        <f t="shared" si="39"/>
        <v>0</v>
      </c>
      <c r="N207" s="104">
        <f t="shared" si="38"/>
        <v>0</v>
      </c>
      <c r="O207" s="105">
        <f t="shared" si="29"/>
        <v>0</v>
      </c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</row>
    <row r="208" spans="1:63" s="22" customFormat="1" ht="13.5" customHeight="1">
      <c r="A208" s="37" t="s">
        <v>35</v>
      </c>
      <c r="B208" s="100">
        <f>方向別!I420</f>
        <v>0</v>
      </c>
      <c r="C208" s="100">
        <f>方向別!J420</f>
        <v>0</v>
      </c>
      <c r="D208" s="100">
        <f>方向別!K420</f>
        <v>0</v>
      </c>
      <c r="E208" s="100">
        <f>方向別!L420</f>
        <v>0</v>
      </c>
      <c r="F208" s="100">
        <f t="shared" si="32"/>
        <v>0</v>
      </c>
      <c r="G208" s="101">
        <f t="shared" si="37"/>
        <v>0</v>
      </c>
      <c r="H208" s="102">
        <f t="shared" si="31"/>
        <v>0</v>
      </c>
      <c r="I208" s="100">
        <f>方向別!I261</f>
        <v>0</v>
      </c>
      <c r="J208" s="100">
        <f>方向別!J261</f>
        <v>0</v>
      </c>
      <c r="K208" s="100">
        <f>方向別!K261</f>
        <v>0</v>
      </c>
      <c r="L208" s="100">
        <f>方向別!L261</f>
        <v>0</v>
      </c>
      <c r="M208" s="100">
        <f t="shared" si="39"/>
        <v>0</v>
      </c>
      <c r="N208" s="101">
        <f t="shared" si="38"/>
        <v>0</v>
      </c>
      <c r="O208" s="102">
        <f t="shared" si="29"/>
        <v>0</v>
      </c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</row>
    <row r="209" spans="1:67" s="22" customFormat="1" ht="13.5" customHeight="1">
      <c r="A209" s="33" t="s">
        <v>36</v>
      </c>
      <c r="B209" s="97">
        <f>方向別!I421</f>
        <v>0</v>
      </c>
      <c r="C209" s="97">
        <f>方向別!J421</f>
        <v>0</v>
      </c>
      <c r="D209" s="97">
        <f>方向別!K421</f>
        <v>0</v>
      </c>
      <c r="E209" s="97">
        <f>方向別!L421</f>
        <v>0</v>
      </c>
      <c r="F209" s="97">
        <f t="shared" si="32"/>
        <v>0</v>
      </c>
      <c r="G209" s="98">
        <f t="shared" si="37"/>
        <v>0</v>
      </c>
      <c r="H209" s="99">
        <f t="shared" si="31"/>
        <v>0</v>
      </c>
      <c r="I209" s="97">
        <f>方向別!I262</f>
        <v>0</v>
      </c>
      <c r="J209" s="97">
        <f>方向別!J262</f>
        <v>0</v>
      </c>
      <c r="K209" s="97">
        <f>方向別!K262</f>
        <v>0</v>
      </c>
      <c r="L209" s="97">
        <f>方向別!L262</f>
        <v>0</v>
      </c>
      <c r="M209" s="97">
        <f t="shared" si="39"/>
        <v>0</v>
      </c>
      <c r="N209" s="98">
        <f t="shared" si="38"/>
        <v>0</v>
      </c>
      <c r="O209" s="99">
        <f t="shared" si="29"/>
        <v>0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</row>
    <row r="210" spans="1:67" s="22" customFormat="1" ht="13.5" customHeight="1">
      <c r="A210" s="33" t="s">
        <v>37</v>
      </c>
      <c r="B210" s="97">
        <f>方向別!I422</f>
        <v>1</v>
      </c>
      <c r="C210" s="97">
        <f>方向別!J422</f>
        <v>0</v>
      </c>
      <c r="D210" s="97">
        <f>方向別!K422</f>
        <v>1</v>
      </c>
      <c r="E210" s="97">
        <f>方向別!L422</f>
        <v>0</v>
      </c>
      <c r="F210" s="97">
        <f t="shared" si="32"/>
        <v>2</v>
      </c>
      <c r="G210" s="98">
        <f t="shared" si="37"/>
        <v>0</v>
      </c>
      <c r="H210" s="99">
        <f t="shared" si="31"/>
        <v>4.2553191489361701</v>
      </c>
      <c r="I210" s="97">
        <f>方向別!I263</f>
        <v>0</v>
      </c>
      <c r="J210" s="97">
        <f>方向別!J263</f>
        <v>0</v>
      </c>
      <c r="K210" s="97">
        <f>方向別!K263</f>
        <v>0</v>
      </c>
      <c r="L210" s="97">
        <f>方向別!L263</f>
        <v>0</v>
      </c>
      <c r="M210" s="97">
        <f t="shared" si="39"/>
        <v>0</v>
      </c>
      <c r="N210" s="98">
        <f t="shared" si="38"/>
        <v>0</v>
      </c>
      <c r="O210" s="99">
        <f t="shared" si="29"/>
        <v>0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</row>
    <row r="211" spans="1:67" s="22" customFormat="1" ht="13.5" customHeight="1">
      <c r="A211" s="33" t="s">
        <v>38</v>
      </c>
      <c r="B211" s="97">
        <f>方向別!I423</f>
        <v>0</v>
      </c>
      <c r="C211" s="97">
        <f>方向別!J423</f>
        <v>0</v>
      </c>
      <c r="D211" s="97">
        <f>方向別!K423</f>
        <v>0</v>
      </c>
      <c r="E211" s="97">
        <f>方向別!L423</f>
        <v>0</v>
      </c>
      <c r="F211" s="97">
        <f t="shared" si="32"/>
        <v>0</v>
      </c>
      <c r="G211" s="98">
        <f t="shared" si="37"/>
        <v>0</v>
      </c>
      <c r="H211" s="99">
        <f t="shared" si="31"/>
        <v>0</v>
      </c>
      <c r="I211" s="97">
        <f>方向別!I264</f>
        <v>0</v>
      </c>
      <c r="J211" s="97">
        <f>方向別!J264</f>
        <v>0</v>
      </c>
      <c r="K211" s="97">
        <f>方向別!K264</f>
        <v>0</v>
      </c>
      <c r="L211" s="97">
        <f>方向別!L264</f>
        <v>0</v>
      </c>
      <c r="M211" s="97">
        <f t="shared" si="39"/>
        <v>0</v>
      </c>
      <c r="N211" s="98">
        <f t="shared" si="38"/>
        <v>0</v>
      </c>
      <c r="O211" s="99">
        <f t="shared" si="29"/>
        <v>0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</row>
    <row r="212" spans="1:67" s="22" customFormat="1" ht="13.5" customHeight="1">
      <c r="A212" s="33" t="s">
        <v>39</v>
      </c>
      <c r="B212" s="97">
        <f>方向別!I424</f>
        <v>0</v>
      </c>
      <c r="C212" s="97">
        <f>方向別!J424</f>
        <v>0</v>
      </c>
      <c r="D212" s="97">
        <f>方向別!K424</f>
        <v>0</v>
      </c>
      <c r="E212" s="97">
        <f>方向別!L424</f>
        <v>0</v>
      </c>
      <c r="F212" s="97">
        <f t="shared" si="32"/>
        <v>0</v>
      </c>
      <c r="G212" s="98">
        <f t="shared" si="37"/>
        <v>0</v>
      </c>
      <c r="H212" s="99">
        <f t="shared" si="31"/>
        <v>0</v>
      </c>
      <c r="I212" s="97">
        <f>方向別!I265</f>
        <v>0</v>
      </c>
      <c r="J212" s="97">
        <f>方向別!J265</f>
        <v>0</v>
      </c>
      <c r="K212" s="97">
        <f>方向別!K265</f>
        <v>0</v>
      </c>
      <c r="L212" s="97">
        <f>方向別!L265</f>
        <v>0</v>
      </c>
      <c r="M212" s="97">
        <f t="shared" si="39"/>
        <v>0</v>
      </c>
      <c r="N212" s="98">
        <f t="shared" si="38"/>
        <v>0</v>
      </c>
      <c r="O212" s="99">
        <f>IF(M212=0,0,M212/M$218*100)</f>
        <v>0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</row>
    <row r="213" spans="1:67" s="22" customFormat="1" ht="13.5" customHeight="1">
      <c r="A213" s="33" t="s">
        <v>40</v>
      </c>
      <c r="B213" s="97">
        <f>方向別!I425</f>
        <v>0</v>
      </c>
      <c r="C213" s="97">
        <f>方向別!J425</f>
        <v>0</v>
      </c>
      <c r="D213" s="97">
        <f>方向別!K425</f>
        <v>0</v>
      </c>
      <c r="E213" s="97">
        <f>方向別!L425</f>
        <v>0</v>
      </c>
      <c r="F213" s="97">
        <f t="shared" si="32"/>
        <v>0</v>
      </c>
      <c r="G213" s="98">
        <f t="shared" si="37"/>
        <v>0</v>
      </c>
      <c r="H213" s="99">
        <f t="shared" si="31"/>
        <v>0</v>
      </c>
      <c r="I213" s="97">
        <f>方向別!I266</f>
        <v>0</v>
      </c>
      <c r="J213" s="97">
        <f>方向別!J266</f>
        <v>0</v>
      </c>
      <c r="K213" s="97">
        <f>方向別!K266</f>
        <v>0</v>
      </c>
      <c r="L213" s="97">
        <f>方向別!L266</f>
        <v>0</v>
      </c>
      <c r="M213" s="97">
        <f t="shared" si="39"/>
        <v>0</v>
      </c>
      <c r="N213" s="98">
        <f t="shared" si="38"/>
        <v>0</v>
      </c>
      <c r="O213" s="99">
        <f t="shared" si="29"/>
        <v>0</v>
      </c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</row>
    <row r="214" spans="1:67" s="22" customFormat="1" ht="13.5" customHeight="1">
      <c r="A214" s="29" t="s">
        <v>15</v>
      </c>
      <c r="B214" s="103">
        <f>SUM(B208:B213)</f>
        <v>1</v>
      </c>
      <c r="C214" s="103">
        <f>SUM(C208:C213)</f>
        <v>0</v>
      </c>
      <c r="D214" s="103">
        <f>SUM(D208:D213)</f>
        <v>1</v>
      </c>
      <c r="E214" s="103">
        <f>SUM(E208:E213)</f>
        <v>0</v>
      </c>
      <c r="F214" s="103">
        <f t="shared" si="32"/>
        <v>2</v>
      </c>
      <c r="G214" s="104">
        <f t="shared" si="37"/>
        <v>0</v>
      </c>
      <c r="H214" s="105">
        <f t="shared" si="31"/>
        <v>4.2553191489361701</v>
      </c>
      <c r="I214" s="103">
        <f>SUM(I208:I213)</f>
        <v>0</v>
      </c>
      <c r="J214" s="103">
        <f>SUM(J208:J213)</f>
        <v>0</v>
      </c>
      <c r="K214" s="103">
        <f>SUM(K208:K213)</f>
        <v>0</v>
      </c>
      <c r="L214" s="103">
        <f>SUM(L208:L213)</f>
        <v>0</v>
      </c>
      <c r="M214" s="103">
        <f>SUM(I214:L214)</f>
        <v>0</v>
      </c>
      <c r="N214" s="104">
        <f t="shared" si="38"/>
        <v>0</v>
      </c>
      <c r="O214" s="105">
        <f t="shared" si="29"/>
        <v>0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</row>
    <row r="215" spans="1:67" s="22" customFormat="1" ht="13.5" customHeight="1">
      <c r="A215" s="33" t="s">
        <v>90</v>
      </c>
      <c r="B215" s="97">
        <f>方向別!I427</f>
        <v>2</v>
      </c>
      <c r="C215" s="97">
        <f>方向別!J427</f>
        <v>0</v>
      </c>
      <c r="D215" s="97">
        <f>方向別!K427</f>
        <v>0</v>
      </c>
      <c r="E215" s="97">
        <f>方向別!L427</f>
        <v>0</v>
      </c>
      <c r="F215" s="97">
        <f t="shared" ref="F215:F217" si="40">SUM(B215:E215)</f>
        <v>2</v>
      </c>
      <c r="G215" s="98">
        <f t="shared" ref="G215:G216" si="41">IF(SUM(C215,E215)=0,0,SUM(C215,E215)/F215*100)</f>
        <v>0</v>
      </c>
      <c r="H215" s="99">
        <f t="shared" ref="H215:H216" si="42">IF(F215=0,0,F215/F$218*100)</f>
        <v>4.2553191489361701</v>
      </c>
      <c r="I215" s="97">
        <f>方向別!I268</f>
        <v>0</v>
      </c>
      <c r="J215" s="97">
        <f>方向別!J268</f>
        <v>0</v>
      </c>
      <c r="K215" s="97">
        <f>方向別!K268</f>
        <v>0</v>
      </c>
      <c r="L215" s="97">
        <f>方向別!L268</f>
        <v>0</v>
      </c>
      <c r="M215" s="97">
        <f t="shared" ref="M215:M217" si="43">SUM(I215:L215)</f>
        <v>0</v>
      </c>
      <c r="N215" s="98">
        <f t="shared" ref="N215:N217" si="44">IF(SUM(J215,L215)=0,0,ROUND(SUM(J215,L215)/M215*100,1))</f>
        <v>0</v>
      </c>
      <c r="O215" s="99">
        <f t="shared" si="29"/>
        <v>0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</row>
    <row r="216" spans="1:67" s="22" customFormat="1" ht="13.5" customHeight="1">
      <c r="A216" s="33" t="s">
        <v>91</v>
      </c>
      <c r="B216" s="97">
        <f>方向別!I428</f>
        <v>3</v>
      </c>
      <c r="C216" s="97">
        <f>方向別!J428</f>
        <v>0</v>
      </c>
      <c r="D216" s="97">
        <f>方向別!K428</f>
        <v>0</v>
      </c>
      <c r="E216" s="97">
        <f>方向別!L428</f>
        <v>0</v>
      </c>
      <c r="F216" s="97">
        <f t="shared" si="40"/>
        <v>3</v>
      </c>
      <c r="G216" s="98">
        <f t="shared" si="41"/>
        <v>0</v>
      </c>
      <c r="H216" s="99">
        <f t="shared" si="42"/>
        <v>6.3829787234042552</v>
      </c>
      <c r="I216" s="97">
        <f>方向別!I269</f>
        <v>0</v>
      </c>
      <c r="J216" s="97">
        <f>方向別!J269</f>
        <v>0</v>
      </c>
      <c r="K216" s="97">
        <f>方向別!K269</f>
        <v>0</v>
      </c>
      <c r="L216" s="97">
        <f>方向別!L269</f>
        <v>0</v>
      </c>
      <c r="M216" s="97">
        <f t="shared" si="43"/>
        <v>0</v>
      </c>
      <c r="N216" s="98">
        <f t="shared" si="44"/>
        <v>0</v>
      </c>
      <c r="O216" s="99">
        <f t="shared" si="29"/>
        <v>0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</row>
    <row r="217" spans="1:67" s="22" customFormat="1" ht="13.5" customHeight="1">
      <c r="A217" s="33" t="s">
        <v>92</v>
      </c>
      <c r="B217" s="97">
        <f>方向別!I429</f>
        <v>1</v>
      </c>
      <c r="C217" s="97">
        <f>方向別!J429</f>
        <v>0</v>
      </c>
      <c r="D217" s="97">
        <f>方向別!K429</f>
        <v>0</v>
      </c>
      <c r="E217" s="97">
        <f>方向別!L429</f>
        <v>0</v>
      </c>
      <c r="F217" s="97">
        <f t="shared" si="40"/>
        <v>1</v>
      </c>
      <c r="G217" s="98">
        <f>IF(SUM(C217,E217)=0,0,SUM(C217,E217)/F217*100)</f>
        <v>0</v>
      </c>
      <c r="H217" s="99">
        <f>IF(F217=0,0,F217/F$218*100)</f>
        <v>2.1276595744680851</v>
      </c>
      <c r="I217" s="97">
        <f>方向別!I270</f>
        <v>0</v>
      </c>
      <c r="J217" s="97">
        <f>方向別!J270</f>
        <v>0</v>
      </c>
      <c r="K217" s="97">
        <f>方向別!K270</f>
        <v>0</v>
      </c>
      <c r="L217" s="97">
        <f>方向別!L270</f>
        <v>0</v>
      </c>
      <c r="M217" s="97">
        <f t="shared" si="43"/>
        <v>0</v>
      </c>
      <c r="N217" s="98">
        <f t="shared" si="44"/>
        <v>0</v>
      </c>
      <c r="O217" s="99">
        <f t="shared" si="29"/>
        <v>0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</row>
    <row r="218" spans="1:67" s="22" customFormat="1" ht="13.5" customHeight="1">
      <c r="A218" s="29" t="s">
        <v>41</v>
      </c>
      <c r="B218" s="103">
        <f>SUM(B170:B178,B185,B192:B200,B207,B214,B215:B217)</f>
        <v>46</v>
      </c>
      <c r="C218" s="103">
        <f>SUM(C170:C178,C185,C192:C200,C207,C214,C215:C217)</f>
        <v>0</v>
      </c>
      <c r="D218" s="103">
        <f>SUM(D170:D178,D185,D192:D200,D207,D214,D215:D217)</f>
        <v>1</v>
      </c>
      <c r="E218" s="103">
        <f>SUM(E170:E178,E185,E192:E200,E207,E214,E215:E217)</f>
        <v>0</v>
      </c>
      <c r="F218" s="103">
        <f>SUM(B218:E218)</f>
        <v>47</v>
      </c>
      <c r="G218" s="104">
        <f>IF(SUM(C218,E218)=0,0,SUM(C218,E218)/F218*100)</f>
        <v>0</v>
      </c>
      <c r="H218" s="105">
        <f>IF(F218=0,0,F218/F$218*100)</f>
        <v>100</v>
      </c>
      <c r="I218" s="103">
        <f>SUM(I170:I178,I185,I192:I200,I207,I214,I215:I217)</f>
        <v>19</v>
      </c>
      <c r="J218" s="103">
        <f>SUM(J170:J178,J185,J192:J200,J207,J214,J215:J217)</f>
        <v>0</v>
      </c>
      <c r="K218" s="103">
        <f>SUM(K170:K178,K185,K192:K200,K207,K214,K215:K217)</f>
        <v>4</v>
      </c>
      <c r="L218" s="103">
        <f>SUM(L170:L178,L185,L192:L200,L207,L214,L215:L217)</f>
        <v>0</v>
      </c>
      <c r="M218" s="103">
        <f>SUM(I218:L218)</f>
        <v>23</v>
      </c>
      <c r="N218" s="104">
        <f>IF(SUM(J218,L218)=0,0,SUM(J218,L218)/M218*100)</f>
        <v>0</v>
      </c>
      <c r="O218" s="105">
        <f>IF(M218=0,0,M218/M$218*100)</f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</row>
    <row r="219" spans="1:67" s="22" customFormat="1" ht="12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</row>
    <row r="220" spans="1:67" s="22" customFormat="1" ht="12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</row>
    <row r="221" spans="1:67" s="23" customFormat="1" ht="12.75" customHeight="1">
      <c r="A221" s="48" t="s">
        <v>0</v>
      </c>
      <c r="B221" s="47"/>
      <c r="C221" s="46"/>
      <c r="D221" s="46"/>
      <c r="E221" s="46"/>
      <c r="F221" s="46"/>
      <c r="G221" s="46"/>
      <c r="H221" s="45"/>
      <c r="I221" s="47" t="s">
        <v>66</v>
      </c>
      <c r="J221" s="46"/>
      <c r="K221" s="46"/>
      <c r="L221" s="46"/>
      <c r="M221" s="46"/>
      <c r="N221" s="46"/>
      <c r="O221" s="45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9.6" customHeight="1">
      <c r="A222" s="95" t="s">
        <v>1</v>
      </c>
      <c r="B222" s="42" t="s">
        <v>2</v>
      </c>
      <c r="C222" s="41" t="s">
        <v>3</v>
      </c>
      <c r="D222" s="40" t="s">
        <v>4</v>
      </c>
      <c r="E222" s="41" t="s">
        <v>5</v>
      </c>
      <c r="F222" s="40" t="s">
        <v>6</v>
      </c>
      <c r="G222" s="40" t="s">
        <v>7</v>
      </c>
      <c r="H222" s="43" t="s">
        <v>8</v>
      </c>
      <c r="I222" s="42" t="s">
        <v>2</v>
      </c>
      <c r="J222" s="40" t="s">
        <v>3</v>
      </c>
      <c r="K222" s="40" t="s">
        <v>4</v>
      </c>
      <c r="L222" s="41" t="s">
        <v>5</v>
      </c>
      <c r="M222" s="40" t="s">
        <v>6</v>
      </c>
      <c r="N222" s="40" t="s">
        <v>7</v>
      </c>
      <c r="O222" s="39" t="s">
        <v>8</v>
      </c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</row>
    <row r="223" spans="1:67" s="25" customFormat="1" ht="13.5" customHeight="1">
      <c r="A223" s="90" t="s">
        <v>105</v>
      </c>
      <c r="B223" s="32"/>
      <c r="C223" s="32"/>
      <c r="D223" s="32"/>
      <c r="E223" s="32"/>
      <c r="F223" s="32"/>
      <c r="G223" s="31"/>
      <c r="H223" s="30"/>
      <c r="I223" s="97">
        <f>SUM(方向別!I64,方向別!I170,方向別!I276,方向別!I382)</f>
        <v>49</v>
      </c>
      <c r="J223" s="97">
        <f>SUM(方向別!J64,方向別!J170,方向別!J276,方向別!J382)</f>
        <v>2</v>
      </c>
      <c r="K223" s="97">
        <f>SUM(方向別!K64,方向別!K170,方向別!K276,方向別!K382)</f>
        <v>5</v>
      </c>
      <c r="L223" s="97">
        <f>SUM(方向別!L64,方向別!L170,方向別!L276,方向別!L382)</f>
        <v>0</v>
      </c>
      <c r="M223" s="97">
        <f t="shared" ref="M223:M231" si="45">SUM(I223:L223)</f>
        <v>56</v>
      </c>
      <c r="N223" s="98">
        <f t="shared" ref="N223:N231" si="46">IF(SUM(J223,L223)=0,0,ROUND(SUM(J223,L223)/M223*100,1))</f>
        <v>3.6</v>
      </c>
      <c r="O223" s="99">
        <f t="shared" ref="O223:O270" si="47">IF(M223=0,0,M223/M$271*100)</f>
        <v>1.8685352018685351</v>
      </c>
      <c r="P223" s="23"/>
      <c r="AF223" s="23"/>
      <c r="AV223" s="23"/>
      <c r="AW223" s="23"/>
      <c r="AX223" s="23"/>
      <c r="AY223" s="23"/>
      <c r="AZ223" s="23"/>
    </row>
    <row r="224" spans="1:67" s="25" customFormat="1" ht="13.5" customHeight="1">
      <c r="A224" s="33" t="s">
        <v>106</v>
      </c>
      <c r="B224" s="32"/>
      <c r="C224" s="32"/>
      <c r="D224" s="32"/>
      <c r="E224" s="32"/>
      <c r="F224" s="32"/>
      <c r="G224" s="31"/>
      <c r="H224" s="30"/>
      <c r="I224" s="97">
        <f>SUM(方向別!I65,方向別!I171,方向別!I277,方向別!I383)</f>
        <v>29</v>
      </c>
      <c r="J224" s="97">
        <f>SUM(方向別!J65,方向別!J171,方向別!J277,方向別!J383)</f>
        <v>0</v>
      </c>
      <c r="K224" s="97">
        <f>SUM(方向別!K65,方向別!K171,方向別!K277,方向別!K383)</f>
        <v>6</v>
      </c>
      <c r="L224" s="97">
        <f>SUM(方向別!L65,方向別!L171,方向別!L277,方向別!L383)</f>
        <v>0</v>
      </c>
      <c r="M224" s="97">
        <f t="shared" si="45"/>
        <v>35</v>
      </c>
      <c r="N224" s="98">
        <f t="shared" si="46"/>
        <v>0</v>
      </c>
      <c r="O224" s="99">
        <f t="shared" si="47"/>
        <v>1.1678345011678346</v>
      </c>
      <c r="P224" s="23"/>
      <c r="AF224" s="23"/>
      <c r="AV224" s="23"/>
      <c r="AW224" s="23"/>
      <c r="AX224" s="23"/>
      <c r="AY224" s="23"/>
      <c r="AZ224" s="23"/>
    </row>
    <row r="225" spans="1:67" s="25" customFormat="1" ht="13.5" customHeight="1">
      <c r="A225" s="33" t="s">
        <v>107</v>
      </c>
      <c r="B225" s="32"/>
      <c r="C225" s="32"/>
      <c r="D225" s="32"/>
      <c r="E225" s="32"/>
      <c r="F225" s="32"/>
      <c r="G225" s="31"/>
      <c r="H225" s="30"/>
      <c r="I225" s="97">
        <f>SUM(方向別!I66,方向別!I172,方向別!I278,方向別!I384)</f>
        <v>30</v>
      </c>
      <c r="J225" s="97">
        <f>SUM(方向別!J66,方向別!J172,方向別!J278,方向別!J384)</f>
        <v>0</v>
      </c>
      <c r="K225" s="97">
        <f>SUM(方向別!K66,方向別!K172,方向別!K278,方向別!K384)</f>
        <v>1</v>
      </c>
      <c r="L225" s="97">
        <f>SUM(方向別!L66,方向別!L172,方向別!L278,方向別!L384)</f>
        <v>0</v>
      </c>
      <c r="M225" s="97">
        <f t="shared" si="45"/>
        <v>31</v>
      </c>
      <c r="N225" s="98">
        <f t="shared" si="46"/>
        <v>0</v>
      </c>
      <c r="O225" s="99">
        <f t="shared" si="47"/>
        <v>1.0343677010343677</v>
      </c>
      <c r="P225" s="23"/>
      <c r="AF225" s="23"/>
      <c r="AV225" s="23"/>
      <c r="AW225" s="23"/>
      <c r="AX225" s="23"/>
      <c r="AY225" s="23"/>
      <c r="AZ225" s="23"/>
    </row>
    <row r="226" spans="1:67" s="25" customFormat="1" ht="13.5" customHeight="1">
      <c r="A226" s="33" t="s">
        <v>108</v>
      </c>
      <c r="B226" s="32"/>
      <c r="C226" s="32"/>
      <c r="D226" s="32"/>
      <c r="E226" s="32"/>
      <c r="F226" s="32"/>
      <c r="G226" s="31"/>
      <c r="H226" s="30"/>
      <c r="I226" s="97">
        <f>SUM(方向別!I67,方向別!I173,方向別!I279,方向別!I385)</f>
        <v>13</v>
      </c>
      <c r="J226" s="97">
        <f>SUM(方向別!J67,方向別!J173,方向別!J279,方向別!J385)</f>
        <v>0</v>
      </c>
      <c r="K226" s="97">
        <f>SUM(方向別!K67,方向別!K173,方向別!K279,方向別!K385)</f>
        <v>0</v>
      </c>
      <c r="L226" s="97">
        <f>SUM(方向別!L67,方向別!L173,方向別!L279,方向別!L385)</f>
        <v>0</v>
      </c>
      <c r="M226" s="97">
        <f t="shared" si="45"/>
        <v>13</v>
      </c>
      <c r="N226" s="98">
        <f t="shared" si="46"/>
        <v>0</v>
      </c>
      <c r="O226" s="99">
        <f t="shared" si="47"/>
        <v>0.43376710043376715</v>
      </c>
      <c r="P226" s="23"/>
      <c r="AF226" s="23"/>
      <c r="AV226" s="23"/>
      <c r="AW226" s="23"/>
      <c r="AX226" s="23"/>
      <c r="AY226" s="23"/>
      <c r="AZ226" s="23"/>
    </row>
    <row r="227" spans="1:67" s="25" customFormat="1" ht="13.5" customHeight="1">
      <c r="A227" s="33" t="s">
        <v>109</v>
      </c>
      <c r="B227" s="32"/>
      <c r="C227" s="32"/>
      <c r="D227" s="32"/>
      <c r="E227" s="32"/>
      <c r="F227" s="32"/>
      <c r="G227" s="31"/>
      <c r="H227" s="30"/>
      <c r="I227" s="97">
        <f>SUM(方向別!I68,方向別!I174,方向別!I280,方向別!I386)</f>
        <v>6</v>
      </c>
      <c r="J227" s="97">
        <f>SUM(方向別!J68,方向別!J174,方向別!J280,方向別!J386)</f>
        <v>0</v>
      </c>
      <c r="K227" s="97">
        <f>SUM(方向別!K68,方向別!K174,方向別!K280,方向別!K386)</f>
        <v>0</v>
      </c>
      <c r="L227" s="97">
        <f>SUM(方向別!L68,方向別!L174,方向別!L280,方向別!L386)</f>
        <v>0</v>
      </c>
      <c r="M227" s="97">
        <f t="shared" si="45"/>
        <v>6</v>
      </c>
      <c r="N227" s="98">
        <f t="shared" si="46"/>
        <v>0</v>
      </c>
      <c r="O227" s="99">
        <f t="shared" si="47"/>
        <v>0.20020020020020018</v>
      </c>
      <c r="P227" s="23"/>
      <c r="AF227" s="23"/>
      <c r="AV227" s="23"/>
      <c r="AW227" s="23"/>
      <c r="AX227" s="23"/>
      <c r="AY227" s="23"/>
      <c r="AZ227" s="23"/>
    </row>
    <row r="228" spans="1:67" s="25" customFormat="1" ht="13.5" customHeight="1">
      <c r="A228" s="33" t="s">
        <v>110</v>
      </c>
      <c r="B228" s="32"/>
      <c r="C228" s="32"/>
      <c r="D228" s="32"/>
      <c r="E228" s="32"/>
      <c r="F228" s="32"/>
      <c r="G228" s="31"/>
      <c r="H228" s="30"/>
      <c r="I228" s="97">
        <f>SUM(方向別!I69,方向別!I175,方向別!I281,方向別!I387)</f>
        <v>10</v>
      </c>
      <c r="J228" s="97">
        <f>SUM(方向別!J69,方向別!J175,方向別!J281,方向別!J387)</f>
        <v>0</v>
      </c>
      <c r="K228" s="97">
        <f>SUM(方向別!K69,方向別!K175,方向別!K281,方向別!K387)</f>
        <v>1</v>
      </c>
      <c r="L228" s="97">
        <f>SUM(方向別!L69,方向別!L175,方向別!L281,方向別!L387)</f>
        <v>0</v>
      </c>
      <c r="M228" s="97">
        <f t="shared" si="45"/>
        <v>11</v>
      </c>
      <c r="N228" s="98">
        <f t="shared" si="46"/>
        <v>0</v>
      </c>
      <c r="O228" s="99">
        <f t="shared" si="47"/>
        <v>0.3670337003670337</v>
      </c>
      <c r="P228" s="23"/>
      <c r="AF228" s="23"/>
      <c r="AV228" s="23"/>
      <c r="AW228" s="23"/>
      <c r="AX228" s="23"/>
      <c r="AY228" s="23"/>
      <c r="AZ228" s="23"/>
    </row>
    <row r="229" spans="1:67" s="25" customFormat="1" ht="13.5" customHeight="1">
      <c r="A229" s="33" t="s">
        <v>111</v>
      </c>
      <c r="B229" s="32"/>
      <c r="C229" s="32"/>
      <c r="D229" s="32"/>
      <c r="E229" s="32"/>
      <c r="F229" s="32"/>
      <c r="G229" s="31"/>
      <c r="H229" s="30"/>
      <c r="I229" s="97">
        <f>SUM(方向別!I70,方向別!I176,方向別!I282,方向別!I388)</f>
        <v>14</v>
      </c>
      <c r="J229" s="97">
        <f>SUM(方向別!J70,方向別!J176,方向別!J282,方向別!J388)</f>
        <v>0</v>
      </c>
      <c r="K229" s="97">
        <f>SUM(方向別!K70,方向別!K176,方向別!K282,方向別!K388)</f>
        <v>0</v>
      </c>
      <c r="L229" s="97">
        <f>SUM(方向別!L70,方向別!L176,方向別!L282,方向別!L388)</f>
        <v>0</v>
      </c>
      <c r="M229" s="97">
        <f t="shared" si="45"/>
        <v>14</v>
      </c>
      <c r="N229" s="98">
        <f t="shared" si="46"/>
        <v>0</v>
      </c>
      <c r="O229" s="99">
        <f t="shared" si="47"/>
        <v>0.46713380046713376</v>
      </c>
      <c r="P229" s="23"/>
      <c r="AF229" s="23"/>
      <c r="AV229" s="23"/>
      <c r="AW229" s="23"/>
      <c r="AX229" s="23"/>
      <c r="AY229" s="23"/>
      <c r="AZ229" s="23"/>
    </row>
    <row r="230" spans="1:67" s="25" customFormat="1" ht="13.5" customHeight="1">
      <c r="A230" s="33" t="s">
        <v>116</v>
      </c>
      <c r="B230" s="32"/>
      <c r="C230" s="32"/>
      <c r="D230" s="32"/>
      <c r="E230" s="32"/>
      <c r="F230" s="32"/>
      <c r="G230" s="31"/>
      <c r="H230" s="30"/>
      <c r="I230" s="97">
        <f>SUM(方向別!I71,方向別!I177,方向別!I283,方向別!I389)</f>
        <v>24</v>
      </c>
      <c r="J230" s="97">
        <f>SUM(方向別!J71,方向別!J177,方向別!J283,方向別!J389)</f>
        <v>0</v>
      </c>
      <c r="K230" s="97">
        <f>SUM(方向別!K71,方向別!K177,方向別!K283,方向別!K389)</f>
        <v>2</v>
      </c>
      <c r="L230" s="97">
        <f>SUM(方向別!L71,方向別!L177,方向別!L283,方向別!L389)</f>
        <v>1</v>
      </c>
      <c r="M230" s="97">
        <f t="shared" si="45"/>
        <v>27</v>
      </c>
      <c r="N230" s="98">
        <f t="shared" si="46"/>
        <v>3.7</v>
      </c>
      <c r="O230" s="99">
        <f t="shared" si="47"/>
        <v>0.90090090090090091</v>
      </c>
      <c r="P230" s="23"/>
      <c r="AF230" s="23"/>
      <c r="AV230" s="23"/>
      <c r="AW230" s="23"/>
      <c r="AX230" s="23"/>
      <c r="AY230" s="23"/>
      <c r="AZ230" s="23"/>
    </row>
    <row r="231" spans="1:67" s="25" customFormat="1" ht="13.5" customHeight="1">
      <c r="A231" s="33" t="s">
        <v>112</v>
      </c>
      <c r="B231" s="32"/>
      <c r="C231" s="32"/>
      <c r="D231" s="32"/>
      <c r="E231" s="32"/>
      <c r="F231" s="32"/>
      <c r="G231" s="31"/>
      <c r="H231" s="30"/>
      <c r="I231" s="97">
        <f>SUM(方向別!I72,方向別!I178,方向別!I284,方向別!I390)</f>
        <v>77</v>
      </c>
      <c r="J231" s="97">
        <f>SUM(方向別!J72,方向別!J178,方向別!J284,方向別!J390)</f>
        <v>2</v>
      </c>
      <c r="K231" s="97">
        <f>SUM(方向別!K72,方向別!K178,方向別!K284,方向別!K390)</f>
        <v>0</v>
      </c>
      <c r="L231" s="97">
        <f>SUM(方向別!L72,方向別!L178,方向別!L284,方向別!L390)</f>
        <v>2</v>
      </c>
      <c r="M231" s="97">
        <f t="shared" si="45"/>
        <v>81</v>
      </c>
      <c r="N231" s="98">
        <f t="shared" si="46"/>
        <v>4.9000000000000004</v>
      </c>
      <c r="O231" s="99">
        <f t="shared" si="47"/>
        <v>2.7027027027027026</v>
      </c>
      <c r="P231" s="23"/>
      <c r="AF231" s="23"/>
      <c r="AV231" s="23"/>
      <c r="AW231" s="23"/>
      <c r="AX231" s="23"/>
      <c r="AY231" s="23"/>
      <c r="AZ231" s="23"/>
    </row>
    <row r="232" spans="1:67" s="22" customFormat="1" ht="13.5" customHeight="1">
      <c r="A232" s="37" t="s">
        <v>9</v>
      </c>
      <c r="B232" s="36"/>
      <c r="C232" s="36"/>
      <c r="D232" s="36"/>
      <c r="E232" s="36"/>
      <c r="F232" s="36"/>
      <c r="G232" s="35"/>
      <c r="H232" s="34"/>
      <c r="I232" s="100">
        <f>SUM(方向別!I73,方向別!I179,方向別!I285,方向別!I391)</f>
        <v>20</v>
      </c>
      <c r="J232" s="100">
        <f>SUM(方向別!J73,方向別!J179,方向別!J285,方向別!J391)</f>
        <v>0</v>
      </c>
      <c r="K232" s="100">
        <f>SUM(方向別!K73,方向別!K179,方向別!K285,方向別!K391)</f>
        <v>0</v>
      </c>
      <c r="L232" s="100">
        <f>SUM(方向別!L73,方向別!L179,方向別!L285,方向別!L391)</f>
        <v>0</v>
      </c>
      <c r="M232" s="100">
        <f t="shared" ref="M232:M270" si="48">SUM(I232:L232)</f>
        <v>20</v>
      </c>
      <c r="N232" s="101">
        <f t="shared" ref="N232:N271" si="49">IF(SUM(J232,L232)=0,0,SUM(J232,L232)/M232*100)</f>
        <v>0</v>
      </c>
      <c r="O232" s="102">
        <f t="shared" si="47"/>
        <v>0.66733400066733395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33" t="s">
        <v>10</v>
      </c>
      <c r="B233" s="32"/>
      <c r="C233" s="32"/>
      <c r="D233" s="32"/>
      <c r="E233" s="32"/>
      <c r="F233" s="32"/>
      <c r="G233" s="31"/>
      <c r="H233" s="30"/>
      <c r="I233" s="97">
        <f>SUM(方向別!I74,方向別!I180,方向別!I286,方向別!I392)</f>
        <v>31</v>
      </c>
      <c r="J233" s="97">
        <f>SUM(方向別!J74,方向別!J180,方向別!J286,方向別!J392)</f>
        <v>2</v>
      </c>
      <c r="K233" s="97">
        <f>SUM(方向別!K74,方向別!K180,方向別!K286,方向別!K392)</f>
        <v>0</v>
      </c>
      <c r="L233" s="97">
        <f>SUM(方向別!L74,方向別!L180,方向別!L286,方向別!L392)</f>
        <v>0</v>
      </c>
      <c r="M233" s="97">
        <f t="shared" si="48"/>
        <v>33</v>
      </c>
      <c r="N233" s="98">
        <f t="shared" si="49"/>
        <v>6.0606060606060606</v>
      </c>
      <c r="O233" s="99">
        <f t="shared" si="47"/>
        <v>1.1011011011011012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33" t="s">
        <v>11</v>
      </c>
      <c r="B234" s="32"/>
      <c r="C234" s="32"/>
      <c r="D234" s="32"/>
      <c r="E234" s="32"/>
      <c r="F234" s="32"/>
      <c r="G234" s="31"/>
      <c r="H234" s="30"/>
      <c r="I234" s="97">
        <f>SUM(方向別!I75,方向別!I181,方向別!I287,方向別!I393)</f>
        <v>17</v>
      </c>
      <c r="J234" s="97">
        <f>SUM(方向別!J75,方向別!J181,方向別!J287,方向別!J393)</f>
        <v>0</v>
      </c>
      <c r="K234" s="97">
        <f>SUM(方向別!K75,方向別!K181,方向別!K287,方向別!K393)</f>
        <v>0</v>
      </c>
      <c r="L234" s="97">
        <f>SUM(方向別!L75,方向別!L181,方向別!L287,方向別!L393)</f>
        <v>0</v>
      </c>
      <c r="M234" s="97">
        <f t="shared" si="48"/>
        <v>17</v>
      </c>
      <c r="N234" s="98">
        <f t="shared" si="49"/>
        <v>0</v>
      </c>
      <c r="O234" s="99">
        <f t="shared" ref="O234:O271" si="50">IF(M234=0,0,M234/M$271*100)</f>
        <v>0.56723390056723388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33" t="s">
        <v>12</v>
      </c>
      <c r="B235" s="32"/>
      <c r="C235" s="32"/>
      <c r="D235" s="32"/>
      <c r="E235" s="32"/>
      <c r="F235" s="32"/>
      <c r="G235" s="31"/>
      <c r="H235" s="30"/>
      <c r="I235" s="97">
        <f>SUM(方向別!I76,方向別!I182,方向別!I288,方向別!I394)</f>
        <v>31</v>
      </c>
      <c r="J235" s="97">
        <f>SUM(方向別!J76,方向別!J182,方向別!J288,方向別!J394)</f>
        <v>0</v>
      </c>
      <c r="K235" s="97">
        <f>SUM(方向別!K76,方向別!K182,方向別!K288,方向別!K394)</f>
        <v>1</v>
      </c>
      <c r="L235" s="97">
        <f>SUM(方向別!L76,方向別!L182,方向別!L288,方向別!L394)</f>
        <v>0</v>
      </c>
      <c r="M235" s="97">
        <f t="shared" si="48"/>
        <v>32</v>
      </c>
      <c r="N235" s="98">
        <f t="shared" si="49"/>
        <v>0</v>
      </c>
      <c r="O235" s="99">
        <f t="shared" si="47"/>
        <v>1.0677344010677345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33" t="s">
        <v>13</v>
      </c>
      <c r="B236" s="32"/>
      <c r="C236" s="32"/>
      <c r="D236" s="32"/>
      <c r="E236" s="32"/>
      <c r="F236" s="32"/>
      <c r="G236" s="31"/>
      <c r="H236" s="30"/>
      <c r="I236" s="97">
        <f>SUM(方向別!I77,方向別!I183,方向別!I289,方向別!I395)</f>
        <v>22</v>
      </c>
      <c r="J236" s="97">
        <f>SUM(方向別!J77,方向別!J183,方向別!J289,方向別!J395)</f>
        <v>0</v>
      </c>
      <c r="K236" s="97">
        <f>SUM(方向別!K77,方向別!K183,方向別!K289,方向別!K395)</f>
        <v>0</v>
      </c>
      <c r="L236" s="97">
        <f>SUM(方向別!L77,方向別!L183,方向別!L289,方向別!L395)</f>
        <v>0</v>
      </c>
      <c r="M236" s="97">
        <f t="shared" si="48"/>
        <v>22</v>
      </c>
      <c r="N236" s="98">
        <f t="shared" si="49"/>
        <v>0</v>
      </c>
      <c r="O236" s="99">
        <f t="shared" si="47"/>
        <v>0.7340674007340674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33" t="s">
        <v>14</v>
      </c>
      <c r="B237" s="32"/>
      <c r="C237" s="32"/>
      <c r="D237" s="32"/>
      <c r="E237" s="32"/>
      <c r="F237" s="32"/>
      <c r="G237" s="31"/>
      <c r="H237" s="30"/>
      <c r="I237" s="97">
        <f>SUM(方向別!I78,方向別!I184,方向別!I290,方向別!I396)</f>
        <v>20</v>
      </c>
      <c r="J237" s="97">
        <f>SUM(方向別!J78,方向別!J184,方向別!J290,方向別!J396)</f>
        <v>1</v>
      </c>
      <c r="K237" s="97">
        <f>SUM(方向別!K78,方向別!K184,方向別!K290,方向別!K396)</f>
        <v>1</v>
      </c>
      <c r="L237" s="97">
        <f>SUM(方向別!L78,方向別!L184,方向別!L290,方向別!L396)</f>
        <v>0</v>
      </c>
      <c r="M237" s="97">
        <f t="shared" si="48"/>
        <v>22</v>
      </c>
      <c r="N237" s="98">
        <f t="shared" si="49"/>
        <v>4.5454545454545459</v>
      </c>
      <c r="O237" s="99">
        <f t="shared" si="47"/>
        <v>0.7340674007340674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29" t="s">
        <v>15</v>
      </c>
      <c r="B238" s="28"/>
      <c r="C238" s="28"/>
      <c r="D238" s="28"/>
      <c r="E238" s="28"/>
      <c r="F238" s="28"/>
      <c r="G238" s="27"/>
      <c r="H238" s="26"/>
      <c r="I238" s="103">
        <f>SUM(方向別!I79,方向別!I185,方向別!I291,方向別!I397)</f>
        <v>141</v>
      </c>
      <c r="J238" s="103">
        <f>SUM(方向別!J79,方向別!J185,方向別!J291,方向別!J397)</f>
        <v>3</v>
      </c>
      <c r="K238" s="103">
        <f>SUM(方向別!K79,方向別!K185,方向別!K291,方向別!K397)</f>
        <v>2</v>
      </c>
      <c r="L238" s="103">
        <f>SUM(方向別!L79,方向別!L185,方向別!L291,方向別!L397)</f>
        <v>0</v>
      </c>
      <c r="M238" s="103">
        <f t="shared" si="48"/>
        <v>146</v>
      </c>
      <c r="N238" s="104">
        <f t="shared" si="49"/>
        <v>2.054794520547945</v>
      </c>
      <c r="O238" s="105">
        <f t="shared" si="47"/>
        <v>4.8715382048715377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37" t="s">
        <v>16</v>
      </c>
      <c r="B239" s="36"/>
      <c r="C239" s="36"/>
      <c r="D239" s="36"/>
      <c r="E239" s="36"/>
      <c r="F239" s="36"/>
      <c r="G239" s="35"/>
      <c r="H239" s="34"/>
      <c r="I239" s="100">
        <f>SUM(方向別!I80,方向別!I186,方向別!I292,方向別!I398)</f>
        <v>27</v>
      </c>
      <c r="J239" s="100">
        <f>SUM(方向別!J80,方向別!J186,方向別!J292,方向別!J398)</f>
        <v>1</v>
      </c>
      <c r="K239" s="100">
        <f>SUM(方向別!K80,方向別!K186,方向別!K292,方向別!K398)</f>
        <v>0</v>
      </c>
      <c r="L239" s="100">
        <f>SUM(方向別!L80,方向別!L186,方向別!L292,方向別!L398)</f>
        <v>0</v>
      </c>
      <c r="M239" s="100">
        <f t="shared" si="48"/>
        <v>28</v>
      </c>
      <c r="N239" s="101">
        <f t="shared" si="49"/>
        <v>3.5714285714285712</v>
      </c>
      <c r="O239" s="102">
        <f t="shared" si="47"/>
        <v>0.93426760093426753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33" t="s">
        <v>17</v>
      </c>
      <c r="B240" s="32"/>
      <c r="C240" s="32"/>
      <c r="D240" s="32"/>
      <c r="E240" s="32"/>
      <c r="F240" s="32"/>
      <c r="G240" s="31"/>
      <c r="H240" s="30"/>
      <c r="I240" s="97">
        <f>SUM(方向別!I81,方向別!I187,方向別!I293,方向別!I399)</f>
        <v>27</v>
      </c>
      <c r="J240" s="97">
        <f>SUM(方向別!J81,方向別!J187,方向別!J293,方向別!J399)</f>
        <v>1</v>
      </c>
      <c r="K240" s="97">
        <f>SUM(方向別!K81,方向別!K187,方向別!K293,方向別!K399)</f>
        <v>0</v>
      </c>
      <c r="L240" s="97">
        <f>SUM(方向別!L81,方向別!L187,方向別!L293,方向別!L399)</f>
        <v>0</v>
      </c>
      <c r="M240" s="97">
        <f t="shared" si="48"/>
        <v>28</v>
      </c>
      <c r="N240" s="98">
        <f t="shared" si="49"/>
        <v>3.5714285714285712</v>
      </c>
      <c r="O240" s="99">
        <f t="shared" si="47"/>
        <v>0.93426760093426753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33" t="s">
        <v>18</v>
      </c>
      <c r="B241" s="32"/>
      <c r="C241" s="32"/>
      <c r="D241" s="32"/>
      <c r="E241" s="32"/>
      <c r="F241" s="32"/>
      <c r="G241" s="31"/>
      <c r="H241" s="30"/>
      <c r="I241" s="97">
        <f>SUM(方向別!I82,方向別!I188,方向別!I294,方向別!I400)</f>
        <v>28</v>
      </c>
      <c r="J241" s="97">
        <f>SUM(方向別!J82,方向別!J188,方向別!J294,方向別!J400)</f>
        <v>2</v>
      </c>
      <c r="K241" s="97">
        <f>SUM(方向別!K82,方向別!K188,方向別!K294,方向別!K400)</f>
        <v>3</v>
      </c>
      <c r="L241" s="97">
        <f>SUM(方向別!L82,方向別!L188,方向別!L294,方向別!L400)</f>
        <v>0</v>
      </c>
      <c r="M241" s="97">
        <f t="shared" si="48"/>
        <v>33</v>
      </c>
      <c r="N241" s="98">
        <f t="shared" si="49"/>
        <v>6.0606060606060606</v>
      </c>
      <c r="O241" s="99">
        <f t="shared" si="47"/>
        <v>1.1011011011011012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33" t="s">
        <v>19</v>
      </c>
      <c r="B242" s="32"/>
      <c r="C242" s="32"/>
      <c r="D242" s="32"/>
      <c r="E242" s="32"/>
      <c r="F242" s="32"/>
      <c r="G242" s="31"/>
      <c r="H242" s="30"/>
      <c r="I242" s="97">
        <f>SUM(方向別!I83,方向別!I189,方向別!I295,方向別!I401)</f>
        <v>20</v>
      </c>
      <c r="J242" s="97">
        <f>SUM(方向別!J83,方向別!J189,方向別!J295,方向別!J401)</f>
        <v>1</v>
      </c>
      <c r="K242" s="97">
        <f>SUM(方向別!K83,方向別!K189,方向別!K295,方向別!K401)</f>
        <v>0</v>
      </c>
      <c r="L242" s="97">
        <f>SUM(方向別!L83,方向別!L189,方向別!L295,方向別!L401)</f>
        <v>0</v>
      </c>
      <c r="M242" s="97">
        <f t="shared" si="48"/>
        <v>21</v>
      </c>
      <c r="N242" s="98">
        <f t="shared" si="49"/>
        <v>4.7619047619047619</v>
      </c>
      <c r="O242" s="99">
        <f t="shared" si="47"/>
        <v>0.70070070070070067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33" t="s">
        <v>20</v>
      </c>
      <c r="B243" s="32"/>
      <c r="C243" s="32"/>
      <c r="D243" s="32"/>
      <c r="E243" s="32"/>
      <c r="F243" s="32"/>
      <c r="G243" s="31"/>
      <c r="H243" s="30"/>
      <c r="I243" s="97">
        <f>SUM(方向別!I84,方向別!I190,方向別!I296,方向別!I402)</f>
        <v>29</v>
      </c>
      <c r="J243" s="97">
        <f>SUM(方向別!J84,方向別!J190,方向別!J296,方向別!J402)</f>
        <v>0</v>
      </c>
      <c r="K243" s="97">
        <f>SUM(方向別!K84,方向別!K190,方向別!K296,方向別!K402)</f>
        <v>2</v>
      </c>
      <c r="L243" s="97">
        <f>SUM(方向別!L84,方向別!L190,方向別!L296,方向別!L402)</f>
        <v>0</v>
      </c>
      <c r="M243" s="97">
        <f t="shared" si="48"/>
        <v>31</v>
      </c>
      <c r="N243" s="98">
        <f t="shared" si="49"/>
        <v>0</v>
      </c>
      <c r="O243" s="99">
        <f t="shared" si="47"/>
        <v>1.0343677010343677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33" t="s">
        <v>21</v>
      </c>
      <c r="B244" s="32"/>
      <c r="C244" s="32"/>
      <c r="D244" s="32"/>
      <c r="E244" s="32"/>
      <c r="F244" s="32"/>
      <c r="G244" s="31"/>
      <c r="H244" s="30"/>
      <c r="I244" s="97">
        <f>SUM(方向別!I85,方向別!I191,方向別!I297,方向別!I403)</f>
        <v>30</v>
      </c>
      <c r="J244" s="97">
        <f>SUM(方向別!J85,方向別!J191,方向別!J297,方向別!J403)</f>
        <v>0</v>
      </c>
      <c r="K244" s="97">
        <f>SUM(方向別!K85,方向別!K191,方向別!K297,方向別!K403)</f>
        <v>3</v>
      </c>
      <c r="L244" s="97">
        <f>SUM(方向別!L85,方向別!L191,方向別!L297,方向別!L403)</f>
        <v>1</v>
      </c>
      <c r="M244" s="97">
        <f t="shared" si="48"/>
        <v>34</v>
      </c>
      <c r="N244" s="98">
        <f t="shared" si="49"/>
        <v>2.9411764705882351</v>
      </c>
      <c r="O244" s="99">
        <f t="shared" si="47"/>
        <v>1.1344678011344678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29" t="s">
        <v>15</v>
      </c>
      <c r="B245" s="28"/>
      <c r="C245" s="28"/>
      <c r="D245" s="28"/>
      <c r="E245" s="28"/>
      <c r="F245" s="28"/>
      <c r="G245" s="27"/>
      <c r="H245" s="26"/>
      <c r="I245" s="103">
        <f>SUM(方向別!I86,方向別!I192,方向別!I298,方向別!I404)</f>
        <v>161</v>
      </c>
      <c r="J245" s="103">
        <f>SUM(方向別!J86,方向別!J192,方向別!J298,方向別!J404)</f>
        <v>5</v>
      </c>
      <c r="K245" s="103">
        <f>SUM(方向別!K86,方向別!K192,方向別!K298,方向別!K404)</f>
        <v>8</v>
      </c>
      <c r="L245" s="103">
        <f>SUM(方向別!L86,方向別!L192,方向別!L298,方向別!L404)</f>
        <v>1</v>
      </c>
      <c r="M245" s="103">
        <f t="shared" si="48"/>
        <v>175</v>
      </c>
      <c r="N245" s="104">
        <f t="shared" si="49"/>
        <v>3.4285714285714288</v>
      </c>
      <c r="O245" s="105">
        <f t="shared" si="47"/>
        <v>5.8391725058391728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33" t="s">
        <v>22</v>
      </c>
      <c r="B246" s="32"/>
      <c r="C246" s="32"/>
      <c r="D246" s="32"/>
      <c r="E246" s="32"/>
      <c r="F246" s="32"/>
      <c r="G246" s="31"/>
      <c r="H246" s="30"/>
      <c r="I246" s="97">
        <f>SUM(方向別!I87,方向別!I193,方向別!I299,方向別!I405)</f>
        <v>236</v>
      </c>
      <c r="J246" s="97">
        <f>SUM(方向別!J87,方向別!J193,方向別!J299,方向別!J405)</f>
        <v>1</v>
      </c>
      <c r="K246" s="97">
        <f>SUM(方向別!K87,方向別!K193,方向別!K299,方向別!K405)</f>
        <v>9</v>
      </c>
      <c r="L246" s="97">
        <f>SUM(方向別!L87,方向別!L193,方向別!L299,方向別!L405)</f>
        <v>3</v>
      </c>
      <c r="M246" s="97">
        <f t="shared" si="48"/>
        <v>249</v>
      </c>
      <c r="N246" s="98">
        <f t="shared" si="49"/>
        <v>1.6064257028112447</v>
      </c>
      <c r="O246" s="99">
        <f t="shared" si="47"/>
        <v>8.3083083083083089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33" t="s">
        <v>23</v>
      </c>
      <c r="B247" s="32"/>
      <c r="C247" s="32"/>
      <c r="D247" s="32"/>
      <c r="E247" s="32"/>
      <c r="F247" s="32"/>
      <c r="G247" s="31"/>
      <c r="H247" s="30"/>
      <c r="I247" s="97">
        <f>SUM(方向別!I88,方向別!I194,方向別!I300,方向別!I406)</f>
        <v>209</v>
      </c>
      <c r="J247" s="97">
        <f>SUM(方向別!J88,方向別!J194,方向別!J300,方向別!J406)</f>
        <v>3</v>
      </c>
      <c r="K247" s="97">
        <f>SUM(方向別!K88,方向別!K194,方向別!K300,方向別!K406)</f>
        <v>13</v>
      </c>
      <c r="L247" s="97">
        <f>SUM(方向別!L88,方向別!L194,方向別!L300,方向別!L406)</f>
        <v>2</v>
      </c>
      <c r="M247" s="97">
        <f t="shared" si="48"/>
        <v>227</v>
      </c>
      <c r="N247" s="98">
        <f t="shared" si="49"/>
        <v>2.2026431718061676</v>
      </c>
      <c r="O247" s="99">
        <f t="shared" si="47"/>
        <v>7.5742409075742412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33" t="s">
        <v>24</v>
      </c>
      <c r="B248" s="32"/>
      <c r="C248" s="32"/>
      <c r="D248" s="32"/>
      <c r="E248" s="32"/>
      <c r="F248" s="32"/>
      <c r="G248" s="31"/>
      <c r="H248" s="30"/>
      <c r="I248" s="97">
        <f>SUM(方向別!I89,方向別!I195,方向別!I301,方向別!I407)</f>
        <v>198</v>
      </c>
      <c r="J248" s="97">
        <f>SUM(方向別!J89,方向別!J195,方向別!J301,方向別!J407)</f>
        <v>2</v>
      </c>
      <c r="K248" s="97">
        <f>SUM(方向別!K89,方向別!K195,方向別!K301,方向別!K407)</f>
        <v>11</v>
      </c>
      <c r="L248" s="97">
        <f>SUM(方向別!L89,方向別!L195,方向別!L301,方向別!L407)</f>
        <v>2</v>
      </c>
      <c r="M248" s="97">
        <f t="shared" si="48"/>
        <v>213</v>
      </c>
      <c r="N248" s="98">
        <f t="shared" si="49"/>
        <v>1.8779342723004695</v>
      </c>
      <c r="O248" s="99">
        <f t="shared" si="47"/>
        <v>7.1071071071071064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33" t="s">
        <v>25</v>
      </c>
      <c r="B249" s="32"/>
      <c r="C249" s="32"/>
      <c r="D249" s="32"/>
      <c r="E249" s="32"/>
      <c r="F249" s="32"/>
      <c r="G249" s="31"/>
      <c r="H249" s="30"/>
      <c r="I249" s="97">
        <f>SUM(方向別!I90,方向別!I196,方向別!I302,方向別!I408)</f>
        <v>216</v>
      </c>
      <c r="J249" s="97">
        <f>SUM(方向別!J90,方向別!J196,方向別!J302,方向別!J408)</f>
        <v>2</v>
      </c>
      <c r="K249" s="97">
        <f>SUM(方向別!K90,方向別!K196,方向別!K302,方向別!K408)</f>
        <v>4</v>
      </c>
      <c r="L249" s="97">
        <f>SUM(方向別!L90,方向別!L196,方向別!L302,方向別!L408)</f>
        <v>0</v>
      </c>
      <c r="M249" s="97">
        <f t="shared" si="48"/>
        <v>222</v>
      </c>
      <c r="N249" s="98">
        <f t="shared" si="49"/>
        <v>0.90090090090090091</v>
      </c>
      <c r="O249" s="99">
        <f t="shared" si="47"/>
        <v>7.4074074074074066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33" t="s">
        <v>26</v>
      </c>
      <c r="B250" s="32"/>
      <c r="C250" s="32"/>
      <c r="D250" s="32"/>
      <c r="E250" s="32"/>
      <c r="F250" s="32"/>
      <c r="G250" s="31"/>
      <c r="H250" s="30"/>
      <c r="I250" s="97">
        <f>SUM(方向別!I91,方向別!I197,方向別!I303,方向別!I409)</f>
        <v>216</v>
      </c>
      <c r="J250" s="97">
        <f>SUM(方向別!J91,方向別!J197,方向別!J303,方向別!J409)</f>
        <v>4</v>
      </c>
      <c r="K250" s="97">
        <f>SUM(方向別!K91,方向別!K197,方向別!K303,方向別!K409)</f>
        <v>5</v>
      </c>
      <c r="L250" s="97">
        <f>SUM(方向別!L91,方向別!L197,方向別!L303,方向別!L409)</f>
        <v>1</v>
      </c>
      <c r="M250" s="97">
        <f t="shared" si="48"/>
        <v>226</v>
      </c>
      <c r="N250" s="98">
        <f t="shared" si="49"/>
        <v>2.2123893805309733</v>
      </c>
      <c r="O250" s="99">
        <f t="shared" si="47"/>
        <v>7.5408742075408739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33" t="s">
        <v>27</v>
      </c>
      <c r="B251" s="32"/>
      <c r="C251" s="32"/>
      <c r="D251" s="32"/>
      <c r="E251" s="32"/>
      <c r="F251" s="32"/>
      <c r="G251" s="31"/>
      <c r="H251" s="30"/>
      <c r="I251" s="97">
        <f>SUM(方向別!I92,方向別!I198,方向別!I304,方向別!I410)</f>
        <v>218</v>
      </c>
      <c r="J251" s="97">
        <f>SUM(方向別!J92,方向別!J198,方向別!J304,方向別!J410)</f>
        <v>2</v>
      </c>
      <c r="K251" s="97">
        <f>SUM(方向別!K92,方向別!K198,方向別!K304,方向別!K410)</f>
        <v>11</v>
      </c>
      <c r="L251" s="97">
        <f>SUM(方向別!L92,方向別!L198,方向別!L304,方向別!L410)</f>
        <v>1</v>
      </c>
      <c r="M251" s="97">
        <f t="shared" si="48"/>
        <v>232</v>
      </c>
      <c r="N251" s="98">
        <f t="shared" si="49"/>
        <v>1.2931034482758621</v>
      </c>
      <c r="O251" s="99">
        <f t="shared" si="47"/>
        <v>7.7410744077410749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33" t="s">
        <v>28</v>
      </c>
      <c r="B252" s="32"/>
      <c r="C252" s="32"/>
      <c r="D252" s="32"/>
      <c r="E252" s="32"/>
      <c r="F252" s="32"/>
      <c r="G252" s="31"/>
      <c r="H252" s="30"/>
      <c r="I252" s="97">
        <f>SUM(方向別!I93,方向別!I199,方向別!I305,方向別!I411)</f>
        <v>178</v>
      </c>
      <c r="J252" s="97">
        <f>SUM(方向別!J93,方向別!J199,方向別!J305,方向別!J411)</f>
        <v>3</v>
      </c>
      <c r="K252" s="97">
        <f>SUM(方向別!K93,方向別!K199,方向別!K305,方向別!K411)</f>
        <v>10</v>
      </c>
      <c r="L252" s="97">
        <f>SUM(方向別!L93,方向別!L199,方向別!L305,方向別!L411)</f>
        <v>0</v>
      </c>
      <c r="M252" s="97">
        <f t="shared" si="48"/>
        <v>191</v>
      </c>
      <c r="N252" s="98">
        <f t="shared" si="49"/>
        <v>1.5706806282722512</v>
      </c>
      <c r="O252" s="99">
        <f t="shared" si="47"/>
        <v>6.3730397063730386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33" t="s">
        <v>56</v>
      </c>
      <c r="B253" s="32"/>
      <c r="C253" s="32"/>
      <c r="D253" s="32"/>
      <c r="E253" s="32"/>
      <c r="F253" s="32"/>
      <c r="G253" s="31"/>
      <c r="H253" s="30"/>
      <c r="I253" s="97">
        <f>SUM(方向別!I94,方向別!I200,方向別!I306,方向別!I412)</f>
        <v>225</v>
      </c>
      <c r="J253" s="97">
        <f>SUM(方向別!J94,方向別!J200,方向別!J306,方向別!J412)</f>
        <v>2</v>
      </c>
      <c r="K253" s="97">
        <f>SUM(方向別!K94,方向別!K200,方向別!K306,方向別!K412)</f>
        <v>9</v>
      </c>
      <c r="L253" s="97">
        <f>SUM(方向別!L94,方向別!L200,方向別!L306,方向別!L412)</f>
        <v>2</v>
      </c>
      <c r="M253" s="97">
        <f t="shared" si="48"/>
        <v>238</v>
      </c>
      <c r="N253" s="98">
        <f t="shared" si="49"/>
        <v>1.680672268907563</v>
      </c>
      <c r="O253" s="99">
        <f t="shared" si="47"/>
        <v>7.941274607941275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37" t="s">
        <v>29</v>
      </c>
      <c r="B254" s="36"/>
      <c r="C254" s="36"/>
      <c r="D254" s="36"/>
      <c r="E254" s="36"/>
      <c r="F254" s="36"/>
      <c r="G254" s="35"/>
      <c r="H254" s="34"/>
      <c r="I254" s="100">
        <f>SUM(方向別!I95,方向別!I201,方向別!I307,方向別!I413)</f>
        <v>24</v>
      </c>
      <c r="J254" s="100">
        <f>SUM(方向別!J95,方向別!J201,方向別!J307,方向別!J413)</f>
        <v>0</v>
      </c>
      <c r="K254" s="100">
        <f>SUM(方向別!K95,方向別!K201,方向別!K307,方向別!K413)</f>
        <v>1</v>
      </c>
      <c r="L254" s="100">
        <f>SUM(方向別!L95,方向別!L201,方向別!L307,方向別!L413)</f>
        <v>0</v>
      </c>
      <c r="M254" s="100">
        <f t="shared" si="48"/>
        <v>25</v>
      </c>
      <c r="N254" s="101">
        <f t="shared" si="49"/>
        <v>0</v>
      </c>
      <c r="O254" s="102">
        <f t="shared" si="47"/>
        <v>0.83416750083416746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33" t="s">
        <v>30</v>
      </c>
      <c r="B255" s="32"/>
      <c r="C255" s="32"/>
      <c r="D255" s="32"/>
      <c r="E255" s="32"/>
      <c r="F255" s="32"/>
      <c r="G255" s="31"/>
      <c r="H255" s="30"/>
      <c r="I255" s="97">
        <f>SUM(方向別!I96,方向別!I202,方向別!I308,方向別!I414)</f>
        <v>32</v>
      </c>
      <c r="J255" s="97">
        <f>SUM(方向別!J96,方向別!J202,方向別!J308,方向別!J414)</f>
        <v>0</v>
      </c>
      <c r="K255" s="97">
        <f>SUM(方向別!K96,方向別!K202,方向別!K308,方向別!K414)</f>
        <v>3</v>
      </c>
      <c r="L255" s="97">
        <f>SUM(方向別!L96,方向別!L202,方向別!L308,方向別!L414)</f>
        <v>0</v>
      </c>
      <c r="M255" s="97">
        <f t="shared" si="48"/>
        <v>35</v>
      </c>
      <c r="N255" s="98">
        <f t="shared" si="49"/>
        <v>0</v>
      </c>
      <c r="O255" s="99">
        <f t="shared" si="47"/>
        <v>1.1678345011678346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33" t="s">
        <v>31</v>
      </c>
      <c r="B256" s="32"/>
      <c r="C256" s="32"/>
      <c r="D256" s="32"/>
      <c r="E256" s="32"/>
      <c r="F256" s="32"/>
      <c r="G256" s="31"/>
      <c r="H256" s="30"/>
      <c r="I256" s="97">
        <f>SUM(方向別!I97,方向別!I203,方向別!I309,方向別!I415)</f>
        <v>39</v>
      </c>
      <c r="J256" s="97">
        <f>SUM(方向別!J97,方向別!J203,方向別!J309,方向別!J415)</f>
        <v>0</v>
      </c>
      <c r="K256" s="97">
        <f>SUM(方向別!K97,方向別!K203,方向別!K309,方向別!K415)</f>
        <v>2</v>
      </c>
      <c r="L256" s="97">
        <f>SUM(方向別!L97,方向別!L203,方向別!L309,方向別!L415)</f>
        <v>0</v>
      </c>
      <c r="M256" s="97">
        <f t="shared" si="48"/>
        <v>41</v>
      </c>
      <c r="N256" s="98">
        <f t="shared" si="49"/>
        <v>0</v>
      </c>
      <c r="O256" s="99">
        <f t="shared" si="47"/>
        <v>1.3680347013680347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33" t="s">
        <v>32</v>
      </c>
      <c r="B257" s="32"/>
      <c r="C257" s="32"/>
      <c r="D257" s="32"/>
      <c r="E257" s="32"/>
      <c r="F257" s="32"/>
      <c r="G257" s="31"/>
      <c r="H257" s="30"/>
      <c r="I257" s="97">
        <f>SUM(方向別!I98,方向別!I204,方向別!I310,方向別!I416)</f>
        <v>38</v>
      </c>
      <c r="J257" s="97">
        <f>SUM(方向別!J98,方向別!J204,方向別!J310,方向別!J416)</f>
        <v>1</v>
      </c>
      <c r="K257" s="97">
        <f>SUM(方向別!K98,方向別!K204,方向別!K310,方向別!K416)</f>
        <v>0</v>
      </c>
      <c r="L257" s="97">
        <f>SUM(方向別!L98,方向別!L204,方向別!L310,方向別!L416)</f>
        <v>0</v>
      </c>
      <c r="M257" s="97">
        <f t="shared" si="48"/>
        <v>39</v>
      </c>
      <c r="N257" s="98">
        <f t="shared" si="49"/>
        <v>2.5641025641025639</v>
      </c>
      <c r="O257" s="99">
        <f t="shared" si="47"/>
        <v>1.3013013013013013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33" t="s">
        <v>33</v>
      </c>
      <c r="B258" s="32"/>
      <c r="C258" s="32"/>
      <c r="D258" s="32"/>
      <c r="E258" s="32"/>
      <c r="F258" s="32"/>
      <c r="G258" s="31"/>
      <c r="H258" s="30"/>
      <c r="I258" s="97">
        <f>SUM(方向別!I99,方向別!I205,方向別!I311,方向別!I417)</f>
        <v>31</v>
      </c>
      <c r="J258" s="97">
        <f>SUM(方向別!J99,方向別!J205,方向別!J311,方向別!J417)</f>
        <v>0</v>
      </c>
      <c r="K258" s="97">
        <f>SUM(方向別!K99,方向別!K205,方向別!K311,方向別!K417)</f>
        <v>2</v>
      </c>
      <c r="L258" s="97">
        <f>SUM(方向別!L99,方向別!L205,方向別!L311,方向別!L417)</f>
        <v>0</v>
      </c>
      <c r="M258" s="97">
        <f t="shared" si="48"/>
        <v>33</v>
      </c>
      <c r="N258" s="98">
        <f t="shared" si="49"/>
        <v>0</v>
      </c>
      <c r="O258" s="99">
        <f t="shared" si="47"/>
        <v>1.1011011011011012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33" t="s">
        <v>34</v>
      </c>
      <c r="B259" s="32"/>
      <c r="C259" s="32"/>
      <c r="D259" s="32"/>
      <c r="E259" s="32"/>
      <c r="F259" s="32"/>
      <c r="G259" s="31"/>
      <c r="H259" s="30"/>
      <c r="I259" s="97">
        <f>SUM(方向別!I100,方向別!I206,方向別!I312,方向別!I418)</f>
        <v>30</v>
      </c>
      <c r="J259" s="97">
        <f>SUM(方向別!J100,方向別!J206,方向別!J312,方向別!J418)</f>
        <v>2</v>
      </c>
      <c r="K259" s="97">
        <f>SUM(方向別!K100,方向別!K206,方向別!K312,方向別!K418)</f>
        <v>0</v>
      </c>
      <c r="L259" s="97">
        <f>SUM(方向別!L100,方向別!L206,方向別!L312,方向別!L418)</f>
        <v>0</v>
      </c>
      <c r="M259" s="97">
        <f t="shared" si="48"/>
        <v>32</v>
      </c>
      <c r="N259" s="98">
        <f t="shared" si="49"/>
        <v>6.25</v>
      </c>
      <c r="O259" s="99">
        <f t="shared" si="47"/>
        <v>1.0677344010677345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29" t="s">
        <v>15</v>
      </c>
      <c r="B260" s="28"/>
      <c r="C260" s="28"/>
      <c r="D260" s="28"/>
      <c r="E260" s="28"/>
      <c r="F260" s="28"/>
      <c r="G260" s="27"/>
      <c r="H260" s="26"/>
      <c r="I260" s="103">
        <f>SUM(方向別!I101,方向別!I207,方向別!I313,方向別!I419)</f>
        <v>194</v>
      </c>
      <c r="J260" s="103">
        <f>SUM(方向別!J101,方向別!J207,方向別!J313,方向別!J419)</f>
        <v>3</v>
      </c>
      <c r="K260" s="103">
        <f>SUM(方向別!K101,方向別!K207,方向別!K313,方向別!K419)</f>
        <v>8</v>
      </c>
      <c r="L260" s="103">
        <f>SUM(方向別!L101,方向別!L207,方向別!L313,方向別!L419)</f>
        <v>0</v>
      </c>
      <c r="M260" s="103">
        <f t="shared" si="48"/>
        <v>205</v>
      </c>
      <c r="N260" s="104">
        <f t="shared" si="49"/>
        <v>1.4634146341463417</v>
      </c>
      <c r="O260" s="105">
        <f t="shared" si="47"/>
        <v>6.8401735068401734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37" t="s">
        <v>35</v>
      </c>
      <c r="B261" s="36"/>
      <c r="C261" s="36"/>
      <c r="D261" s="36"/>
      <c r="E261" s="36"/>
      <c r="F261" s="36"/>
      <c r="G261" s="35"/>
      <c r="H261" s="34"/>
      <c r="I261" s="100">
        <f>SUM(方向別!I102,方向別!I208,方向別!I314,方向別!I420)</f>
        <v>26</v>
      </c>
      <c r="J261" s="100">
        <f>SUM(方向別!J102,方向別!J208,方向別!J314,方向別!J420)</f>
        <v>0</v>
      </c>
      <c r="K261" s="100">
        <f>SUM(方向別!K102,方向別!K208,方向別!K314,方向別!K420)</f>
        <v>1</v>
      </c>
      <c r="L261" s="100">
        <f>SUM(方向別!L102,方向別!L208,方向別!L314,方向別!L420)</f>
        <v>0</v>
      </c>
      <c r="M261" s="100">
        <f t="shared" si="48"/>
        <v>27</v>
      </c>
      <c r="N261" s="101">
        <f t="shared" si="49"/>
        <v>0</v>
      </c>
      <c r="O261" s="102">
        <f t="shared" si="47"/>
        <v>0.90090090090090091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33" t="s">
        <v>36</v>
      </c>
      <c r="B262" s="32"/>
      <c r="C262" s="32"/>
      <c r="D262" s="32"/>
      <c r="E262" s="32"/>
      <c r="F262" s="32"/>
      <c r="G262" s="31"/>
      <c r="H262" s="30"/>
      <c r="I262" s="97">
        <f>SUM(方向別!I103,方向別!I209,方向別!I315,方向別!I421)</f>
        <v>36</v>
      </c>
      <c r="J262" s="97">
        <f>SUM(方向別!J103,方向別!J209,方向別!J315,方向別!J421)</f>
        <v>1</v>
      </c>
      <c r="K262" s="97">
        <f>SUM(方向別!K103,方向別!K209,方向別!K315,方向別!K421)</f>
        <v>1</v>
      </c>
      <c r="L262" s="97">
        <f>SUM(方向別!L103,方向別!L209,方向別!L315,方向別!L421)</f>
        <v>0</v>
      </c>
      <c r="M262" s="97">
        <f t="shared" si="48"/>
        <v>38</v>
      </c>
      <c r="N262" s="98">
        <f t="shared" si="49"/>
        <v>2.6315789473684208</v>
      </c>
      <c r="O262" s="99">
        <f t="shared" si="47"/>
        <v>1.2679346012679347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33" t="s">
        <v>37</v>
      </c>
      <c r="B263" s="32"/>
      <c r="C263" s="32"/>
      <c r="D263" s="32"/>
      <c r="E263" s="32"/>
      <c r="F263" s="32"/>
      <c r="G263" s="31"/>
      <c r="H263" s="30"/>
      <c r="I263" s="97">
        <f>SUM(方向別!I104,方向別!I210,方向別!I316,方向別!I422)</f>
        <v>23</v>
      </c>
      <c r="J263" s="97">
        <f>SUM(方向別!J104,方向別!J210,方向別!J316,方向別!J422)</f>
        <v>0</v>
      </c>
      <c r="K263" s="97">
        <f>SUM(方向別!K104,方向別!K210,方向別!K316,方向別!K422)</f>
        <v>1</v>
      </c>
      <c r="L263" s="97">
        <f>SUM(方向別!L104,方向別!L210,方向別!L316,方向別!L422)</f>
        <v>0</v>
      </c>
      <c r="M263" s="97">
        <f t="shared" si="48"/>
        <v>24</v>
      </c>
      <c r="N263" s="98">
        <f t="shared" si="49"/>
        <v>0</v>
      </c>
      <c r="O263" s="99">
        <f t="shared" si="47"/>
        <v>0.80080080080080074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33" t="s">
        <v>38</v>
      </c>
      <c r="B264" s="32"/>
      <c r="C264" s="32"/>
      <c r="D264" s="32"/>
      <c r="E264" s="32"/>
      <c r="F264" s="32"/>
      <c r="G264" s="31"/>
      <c r="H264" s="30"/>
      <c r="I264" s="97">
        <f>SUM(方向別!I105,方向別!I211,方向別!I317,方向別!I423)</f>
        <v>30</v>
      </c>
      <c r="J264" s="97">
        <f>SUM(方向別!J105,方向別!J211,方向別!J317,方向別!J423)</f>
        <v>2</v>
      </c>
      <c r="K264" s="97">
        <f>SUM(方向別!K105,方向別!K211,方向別!K317,方向別!K423)</f>
        <v>1</v>
      </c>
      <c r="L264" s="97">
        <f>SUM(方向別!L105,方向別!L211,方向別!L317,方向別!L423)</f>
        <v>0</v>
      </c>
      <c r="M264" s="97">
        <f t="shared" si="48"/>
        <v>33</v>
      </c>
      <c r="N264" s="98">
        <f t="shared" si="49"/>
        <v>6.0606060606060606</v>
      </c>
      <c r="O264" s="99">
        <f t="shared" si="47"/>
        <v>1.1011011011011012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33" t="s">
        <v>39</v>
      </c>
      <c r="B265" s="32"/>
      <c r="C265" s="32"/>
      <c r="D265" s="32"/>
      <c r="E265" s="32"/>
      <c r="F265" s="32"/>
      <c r="G265" s="31"/>
      <c r="H265" s="30"/>
      <c r="I265" s="97">
        <f>SUM(方向別!I106,方向別!I212,方向別!I318,方向別!I424)</f>
        <v>29</v>
      </c>
      <c r="J265" s="97">
        <f>SUM(方向別!J106,方向別!J212,方向別!J318,方向別!J424)</f>
        <v>0</v>
      </c>
      <c r="K265" s="97">
        <f>SUM(方向別!K106,方向別!K212,方向別!K318,方向別!K424)</f>
        <v>0</v>
      </c>
      <c r="L265" s="97">
        <f>SUM(方向別!L106,方向別!L212,方向別!L318,方向別!L424)</f>
        <v>0</v>
      </c>
      <c r="M265" s="97">
        <f t="shared" si="48"/>
        <v>29</v>
      </c>
      <c r="N265" s="98">
        <f t="shared" si="49"/>
        <v>0</v>
      </c>
      <c r="O265" s="99">
        <f t="shared" si="47"/>
        <v>0.96763430096763436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33" t="s">
        <v>40</v>
      </c>
      <c r="B266" s="32"/>
      <c r="C266" s="32"/>
      <c r="D266" s="32"/>
      <c r="E266" s="32"/>
      <c r="F266" s="32"/>
      <c r="G266" s="31"/>
      <c r="H266" s="30"/>
      <c r="I266" s="97">
        <f>SUM(方向別!I107,方向別!I213,方向別!I319,方向別!I425)</f>
        <v>11</v>
      </c>
      <c r="J266" s="97">
        <f>SUM(方向別!J107,方向別!J213,方向別!J319,方向別!J425)</f>
        <v>0</v>
      </c>
      <c r="K266" s="97">
        <f>SUM(方向別!K107,方向別!K213,方向別!K319,方向別!K425)</f>
        <v>0</v>
      </c>
      <c r="L266" s="97">
        <f>SUM(方向別!L107,方向別!L213,方向別!L319,方向別!L425)</f>
        <v>0</v>
      </c>
      <c r="M266" s="97">
        <f t="shared" si="48"/>
        <v>11</v>
      </c>
      <c r="N266" s="98">
        <f t="shared" si="49"/>
        <v>0</v>
      </c>
      <c r="O266" s="99">
        <f t="shared" si="47"/>
        <v>0.3670337003670337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29" t="s">
        <v>15</v>
      </c>
      <c r="B267" s="28"/>
      <c r="C267" s="28"/>
      <c r="D267" s="28"/>
      <c r="E267" s="28"/>
      <c r="F267" s="28"/>
      <c r="G267" s="27"/>
      <c r="H267" s="26"/>
      <c r="I267" s="103">
        <f>SUM(方向別!I108,方向別!I214,方向別!I320,方向別!I426)</f>
        <v>155</v>
      </c>
      <c r="J267" s="103">
        <f>SUM(方向別!J108,方向別!J214,方向別!J320,方向別!J426)</f>
        <v>3</v>
      </c>
      <c r="K267" s="103">
        <f>SUM(方向別!K108,方向別!K214,方向別!K320,方向別!K426)</f>
        <v>4</v>
      </c>
      <c r="L267" s="103">
        <f>SUM(方向別!L108,方向別!L214,方向別!L320,方向別!L426)</f>
        <v>0</v>
      </c>
      <c r="M267" s="103">
        <f t="shared" si="48"/>
        <v>162</v>
      </c>
      <c r="N267" s="104">
        <f t="shared" si="49"/>
        <v>1.8518518518518516</v>
      </c>
      <c r="O267" s="105">
        <f t="shared" si="47"/>
        <v>5.4054054054054053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2" customFormat="1" ht="13.5" customHeight="1">
      <c r="A268" s="33" t="s">
        <v>90</v>
      </c>
      <c r="B268" s="32"/>
      <c r="C268" s="32"/>
      <c r="D268" s="32"/>
      <c r="E268" s="32"/>
      <c r="F268" s="32"/>
      <c r="G268" s="31"/>
      <c r="H268" s="30"/>
      <c r="I268" s="97">
        <f>SUM(方向別!I109,方向別!I215,方向別!I321,方向別!I427)</f>
        <v>84</v>
      </c>
      <c r="J268" s="97">
        <f>SUM(方向別!J109,方向別!J215,方向別!J321,方向別!J427)</f>
        <v>3</v>
      </c>
      <c r="K268" s="97">
        <f>SUM(方向別!K109,方向別!K215,方向別!K321,方向別!K427)</f>
        <v>6</v>
      </c>
      <c r="L268" s="97">
        <f>SUM(方向別!L109,方向別!L215,方向別!L321,方向別!L427)</f>
        <v>1</v>
      </c>
      <c r="M268" s="97">
        <f t="shared" si="48"/>
        <v>94</v>
      </c>
      <c r="N268" s="98">
        <f t="shared" ref="N268:N270" si="51">IF(SUM(J268,L268)=0,0,ROUND(SUM(J268,L268)/M268*100,1))</f>
        <v>4.3</v>
      </c>
      <c r="O268" s="99">
        <f t="shared" si="47"/>
        <v>3.1364698031364697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</row>
    <row r="269" spans="1:67" s="22" customFormat="1" ht="13.5" customHeight="1">
      <c r="A269" s="33" t="s">
        <v>91</v>
      </c>
      <c r="B269" s="32"/>
      <c r="C269" s="32"/>
      <c r="D269" s="32"/>
      <c r="E269" s="32"/>
      <c r="F269" s="32"/>
      <c r="G269" s="31"/>
      <c r="H269" s="30"/>
      <c r="I269" s="97">
        <f>SUM(方向別!I110,方向別!I216,方向別!I322,方向別!I428)</f>
        <v>84</v>
      </c>
      <c r="J269" s="97">
        <f>SUM(方向別!J110,方向別!J216,方向別!J322,方向別!J428)</f>
        <v>1</v>
      </c>
      <c r="K269" s="97">
        <f>SUM(方向別!K110,方向別!K216,方向別!K322,方向別!K428)</f>
        <v>5</v>
      </c>
      <c r="L269" s="97">
        <f>SUM(方向別!L110,方向別!L216,方向別!L322,方向別!L428)</f>
        <v>0</v>
      </c>
      <c r="M269" s="97">
        <f t="shared" si="48"/>
        <v>90</v>
      </c>
      <c r="N269" s="98">
        <f t="shared" si="51"/>
        <v>1.1000000000000001</v>
      </c>
      <c r="O269" s="99">
        <f t="shared" si="47"/>
        <v>3.0030030030030028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</row>
    <row r="270" spans="1:67" s="22" customFormat="1" ht="13.5" customHeight="1">
      <c r="A270" s="33" t="s">
        <v>92</v>
      </c>
      <c r="B270" s="32"/>
      <c r="C270" s="32"/>
      <c r="D270" s="32"/>
      <c r="E270" s="32"/>
      <c r="F270" s="32"/>
      <c r="G270" s="31"/>
      <c r="H270" s="30"/>
      <c r="I270" s="97">
        <f>SUM(方向別!I111,方向別!I217,方向別!I323,方向別!I429)</f>
        <v>50</v>
      </c>
      <c r="J270" s="97">
        <f>SUM(方向別!J111,方向別!J217,方向別!J323,方向別!J429)</f>
        <v>0</v>
      </c>
      <c r="K270" s="97">
        <f>SUM(方向別!K111,方向別!K217,方向別!K323,方向別!K429)</f>
        <v>3</v>
      </c>
      <c r="L270" s="97">
        <f>SUM(方向別!L111,方向別!L217,方向別!L323,方向別!L429)</f>
        <v>0</v>
      </c>
      <c r="M270" s="97">
        <f t="shared" si="48"/>
        <v>53</v>
      </c>
      <c r="N270" s="98">
        <f t="shared" si="51"/>
        <v>0</v>
      </c>
      <c r="O270" s="99">
        <f t="shared" si="47"/>
        <v>1.7684351017684352</v>
      </c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</row>
    <row r="271" spans="1:67" s="22" customFormat="1" ht="13.5" customHeight="1">
      <c r="A271" s="29" t="s">
        <v>41</v>
      </c>
      <c r="B271" s="28"/>
      <c r="C271" s="28"/>
      <c r="D271" s="28"/>
      <c r="E271" s="28"/>
      <c r="F271" s="28"/>
      <c r="G271" s="27"/>
      <c r="H271" s="26"/>
      <c r="I271" s="103">
        <f>SUM(I223:I231,I238,I245:I253,I260,I267,I268:I270)</f>
        <v>2817</v>
      </c>
      <c r="J271" s="103">
        <f>SUM(J223:J231,J238,J245:J253,J260,J267,J268:J270)</f>
        <v>41</v>
      </c>
      <c r="K271" s="103">
        <f>SUM(K223:K231,K238,K245:K253,K260,K267,K268:K270)</f>
        <v>123</v>
      </c>
      <c r="L271" s="103">
        <f>SUM(L223:L231,L238,L245:L253,L260,L267,L268:L270)</f>
        <v>16</v>
      </c>
      <c r="M271" s="103">
        <f>SUM(I271:L271)</f>
        <v>2997</v>
      </c>
      <c r="N271" s="104">
        <f t="shared" si="49"/>
        <v>1.9019019019019021</v>
      </c>
      <c r="O271" s="105">
        <f t="shared" si="50"/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</row>
    <row r="273" spans="1:63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</row>
    <row r="274" spans="1:63" s="22" customFormat="1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</row>
    <row r="275" spans="1:63" s="22" customFormat="1" ht="12" customHeight="1">
      <c r="A275" s="21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</row>
    <row r="276" spans="1:63" s="22" customFormat="1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</row>
    <row r="277" spans="1:63" s="22" customFormat="1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</row>
    <row r="278" spans="1:63" s="22" customFormat="1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</row>
    <row r="279" spans="1:63" s="22" customFormat="1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</row>
    <row r="280" spans="1:63" s="22" customFormat="1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</row>
    <row r="281" spans="1:63" s="22" customFormat="1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</row>
    <row r="282" spans="1:63" s="22" customFormat="1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</row>
    <row r="283" spans="1:63" s="22" customFormat="1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</row>
    <row r="284" spans="1:63" s="22" customFormat="1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</row>
    <row r="285" spans="1:63" s="22" customFormat="1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</row>
    <row r="286" spans="1:63" s="22" customFormat="1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</row>
    <row r="287" spans="1:63" s="22" customFormat="1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</row>
    <row r="288" spans="1:63" s="22" customFormat="1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</row>
    <row r="289" spans="1:63" s="22" customFormat="1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</row>
    <row r="290" spans="1:63" s="22" customFormat="1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</row>
    <row r="291" spans="1:63" s="22" customFormat="1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</row>
    <row r="292" spans="1:63" s="22" customFormat="1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</row>
    <row r="293" spans="1:63" s="22" customFormat="1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</row>
    <row r="294" spans="1:63" s="22" customFormat="1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</row>
    <row r="295" spans="1:63" s="22" customFormat="1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</row>
    <row r="296" spans="1:63" s="22" customFormat="1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</row>
    <row r="297" spans="1:63" s="22" customFormat="1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</row>
    <row r="298" spans="1:63" s="22" customFormat="1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</row>
    <row r="299" spans="1:63" s="22" customFormat="1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</row>
    <row r="300" spans="1:63" s="22" customFormat="1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</row>
    <row r="301" spans="1:63" s="22" customFormat="1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</row>
    <row r="302" spans="1:63" s="22" customFormat="1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</row>
    <row r="303" spans="1:63" s="22" customFormat="1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</row>
    <row r="304" spans="1:63" s="22" customFormat="1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</row>
    <row r="305" spans="1:63" s="22" customFormat="1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</row>
    <row r="306" spans="1:63" s="22" customFormat="1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</row>
    <row r="307" spans="1:63" s="22" customFormat="1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</row>
    <row r="308" spans="1:63" s="22" customFormat="1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</row>
    <row r="309" spans="1:63" s="22" customFormat="1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</row>
    <row r="310" spans="1:63" s="22" customFormat="1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</row>
    <row r="311" spans="1:63" s="22" customFormat="1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</row>
    <row r="312" spans="1:63" s="22" customFormat="1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</row>
    <row r="313" spans="1:63" s="22" customFormat="1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</row>
    <row r="314" spans="1:63" s="22" customFormat="1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</row>
    <row r="315" spans="1:63" s="22" customFormat="1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</row>
    <row r="316" spans="1:63" s="22" customFormat="1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</row>
    <row r="317" spans="1:63" s="22" customFormat="1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</row>
    <row r="318" spans="1:63" s="22" customFormat="1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</row>
    <row r="319" spans="1:63" s="22" customFormat="1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</row>
    <row r="320" spans="1:63" s="22" customFormat="1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</row>
    <row r="321" spans="1:63" s="22" customFormat="1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</row>
    <row r="322" spans="1:63" s="22" customFormat="1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</row>
    <row r="323" spans="1:63" s="22" customFormat="1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</row>
    <row r="324" spans="1:63" s="22" customFormat="1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</row>
    <row r="325" spans="1:63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</row>
    <row r="326" spans="1:63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</row>
    <row r="327" spans="1:63" s="22" customFormat="1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</row>
    <row r="328" spans="1:63" s="22" customFormat="1" ht="12" customHeight="1">
      <c r="A328" s="21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</row>
    <row r="329" spans="1:63" s="22" customFormat="1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</row>
    <row r="330" spans="1:63" s="22" customFormat="1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</row>
    <row r="331" spans="1:63" s="22" customFormat="1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</row>
    <row r="332" spans="1:63" s="22" customFormat="1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</row>
    <row r="333" spans="1:63" s="22" customFormat="1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</row>
    <row r="334" spans="1:63" s="22" customFormat="1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</row>
    <row r="335" spans="1:63" s="22" customFormat="1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</row>
    <row r="336" spans="1:63" s="22" customFormat="1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</row>
    <row r="337" spans="1:63" s="22" customFormat="1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</row>
    <row r="338" spans="1:63" s="22" customFormat="1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</row>
    <row r="339" spans="1:63" s="22" customFormat="1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</row>
    <row r="340" spans="1:63" s="22" customFormat="1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</row>
    <row r="341" spans="1:63" s="22" customFormat="1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</row>
    <row r="342" spans="1:63" s="22" customFormat="1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</row>
    <row r="343" spans="1:63" s="22" customFormat="1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</row>
    <row r="344" spans="1:63" s="22" customFormat="1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</row>
    <row r="345" spans="1:63" s="22" customFormat="1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</row>
    <row r="346" spans="1:63" s="22" customFormat="1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</row>
    <row r="347" spans="1:63" s="22" customFormat="1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</row>
    <row r="348" spans="1:63" s="22" customFormat="1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</row>
    <row r="349" spans="1:63" s="22" customFormat="1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</row>
    <row r="350" spans="1:63" s="22" customFormat="1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</row>
    <row r="351" spans="1:63" s="22" customFormat="1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</row>
    <row r="352" spans="1:63" s="22" customFormat="1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</row>
    <row r="353" spans="1:63" s="22" customFormat="1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</row>
    <row r="354" spans="1:63" s="22" customFormat="1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</row>
    <row r="355" spans="1:63" s="22" customFormat="1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</row>
    <row r="356" spans="1:63" s="22" customFormat="1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</row>
    <row r="357" spans="1:63" s="22" customFormat="1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</row>
    <row r="358" spans="1:63" s="22" customFormat="1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</row>
    <row r="359" spans="1:63" s="22" customFormat="1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</row>
    <row r="360" spans="1:63" s="22" customFormat="1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</row>
    <row r="381" spans="1:1">
      <c r="A381" s="21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/>
  <rowBreaks count="4" manualBreakCount="4">
    <brk id="60" max="16383" man="1"/>
    <brk id="113" max="16383" man="1"/>
    <brk id="166" max="16383" man="1"/>
    <brk id="2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3"/>
  <sheetViews>
    <sheetView topLeftCell="A16" workbookViewId="0"/>
  </sheetViews>
  <sheetFormatPr defaultRowHeight="13.5"/>
  <cols>
    <col min="1" max="1" width="10.125" style="19" customWidth="1"/>
    <col min="2" max="25" width="5.125" style="19" customWidth="1"/>
    <col min="26" max="26" width="6.875" style="19" customWidth="1"/>
    <col min="27" max="27" width="3.375" style="19" customWidth="1"/>
    <col min="28" max="67" width="9" style="4"/>
    <col min="68" max="16384" width="9" style="19"/>
  </cols>
  <sheetData>
    <row r="1" spans="1:67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s="6" customFormat="1" ht="15.95" customHeight="1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5"/>
      <c r="L2" s="5"/>
      <c r="M2" s="5"/>
      <c r="N2" s="5"/>
      <c r="O2" s="5"/>
      <c r="P2" s="5"/>
      <c r="Q2" s="5"/>
      <c r="R2" s="5"/>
      <c r="S2" s="81"/>
      <c r="T2" s="80"/>
      <c r="U2" s="80"/>
      <c r="V2" s="80"/>
      <c r="W2" s="80"/>
      <c r="X2" s="80"/>
      <c r="Y2" s="80"/>
      <c r="Z2" s="79"/>
      <c r="AA2" s="8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s="6" customFormat="1" ht="16.899999999999999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S3" s="76"/>
      <c r="T3" s="8"/>
      <c r="U3" s="8"/>
      <c r="V3" s="9"/>
      <c r="W3" s="9"/>
      <c r="X3" s="9"/>
      <c r="Y3" s="9"/>
      <c r="Z3" s="75"/>
      <c r="AA3" s="9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s="6" customFormat="1" ht="16.899999999999999" customHeight="1">
      <c r="A4" s="78" t="s">
        <v>127</v>
      </c>
      <c r="B4" s="78"/>
      <c r="C4" s="78"/>
      <c r="D4" s="78"/>
      <c r="E4" s="78"/>
      <c r="F4" s="78"/>
      <c r="G4" s="78"/>
      <c r="H4" s="78"/>
      <c r="I4" s="78"/>
      <c r="J4" s="78"/>
      <c r="S4" s="76"/>
      <c r="T4" s="9"/>
      <c r="U4" s="9"/>
      <c r="V4" s="9"/>
      <c r="W4" s="9"/>
      <c r="X4" s="9"/>
      <c r="Y4" s="9"/>
      <c r="Z4" s="75"/>
      <c r="AA4" s="9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s="6" customFormat="1" ht="16.899999999999999" customHeight="1">
      <c r="S5" s="76"/>
      <c r="T5" s="9"/>
      <c r="U5" s="9"/>
      <c r="V5" s="9"/>
      <c r="W5" s="9"/>
      <c r="X5" s="9"/>
      <c r="Y5" s="9"/>
      <c r="Z5" s="75"/>
      <c r="AA5" s="9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s="6" customFormat="1" ht="16.899999999999999" customHeight="1">
      <c r="S6" s="76"/>
      <c r="T6" s="9"/>
      <c r="U6" s="9"/>
      <c r="V6" s="9"/>
      <c r="W6" s="9"/>
      <c r="X6" s="9"/>
      <c r="Y6" s="9"/>
      <c r="Z6" s="75"/>
      <c r="AA6" s="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s="6" customFormat="1" ht="16.899999999999999" customHeight="1">
      <c r="R7" s="7"/>
      <c r="S7" s="76"/>
      <c r="T7" s="9"/>
      <c r="U7" s="9"/>
      <c r="V7" s="9"/>
      <c r="W7" s="9"/>
      <c r="X7" s="9"/>
      <c r="Y7" s="9"/>
      <c r="Z7" s="75"/>
      <c r="AA7" s="9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s="6" customFormat="1" ht="16.899999999999999" customHeight="1">
      <c r="R8" s="7"/>
      <c r="S8" s="76"/>
      <c r="T8" s="9"/>
      <c r="U8" s="9"/>
      <c r="V8" s="9"/>
      <c r="W8" s="9"/>
      <c r="X8" s="9"/>
      <c r="Y8" s="9"/>
      <c r="Z8" s="75"/>
      <c r="AA8" s="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s="6" customFormat="1" ht="16.899999999999999" customHeight="1">
      <c r="S9" s="76"/>
      <c r="T9" s="9"/>
      <c r="U9" s="9"/>
      <c r="V9" s="9"/>
      <c r="W9" s="9"/>
      <c r="X9" s="9"/>
      <c r="Y9" s="9"/>
      <c r="Z9" s="75"/>
      <c r="AA9" s="9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s="6" customFormat="1" ht="16.899999999999999" customHeight="1">
      <c r="S10" s="76"/>
      <c r="T10" s="9"/>
      <c r="U10" s="9"/>
      <c r="V10" s="9"/>
      <c r="W10" s="9"/>
      <c r="X10" s="9"/>
      <c r="Y10" s="9"/>
      <c r="Z10" s="75"/>
      <c r="AA10" s="9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s="6" customFormat="1" ht="16.899999999999999" customHeight="1">
      <c r="S11" s="76"/>
      <c r="T11" s="9"/>
      <c r="U11" s="9"/>
      <c r="V11" s="9"/>
      <c r="W11" s="9"/>
      <c r="X11" s="9"/>
      <c r="Y11" s="9"/>
      <c r="Z11" s="75"/>
      <c r="AA11" s="9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s="6" customFormat="1" ht="16.899999999999999" customHeight="1">
      <c r="S12" s="76"/>
      <c r="T12" s="9"/>
      <c r="U12" s="9"/>
      <c r="V12" s="9"/>
      <c r="W12" s="9"/>
      <c r="X12" s="9"/>
      <c r="Y12" s="9"/>
      <c r="Z12" s="75"/>
      <c r="AA12" s="9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s="6" customFormat="1" ht="16.899999999999999" customHeight="1">
      <c r="A13" s="77" t="s">
        <v>43</v>
      </c>
      <c r="B13" s="77"/>
      <c r="C13" s="77"/>
      <c r="D13" s="77"/>
      <c r="E13" s="77"/>
      <c r="F13" s="77"/>
      <c r="G13" s="77"/>
      <c r="H13" s="77"/>
      <c r="I13" s="77"/>
      <c r="J13" s="77"/>
      <c r="K13" s="8"/>
      <c r="L13" s="8"/>
      <c r="M13" s="8"/>
      <c r="S13" s="76"/>
      <c r="T13" s="9"/>
      <c r="U13" s="9"/>
      <c r="V13" s="9"/>
      <c r="W13" s="9"/>
      <c r="X13" s="9"/>
      <c r="Y13" s="9"/>
      <c r="Z13" s="75"/>
      <c r="AA13" s="9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s="6" customFormat="1" ht="16.899999999999999" customHeight="1">
      <c r="A14" s="9"/>
      <c r="B14" s="10" t="s">
        <v>44</v>
      </c>
      <c r="C14" s="9"/>
      <c r="D14" s="9"/>
      <c r="E14" s="9"/>
      <c r="F14" s="9"/>
      <c r="G14" s="9"/>
      <c r="H14" s="9"/>
      <c r="I14" s="9"/>
      <c r="J14" s="9"/>
      <c r="L14" s="10"/>
      <c r="M14" s="10"/>
      <c r="S14" s="76"/>
      <c r="T14" s="9"/>
      <c r="U14" s="9"/>
      <c r="V14" s="9"/>
      <c r="W14" s="9"/>
      <c r="X14" s="9"/>
      <c r="Y14" s="9"/>
      <c r="Z14" s="75"/>
      <c r="AA14" s="9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s="6" customFormat="1" ht="16.899999999999999" customHeight="1">
      <c r="A15" s="9"/>
      <c r="B15" s="10" t="s">
        <v>45</v>
      </c>
      <c r="C15" s="9"/>
      <c r="D15" s="9"/>
      <c r="E15" s="9"/>
      <c r="F15" s="9"/>
      <c r="G15" s="9"/>
      <c r="H15" s="9"/>
      <c r="I15" s="9"/>
      <c r="J15" s="9"/>
      <c r="L15" s="9"/>
      <c r="M15" s="9"/>
      <c r="S15" s="76"/>
      <c r="T15" s="9"/>
      <c r="U15" s="9"/>
      <c r="V15" s="9"/>
      <c r="W15" s="9"/>
      <c r="X15" s="9"/>
      <c r="Y15" s="9"/>
      <c r="Z15" s="75"/>
      <c r="AA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s="6" customFormat="1" ht="16.899999999999999" customHeight="1">
      <c r="A16" s="9"/>
      <c r="B16" s="10" t="s">
        <v>46</v>
      </c>
      <c r="C16" s="9"/>
      <c r="D16" s="9"/>
      <c r="E16" s="9"/>
      <c r="F16" s="9"/>
      <c r="G16" s="9"/>
      <c r="H16" s="9"/>
      <c r="I16" s="9"/>
      <c r="J16" s="9"/>
      <c r="L16" s="9"/>
      <c r="M16" s="9"/>
      <c r="S16" s="76"/>
      <c r="T16" s="9"/>
      <c r="U16" s="9"/>
      <c r="V16" s="9"/>
      <c r="W16" s="9"/>
      <c r="X16" s="9"/>
      <c r="Y16" s="9"/>
      <c r="Z16" s="75"/>
      <c r="AA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1:67" s="11" customFormat="1" ht="15" customHeight="1" thickBot="1">
      <c r="S17" s="74"/>
      <c r="T17" s="73"/>
      <c r="U17" s="73"/>
      <c r="V17" s="73"/>
      <c r="W17" s="73"/>
      <c r="X17" s="73"/>
      <c r="Y17" s="73"/>
      <c r="Z17" s="72"/>
      <c r="AA17" s="87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1:67" s="11" customFormat="1" ht="15" customHeight="1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12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1:67" s="11" customFormat="1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3"/>
      <c r="AD19" s="4"/>
      <c r="AE19" s="4"/>
      <c r="AG19" s="4"/>
      <c r="AH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1:67" s="11" customFormat="1" ht="15" customHeight="1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"/>
      <c r="AC20" s="4" t="s">
        <v>68</v>
      </c>
      <c r="AG20" s="4" t="s">
        <v>69</v>
      </c>
      <c r="AJ20" s="4"/>
      <c r="AK20" s="4" t="s">
        <v>70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1:67" s="11" customFormat="1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1"/>
      <c r="AC21" s="92" t="s">
        <v>49</v>
      </c>
      <c r="AD21" s="91" t="s">
        <v>44</v>
      </c>
      <c r="AE21" s="93" t="s">
        <v>45</v>
      </c>
      <c r="AF21" s="94" t="s">
        <v>46</v>
      </c>
      <c r="AG21" s="92" t="s">
        <v>49</v>
      </c>
      <c r="AH21" s="91" t="s">
        <v>44</v>
      </c>
      <c r="AI21" s="91" t="s">
        <v>45</v>
      </c>
      <c r="AJ21" s="94" t="s">
        <v>46</v>
      </c>
      <c r="AK21" s="92" t="s">
        <v>49</v>
      </c>
      <c r="AL21" s="91" t="s">
        <v>44</v>
      </c>
      <c r="AM21" s="91" t="s">
        <v>45</v>
      </c>
      <c r="AN21" s="94" t="s">
        <v>46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1:67" s="11" customFormat="1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4">
        <v>22</v>
      </c>
      <c r="AC22" s="110">
        <f t="array" ref="AC22:AF45">TRANSPOSE(B37:Y40)</f>
        <v>28</v>
      </c>
      <c r="AD22" s="111">
        <v>28</v>
      </c>
      <c r="AE22" s="112">
        <v>0</v>
      </c>
      <c r="AF22" s="113">
        <v>0</v>
      </c>
      <c r="AG22" s="110">
        <f t="array" ref="AG22:AJ45">TRANSPOSE(B60:Y63)</f>
        <v>6</v>
      </c>
      <c r="AH22" s="111">
        <v>6</v>
      </c>
      <c r="AI22" s="112">
        <v>0</v>
      </c>
      <c r="AJ22" s="113">
        <v>0</v>
      </c>
      <c r="AK22" s="110">
        <f t="array" ref="AK22:AN45">TRANSPOSE(B83:Y86)</f>
        <v>34</v>
      </c>
      <c r="AL22" s="111">
        <v>34</v>
      </c>
      <c r="AM22" s="112">
        <v>0</v>
      </c>
      <c r="AN22" s="11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1:67" s="11" customFormat="1" ht="15" customHeight="1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4">
        <v>23</v>
      </c>
      <c r="AC23" s="110">
        <v>20</v>
      </c>
      <c r="AD23" s="111">
        <v>20</v>
      </c>
      <c r="AE23" s="112">
        <v>0</v>
      </c>
      <c r="AF23" s="113">
        <v>0</v>
      </c>
      <c r="AG23" s="110">
        <v>6</v>
      </c>
      <c r="AH23" s="111">
        <v>6</v>
      </c>
      <c r="AI23" s="112">
        <v>0</v>
      </c>
      <c r="AJ23" s="113">
        <v>0</v>
      </c>
      <c r="AK23" s="110">
        <v>26</v>
      </c>
      <c r="AL23" s="111">
        <v>26</v>
      </c>
      <c r="AM23" s="112">
        <v>0</v>
      </c>
      <c r="AN23" s="11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1:67" s="11" customFormat="1" ht="15" customHeight="1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4">
        <v>0</v>
      </c>
      <c r="AC24" s="110">
        <v>20</v>
      </c>
      <c r="AD24" s="111">
        <v>20</v>
      </c>
      <c r="AE24" s="112">
        <v>0</v>
      </c>
      <c r="AF24" s="113">
        <v>0</v>
      </c>
      <c r="AG24" s="110">
        <v>2</v>
      </c>
      <c r="AH24" s="111">
        <v>2</v>
      </c>
      <c r="AI24" s="112">
        <v>0</v>
      </c>
      <c r="AJ24" s="113">
        <v>0</v>
      </c>
      <c r="AK24" s="110">
        <v>22</v>
      </c>
      <c r="AL24" s="111">
        <v>22</v>
      </c>
      <c r="AM24" s="112">
        <v>0</v>
      </c>
      <c r="AN24" s="11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1:67" s="11" customFormat="1" ht="15" customHeight="1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4">
        <v>1</v>
      </c>
      <c r="AC25" s="110">
        <v>6</v>
      </c>
      <c r="AD25" s="111">
        <v>6</v>
      </c>
      <c r="AE25" s="112">
        <v>0</v>
      </c>
      <c r="AF25" s="113">
        <v>0</v>
      </c>
      <c r="AG25" s="110">
        <v>3</v>
      </c>
      <c r="AH25" s="111">
        <v>3</v>
      </c>
      <c r="AI25" s="112">
        <v>0</v>
      </c>
      <c r="AJ25" s="113">
        <v>0</v>
      </c>
      <c r="AK25" s="110">
        <v>9</v>
      </c>
      <c r="AL25" s="111">
        <v>9</v>
      </c>
      <c r="AM25" s="112">
        <v>0</v>
      </c>
      <c r="AN25" s="11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1:67" s="11" customFormat="1" ht="15" customHeight="1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4">
        <v>2</v>
      </c>
      <c r="AC26" s="110">
        <v>4</v>
      </c>
      <c r="AD26" s="111">
        <v>4</v>
      </c>
      <c r="AE26" s="112">
        <v>0</v>
      </c>
      <c r="AF26" s="113">
        <v>0</v>
      </c>
      <c r="AG26" s="110">
        <v>0</v>
      </c>
      <c r="AH26" s="111">
        <v>0</v>
      </c>
      <c r="AI26" s="112">
        <v>0</v>
      </c>
      <c r="AJ26" s="113">
        <v>0</v>
      </c>
      <c r="AK26" s="110">
        <v>4</v>
      </c>
      <c r="AL26" s="111">
        <v>4</v>
      </c>
      <c r="AM26" s="112">
        <v>0</v>
      </c>
      <c r="AN26" s="11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1:67" s="11" customFormat="1" ht="15" customHeight="1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4">
        <v>3</v>
      </c>
      <c r="AC27" s="110">
        <v>5</v>
      </c>
      <c r="AD27" s="111">
        <v>5</v>
      </c>
      <c r="AE27" s="112">
        <v>0</v>
      </c>
      <c r="AF27" s="113">
        <v>0</v>
      </c>
      <c r="AG27" s="110">
        <v>2</v>
      </c>
      <c r="AH27" s="111">
        <v>2</v>
      </c>
      <c r="AI27" s="112">
        <v>0</v>
      </c>
      <c r="AJ27" s="113">
        <v>0</v>
      </c>
      <c r="AK27" s="110">
        <v>7</v>
      </c>
      <c r="AL27" s="111">
        <v>7</v>
      </c>
      <c r="AM27" s="112">
        <v>0</v>
      </c>
      <c r="AN27" s="11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1:67" s="11" customFormat="1" ht="1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4">
        <v>4</v>
      </c>
      <c r="AC28" s="110">
        <v>6</v>
      </c>
      <c r="AD28" s="111">
        <v>6</v>
      </c>
      <c r="AE28" s="112">
        <v>0</v>
      </c>
      <c r="AF28" s="113">
        <v>0</v>
      </c>
      <c r="AG28" s="110">
        <v>5</v>
      </c>
      <c r="AH28" s="111">
        <v>5</v>
      </c>
      <c r="AI28" s="112">
        <v>0</v>
      </c>
      <c r="AJ28" s="113">
        <v>0</v>
      </c>
      <c r="AK28" s="110">
        <v>11</v>
      </c>
      <c r="AL28" s="111">
        <v>11</v>
      </c>
      <c r="AM28" s="112">
        <v>0</v>
      </c>
      <c r="AN28" s="11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1:67" s="11" customFormat="1" ht="1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4">
        <v>5</v>
      </c>
      <c r="AC29" s="110">
        <v>3</v>
      </c>
      <c r="AD29" s="111">
        <v>3</v>
      </c>
      <c r="AE29" s="112">
        <v>0</v>
      </c>
      <c r="AF29" s="113">
        <v>0</v>
      </c>
      <c r="AG29" s="110">
        <v>13</v>
      </c>
      <c r="AH29" s="111">
        <v>13</v>
      </c>
      <c r="AI29" s="112">
        <v>0</v>
      </c>
      <c r="AJ29" s="113">
        <v>0</v>
      </c>
      <c r="AK29" s="110">
        <v>16</v>
      </c>
      <c r="AL29" s="111">
        <v>16</v>
      </c>
      <c r="AM29" s="112">
        <v>0</v>
      </c>
      <c r="AN29" s="11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1:67" s="11" customFormat="1" ht="1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4">
        <v>6</v>
      </c>
      <c r="AC30" s="110">
        <v>22</v>
      </c>
      <c r="AD30" s="111">
        <v>22</v>
      </c>
      <c r="AE30" s="112">
        <v>0</v>
      </c>
      <c r="AF30" s="113">
        <v>0</v>
      </c>
      <c r="AG30" s="110">
        <v>31</v>
      </c>
      <c r="AH30" s="111">
        <v>31</v>
      </c>
      <c r="AI30" s="112">
        <v>0</v>
      </c>
      <c r="AJ30" s="113">
        <v>0</v>
      </c>
      <c r="AK30" s="110">
        <v>53</v>
      </c>
      <c r="AL30" s="111">
        <v>53</v>
      </c>
      <c r="AM30" s="112">
        <v>0</v>
      </c>
      <c r="AN30" s="11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1:67" s="11" customFormat="1" ht="15" customHeight="1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4">
        <v>7</v>
      </c>
      <c r="AC31" s="110">
        <v>37</v>
      </c>
      <c r="AD31" s="111">
        <v>37</v>
      </c>
      <c r="AE31" s="112">
        <v>0</v>
      </c>
      <c r="AF31" s="113">
        <v>0</v>
      </c>
      <c r="AG31" s="110">
        <v>37</v>
      </c>
      <c r="AH31" s="111">
        <v>37</v>
      </c>
      <c r="AI31" s="112">
        <v>0</v>
      </c>
      <c r="AJ31" s="113">
        <v>0</v>
      </c>
      <c r="AK31" s="110">
        <v>74</v>
      </c>
      <c r="AL31" s="111">
        <v>74</v>
      </c>
      <c r="AM31" s="112">
        <v>0</v>
      </c>
      <c r="AN31" s="11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1:67" s="11" customFormat="1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12"/>
      <c r="AB32" s="4">
        <v>8</v>
      </c>
      <c r="AC32" s="110">
        <v>46</v>
      </c>
      <c r="AD32" s="111">
        <v>45</v>
      </c>
      <c r="AE32" s="112">
        <v>1</v>
      </c>
      <c r="AF32" s="113">
        <v>2.2000000000000002</v>
      </c>
      <c r="AG32" s="110">
        <v>26</v>
      </c>
      <c r="AH32" s="111">
        <v>26</v>
      </c>
      <c r="AI32" s="112">
        <v>0</v>
      </c>
      <c r="AJ32" s="113">
        <v>0</v>
      </c>
      <c r="AK32" s="110">
        <v>72</v>
      </c>
      <c r="AL32" s="111">
        <v>71</v>
      </c>
      <c r="AM32" s="112">
        <v>1</v>
      </c>
      <c r="AN32" s="113">
        <v>1.4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s="11" customFormat="1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4">
        <v>9</v>
      </c>
      <c r="AC33" s="110">
        <v>49</v>
      </c>
      <c r="AD33" s="111">
        <v>49</v>
      </c>
      <c r="AE33" s="112">
        <v>0</v>
      </c>
      <c r="AF33" s="113">
        <v>0</v>
      </c>
      <c r="AG33" s="110">
        <v>56</v>
      </c>
      <c r="AH33" s="111">
        <v>54</v>
      </c>
      <c r="AI33" s="112">
        <v>2</v>
      </c>
      <c r="AJ33" s="113">
        <v>3.6</v>
      </c>
      <c r="AK33" s="110">
        <v>105</v>
      </c>
      <c r="AL33" s="111">
        <v>103</v>
      </c>
      <c r="AM33" s="112">
        <v>2</v>
      </c>
      <c r="AN33" s="113">
        <v>1.9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s="11" customFormat="1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4">
        <v>10</v>
      </c>
      <c r="AC34" s="110">
        <v>47</v>
      </c>
      <c r="AD34" s="111">
        <v>46</v>
      </c>
      <c r="AE34" s="112">
        <v>1</v>
      </c>
      <c r="AF34" s="113">
        <v>2.1</v>
      </c>
      <c r="AG34" s="110">
        <v>42</v>
      </c>
      <c r="AH34" s="111">
        <v>42</v>
      </c>
      <c r="AI34" s="112">
        <v>0</v>
      </c>
      <c r="AJ34" s="113">
        <v>0</v>
      </c>
      <c r="AK34" s="110">
        <v>89</v>
      </c>
      <c r="AL34" s="111">
        <v>88</v>
      </c>
      <c r="AM34" s="112">
        <v>1</v>
      </c>
      <c r="AN34" s="113">
        <v>1.1000000000000001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s="11" customFormat="1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4">
        <v>11</v>
      </c>
      <c r="AC35" s="110">
        <v>31</v>
      </c>
      <c r="AD35" s="111">
        <v>31</v>
      </c>
      <c r="AE35" s="112">
        <v>0</v>
      </c>
      <c r="AF35" s="113">
        <v>0</v>
      </c>
      <c r="AG35" s="110">
        <v>53</v>
      </c>
      <c r="AH35" s="111">
        <v>52</v>
      </c>
      <c r="AI35" s="112">
        <v>1</v>
      </c>
      <c r="AJ35" s="113">
        <v>1.9</v>
      </c>
      <c r="AK35" s="110">
        <v>84</v>
      </c>
      <c r="AL35" s="111">
        <v>83</v>
      </c>
      <c r="AM35" s="112">
        <v>1</v>
      </c>
      <c r="AN35" s="113">
        <v>1.2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s="14" customFormat="1" ht="15" customHeight="1">
      <c r="A36" s="71" t="s">
        <v>47</v>
      </c>
      <c r="B36" s="107">
        <v>22</v>
      </c>
      <c r="C36" s="108">
        <v>23</v>
      </c>
      <c r="D36" s="108">
        <v>0</v>
      </c>
      <c r="E36" s="108">
        <v>1</v>
      </c>
      <c r="F36" s="108">
        <v>2</v>
      </c>
      <c r="G36" s="108">
        <v>3</v>
      </c>
      <c r="H36" s="108">
        <v>4</v>
      </c>
      <c r="I36" s="108">
        <v>5</v>
      </c>
      <c r="J36" s="108">
        <v>6</v>
      </c>
      <c r="K36" s="108">
        <v>7</v>
      </c>
      <c r="L36" s="108">
        <v>8</v>
      </c>
      <c r="M36" s="108">
        <v>9</v>
      </c>
      <c r="N36" s="108">
        <v>10</v>
      </c>
      <c r="O36" s="108">
        <v>11</v>
      </c>
      <c r="P36" s="108">
        <v>12</v>
      </c>
      <c r="Q36" s="108">
        <v>13</v>
      </c>
      <c r="R36" s="108">
        <v>14</v>
      </c>
      <c r="S36" s="108">
        <v>15</v>
      </c>
      <c r="T36" s="108">
        <v>16</v>
      </c>
      <c r="U36" s="108">
        <v>17</v>
      </c>
      <c r="V36" s="108">
        <v>18</v>
      </c>
      <c r="W36" s="108">
        <v>19</v>
      </c>
      <c r="X36" s="108">
        <v>20</v>
      </c>
      <c r="Y36" s="108">
        <v>21</v>
      </c>
      <c r="Z36" s="123" t="s">
        <v>48</v>
      </c>
      <c r="AA36" s="70"/>
      <c r="AB36" s="4">
        <v>12</v>
      </c>
      <c r="AC36" s="110">
        <v>70</v>
      </c>
      <c r="AD36" s="111">
        <v>70</v>
      </c>
      <c r="AE36" s="112">
        <v>0</v>
      </c>
      <c r="AF36" s="113">
        <v>0</v>
      </c>
      <c r="AG36" s="110">
        <v>29</v>
      </c>
      <c r="AH36" s="111">
        <v>29</v>
      </c>
      <c r="AI36" s="112">
        <v>0</v>
      </c>
      <c r="AJ36" s="113">
        <v>0</v>
      </c>
      <c r="AK36" s="110">
        <v>99</v>
      </c>
      <c r="AL36" s="111">
        <v>99</v>
      </c>
      <c r="AM36" s="112">
        <v>0</v>
      </c>
      <c r="AN36" s="11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s="14" customFormat="1" ht="15" customHeight="1">
      <c r="A37" s="69" t="s">
        <v>49</v>
      </c>
      <c r="B37" s="114">
        <f>SUM(B38:B39)</f>
        <v>28</v>
      </c>
      <c r="C37" s="115">
        <f t="shared" ref="C37:I37" si="0">SUM(C38:C39)</f>
        <v>20</v>
      </c>
      <c r="D37" s="115">
        <f t="shared" si="0"/>
        <v>20</v>
      </c>
      <c r="E37" s="115">
        <f t="shared" si="0"/>
        <v>6</v>
      </c>
      <c r="F37" s="115">
        <f t="shared" si="0"/>
        <v>4</v>
      </c>
      <c r="G37" s="115">
        <f t="shared" si="0"/>
        <v>5</v>
      </c>
      <c r="H37" s="115">
        <f t="shared" si="0"/>
        <v>6</v>
      </c>
      <c r="I37" s="115">
        <f t="shared" si="0"/>
        <v>3</v>
      </c>
      <c r="J37" s="115">
        <f>SUM(J38:J39)</f>
        <v>22</v>
      </c>
      <c r="K37" s="115">
        <f>SUM(K38:K39)</f>
        <v>37</v>
      </c>
      <c r="L37" s="115">
        <f t="shared" ref="L37:U37" si="1">SUM(L38:L39)</f>
        <v>46</v>
      </c>
      <c r="M37" s="115">
        <f t="shared" si="1"/>
        <v>49</v>
      </c>
      <c r="N37" s="115">
        <f t="shared" si="1"/>
        <v>47</v>
      </c>
      <c r="O37" s="115">
        <f t="shared" si="1"/>
        <v>31</v>
      </c>
      <c r="P37" s="115">
        <f t="shared" si="1"/>
        <v>70</v>
      </c>
      <c r="Q37" s="115">
        <f t="shared" si="1"/>
        <v>45</v>
      </c>
      <c r="R37" s="115">
        <f t="shared" si="1"/>
        <v>50</v>
      </c>
      <c r="S37" s="115">
        <f t="shared" si="1"/>
        <v>49</v>
      </c>
      <c r="T37" s="115">
        <f t="shared" si="1"/>
        <v>36</v>
      </c>
      <c r="U37" s="115">
        <f t="shared" si="1"/>
        <v>39</v>
      </c>
      <c r="V37" s="115">
        <f>SUM(V38:V39)</f>
        <v>28</v>
      </c>
      <c r="W37" s="115">
        <f t="shared" ref="W37:Y37" si="2">SUM(W38:W39)</f>
        <v>36</v>
      </c>
      <c r="X37" s="115">
        <f t="shared" si="2"/>
        <v>26</v>
      </c>
      <c r="Y37" s="115">
        <f t="shared" si="2"/>
        <v>20</v>
      </c>
      <c r="Z37" s="124">
        <f>SUM(B37:Y37)</f>
        <v>723</v>
      </c>
      <c r="AA37" s="88"/>
      <c r="AB37" s="4">
        <v>13</v>
      </c>
      <c r="AC37" s="110">
        <v>45</v>
      </c>
      <c r="AD37" s="111">
        <v>45</v>
      </c>
      <c r="AE37" s="112">
        <v>0</v>
      </c>
      <c r="AF37" s="113">
        <v>0</v>
      </c>
      <c r="AG37" s="110">
        <v>46</v>
      </c>
      <c r="AH37" s="111">
        <v>46</v>
      </c>
      <c r="AI37" s="112">
        <v>0</v>
      </c>
      <c r="AJ37" s="113">
        <v>0</v>
      </c>
      <c r="AK37" s="110">
        <v>91</v>
      </c>
      <c r="AL37" s="111">
        <v>91</v>
      </c>
      <c r="AM37" s="112">
        <v>0</v>
      </c>
      <c r="AN37" s="11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s="14" customFormat="1" ht="15" customHeight="1">
      <c r="A38" s="69" t="s">
        <v>44</v>
      </c>
      <c r="B38" s="114">
        <f>SUM(断面別!$B$11,断面別!$D$11)</f>
        <v>28</v>
      </c>
      <c r="C38" s="115">
        <f>SUM(断面別!$B$12,断面別!$D$12)</f>
        <v>20</v>
      </c>
      <c r="D38" s="115">
        <f>SUM(断面別!$B$13,断面別!$D$13)</f>
        <v>20</v>
      </c>
      <c r="E38" s="115">
        <f>SUM(断面別!$B$14,断面別!$D$14)</f>
        <v>6</v>
      </c>
      <c r="F38" s="115">
        <f>SUM(断面別!$B$15,断面別!$D$15)</f>
        <v>4</v>
      </c>
      <c r="G38" s="115">
        <f>SUM(断面別!$B$16,断面別!$D$16)</f>
        <v>5</v>
      </c>
      <c r="H38" s="115">
        <f>SUM(断面別!$B$17,断面別!$D$17)</f>
        <v>6</v>
      </c>
      <c r="I38" s="115">
        <f>SUM(断面別!$B$18,断面別!$D$18)</f>
        <v>3</v>
      </c>
      <c r="J38" s="115">
        <f>SUM(断面別!$B$19,断面別!$D$19)</f>
        <v>22</v>
      </c>
      <c r="K38" s="115">
        <f>SUM(断面別!$B$26,断面別!$D$26)</f>
        <v>37</v>
      </c>
      <c r="L38" s="115">
        <f>SUM(断面別!$B$33,断面別!$D$33)</f>
        <v>45</v>
      </c>
      <c r="M38" s="115">
        <f>SUM(断面別!$B$34,断面別!$D$34)</f>
        <v>49</v>
      </c>
      <c r="N38" s="115">
        <f>SUM(断面別!$B$35,断面別!$D$35)</f>
        <v>46</v>
      </c>
      <c r="O38" s="115">
        <f>SUM(断面別!$B$36,断面別!$D$36)</f>
        <v>31</v>
      </c>
      <c r="P38" s="115">
        <f>SUM(断面別!$B$37,断面別!$D$37)</f>
        <v>70</v>
      </c>
      <c r="Q38" s="115">
        <f>SUM(断面別!$B$38,断面別!$D$38)</f>
        <v>45</v>
      </c>
      <c r="R38" s="115">
        <f>SUM(断面別!$B$39,断面別!$D$39)</f>
        <v>50</v>
      </c>
      <c r="S38" s="115">
        <f>SUM(断面別!$B$40,断面別!$D$40)</f>
        <v>49</v>
      </c>
      <c r="T38" s="115">
        <f>SUM(断面別!$B$41,断面別!$D$41)</f>
        <v>36</v>
      </c>
      <c r="U38" s="115">
        <f>SUM(断面別!$B$48,断面別!$D$48)</f>
        <v>39</v>
      </c>
      <c r="V38" s="115">
        <f>SUM(断面別!$B$55,断面別!$D$55)</f>
        <v>28</v>
      </c>
      <c r="W38" s="115">
        <f>SUM(断面別!$B$56,断面別!$D$56)</f>
        <v>36</v>
      </c>
      <c r="X38" s="115">
        <f>SUM(断面別!$B$57,断面別!$D$57)</f>
        <v>26</v>
      </c>
      <c r="Y38" s="115">
        <f>SUM(断面別!$B$58,断面別!$D$58)</f>
        <v>20</v>
      </c>
      <c r="Z38" s="124">
        <f>SUM(B38:Y38)</f>
        <v>721</v>
      </c>
      <c r="AA38" s="88"/>
      <c r="AB38" s="4">
        <v>14</v>
      </c>
      <c r="AC38" s="110">
        <v>50</v>
      </c>
      <c r="AD38" s="111">
        <v>50</v>
      </c>
      <c r="AE38" s="112">
        <v>0</v>
      </c>
      <c r="AF38" s="113">
        <v>0</v>
      </c>
      <c r="AG38" s="110">
        <v>44</v>
      </c>
      <c r="AH38" s="111">
        <v>44</v>
      </c>
      <c r="AI38" s="112">
        <v>0</v>
      </c>
      <c r="AJ38" s="113">
        <v>0</v>
      </c>
      <c r="AK38" s="110">
        <v>94</v>
      </c>
      <c r="AL38" s="111">
        <v>94</v>
      </c>
      <c r="AM38" s="112">
        <v>0</v>
      </c>
      <c r="AN38" s="11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s="14" customFormat="1" ht="15" customHeight="1">
      <c r="A39" s="69" t="s">
        <v>45</v>
      </c>
      <c r="B39" s="114">
        <f>SUM(断面別!$C$11,断面別!$E$11)</f>
        <v>0</v>
      </c>
      <c r="C39" s="115">
        <f>SUM(断面別!$C$12,断面別!$E$12)</f>
        <v>0</v>
      </c>
      <c r="D39" s="115">
        <f>SUM(断面別!$C$13,断面別!$E$13)</f>
        <v>0</v>
      </c>
      <c r="E39" s="115">
        <f>SUM(断面別!$C$14,断面別!$E$14)</f>
        <v>0</v>
      </c>
      <c r="F39" s="115">
        <f>SUM(断面別!$C$15,断面別!$E$15)</f>
        <v>0</v>
      </c>
      <c r="G39" s="115">
        <f>SUM(断面別!$C$16,断面別!$E$16)</f>
        <v>0</v>
      </c>
      <c r="H39" s="115">
        <f>SUM(断面別!$C$17,断面別!$E$17)</f>
        <v>0</v>
      </c>
      <c r="I39" s="115">
        <f>SUM(断面別!$C$18,断面別!$E$18)</f>
        <v>0</v>
      </c>
      <c r="J39" s="115">
        <f>SUM(断面別!$C$19,断面別!$E$19)</f>
        <v>0</v>
      </c>
      <c r="K39" s="115">
        <f>SUM(断面別!$C$26,断面別!$E$26)</f>
        <v>0</v>
      </c>
      <c r="L39" s="115">
        <f>SUM(断面別!$C$33,断面別!$E$33)</f>
        <v>1</v>
      </c>
      <c r="M39" s="115">
        <f>SUM(断面別!$C$34,断面別!$E$34)</f>
        <v>0</v>
      </c>
      <c r="N39" s="115">
        <f>SUM(断面別!$C$35,断面別!$E$35)</f>
        <v>1</v>
      </c>
      <c r="O39" s="115">
        <f>SUM(断面別!$C$36,断面別!$E$36)</f>
        <v>0</v>
      </c>
      <c r="P39" s="115">
        <f>SUM(断面別!$C$37,断面別!$E$37)</f>
        <v>0</v>
      </c>
      <c r="Q39" s="115">
        <f>SUM(断面別!$C$38,断面別!$E$38)</f>
        <v>0</v>
      </c>
      <c r="R39" s="115">
        <f>SUM(断面別!$C$39,断面別!$E$39)</f>
        <v>0</v>
      </c>
      <c r="S39" s="115">
        <f>SUM(断面別!$C$40,断面別!$E$40)</f>
        <v>0</v>
      </c>
      <c r="T39" s="115">
        <f>SUM(断面別!$C$41,断面別!$E$41)</f>
        <v>0</v>
      </c>
      <c r="U39" s="115">
        <f>SUM(断面別!$C$48,断面別!$E$48)</f>
        <v>0</v>
      </c>
      <c r="V39" s="115">
        <f>SUM(断面別!$C$55,断面別!$E$55)</f>
        <v>0</v>
      </c>
      <c r="W39" s="115">
        <f>SUM(断面別!$C$56,断面別!$E$56)</f>
        <v>0</v>
      </c>
      <c r="X39" s="115">
        <f>SUM(断面別!$C$57,断面別!$E$57)</f>
        <v>0</v>
      </c>
      <c r="Y39" s="115">
        <f>SUM(断面別!$C$58,断面別!$E$58)</f>
        <v>0</v>
      </c>
      <c r="Z39" s="124">
        <f>SUM(B39:Y39)</f>
        <v>2</v>
      </c>
      <c r="AA39" s="88"/>
      <c r="AB39" s="4">
        <v>15</v>
      </c>
      <c r="AC39" s="110">
        <v>49</v>
      </c>
      <c r="AD39" s="111">
        <v>49</v>
      </c>
      <c r="AE39" s="112">
        <v>0</v>
      </c>
      <c r="AF39" s="113">
        <v>0</v>
      </c>
      <c r="AG39" s="110">
        <v>25</v>
      </c>
      <c r="AH39" s="111">
        <v>25</v>
      </c>
      <c r="AI39" s="112">
        <v>0</v>
      </c>
      <c r="AJ39" s="113">
        <v>0</v>
      </c>
      <c r="AK39" s="110">
        <v>74</v>
      </c>
      <c r="AL39" s="111">
        <v>74</v>
      </c>
      <c r="AM39" s="112">
        <v>0</v>
      </c>
      <c r="AN39" s="11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s="14" customFormat="1" ht="15" customHeight="1">
      <c r="A40" s="17" t="s">
        <v>46</v>
      </c>
      <c r="B40" s="116">
        <f t="shared" ref="B40:Z40" si="3">IF(B39=0,0,ROUND(B39/B37*100,1))</f>
        <v>0</v>
      </c>
      <c r="C40" s="117">
        <f t="shared" si="3"/>
        <v>0</v>
      </c>
      <c r="D40" s="117">
        <f t="shared" si="3"/>
        <v>0</v>
      </c>
      <c r="E40" s="117">
        <f t="shared" si="3"/>
        <v>0</v>
      </c>
      <c r="F40" s="117">
        <f t="shared" si="3"/>
        <v>0</v>
      </c>
      <c r="G40" s="117">
        <f t="shared" si="3"/>
        <v>0</v>
      </c>
      <c r="H40" s="117">
        <f t="shared" si="3"/>
        <v>0</v>
      </c>
      <c r="I40" s="117">
        <f t="shared" si="3"/>
        <v>0</v>
      </c>
      <c r="J40" s="117">
        <f t="shared" si="3"/>
        <v>0</v>
      </c>
      <c r="K40" s="117">
        <f t="shared" si="3"/>
        <v>0</v>
      </c>
      <c r="L40" s="117">
        <f t="shared" si="3"/>
        <v>2.2000000000000002</v>
      </c>
      <c r="M40" s="117">
        <f t="shared" si="3"/>
        <v>0</v>
      </c>
      <c r="N40" s="117">
        <f t="shared" si="3"/>
        <v>2.1</v>
      </c>
      <c r="O40" s="117">
        <f t="shared" si="3"/>
        <v>0</v>
      </c>
      <c r="P40" s="117">
        <f t="shared" si="3"/>
        <v>0</v>
      </c>
      <c r="Q40" s="117">
        <f t="shared" si="3"/>
        <v>0</v>
      </c>
      <c r="R40" s="117">
        <f t="shared" si="3"/>
        <v>0</v>
      </c>
      <c r="S40" s="117">
        <f t="shared" si="3"/>
        <v>0</v>
      </c>
      <c r="T40" s="117">
        <f t="shared" si="3"/>
        <v>0</v>
      </c>
      <c r="U40" s="117">
        <f t="shared" si="3"/>
        <v>0</v>
      </c>
      <c r="V40" s="117">
        <f t="shared" si="3"/>
        <v>0</v>
      </c>
      <c r="W40" s="117">
        <f t="shared" si="3"/>
        <v>0</v>
      </c>
      <c r="X40" s="117">
        <f t="shared" si="3"/>
        <v>0</v>
      </c>
      <c r="Y40" s="117">
        <f t="shared" si="3"/>
        <v>0</v>
      </c>
      <c r="Z40" s="125">
        <f t="shared" si="3"/>
        <v>0.3</v>
      </c>
      <c r="AA40" s="89"/>
      <c r="AB40" s="4">
        <v>16</v>
      </c>
      <c r="AC40" s="110">
        <v>36</v>
      </c>
      <c r="AD40" s="111">
        <v>36</v>
      </c>
      <c r="AE40" s="112">
        <v>0</v>
      </c>
      <c r="AF40" s="113">
        <v>0</v>
      </c>
      <c r="AG40" s="110">
        <v>50</v>
      </c>
      <c r="AH40" s="111">
        <v>50</v>
      </c>
      <c r="AI40" s="112">
        <v>0</v>
      </c>
      <c r="AJ40" s="113">
        <v>0</v>
      </c>
      <c r="AK40" s="110">
        <v>86</v>
      </c>
      <c r="AL40" s="111">
        <v>86</v>
      </c>
      <c r="AM40" s="112">
        <v>0</v>
      </c>
      <c r="AN40" s="11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s="16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4">
        <v>17</v>
      </c>
      <c r="AC41" s="110">
        <v>39</v>
      </c>
      <c r="AD41" s="111">
        <v>39</v>
      </c>
      <c r="AE41" s="112">
        <v>0</v>
      </c>
      <c r="AF41" s="113">
        <v>0</v>
      </c>
      <c r="AG41" s="110">
        <v>35</v>
      </c>
      <c r="AH41" s="111">
        <v>35</v>
      </c>
      <c r="AI41" s="112">
        <v>0</v>
      </c>
      <c r="AJ41" s="113">
        <v>0</v>
      </c>
      <c r="AK41" s="110">
        <v>74</v>
      </c>
      <c r="AL41" s="111">
        <v>74</v>
      </c>
      <c r="AM41" s="112">
        <v>0</v>
      </c>
      <c r="AN41" s="11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s="16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4">
        <v>18</v>
      </c>
      <c r="AC42" s="110">
        <v>28</v>
      </c>
      <c r="AD42" s="111">
        <v>28</v>
      </c>
      <c r="AE42" s="112">
        <v>0</v>
      </c>
      <c r="AF42" s="113">
        <v>0</v>
      </c>
      <c r="AG42" s="110">
        <v>19</v>
      </c>
      <c r="AH42" s="111">
        <v>19</v>
      </c>
      <c r="AI42" s="112">
        <v>0</v>
      </c>
      <c r="AJ42" s="113">
        <v>0</v>
      </c>
      <c r="AK42" s="110">
        <v>47</v>
      </c>
      <c r="AL42" s="111">
        <v>47</v>
      </c>
      <c r="AM42" s="112">
        <v>0</v>
      </c>
      <c r="AN42" s="11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s="16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4">
        <v>19</v>
      </c>
      <c r="AC43" s="110">
        <v>36</v>
      </c>
      <c r="AD43" s="111">
        <v>36</v>
      </c>
      <c r="AE43" s="112">
        <v>0</v>
      </c>
      <c r="AF43" s="113">
        <v>0</v>
      </c>
      <c r="AG43" s="110">
        <v>14</v>
      </c>
      <c r="AH43" s="111">
        <v>13</v>
      </c>
      <c r="AI43" s="112">
        <v>1</v>
      </c>
      <c r="AJ43" s="113">
        <v>7.1</v>
      </c>
      <c r="AK43" s="110">
        <v>50</v>
      </c>
      <c r="AL43" s="111">
        <v>49</v>
      </c>
      <c r="AM43" s="112">
        <v>1</v>
      </c>
      <c r="AN43" s="113">
        <v>2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s="16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4">
        <v>20</v>
      </c>
      <c r="AC44" s="110">
        <v>26</v>
      </c>
      <c r="AD44" s="111">
        <v>26</v>
      </c>
      <c r="AE44" s="112">
        <v>0</v>
      </c>
      <c r="AF44" s="113">
        <v>0</v>
      </c>
      <c r="AG44" s="110">
        <v>19</v>
      </c>
      <c r="AH44" s="111">
        <v>19</v>
      </c>
      <c r="AI44" s="112">
        <v>0</v>
      </c>
      <c r="AJ44" s="113">
        <v>0</v>
      </c>
      <c r="AK44" s="110">
        <v>45</v>
      </c>
      <c r="AL44" s="111">
        <v>45</v>
      </c>
      <c r="AM44" s="112">
        <v>0</v>
      </c>
      <c r="AN44" s="11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s="16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4">
        <v>21</v>
      </c>
      <c r="AC45" s="110">
        <v>20</v>
      </c>
      <c r="AD45" s="111">
        <v>20</v>
      </c>
      <c r="AE45" s="112">
        <v>0</v>
      </c>
      <c r="AF45" s="113">
        <v>0</v>
      </c>
      <c r="AG45" s="110">
        <v>6</v>
      </c>
      <c r="AH45" s="111">
        <v>6</v>
      </c>
      <c r="AI45" s="112">
        <v>0</v>
      </c>
      <c r="AJ45" s="113">
        <v>0</v>
      </c>
      <c r="AK45" s="110">
        <v>26</v>
      </c>
      <c r="AL45" s="111">
        <v>26</v>
      </c>
      <c r="AM45" s="112">
        <v>0</v>
      </c>
      <c r="AN45" s="113">
        <v>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s="16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s="16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06" t="s">
        <v>128</v>
      </c>
      <c r="AC47" s="111">
        <f>SUM(AC31:AC42)</f>
        <v>527</v>
      </c>
      <c r="AD47" s="111">
        <f t="shared" ref="AD47:AM47" si="4">SUM(AD31:AD42)</f>
        <v>525</v>
      </c>
      <c r="AE47" s="111">
        <f t="shared" si="4"/>
        <v>2</v>
      </c>
      <c r="AF47" s="118">
        <f>AE47/AC47</f>
        <v>3.7950664136622392E-3</v>
      </c>
      <c r="AG47" s="111">
        <f t="shared" ref="AG47" si="5">SUM(AG31:AG42)</f>
        <v>462</v>
      </c>
      <c r="AH47" s="111">
        <f t="shared" si="4"/>
        <v>459</v>
      </c>
      <c r="AI47" s="111">
        <f t="shared" si="4"/>
        <v>3</v>
      </c>
      <c r="AJ47" s="118">
        <f t="shared" ref="AJ47" si="6">AI47/AG47</f>
        <v>6.4935064935064939E-3</v>
      </c>
      <c r="AK47" s="111">
        <f t="shared" ref="AK47" si="7">SUM(AK31:AK42)</f>
        <v>989</v>
      </c>
      <c r="AL47" s="111">
        <f t="shared" si="4"/>
        <v>984</v>
      </c>
      <c r="AM47" s="111">
        <f t="shared" si="4"/>
        <v>5</v>
      </c>
      <c r="AN47" s="118">
        <f t="shared" ref="AN47" si="8">AM47/AK47</f>
        <v>5.0556117290192111E-3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s="16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16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s="16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s="16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s="16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s="16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s="16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s="16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s="16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s="16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s="16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s="14" customFormat="1" ht="15" customHeight="1">
      <c r="A59" s="71" t="s">
        <v>47</v>
      </c>
      <c r="B59" s="107">
        <v>22</v>
      </c>
      <c r="C59" s="108">
        <v>23</v>
      </c>
      <c r="D59" s="108">
        <v>0</v>
      </c>
      <c r="E59" s="108">
        <v>1</v>
      </c>
      <c r="F59" s="108">
        <v>2</v>
      </c>
      <c r="G59" s="108">
        <v>3</v>
      </c>
      <c r="H59" s="108">
        <v>4</v>
      </c>
      <c r="I59" s="108">
        <v>5</v>
      </c>
      <c r="J59" s="108">
        <v>6</v>
      </c>
      <c r="K59" s="108">
        <v>7</v>
      </c>
      <c r="L59" s="108">
        <v>8</v>
      </c>
      <c r="M59" s="108">
        <v>9</v>
      </c>
      <c r="N59" s="108">
        <v>10</v>
      </c>
      <c r="O59" s="108">
        <v>11</v>
      </c>
      <c r="P59" s="108">
        <v>12</v>
      </c>
      <c r="Q59" s="108">
        <v>13</v>
      </c>
      <c r="R59" s="108">
        <v>14</v>
      </c>
      <c r="S59" s="108">
        <v>15</v>
      </c>
      <c r="T59" s="108">
        <v>16</v>
      </c>
      <c r="U59" s="108">
        <v>17</v>
      </c>
      <c r="V59" s="108">
        <v>18</v>
      </c>
      <c r="W59" s="108">
        <v>19</v>
      </c>
      <c r="X59" s="108">
        <v>20</v>
      </c>
      <c r="Y59" s="108">
        <v>21</v>
      </c>
      <c r="Z59" s="123" t="s">
        <v>48</v>
      </c>
      <c r="AA59" s="70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s="14" customFormat="1" ht="15" customHeight="1">
      <c r="A60" s="69" t="s">
        <v>49</v>
      </c>
      <c r="B60" s="114">
        <f>SUM(B61:B62)</f>
        <v>6</v>
      </c>
      <c r="C60" s="115">
        <f t="shared" ref="C60" si="9">SUM(C61:C62)</f>
        <v>6</v>
      </c>
      <c r="D60" s="115">
        <f t="shared" ref="D60" si="10">SUM(D61:D62)</f>
        <v>2</v>
      </c>
      <c r="E60" s="115">
        <f t="shared" ref="E60" si="11">SUM(E61:E62)</f>
        <v>3</v>
      </c>
      <c r="F60" s="115">
        <f t="shared" ref="F60" si="12">SUM(F61:F62)</f>
        <v>0</v>
      </c>
      <c r="G60" s="115">
        <f t="shared" ref="G60" si="13">SUM(G61:G62)</f>
        <v>2</v>
      </c>
      <c r="H60" s="115">
        <f t="shared" ref="H60" si="14">SUM(H61:H62)</f>
        <v>5</v>
      </c>
      <c r="I60" s="115">
        <f t="shared" ref="I60" si="15">SUM(I61:I62)</f>
        <v>13</v>
      </c>
      <c r="J60" s="115">
        <f>SUM(J61:J62)</f>
        <v>31</v>
      </c>
      <c r="K60" s="115">
        <f>SUM(K61:K62)</f>
        <v>37</v>
      </c>
      <c r="L60" s="115">
        <f t="shared" ref="L60:U60" si="16">SUM(L61:L62)</f>
        <v>26</v>
      </c>
      <c r="M60" s="115">
        <f t="shared" si="16"/>
        <v>56</v>
      </c>
      <c r="N60" s="115">
        <f t="shared" si="16"/>
        <v>42</v>
      </c>
      <c r="O60" s="115">
        <f t="shared" si="16"/>
        <v>53</v>
      </c>
      <c r="P60" s="115">
        <f t="shared" si="16"/>
        <v>29</v>
      </c>
      <c r="Q60" s="115">
        <f t="shared" si="16"/>
        <v>46</v>
      </c>
      <c r="R60" s="115">
        <f t="shared" si="16"/>
        <v>44</v>
      </c>
      <c r="S60" s="115">
        <f t="shared" si="16"/>
        <v>25</v>
      </c>
      <c r="T60" s="115">
        <f t="shared" si="16"/>
        <v>50</v>
      </c>
      <c r="U60" s="115">
        <f t="shared" si="16"/>
        <v>35</v>
      </c>
      <c r="V60" s="115">
        <f>SUM(V61:V62)</f>
        <v>19</v>
      </c>
      <c r="W60" s="115">
        <f t="shared" ref="W60" si="17">SUM(W61:W62)</f>
        <v>14</v>
      </c>
      <c r="X60" s="115">
        <f t="shared" ref="X60" si="18">SUM(X61:X62)</f>
        <v>19</v>
      </c>
      <c r="Y60" s="115">
        <f t="shared" ref="Y60" si="19">SUM(Y61:Y62)</f>
        <v>6</v>
      </c>
      <c r="Z60" s="124">
        <f>SUM(B60:Y60)</f>
        <v>569</v>
      </c>
      <c r="AA60" s="88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s="14" customFormat="1" ht="15" customHeight="1">
      <c r="A61" s="69" t="s">
        <v>44</v>
      </c>
      <c r="B61" s="114">
        <f>SUM(断面別!$I$11,断面別!$K$11)</f>
        <v>6</v>
      </c>
      <c r="C61" s="115">
        <f>SUM(断面別!$I$12,断面別!$K$12)</f>
        <v>6</v>
      </c>
      <c r="D61" s="115">
        <f>SUM(断面別!$I$13,断面別!$K$13)</f>
        <v>2</v>
      </c>
      <c r="E61" s="115">
        <f>SUM(断面別!$I$14,断面別!$K$14)</f>
        <v>3</v>
      </c>
      <c r="F61" s="115">
        <f>SUM(断面別!$I$15,断面別!$K$15)</f>
        <v>0</v>
      </c>
      <c r="G61" s="115">
        <f>SUM(断面別!$I$16,断面別!$K$16)</f>
        <v>2</v>
      </c>
      <c r="H61" s="115">
        <f>SUM(断面別!$I$17,断面別!$K$17)</f>
        <v>5</v>
      </c>
      <c r="I61" s="115">
        <f>SUM(断面別!$I$18,断面別!$K$18)</f>
        <v>13</v>
      </c>
      <c r="J61" s="115">
        <f>SUM(断面別!$I$19,断面別!$K$19)</f>
        <v>31</v>
      </c>
      <c r="K61" s="115">
        <f>SUM(断面別!$I$26,断面別!$K$26)</f>
        <v>37</v>
      </c>
      <c r="L61" s="115">
        <f>SUM(断面別!$I$33,断面別!$K$33)</f>
        <v>26</v>
      </c>
      <c r="M61" s="115">
        <f>SUM(断面別!$I$34,断面別!$K$34)</f>
        <v>54</v>
      </c>
      <c r="N61" s="115">
        <f>SUM(断面別!$I$35,断面別!$K$35)</f>
        <v>42</v>
      </c>
      <c r="O61" s="115">
        <f>SUM(断面別!$I$36,断面別!$K$36)</f>
        <v>52</v>
      </c>
      <c r="P61" s="115">
        <f>SUM(断面別!$I$37,断面別!$K$37)</f>
        <v>29</v>
      </c>
      <c r="Q61" s="115">
        <f>SUM(断面別!$I$38,断面別!$K$38)</f>
        <v>46</v>
      </c>
      <c r="R61" s="115">
        <f>SUM(断面別!$I$39,断面別!$K$39)</f>
        <v>44</v>
      </c>
      <c r="S61" s="115">
        <f>SUM(断面別!$I$40,断面別!$K$40)</f>
        <v>25</v>
      </c>
      <c r="T61" s="115">
        <f>SUM(断面別!$I$41,断面別!$K$41)</f>
        <v>50</v>
      </c>
      <c r="U61" s="115">
        <f>SUM(断面別!$I$48,断面別!$K$48)</f>
        <v>35</v>
      </c>
      <c r="V61" s="115">
        <f>SUM(断面別!$I$55,断面別!$K$55)</f>
        <v>19</v>
      </c>
      <c r="W61" s="115">
        <f>SUM(断面別!$I$56,断面別!$K$56)</f>
        <v>13</v>
      </c>
      <c r="X61" s="115">
        <f>SUM(断面別!$I$57,断面別!$K$57)</f>
        <v>19</v>
      </c>
      <c r="Y61" s="115">
        <f>SUM(断面別!$I$58,断面別!$K$58)</f>
        <v>6</v>
      </c>
      <c r="Z61" s="124">
        <f>SUM(B61:Y61)</f>
        <v>565</v>
      </c>
      <c r="AA61" s="88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s="14" customFormat="1" ht="15" customHeight="1">
      <c r="A62" s="69" t="s">
        <v>45</v>
      </c>
      <c r="B62" s="114">
        <f>SUM(断面別!$J$11,断面別!$L$11)</f>
        <v>0</v>
      </c>
      <c r="C62" s="115">
        <f>SUM(断面別!$J$12,断面別!$L$12)</f>
        <v>0</v>
      </c>
      <c r="D62" s="115">
        <f>SUM(断面別!$J$13,断面別!$L$13)</f>
        <v>0</v>
      </c>
      <c r="E62" s="115">
        <f>SUM(断面別!$J$14,断面別!$L$14)</f>
        <v>0</v>
      </c>
      <c r="F62" s="115">
        <f>SUM(断面別!$J$15,断面別!$L$15)</f>
        <v>0</v>
      </c>
      <c r="G62" s="115">
        <f>SUM(断面別!$J$16,断面別!$L$16)</f>
        <v>0</v>
      </c>
      <c r="H62" s="115">
        <f>SUM(断面別!$J$17,断面別!$L$17)</f>
        <v>0</v>
      </c>
      <c r="I62" s="115">
        <f>SUM(断面別!$J$18,断面別!$L$18)</f>
        <v>0</v>
      </c>
      <c r="J62" s="115">
        <f>SUM(断面別!$J$19,断面別!$L$19)</f>
        <v>0</v>
      </c>
      <c r="K62" s="115">
        <f>SUM(断面別!$J$26,断面別!$L$26)</f>
        <v>0</v>
      </c>
      <c r="L62" s="115">
        <f>SUM(断面別!$J$33,断面別!$L$33)</f>
        <v>0</v>
      </c>
      <c r="M62" s="115">
        <f>SUM(断面別!$J$34,断面別!$L$34)</f>
        <v>2</v>
      </c>
      <c r="N62" s="115">
        <f>SUM(断面別!$J$35,断面別!$L$35)</f>
        <v>0</v>
      </c>
      <c r="O62" s="115">
        <f>SUM(断面別!$J$36,断面別!$L$36)</f>
        <v>1</v>
      </c>
      <c r="P62" s="115">
        <f>SUM(断面別!$J$37,断面別!$L$37)</f>
        <v>0</v>
      </c>
      <c r="Q62" s="115">
        <f>SUM(断面別!$J$38,断面別!$L$38)</f>
        <v>0</v>
      </c>
      <c r="R62" s="115">
        <f>SUM(断面別!$J$39,断面別!$L$39)</f>
        <v>0</v>
      </c>
      <c r="S62" s="115">
        <f>SUM(断面別!$J$40,断面別!$L$40)</f>
        <v>0</v>
      </c>
      <c r="T62" s="115">
        <f>SUM(断面別!$J$41,断面別!$L$41)</f>
        <v>0</v>
      </c>
      <c r="U62" s="115">
        <f>SUM(断面別!$J$48,断面別!$L$48)</f>
        <v>0</v>
      </c>
      <c r="V62" s="115">
        <f>SUM(断面別!$J$55,断面別!$L$55)</f>
        <v>0</v>
      </c>
      <c r="W62" s="115">
        <f>SUM(断面別!$J$56,断面別!$L$56)</f>
        <v>1</v>
      </c>
      <c r="X62" s="115">
        <f>SUM(断面別!$J$57,断面別!$L$57)</f>
        <v>0</v>
      </c>
      <c r="Y62" s="115">
        <f>SUM(断面別!$J$58,断面別!$L$58)</f>
        <v>0</v>
      </c>
      <c r="Z62" s="124">
        <f>SUM(B62:Y62)</f>
        <v>4</v>
      </c>
      <c r="AA62" s="88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s="14" customFormat="1" ht="15" customHeight="1">
      <c r="A63" s="17" t="s">
        <v>46</v>
      </c>
      <c r="B63" s="116">
        <f t="shared" ref="B63:Y63" si="20">IF(B62=0,0,ROUND(B62/B60*100,1))</f>
        <v>0</v>
      </c>
      <c r="C63" s="117">
        <f t="shared" si="20"/>
        <v>0</v>
      </c>
      <c r="D63" s="117">
        <f t="shared" si="20"/>
        <v>0</v>
      </c>
      <c r="E63" s="117">
        <f t="shared" si="20"/>
        <v>0</v>
      </c>
      <c r="F63" s="117">
        <f t="shared" si="20"/>
        <v>0</v>
      </c>
      <c r="G63" s="117">
        <f t="shared" si="20"/>
        <v>0</v>
      </c>
      <c r="H63" s="117">
        <f t="shared" si="20"/>
        <v>0</v>
      </c>
      <c r="I63" s="117">
        <f t="shared" si="20"/>
        <v>0</v>
      </c>
      <c r="J63" s="117">
        <f t="shared" si="20"/>
        <v>0</v>
      </c>
      <c r="K63" s="117">
        <f t="shared" si="20"/>
        <v>0</v>
      </c>
      <c r="L63" s="117">
        <f t="shared" si="20"/>
        <v>0</v>
      </c>
      <c r="M63" s="117">
        <f t="shared" si="20"/>
        <v>3.6</v>
      </c>
      <c r="N63" s="117">
        <f t="shared" si="20"/>
        <v>0</v>
      </c>
      <c r="O63" s="117">
        <f t="shared" si="20"/>
        <v>1.9</v>
      </c>
      <c r="P63" s="117">
        <f t="shared" si="20"/>
        <v>0</v>
      </c>
      <c r="Q63" s="117">
        <f t="shared" si="20"/>
        <v>0</v>
      </c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>
        <f t="shared" si="20"/>
        <v>7.1</v>
      </c>
      <c r="X63" s="117">
        <f t="shared" si="20"/>
        <v>0</v>
      </c>
      <c r="Y63" s="117">
        <f t="shared" si="20"/>
        <v>0</v>
      </c>
      <c r="Z63" s="125">
        <f>IF(Z62=0,0,Z62/Z60*100)</f>
        <v>0.70298769771528991</v>
      </c>
      <c r="AA63" s="89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s="16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s="16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s="16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s="16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s="16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s="16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s="16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s="16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s="16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s="16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s="16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s="16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s="16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s="16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s="16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 s="16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67" s="16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1:67" s="16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s="14" customFormat="1" ht="15" customHeight="1">
      <c r="A82" s="71" t="s">
        <v>47</v>
      </c>
      <c r="B82" s="107">
        <v>22</v>
      </c>
      <c r="C82" s="108">
        <v>23</v>
      </c>
      <c r="D82" s="108">
        <v>0</v>
      </c>
      <c r="E82" s="108">
        <v>1</v>
      </c>
      <c r="F82" s="108">
        <v>2</v>
      </c>
      <c r="G82" s="108">
        <v>3</v>
      </c>
      <c r="H82" s="108">
        <v>4</v>
      </c>
      <c r="I82" s="108">
        <v>5</v>
      </c>
      <c r="J82" s="108">
        <v>6</v>
      </c>
      <c r="K82" s="108">
        <v>7</v>
      </c>
      <c r="L82" s="108">
        <v>8</v>
      </c>
      <c r="M82" s="108">
        <v>9</v>
      </c>
      <c r="N82" s="108">
        <v>10</v>
      </c>
      <c r="O82" s="108">
        <v>11</v>
      </c>
      <c r="P82" s="108">
        <v>12</v>
      </c>
      <c r="Q82" s="108">
        <v>13</v>
      </c>
      <c r="R82" s="108">
        <v>14</v>
      </c>
      <c r="S82" s="108">
        <v>15</v>
      </c>
      <c r="T82" s="108">
        <v>16</v>
      </c>
      <c r="U82" s="108">
        <v>17</v>
      </c>
      <c r="V82" s="108">
        <v>18</v>
      </c>
      <c r="W82" s="108">
        <v>19</v>
      </c>
      <c r="X82" s="108">
        <v>20</v>
      </c>
      <c r="Y82" s="108">
        <v>21</v>
      </c>
      <c r="Z82" s="123" t="s">
        <v>48</v>
      </c>
      <c r="AA82" s="70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spans="1:67" s="14" customFormat="1" ht="15" customHeight="1">
      <c r="A83" s="69" t="s">
        <v>49</v>
      </c>
      <c r="B83" s="114">
        <f>SUM(B84:B85)</f>
        <v>34</v>
      </c>
      <c r="C83" s="115">
        <f t="shared" ref="C83" si="21">SUM(C84:C85)</f>
        <v>26</v>
      </c>
      <c r="D83" s="115">
        <f t="shared" ref="D83" si="22">SUM(D84:D85)</f>
        <v>22</v>
      </c>
      <c r="E83" s="115">
        <f t="shared" ref="E83" si="23">SUM(E84:E85)</f>
        <v>9</v>
      </c>
      <c r="F83" s="115">
        <f t="shared" ref="F83" si="24">SUM(F84:F85)</f>
        <v>4</v>
      </c>
      <c r="G83" s="115">
        <f t="shared" ref="G83" si="25">SUM(G84:G85)</f>
        <v>7</v>
      </c>
      <c r="H83" s="115">
        <f t="shared" ref="H83" si="26">SUM(H84:H85)</f>
        <v>11</v>
      </c>
      <c r="I83" s="115">
        <f t="shared" ref="I83" si="27">SUM(I84:I85)</f>
        <v>16</v>
      </c>
      <c r="J83" s="115">
        <f>SUM(J84:J85)</f>
        <v>53</v>
      </c>
      <c r="K83" s="115">
        <f>SUM(K84:K85)</f>
        <v>74</v>
      </c>
      <c r="L83" s="115">
        <f t="shared" ref="L83:U83" si="28">SUM(L84:L85)</f>
        <v>72</v>
      </c>
      <c r="M83" s="115">
        <f t="shared" si="28"/>
        <v>105</v>
      </c>
      <c r="N83" s="115">
        <f t="shared" si="28"/>
        <v>89</v>
      </c>
      <c r="O83" s="115">
        <f t="shared" si="28"/>
        <v>84</v>
      </c>
      <c r="P83" s="115">
        <f t="shared" si="28"/>
        <v>99</v>
      </c>
      <c r="Q83" s="115">
        <f t="shared" si="28"/>
        <v>91</v>
      </c>
      <c r="R83" s="115">
        <f t="shared" si="28"/>
        <v>94</v>
      </c>
      <c r="S83" s="115">
        <f t="shared" si="28"/>
        <v>74</v>
      </c>
      <c r="T83" s="115">
        <f t="shared" si="28"/>
        <v>86</v>
      </c>
      <c r="U83" s="115">
        <f t="shared" si="28"/>
        <v>74</v>
      </c>
      <c r="V83" s="115">
        <f>SUM(V84:V85)</f>
        <v>47</v>
      </c>
      <c r="W83" s="115">
        <f t="shared" ref="W83" si="29">SUM(W84:W85)</f>
        <v>50</v>
      </c>
      <c r="X83" s="115">
        <f t="shared" ref="X83" si="30">SUM(X84:X85)</f>
        <v>45</v>
      </c>
      <c r="Y83" s="115">
        <f t="shared" ref="Y83" si="31">SUM(Y84:Y85)</f>
        <v>26</v>
      </c>
      <c r="Z83" s="124">
        <f>SUM(B83:Y83)</f>
        <v>1292</v>
      </c>
      <c r="AA83" s="88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67" s="14" customFormat="1" ht="15" customHeight="1">
      <c r="A84" s="69" t="s">
        <v>44</v>
      </c>
      <c r="B84" s="114">
        <f t="shared" ref="B84:Q85" si="32">SUM(B38,B61)</f>
        <v>34</v>
      </c>
      <c r="C84" s="115">
        <f t="shared" si="32"/>
        <v>26</v>
      </c>
      <c r="D84" s="115">
        <f t="shared" si="32"/>
        <v>22</v>
      </c>
      <c r="E84" s="115">
        <f t="shared" si="32"/>
        <v>9</v>
      </c>
      <c r="F84" s="115">
        <f t="shared" si="32"/>
        <v>4</v>
      </c>
      <c r="G84" s="115">
        <f t="shared" si="32"/>
        <v>7</v>
      </c>
      <c r="H84" s="115">
        <f t="shared" si="32"/>
        <v>11</v>
      </c>
      <c r="I84" s="115">
        <f t="shared" si="32"/>
        <v>16</v>
      </c>
      <c r="J84" s="115">
        <f t="shared" si="32"/>
        <v>53</v>
      </c>
      <c r="K84" s="115">
        <f>SUM(K38,K61)</f>
        <v>74</v>
      </c>
      <c r="L84" s="115">
        <f t="shared" ref="L84:X85" si="33">SUM(L38,L61)</f>
        <v>71</v>
      </c>
      <c r="M84" s="115">
        <f t="shared" si="33"/>
        <v>103</v>
      </c>
      <c r="N84" s="115">
        <f t="shared" si="33"/>
        <v>88</v>
      </c>
      <c r="O84" s="115">
        <f t="shared" si="33"/>
        <v>83</v>
      </c>
      <c r="P84" s="115">
        <f t="shared" si="33"/>
        <v>99</v>
      </c>
      <c r="Q84" s="115">
        <f t="shared" si="33"/>
        <v>91</v>
      </c>
      <c r="R84" s="115">
        <f t="shared" si="33"/>
        <v>94</v>
      </c>
      <c r="S84" s="115">
        <f t="shared" si="33"/>
        <v>74</v>
      </c>
      <c r="T84" s="115">
        <f t="shared" si="33"/>
        <v>86</v>
      </c>
      <c r="U84" s="115">
        <f t="shared" si="33"/>
        <v>74</v>
      </c>
      <c r="V84" s="115">
        <f t="shared" si="33"/>
        <v>47</v>
      </c>
      <c r="W84" s="115">
        <f t="shared" si="33"/>
        <v>49</v>
      </c>
      <c r="X84" s="115">
        <f t="shared" si="33"/>
        <v>45</v>
      </c>
      <c r="Y84" s="115">
        <f>SUM(Y38,Y61)</f>
        <v>26</v>
      </c>
      <c r="Z84" s="124">
        <f>SUM(B84:Y84)</f>
        <v>1286</v>
      </c>
      <c r="AA84" s="88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s="14" customFormat="1" ht="15" customHeight="1">
      <c r="A85" s="69" t="s">
        <v>45</v>
      </c>
      <c r="B85" s="114">
        <f t="shared" si="32"/>
        <v>0</v>
      </c>
      <c r="C85" s="115">
        <f t="shared" si="32"/>
        <v>0</v>
      </c>
      <c r="D85" s="115">
        <f t="shared" si="32"/>
        <v>0</v>
      </c>
      <c r="E85" s="115">
        <f t="shared" si="32"/>
        <v>0</v>
      </c>
      <c r="F85" s="115">
        <f t="shared" si="32"/>
        <v>0</v>
      </c>
      <c r="G85" s="115">
        <f t="shared" si="32"/>
        <v>0</v>
      </c>
      <c r="H85" s="115">
        <f t="shared" si="32"/>
        <v>0</v>
      </c>
      <c r="I85" s="115">
        <f t="shared" si="32"/>
        <v>0</v>
      </c>
      <c r="J85" s="115">
        <f t="shared" si="32"/>
        <v>0</v>
      </c>
      <c r="K85" s="115">
        <f t="shared" si="32"/>
        <v>0</v>
      </c>
      <c r="L85" s="115">
        <f t="shared" si="32"/>
        <v>1</v>
      </c>
      <c r="M85" s="115">
        <f t="shared" si="32"/>
        <v>2</v>
      </c>
      <c r="N85" s="115">
        <f t="shared" si="32"/>
        <v>1</v>
      </c>
      <c r="O85" s="115">
        <f t="shared" si="32"/>
        <v>1</v>
      </c>
      <c r="P85" s="115">
        <f t="shared" si="32"/>
        <v>0</v>
      </c>
      <c r="Q85" s="115">
        <f t="shared" si="32"/>
        <v>0</v>
      </c>
      <c r="R85" s="115">
        <f t="shared" si="33"/>
        <v>0</v>
      </c>
      <c r="S85" s="115">
        <f t="shared" si="33"/>
        <v>0</v>
      </c>
      <c r="T85" s="115">
        <f t="shared" si="33"/>
        <v>0</v>
      </c>
      <c r="U85" s="115">
        <f t="shared" si="33"/>
        <v>0</v>
      </c>
      <c r="V85" s="115">
        <f>SUM(V39,V62)</f>
        <v>0</v>
      </c>
      <c r="W85" s="115">
        <f t="shared" si="33"/>
        <v>1</v>
      </c>
      <c r="X85" s="115">
        <f t="shared" si="33"/>
        <v>0</v>
      </c>
      <c r="Y85" s="115">
        <f>SUM(Y39,Y62)</f>
        <v>0</v>
      </c>
      <c r="Z85" s="124">
        <f>SUM(B85:Y85)</f>
        <v>6</v>
      </c>
      <c r="AA85" s="88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spans="1:67" s="14" customFormat="1" ht="15.95" customHeight="1">
      <c r="A86" s="17" t="s">
        <v>46</v>
      </c>
      <c r="B86" s="116">
        <f t="shared" ref="B86:Y86" si="34">IF(B85=0,0,ROUND(B85/B83*100,1))</f>
        <v>0</v>
      </c>
      <c r="C86" s="117">
        <f t="shared" si="34"/>
        <v>0</v>
      </c>
      <c r="D86" s="117">
        <f t="shared" si="34"/>
        <v>0</v>
      </c>
      <c r="E86" s="117">
        <f t="shared" si="34"/>
        <v>0</v>
      </c>
      <c r="F86" s="117">
        <f t="shared" si="34"/>
        <v>0</v>
      </c>
      <c r="G86" s="117">
        <f t="shared" si="34"/>
        <v>0</v>
      </c>
      <c r="H86" s="117">
        <f t="shared" si="34"/>
        <v>0</v>
      </c>
      <c r="I86" s="117">
        <f t="shared" si="34"/>
        <v>0</v>
      </c>
      <c r="J86" s="117">
        <f t="shared" si="34"/>
        <v>0</v>
      </c>
      <c r="K86" s="117">
        <f t="shared" si="34"/>
        <v>0</v>
      </c>
      <c r="L86" s="117">
        <f t="shared" si="34"/>
        <v>1.4</v>
      </c>
      <c r="M86" s="117">
        <f t="shared" si="34"/>
        <v>1.9</v>
      </c>
      <c r="N86" s="117">
        <f t="shared" si="34"/>
        <v>1.1000000000000001</v>
      </c>
      <c r="O86" s="117">
        <f t="shared" si="34"/>
        <v>1.2</v>
      </c>
      <c r="P86" s="117">
        <f t="shared" si="34"/>
        <v>0</v>
      </c>
      <c r="Q86" s="117">
        <f t="shared" si="34"/>
        <v>0</v>
      </c>
      <c r="R86" s="117">
        <f t="shared" si="34"/>
        <v>0</v>
      </c>
      <c r="S86" s="117">
        <f t="shared" si="34"/>
        <v>0</v>
      </c>
      <c r="T86" s="117">
        <f t="shared" si="34"/>
        <v>0</v>
      </c>
      <c r="U86" s="117">
        <f t="shared" si="34"/>
        <v>0</v>
      </c>
      <c r="V86" s="117">
        <f t="shared" si="34"/>
        <v>0</v>
      </c>
      <c r="W86" s="117">
        <f t="shared" si="34"/>
        <v>2</v>
      </c>
      <c r="X86" s="117">
        <f t="shared" si="34"/>
        <v>0</v>
      </c>
      <c r="Y86" s="117">
        <f t="shared" si="34"/>
        <v>0</v>
      </c>
      <c r="Z86" s="125">
        <f>IF(Z85=0,0,Z85/Z83*100)</f>
        <v>0.46439628482972134</v>
      </c>
      <c r="AA86" s="89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67" s="14" customFormat="1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spans="1:67" s="14" customFormat="1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spans="1:67" s="11" customFormat="1" ht="15" customHeight="1">
      <c r="Z89" s="12"/>
      <c r="AA89" s="12"/>
      <c r="AB89" s="3"/>
      <c r="AC89" s="3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1:67" s="11" customFormat="1" ht="15" customHeight="1">
      <c r="Z90" s="12"/>
      <c r="AA90" s="12"/>
      <c r="AB90" s="4"/>
      <c r="AC90" s="4" t="s">
        <v>71</v>
      </c>
      <c r="AD90" s="4"/>
      <c r="AE90" s="4"/>
      <c r="AG90" s="4" t="s">
        <v>72</v>
      </c>
      <c r="AH90" s="4"/>
      <c r="AJ90" s="4"/>
      <c r="AK90" s="4" t="s">
        <v>73</v>
      </c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1:67" s="11" customFormat="1" ht="15" customHeight="1">
      <c r="Z91" s="12"/>
      <c r="AA91" s="12"/>
      <c r="AB91" s="91"/>
      <c r="AC91" s="92" t="s">
        <v>49</v>
      </c>
      <c r="AD91" s="91" t="s">
        <v>44</v>
      </c>
      <c r="AE91" s="93" t="s">
        <v>45</v>
      </c>
      <c r="AF91" s="94" t="s">
        <v>46</v>
      </c>
      <c r="AG91" s="92" t="s">
        <v>49</v>
      </c>
      <c r="AH91" s="91" t="s">
        <v>44</v>
      </c>
      <c r="AI91" s="91" t="s">
        <v>45</v>
      </c>
      <c r="AJ91" s="94" t="s">
        <v>46</v>
      </c>
      <c r="AK91" s="92" t="s">
        <v>49</v>
      </c>
      <c r="AL91" s="91" t="s">
        <v>44</v>
      </c>
      <c r="AM91" s="91" t="s">
        <v>45</v>
      </c>
      <c r="AN91" s="94" t="s">
        <v>46</v>
      </c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spans="1:67" s="11" customFormat="1" ht="15" customHeight="1">
      <c r="Z92" s="12"/>
      <c r="AA92" s="12"/>
      <c r="AB92" s="4">
        <v>22</v>
      </c>
      <c r="AC92" s="110">
        <f t="array" ref="AC92:AF115">TRANSPOSE(B107:Y110)</f>
        <v>21</v>
      </c>
      <c r="AD92" s="111">
        <v>19</v>
      </c>
      <c r="AE92" s="112">
        <v>2</v>
      </c>
      <c r="AF92" s="113">
        <v>9.5</v>
      </c>
      <c r="AG92" s="110">
        <f t="array" ref="AG92:AJ115">TRANSPOSE(B130:Y133)</f>
        <v>2</v>
      </c>
      <c r="AH92" s="112">
        <v>2</v>
      </c>
      <c r="AI92" s="111">
        <v>0</v>
      </c>
      <c r="AJ92" s="113">
        <v>0</v>
      </c>
      <c r="AK92" s="119">
        <f t="array" ref="AK92:AN115">TRANSPOSE(B153:Y156)</f>
        <v>23</v>
      </c>
      <c r="AL92" s="111">
        <v>21</v>
      </c>
      <c r="AM92" s="111">
        <v>2</v>
      </c>
      <c r="AN92" s="113">
        <v>8.6999999999999993</v>
      </c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spans="1:67" s="11" customFormat="1" ht="15" customHeight="1">
      <c r="Z93" s="12"/>
      <c r="AA93" s="12"/>
      <c r="AB93" s="4">
        <v>23</v>
      </c>
      <c r="AC93" s="110">
        <v>9</v>
      </c>
      <c r="AD93" s="111">
        <v>9</v>
      </c>
      <c r="AE93" s="112">
        <v>0</v>
      </c>
      <c r="AF93" s="113">
        <v>0</v>
      </c>
      <c r="AG93" s="110">
        <v>3</v>
      </c>
      <c r="AH93" s="112">
        <v>3</v>
      </c>
      <c r="AI93" s="111">
        <v>0</v>
      </c>
      <c r="AJ93" s="113">
        <v>0</v>
      </c>
      <c r="AK93" s="119">
        <v>12</v>
      </c>
      <c r="AL93" s="111">
        <v>12</v>
      </c>
      <c r="AM93" s="111">
        <v>0</v>
      </c>
      <c r="AN93" s="113">
        <v>0</v>
      </c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67" s="11" customFormat="1" ht="15" customHeight="1">
      <c r="Z94" s="12"/>
      <c r="AA94" s="12"/>
      <c r="AB94" s="4">
        <v>0</v>
      </c>
      <c r="AC94" s="110">
        <v>9</v>
      </c>
      <c r="AD94" s="111">
        <v>9</v>
      </c>
      <c r="AE94" s="112">
        <v>0</v>
      </c>
      <c r="AF94" s="113">
        <v>0</v>
      </c>
      <c r="AG94" s="110">
        <v>0</v>
      </c>
      <c r="AH94" s="112">
        <v>0</v>
      </c>
      <c r="AI94" s="111">
        <v>0</v>
      </c>
      <c r="AJ94" s="113">
        <v>0</v>
      </c>
      <c r="AK94" s="119">
        <v>9</v>
      </c>
      <c r="AL94" s="111">
        <v>9</v>
      </c>
      <c r="AM94" s="111">
        <v>0</v>
      </c>
      <c r="AN94" s="113">
        <v>0</v>
      </c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spans="1:67" s="11" customFormat="1" ht="15" customHeight="1">
      <c r="Z95" s="12"/>
      <c r="AA95" s="12"/>
      <c r="AB95" s="4">
        <v>1</v>
      </c>
      <c r="AC95" s="110">
        <v>4</v>
      </c>
      <c r="AD95" s="111">
        <v>4</v>
      </c>
      <c r="AE95" s="112">
        <v>0</v>
      </c>
      <c r="AF95" s="113">
        <v>0</v>
      </c>
      <c r="AG95" s="110">
        <v>0</v>
      </c>
      <c r="AH95" s="112">
        <v>0</v>
      </c>
      <c r="AI95" s="111">
        <v>0</v>
      </c>
      <c r="AJ95" s="113">
        <v>0</v>
      </c>
      <c r="AK95" s="119">
        <v>4</v>
      </c>
      <c r="AL95" s="111">
        <v>4</v>
      </c>
      <c r="AM95" s="111">
        <v>0</v>
      </c>
      <c r="AN95" s="113">
        <v>0</v>
      </c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67" s="11" customFormat="1" ht="15" customHeight="1">
      <c r="Z96" s="12"/>
      <c r="AA96" s="12"/>
      <c r="AB96" s="4">
        <v>2</v>
      </c>
      <c r="AC96" s="110">
        <v>2</v>
      </c>
      <c r="AD96" s="111">
        <v>2</v>
      </c>
      <c r="AE96" s="112">
        <v>0</v>
      </c>
      <c r="AF96" s="113">
        <v>0</v>
      </c>
      <c r="AG96" s="110">
        <v>1</v>
      </c>
      <c r="AH96" s="112">
        <v>1</v>
      </c>
      <c r="AI96" s="111">
        <v>0</v>
      </c>
      <c r="AJ96" s="113">
        <v>0</v>
      </c>
      <c r="AK96" s="119">
        <v>3</v>
      </c>
      <c r="AL96" s="111">
        <v>3</v>
      </c>
      <c r="AM96" s="111">
        <v>0</v>
      </c>
      <c r="AN96" s="113">
        <v>0</v>
      </c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spans="1:67" s="11" customFormat="1" ht="15" customHeight="1">
      <c r="Z97" s="12"/>
      <c r="AA97" s="12"/>
      <c r="AB97" s="4">
        <v>3</v>
      </c>
      <c r="AC97" s="110">
        <v>4</v>
      </c>
      <c r="AD97" s="111">
        <v>4</v>
      </c>
      <c r="AE97" s="112">
        <v>0</v>
      </c>
      <c r="AF97" s="113">
        <v>0</v>
      </c>
      <c r="AG97" s="110">
        <v>0</v>
      </c>
      <c r="AH97" s="112">
        <v>0</v>
      </c>
      <c r="AI97" s="111">
        <v>0</v>
      </c>
      <c r="AJ97" s="113">
        <v>0</v>
      </c>
      <c r="AK97" s="119">
        <v>4</v>
      </c>
      <c r="AL97" s="111">
        <v>4</v>
      </c>
      <c r="AM97" s="111">
        <v>0</v>
      </c>
      <c r="AN97" s="113">
        <v>0</v>
      </c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spans="1:67" s="11" customFormat="1" ht="15" customHeight="1">
      <c r="Z98" s="12"/>
      <c r="AA98" s="12"/>
      <c r="AB98" s="4">
        <v>4</v>
      </c>
      <c r="AC98" s="110">
        <v>3</v>
      </c>
      <c r="AD98" s="111">
        <v>3</v>
      </c>
      <c r="AE98" s="112">
        <v>0</v>
      </c>
      <c r="AF98" s="113">
        <v>0</v>
      </c>
      <c r="AG98" s="110">
        <v>1</v>
      </c>
      <c r="AH98" s="112">
        <v>1</v>
      </c>
      <c r="AI98" s="111">
        <v>0</v>
      </c>
      <c r="AJ98" s="113">
        <v>0</v>
      </c>
      <c r="AK98" s="119">
        <v>4</v>
      </c>
      <c r="AL98" s="111">
        <v>4</v>
      </c>
      <c r="AM98" s="111">
        <v>0</v>
      </c>
      <c r="AN98" s="113">
        <v>0</v>
      </c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spans="1:67" s="11" customFormat="1" ht="15" customHeight="1">
      <c r="Z99" s="12"/>
      <c r="AA99" s="12"/>
      <c r="AB99" s="4">
        <v>5</v>
      </c>
      <c r="AC99" s="110">
        <v>11</v>
      </c>
      <c r="AD99" s="111">
        <v>10</v>
      </c>
      <c r="AE99" s="112">
        <v>1</v>
      </c>
      <c r="AF99" s="113">
        <v>9.1</v>
      </c>
      <c r="AG99" s="110">
        <v>0</v>
      </c>
      <c r="AH99" s="112">
        <v>0</v>
      </c>
      <c r="AI99" s="111">
        <v>0</v>
      </c>
      <c r="AJ99" s="113">
        <v>0</v>
      </c>
      <c r="AK99" s="119">
        <v>11</v>
      </c>
      <c r="AL99" s="111">
        <v>10</v>
      </c>
      <c r="AM99" s="111">
        <v>1</v>
      </c>
      <c r="AN99" s="113">
        <v>9.1</v>
      </c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67" s="11" customFormat="1" ht="15" customHeight="1">
      <c r="Z100" s="12"/>
      <c r="AA100" s="12"/>
      <c r="AB100" s="4">
        <v>6</v>
      </c>
      <c r="AC100" s="110">
        <v>26</v>
      </c>
      <c r="AD100" s="111">
        <v>22</v>
      </c>
      <c r="AE100" s="112">
        <v>4</v>
      </c>
      <c r="AF100" s="113">
        <v>15.4</v>
      </c>
      <c r="AG100" s="110">
        <v>1</v>
      </c>
      <c r="AH100" s="112">
        <v>1</v>
      </c>
      <c r="AI100" s="111">
        <v>0</v>
      </c>
      <c r="AJ100" s="113">
        <v>0</v>
      </c>
      <c r="AK100" s="119">
        <v>27</v>
      </c>
      <c r="AL100" s="111">
        <v>23</v>
      </c>
      <c r="AM100" s="111">
        <v>4</v>
      </c>
      <c r="AN100" s="113">
        <v>14.8</v>
      </c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spans="1:67" s="11" customFormat="1" ht="15" customHeight="1">
      <c r="Z101" s="12"/>
      <c r="AA101" s="12"/>
      <c r="AB101" s="4">
        <v>7</v>
      </c>
      <c r="AC101" s="110">
        <v>72</v>
      </c>
      <c r="AD101" s="111">
        <v>69</v>
      </c>
      <c r="AE101" s="112">
        <v>3</v>
      </c>
      <c r="AF101" s="113">
        <v>4.2</v>
      </c>
      <c r="AG101" s="110">
        <v>2</v>
      </c>
      <c r="AH101" s="112">
        <v>2</v>
      </c>
      <c r="AI101" s="111">
        <v>0</v>
      </c>
      <c r="AJ101" s="113">
        <v>0</v>
      </c>
      <c r="AK101" s="119">
        <v>74</v>
      </c>
      <c r="AL101" s="111">
        <v>71</v>
      </c>
      <c r="AM101" s="111">
        <v>3</v>
      </c>
      <c r="AN101" s="113">
        <v>4.0999999999999996</v>
      </c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spans="1:67" s="11" customFormat="1" ht="15" customHeight="1">
      <c r="Z102" s="12"/>
      <c r="AA102" s="12"/>
      <c r="AB102" s="4">
        <v>8</v>
      </c>
      <c r="AC102" s="110">
        <v>102</v>
      </c>
      <c r="AD102" s="111">
        <v>97</v>
      </c>
      <c r="AE102" s="112">
        <v>5</v>
      </c>
      <c r="AF102" s="113">
        <v>4.9000000000000004</v>
      </c>
      <c r="AG102" s="110">
        <v>5</v>
      </c>
      <c r="AH102" s="112">
        <v>4</v>
      </c>
      <c r="AI102" s="111">
        <v>1</v>
      </c>
      <c r="AJ102" s="113">
        <v>20</v>
      </c>
      <c r="AK102" s="119">
        <v>107</v>
      </c>
      <c r="AL102" s="111">
        <v>101</v>
      </c>
      <c r="AM102" s="111">
        <v>6</v>
      </c>
      <c r="AN102" s="113">
        <v>5.6</v>
      </c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spans="1:67" s="11" customFormat="1" ht="15" customHeight="1">
      <c r="Z103" s="12"/>
      <c r="AA103" s="12"/>
      <c r="AB103" s="4">
        <v>9</v>
      </c>
      <c r="AC103" s="110">
        <v>143</v>
      </c>
      <c r="AD103" s="111">
        <v>141</v>
      </c>
      <c r="AE103" s="112">
        <v>2</v>
      </c>
      <c r="AF103" s="113">
        <v>1.4</v>
      </c>
      <c r="AG103" s="110">
        <v>5</v>
      </c>
      <c r="AH103" s="112">
        <v>5</v>
      </c>
      <c r="AI103" s="111">
        <v>0</v>
      </c>
      <c r="AJ103" s="113">
        <v>0</v>
      </c>
      <c r="AK103" s="119">
        <v>148</v>
      </c>
      <c r="AL103" s="111">
        <v>146</v>
      </c>
      <c r="AM103" s="111">
        <v>2</v>
      </c>
      <c r="AN103" s="113">
        <v>1.4</v>
      </c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spans="1:67" s="11" customFormat="1" ht="15" customHeight="1">
      <c r="Z104" s="12"/>
      <c r="AA104" s="12"/>
      <c r="AB104" s="4">
        <v>10</v>
      </c>
      <c r="AC104" s="110">
        <v>137</v>
      </c>
      <c r="AD104" s="111">
        <v>133</v>
      </c>
      <c r="AE104" s="112">
        <v>4</v>
      </c>
      <c r="AF104" s="113">
        <v>2.9</v>
      </c>
      <c r="AG104" s="110">
        <v>5</v>
      </c>
      <c r="AH104" s="112">
        <v>5</v>
      </c>
      <c r="AI104" s="111">
        <v>0</v>
      </c>
      <c r="AJ104" s="113">
        <v>0</v>
      </c>
      <c r="AK104" s="119">
        <v>142</v>
      </c>
      <c r="AL104" s="111">
        <v>138</v>
      </c>
      <c r="AM104" s="111">
        <v>4</v>
      </c>
      <c r="AN104" s="113">
        <v>2.8</v>
      </c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spans="1:67" s="11" customFormat="1" ht="15" customHeight="1">
      <c r="Z105" s="12"/>
      <c r="AA105" s="12"/>
      <c r="AB105" s="4">
        <v>11</v>
      </c>
      <c r="AC105" s="110">
        <v>127</v>
      </c>
      <c r="AD105" s="111">
        <v>124</v>
      </c>
      <c r="AE105" s="112">
        <v>3</v>
      </c>
      <c r="AF105" s="113">
        <v>2.4</v>
      </c>
      <c r="AG105" s="110">
        <v>2</v>
      </c>
      <c r="AH105" s="112">
        <v>2</v>
      </c>
      <c r="AI105" s="111">
        <v>0</v>
      </c>
      <c r="AJ105" s="113">
        <v>0</v>
      </c>
      <c r="AK105" s="119">
        <v>129</v>
      </c>
      <c r="AL105" s="111">
        <v>126</v>
      </c>
      <c r="AM105" s="111">
        <v>3</v>
      </c>
      <c r="AN105" s="113">
        <v>2.2999999999999998</v>
      </c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67" s="14" customFormat="1" ht="15" customHeight="1">
      <c r="A106" s="71" t="s">
        <v>47</v>
      </c>
      <c r="B106" s="107">
        <v>22</v>
      </c>
      <c r="C106" s="108">
        <v>23</v>
      </c>
      <c r="D106" s="108">
        <v>0</v>
      </c>
      <c r="E106" s="108">
        <v>1</v>
      </c>
      <c r="F106" s="108">
        <v>2</v>
      </c>
      <c r="G106" s="108">
        <v>3</v>
      </c>
      <c r="H106" s="108">
        <v>4</v>
      </c>
      <c r="I106" s="108">
        <v>5</v>
      </c>
      <c r="J106" s="108">
        <v>6</v>
      </c>
      <c r="K106" s="108">
        <v>7</v>
      </c>
      <c r="L106" s="108">
        <v>8</v>
      </c>
      <c r="M106" s="108">
        <v>9</v>
      </c>
      <c r="N106" s="108">
        <v>10</v>
      </c>
      <c r="O106" s="108">
        <v>11</v>
      </c>
      <c r="P106" s="108">
        <v>12</v>
      </c>
      <c r="Q106" s="108">
        <v>13</v>
      </c>
      <c r="R106" s="108">
        <v>14</v>
      </c>
      <c r="S106" s="108">
        <v>15</v>
      </c>
      <c r="T106" s="108">
        <v>16</v>
      </c>
      <c r="U106" s="108">
        <v>17</v>
      </c>
      <c r="V106" s="108">
        <v>18</v>
      </c>
      <c r="W106" s="108">
        <v>19</v>
      </c>
      <c r="X106" s="108">
        <v>20</v>
      </c>
      <c r="Y106" s="108">
        <v>21</v>
      </c>
      <c r="Z106" s="123" t="s">
        <v>48</v>
      </c>
      <c r="AA106" s="70"/>
      <c r="AB106" s="4">
        <v>12</v>
      </c>
      <c r="AC106" s="110">
        <v>121</v>
      </c>
      <c r="AD106" s="111">
        <v>119</v>
      </c>
      <c r="AE106" s="112">
        <v>2</v>
      </c>
      <c r="AF106" s="113">
        <v>1.7</v>
      </c>
      <c r="AG106" s="110">
        <v>7</v>
      </c>
      <c r="AH106" s="112">
        <v>7</v>
      </c>
      <c r="AI106" s="111">
        <v>0</v>
      </c>
      <c r="AJ106" s="113">
        <v>0</v>
      </c>
      <c r="AK106" s="119">
        <v>128</v>
      </c>
      <c r="AL106" s="111">
        <v>126</v>
      </c>
      <c r="AM106" s="111">
        <v>2</v>
      </c>
      <c r="AN106" s="113">
        <v>1.6</v>
      </c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spans="1:67" s="14" customFormat="1" ht="15" customHeight="1">
      <c r="A107" s="69" t="s">
        <v>49</v>
      </c>
      <c r="B107" s="114">
        <f>SUM(B108:B109)</f>
        <v>21</v>
      </c>
      <c r="C107" s="115">
        <f t="shared" ref="C107" si="35">SUM(C108:C109)</f>
        <v>9</v>
      </c>
      <c r="D107" s="115">
        <f t="shared" ref="D107" si="36">SUM(D108:D109)</f>
        <v>9</v>
      </c>
      <c r="E107" s="115">
        <f t="shared" ref="E107" si="37">SUM(E108:E109)</f>
        <v>4</v>
      </c>
      <c r="F107" s="115">
        <f t="shared" ref="F107" si="38">SUM(F108:F109)</f>
        <v>2</v>
      </c>
      <c r="G107" s="115">
        <f t="shared" ref="G107" si="39">SUM(G108:G109)</f>
        <v>4</v>
      </c>
      <c r="H107" s="115">
        <f t="shared" ref="H107" si="40">SUM(H108:H109)</f>
        <v>3</v>
      </c>
      <c r="I107" s="115">
        <f t="shared" ref="I107" si="41">SUM(I108:I109)</f>
        <v>11</v>
      </c>
      <c r="J107" s="115">
        <f>SUM(J108:J109)</f>
        <v>26</v>
      </c>
      <c r="K107" s="115">
        <f>SUM(K108:K109)</f>
        <v>72</v>
      </c>
      <c r="L107" s="115">
        <f t="shared" ref="L107:U107" si="42">SUM(L108:L109)</f>
        <v>102</v>
      </c>
      <c r="M107" s="115">
        <f t="shared" si="42"/>
        <v>143</v>
      </c>
      <c r="N107" s="115">
        <f t="shared" si="42"/>
        <v>137</v>
      </c>
      <c r="O107" s="115">
        <f t="shared" si="42"/>
        <v>127</v>
      </c>
      <c r="P107" s="115">
        <f t="shared" si="42"/>
        <v>121</v>
      </c>
      <c r="Q107" s="115">
        <f t="shared" si="42"/>
        <v>134</v>
      </c>
      <c r="R107" s="115">
        <f t="shared" si="42"/>
        <v>130</v>
      </c>
      <c r="S107" s="115">
        <f t="shared" si="42"/>
        <v>115</v>
      </c>
      <c r="T107" s="115">
        <f t="shared" si="42"/>
        <v>150</v>
      </c>
      <c r="U107" s="115">
        <f t="shared" si="42"/>
        <v>131</v>
      </c>
      <c r="V107" s="115">
        <f>SUM(V108:V109)</f>
        <v>115</v>
      </c>
      <c r="W107" s="115">
        <f t="shared" ref="W107" si="43">SUM(W108:W109)</f>
        <v>44</v>
      </c>
      <c r="X107" s="115">
        <f t="shared" ref="X107" si="44">SUM(X108:X109)</f>
        <v>45</v>
      </c>
      <c r="Y107" s="115">
        <f t="shared" ref="Y107" si="45">SUM(Y108:Y109)</f>
        <v>27</v>
      </c>
      <c r="Z107" s="124">
        <f>SUM(B107:Y107)</f>
        <v>1682</v>
      </c>
      <c r="AA107" s="88"/>
      <c r="AB107" s="4">
        <v>13</v>
      </c>
      <c r="AC107" s="110">
        <v>134</v>
      </c>
      <c r="AD107" s="111">
        <v>129</v>
      </c>
      <c r="AE107" s="112">
        <v>5</v>
      </c>
      <c r="AF107" s="113">
        <v>3.7</v>
      </c>
      <c r="AG107" s="110">
        <v>3</v>
      </c>
      <c r="AH107" s="112">
        <v>3</v>
      </c>
      <c r="AI107" s="111">
        <v>0</v>
      </c>
      <c r="AJ107" s="113">
        <v>0</v>
      </c>
      <c r="AK107" s="119">
        <v>137</v>
      </c>
      <c r="AL107" s="111">
        <v>132</v>
      </c>
      <c r="AM107" s="111">
        <v>5</v>
      </c>
      <c r="AN107" s="113">
        <v>3.6</v>
      </c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spans="1:67" s="14" customFormat="1" ht="15" customHeight="1">
      <c r="A108" s="69" t="s">
        <v>44</v>
      </c>
      <c r="B108" s="114">
        <f>SUM(断面別!$B$64,断面別!$D$64)</f>
        <v>19</v>
      </c>
      <c r="C108" s="115">
        <f>SUM(断面別!$B$65,断面別!$D$65)</f>
        <v>9</v>
      </c>
      <c r="D108" s="115">
        <f>SUM(断面別!$B$66,断面別!$D$66)</f>
        <v>9</v>
      </c>
      <c r="E108" s="115">
        <f>SUM(断面別!$B$67,断面別!$D$67)</f>
        <v>4</v>
      </c>
      <c r="F108" s="115">
        <f>SUM(断面別!$B$68,断面別!$D$68)</f>
        <v>2</v>
      </c>
      <c r="G108" s="115">
        <f>SUM(断面別!$B$69,断面別!$D$69)</f>
        <v>4</v>
      </c>
      <c r="H108" s="115">
        <f>SUM(断面別!$B$70,断面別!$D$70)</f>
        <v>3</v>
      </c>
      <c r="I108" s="115">
        <f>SUM(断面別!$B$71,断面別!$D$71)</f>
        <v>10</v>
      </c>
      <c r="J108" s="115">
        <f>SUM(断面別!$B$72,断面別!$D$72)</f>
        <v>22</v>
      </c>
      <c r="K108" s="115">
        <f>SUM(断面別!$B$79,断面別!$D$79)</f>
        <v>69</v>
      </c>
      <c r="L108" s="115">
        <f>SUM(断面別!$B$86,断面別!$D$86)</f>
        <v>97</v>
      </c>
      <c r="M108" s="115">
        <f>SUM(断面別!$B$87,断面別!$D$87)</f>
        <v>141</v>
      </c>
      <c r="N108" s="115">
        <f>SUM(断面別!$B$88,断面別!$D$88)</f>
        <v>133</v>
      </c>
      <c r="O108" s="115">
        <f>SUM(断面別!$B$89,断面別!$D$89)</f>
        <v>124</v>
      </c>
      <c r="P108" s="115">
        <f>SUM(断面別!$B$90,断面別!$D$90)</f>
        <v>119</v>
      </c>
      <c r="Q108" s="115">
        <f>SUM(断面別!$B$91,断面別!$D$91)</f>
        <v>129</v>
      </c>
      <c r="R108" s="115">
        <f>SUM(断面別!$B$92,断面別!$D$92)</f>
        <v>127</v>
      </c>
      <c r="S108" s="115">
        <f>SUM(断面別!$B$93,断面別!$D$93)</f>
        <v>112</v>
      </c>
      <c r="T108" s="115">
        <f>SUM(断面別!$B$94,断面別!$D$94)</f>
        <v>146</v>
      </c>
      <c r="U108" s="115">
        <f>SUM(断面別!$B$101,断面別!$D$101)</f>
        <v>128</v>
      </c>
      <c r="V108" s="115">
        <f>SUM(断面別!$B$108,断面別!$D$108)</f>
        <v>112</v>
      </c>
      <c r="W108" s="115">
        <f>SUM(断面別!$B$109,断面別!$D$109)</f>
        <v>41</v>
      </c>
      <c r="X108" s="115">
        <f>SUM(断面別!$B$110,断面別!$D$110)</f>
        <v>44</v>
      </c>
      <c r="Y108" s="115">
        <f>SUM(断面別!$B$111,断面別!$D$111)</f>
        <v>27</v>
      </c>
      <c r="Z108" s="124">
        <f>SUM(B108:Y108)</f>
        <v>1631</v>
      </c>
      <c r="AA108" s="88"/>
      <c r="AB108" s="4">
        <v>14</v>
      </c>
      <c r="AC108" s="110">
        <v>130</v>
      </c>
      <c r="AD108" s="111">
        <v>127</v>
      </c>
      <c r="AE108" s="112">
        <v>3</v>
      </c>
      <c r="AF108" s="113">
        <v>2.2999999999999998</v>
      </c>
      <c r="AG108" s="110">
        <v>3</v>
      </c>
      <c r="AH108" s="112">
        <v>3</v>
      </c>
      <c r="AI108" s="111">
        <v>0</v>
      </c>
      <c r="AJ108" s="113">
        <v>0</v>
      </c>
      <c r="AK108" s="119">
        <v>133</v>
      </c>
      <c r="AL108" s="111">
        <v>130</v>
      </c>
      <c r="AM108" s="111">
        <v>3</v>
      </c>
      <c r="AN108" s="113">
        <v>2.2999999999999998</v>
      </c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67" s="14" customFormat="1" ht="15" customHeight="1">
      <c r="A109" s="69" t="s">
        <v>45</v>
      </c>
      <c r="B109" s="114">
        <f>SUM(断面別!$C$64,断面別!$E$64)</f>
        <v>2</v>
      </c>
      <c r="C109" s="115">
        <f>SUM(断面別!$C$65,断面別!$E$65)</f>
        <v>0</v>
      </c>
      <c r="D109" s="115">
        <f>SUM(断面別!$C$66,断面別!$E$66)</f>
        <v>0</v>
      </c>
      <c r="E109" s="115">
        <f>SUM(断面別!$C$67,断面別!$E$67)</f>
        <v>0</v>
      </c>
      <c r="F109" s="115">
        <f>SUM(断面別!$C$68,断面別!$E$68)</f>
        <v>0</v>
      </c>
      <c r="G109" s="115">
        <f>SUM(断面別!$C$69,断面別!$E$69)</f>
        <v>0</v>
      </c>
      <c r="H109" s="115">
        <f>SUM(断面別!$C$70,断面別!$E$70)</f>
        <v>0</v>
      </c>
      <c r="I109" s="115">
        <f>SUM(断面別!$C$71,断面別!$E$71)</f>
        <v>1</v>
      </c>
      <c r="J109" s="115">
        <f>SUM(断面別!$C$72,断面別!$E$72)</f>
        <v>4</v>
      </c>
      <c r="K109" s="115">
        <f>SUM(断面別!$C$79,断面別!$E$79)</f>
        <v>3</v>
      </c>
      <c r="L109" s="115">
        <f>SUM(断面別!$C$86,断面別!$E$86)</f>
        <v>5</v>
      </c>
      <c r="M109" s="115">
        <f>SUM(断面別!$C$87,断面別!$E$87)</f>
        <v>2</v>
      </c>
      <c r="N109" s="115">
        <f>SUM(断面別!$C$88,断面別!$E$88)</f>
        <v>4</v>
      </c>
      <c r="O109" s="115">
        <f>SUM(断面別!$C$89,断面別!$E$89)</f>
        <v>3</v>
      </c>
      <c r="P109" s="115">
        <f>SUM(断面別!$C$90,断面別!$E$90)</f>
        <v>2</v>
      </c>
      <c r="Q109" s="115">
        <f>SUM(断面別!$C$91,断面別!$E$91)</f>
        <v>5</v>
      </c>
      <c r="R109" s="115">
        <f>SUM(断面別!$C$92,断面別!$E$92)</f>
        <v>3</v>
      </c>
      <c r="S109" s="115">
        <f>SUM(断面別!$C$93,断面別!$E$93)</f>
        <v>3</v>
      </c>
      <c r="T109" s="115">
        <f>SUM(断面別!$C$94,断面別!$E$94)</f>
        <v>4</v>
      </c>
      <c r="U109" s="115">
        <f>SUM(断面別!$C$101,断面別!$E$101)</f>
        <v>3</v>
      </c>
      <c r="V109" s="115">
        <f>SUM(断面別!$C$108,断面別!$E$108)</f>
        <v>3</v>
      </c>
      <c r="W109" s="115">
        <f>SUM(断面別!$C$109,断面別!$E$109)</f>
        <v>3</v>
      </c>
      <c r="X109" s="115">
        <f>SUM(断面別!$C$110,断面別!$E$110)</f>
        <v>1</v>
      </c>
      <c r="Y109" s="115">
        <f>SUM(断面別!$C$111,断面別!$E$111)</f>
        <v>0</v>
      </c>
      <c r="Z109" s="124">
        <f>SUM(B109:Y109)</f>
        <v>51</v>
      </c>
      <c r="AA109" s="88"/>
      <c r="AB109" s="4">
        <v>15</v>
      </c>
      <c r="AC109" s="110">
        <v>115</v>
      </c>
      <c r="AD109" s="111">
        <v>112</v>
      </c>
      <c r="AE109" s="112">
        <v>3</v>
      </c>
      <c r="AF109" s="113">
        <v>2.6</v>
      </c>
      <c r="AG109" s="110">
        <v>5</v>
      </c>
      <c r="AH109" s="112">
        <v>5</v>
      </c>
      <c r="AI109" s="111">
        <v>0</v>
      </c>
      <c r="AJ109" s="113">
        <v>0</v>
      </c>
      <c r="AK109" s="119">
        <v>120</v>
      </c>
      <c r="AL109" s="111">
        <v>117</v>
      </c>
      <c r="AM109" s="111">
        <v>3</v>
      </c>
      <c r="AN109" s="113">
        <v>2.5</v>
      </c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spans="1:67" s="14" customFormat="1" ht="15" customHeight="1">
      <c r="A110" s="17" t="s">
        <v>46</v>
      </c>
      <c r="B110" s="116">
        <f t="shared" ref="B110:Y110" si="46">IF(B109=0,0,ROUND(B109/B107*100,1))</f>
        <v>9.5</v>
      </c>
      <c r="C110" s="117">
        <f t="shared" si="46"/>
        <v>0</v>
      </c>
      <c r="D110" s="117">
        <f t="shared" si="46"/>
        <v>0</v>
      </c>
      <c r="E110" s="117">
        <f t="shared" si="46"/>
        <v>0</v>
      </c>
      <c r="F110" s="117">
        <f t="shared" si="46"/>
        <v>0</v>
      </c>
      <c r="G110" s="117">
        <f t="shared" si="46"/>
        <v>0</v>
      </c>
      <c r="H110" s="117">
        <f t="shared" si="46"/>
        <v>0</v>
      </c>
      <c r="I110" s="117">
        <f t="shared" si="46"/>
        <v>9.1</v>
      </c>
      <c r="J110" s="117">
        <f t="shared" si="46"/>
        <v>15.4</v>
      </c>
      <c r="K110" s="117">
        <f t="shared" si="46"/>
        <v>4.2</v>
      </c>
      <c r="L110" s="117">
        <f t="shared" si="46"/>
        <v>4.9000000000000004</v>
      </c>
      <c r="M110" s="117">
        <f t="shared" si="46"/>
        <v>1.4</v>
      </c>
      <c r="N110" s="117">
        <f t="shared" si="46"/>
        <v>2.9</v>
      </c>
      <c r="O110" s="117">
        <f t="shared" si="46"/>
        <v>2.4</v>
      </c>
      <c r="P110" s="117">
        <f t="shared" si="46"/>
        <v>1.7</v>
      </c>
      <c r="Q110" s="117">
        <f t="shared" si="46"/>
        <v>3.7</v>
      </c>
      <c r="R110" s="117">
        <f t="shared" si="46"/>
        <v>2.2999999999999998</v>
      </c>
      <c r="S110" s="117">
        <f t="shared" si="46"/>
        <v>2.6</v>
      </c>
      <c r="T110" s="117">
        <f t="shared" si="46"/>
        <v>2.7</v>
      </c>
      <c r="U110" s="117">
        <f t="shared" si="46"/>
        <v>2.2999999999999998</v>
      </c>
      <c r="V110" s="117">
        <f t="shared" si="46"/>
        <v>2.6</v>
      </c>
      <c r="W110" s="117">
        <f t="shared" si="46"/>
        <v>6.8</v>
      </c>
      <c r="X110" s="117">
        <f t="shared" si="46"/>
        <v>2.2000000000000002</v>
      </c>
      <c r="Y110" s="117">
        <f t="shared" si="46"/>
        <v>0</v>
      </c>
      <c r="Z110" s="125">
        <f>IF(Z109=0,0,Z109/Z107*100)</f>
        <v>3.0321046373365039</v>
      </c>
      <c r="AA110" s="89"/>
      <c r="AB110" s="4">
        <v>16</v>
      </c>
      <c r="AC110" s="110">
        <v>150</v>
      </c>
      <c r="AD110" s="111">
        <v>146</v>
      </c>
      <c r="AE110" s="112">
        <v>4</v>
      </c>
      <c r="AF110" s="113">
        <v>2.7</v>
      </c>
      <c r="AG110" s="110">
        <v>1</v>
      </c>
      <c r="AH110" s="112">
        <v>1</v>
      </c>
      <c r="AI110" s="111">
        <v>0</v>
      </c>
      <c r="AJ110" s="113">
        <v>0</v>
      </c>
      <c r="AK110" s="119">
        <v>151</v>
      </c>
      <c r="AL110" s="111">
        <v>147</v>
      </c>
      <c r="AM110" s="111">
        <v>4</v>
      </c>
      <c r="AN110" s="113">
        <v>2.6</v>
      </c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spans="1:67" s="16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4">
        <v>17</v>
      </c>
      <c r="AC111" s="110">
        <v>131</v>
      </c>
      <c r="AD111" s="111">
        <v>128</v>
      </c>
      <c r="AE111" s="112">
        <v>3</v>
      </c>
      <c r="AF111" s="113">
        <v>2.2999999999999998</v>
      </c>
      <c r="AG111" s="110">
        <v>6</v>
      </c>
      <c r="AH111" s="112">
        <v>6</v>
      </c>
      <c r="AI111" s="111">
        <v>0</v>
      </c>
      <c r="AJ111" s="113">
        <v>0</v>
      </c>
      <c r="AK111" s="119">
        <v>137</v>
      </c>
      <c r="AL111" s="111">
        <v>134</v>
      </c>
      <c r="AM111" s="111">
        <v>3</v>
      </c>
      <c r="AN111" s="113">
        <v>2.2000000000000002</v>
      </c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67" s="16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4">
        <v>18</v>
      </c>
      <c r="AC112" s="110">
        <v>115</v>
      </c>
      <c r="AD112" s="111">
        <v>112</v>
      </c>
      <c r="AE112" s="112">
        <v>3</v>
      </c>
      <c r="AF112" s="113">
        <v>2.6</v>
      </c>
      <c r="AG112" s="110">
        <v>2</v>
      </c>
      <c r="AH112" s="112">
        <v>2</v>
      </c>
      <c r="AI112" s="111">
        <v>0</v>
      </c>
      <c r="AJ112" s="113">
        <v>0</v>
      </c>
      <c r="AK112" s="119">
        <v>117</v>
      </c>
      <c r="AL112" s="111">
        <v>114</v>
      </c>
      <c r="AM112" s="111">
        <v>3</v>
      </c>
      <c r="AN112" s="113">
        <v>2.6</v>
      </c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spans="1:67" s="16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4">
        <v>19</v>
      </c>
      <c r="AC113" s="110">
        <v>44</v>
      </c>
      <c r="AD113" s="111">
        <v>41</v>
      </c>
      <c r="AE113" s="112">
        <v>3</v>
      </c>
      <c r="AF113" s="113">
        <v>6.8</v>
      </c>
      <c r="AG113" s="110">
        <v>2</v>
      </c>
      <c r="AH113" s="112">
        <v>2</v>
      </c>
      <c r="AI113" s="111">
        <v>0</v>
      </c>
      <c r="AJ113" s="113">
        <v>0</v>
      </c>
      <c r="AK113" s="119">
        <v>46</v>
      </c>
      <c r="AL113" s="111">
        <v>43</v>
      </c>
      <c r="AM113" s="111">
        <v>3</v>
      </c>
      <c r="AN113" s="113">
        <v>6.5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1:67" s="16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4">
        <v>20</v>
      </c>
      <c r="AC114" s="110">
        <v>45</v>
      </c>
      <c r="AD114" s="111">
        <v>44</v>
      </c>
      <c r="AE114" s="112">
        <v>1</v>
      </c>
      <c r="AF114" s="113">
        <v>2.2000000000000002</v>
      </c>
      <c r="AG114" s="110">
        <v>1</v>
      </c>
      <c r="AH114" s="112">
        <v>1</v>
      </c>
      <c r="AI114" s="111">
        <v>0</v>
      </c>
      <c r="AJ114" s="113">
        <v>0</v>
      </c>
      <c r="AK114" s="119">
        <v>46</v>
      </c>
      <c r="AL114" s="111">
        <v>45</v>
      </c>
      <c r="AM114" s="111">
        <v>1</v>
      </c>
      <c r="AN114" s="113">
        <v>2.2000000000000002</v>
      </c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1:67" s="16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4">
        <v>21</v>
      </c>
      <c r="AC115" s="110">
        <v>27</v>
      </c>
      <c r="AD115" s="111">
        <v>27</v>
      </c>
      <c r="AE115" s="112">
        <v>0</v>
      </c>
      <c r="AF115" s="113">
        <v>0</v>
      </c>
      <c r="AG115" s="110">
        <v>4</v>
      </c>
      <c r="AH115" s="112">
        <v>4</v>
      </c>
      <c r="AI115" s="111">
        <v>0</v>
      </c>
      <c r="AJ115" s="113">
        <v>0</v>
      </c>
      <c r="AK115" s="119">
        <v>31</v>
      </c>
      <c r="AL115" s="111">
        <v>31</v>
      </c>
      <c r="AM115" s="111">
        <v>0</v>
      </c>
      <c r="AN115" s="113">
        <v>0</v>
      </c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spans="1:67" s="16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spans="1:67" s="16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06" t="s">
        <v>128</v>
      </c>
      <c r="AC117" s="111">
        <f>SUM(AC101:AC112)</f>
        <v>1477</v>
      </c>
      <c r="AD117" s="111">
        <f t="shared" ref="AD117:AM117" si="47">SUM(AD101:AD112)</f>
        <v>1437</v>
      </c>
      <c r="AE117" s="111">
        <f t="shared" si="47"/>
        <v>40</v>
      </c>
      <c r="AF117" s="118">
        <f>AE117/AC117</f>
        <v>2.7081922816519974E-2</v>
      </c>
      <c r="AG117" s="111">
        <f t="shared" ref="AG117" si="48">SUM(AG101:AG112)</f>
        <v>46</v>
      </c>
      <c r="AH117" s="111">
        <f t="shared" si="47"/>
        <v>45</v>
      </c>
      <c r="AI117" s="111">
        <f t="shared" si="47"/>
        <v>1</v>
      </c>
      <c r="AJ117" s="118">
        <f t="shared" ref="AJ117" si="49">AI117/AG117</f>
        <v>2.1739130434782608E-2</v>
      </c>
      <c r="AK117" s="111">
        <f t="shared" ref="AK117" si="50">SUM(AK101:AK112)</f>
        <v>1523</v>
      </c>
      <c r="AL117" s="111">
        <f t="shared" si="47"/>
        <v>1482</v>
      </c>
      <c r="AM117" s="111">
        <f t="shared" si="47"/>
        <v>41</v>
      </c>
      <c r="AN117" s="118">
        <f t="shared" ref="AN117" si="51">AM117/AK117</f>
        <v>2.6920551543007223E-2</v>
      </c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67" s="16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spans="1:67" s="16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spans="1:67" s="16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spans="1:67" s="16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spans="1:67" s="16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spans="1:67" s="16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spans="1:67" s="16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spans="1:67" s="16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spans="1:67" s="16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67" s="16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spans="1:67" s="16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spans="1:67" s="14" customFormat="1" ht="15" customHeight="1">
      <c r="A129" s="71" t="s">
        <v>47</v>
      </c>
      <c r="B129" s="107">
        <v>22</v>
      </c>
      <c r="C129" s="108">
        <v>23</v>
      </c>
      <c r="D129" s="108">
        <v>0</v>
      </c>
      <c r="E129" s="108">
        <v>1</v>
      </c>
      <c r="F129" s="108">
        <v>2</v>
      </c>
      <c r="G129" s="108">
        <v>3</v>
      </c>
      <c r="H129" s="108">
        <v>4</v>
      </c>
      <c r="I129" s="108">
        <v>5</v>
      </c>
      <c r="J129" s="108">
        <v>6</v>
      </c>
      <c r="K129" s="108">
        <v>7</v>
      </c>
      <c r="L129" s="108">
        <v>8</v>
      </c>
      <c r="M129" s="108">
        <v>9</v>
      </c>
      <c r="N129" s="108">
        <v>10</v>
      </c>
      <c r="O129" s="108">
        <v>11</v>
      </c>
      <c r="P129" s="108">
        <v>12</v>
      </c>
      <c r="Q129" s="108">
        <v>13</v>
      </c>
      <c r="R129" s="108">
        <v>14</v>
      </c>
      <c r="S129" s="108">
        <v>15</v>
      </c>
      <c r="T129" s="108">
        <v>16</v>
      </c>
      <c r="U129" s="108">
        <v>17</v>
      </c>
      <c r="V129" s="108">
        <v>18</v>
      </c>
      <c r="W129" s="108">
        <v>19</v>
      </c>
      <c r="X129" s="108">
        <v>20</v>
      </c>
      <c r="Y129" s="108">
        <v>21</v>
      </c>
      <c r="Z129" s="123" t="s">
        <v>48</v>
      </c>
      <c r="AA129" s="70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67" s="14" customFormat="1" ht="15" customHeight="1">
      <c r="A130" s="69" t="s">
        <v>49</v>
      </c>
      <c r="B130" s="114">
        <f>SUM(B131:B132)</f>
        <v>2</v>
      </c>
      <c r="C130" s="115">
        <f t="shared" ref="C130" si="52">SUM(C131:C132)</f>
        <v>3</v>
      </c>
      <c r="D130" s="115">
        <f t="shared" ref="D130" si="53">SUM(D131:D132)</f>
        <v>0</v>
      </c>
      <c r="E130" s="115">
        <f t="shared" ref="E130" si="54">SUM(E131:E132)</f>
        <v>0</v>
      </c>
      <c r="F130" s="115">
        <f t="shared" ref="F130" si="55">SUM(F131:F132)</f>
        <v>1</v>
      </c>
      <c r="G130" s="115">
        <f t="shared" ref="G130" si="56">SUM(G131:G132)</f>
        <v>0</v>
      </c>
      <c r="H130" s="115">
        <f t="shared" ref="H130" si="57">SUM(H131:H132)</f>
        <v>1</v>
      </c>
      <c r="I130" s="115">
        <f t="shared" ref="I130" si="58">SUM(I131:I132)</f>
        <v>0</v>
      </c>
      <c r="J130" s="115">
        <f>SUM(J131:J132)</f>
        <v>1</v>
      </c>
      <c r="K130" s="115">
        <f>SUM(K131:K132)</f>
        <v>2</v>
      </c>
      <c r="L130" s="115">
        <f t="shared" ref="L130:U130" si="59">SUM(L131:L132)</f>
        <v>5</v>
      </c>
      <c r="M130" s="115">
        <f t="shared" si="59"/>
        <v>5</v>
      </c>
      <c r="N130" s="115">
        <f t="shared" si="59"/>
        <v>5</v>
      </c>
      <c r="O130" s="115">
        <f t="shared" si="59"/>
        <v>2</v>
      </c>
      <c r="P130" s="115">
        <f t="shared" si="59"/>
        <v>7</v>
      </c>
      <c r="Q130" s="115">
        <f t="shared" si="59"/>
        <v>3</v>
      </c>
      <c r="R130" s="115">
        <f t="shared" si="59"/>
        <v>3</v>
      </c>
      <c r="S130" s="115">
        <f t="shared" si="59"/>
        <v>5</v>
      </c>
      <c r="T130" s="115">
        <f t="shared" si="59"/>
        <v>1</v>
      </c>
      <c r="U130" s="115">
        <f t="shared" si="59"/>
        <v>6</v>
      </c>
      <c r="V130" s="115">
        <f>SUM(V131:V132)</f>
        <v>2</v>
      </c>
      <c r="W130" s="115">
        <f t="shared" ref="W130" si="60">SUM(W131:W132)</f>
        <v>2</v>
      </c>
      <c r="X130" s="115">
        <f t="shared" ref="X130" si="61">SUM(X131:X132)</f>
        <v>1</v>
      </c>
      <c r="Y130" s="115">
        <f t="shared" ref="Y130" si="62">SUM(Y131:Y132)</f>
        <v>4</v>
      </c>
      <c r="Z130" s="124">
        <f>SUM(B130:Y130)</f>
        <v>61</v>
      </c>
      <c r="AA130" s="88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spans="1:67" s="14" customFormat="1" ht="15" customHeight="1">
      <c r="A131" s="69" t="s">
        <v>44</v>
      </c>
      <c r="B131" s="114">
        <f>SUM(断面別!$I$64,断面別!$K$64)</f>
        <v>2</v>
      </c>
      <c r="C131" s="115">
        <f>SUM(断面別!$I$65,断面別!$K$65)</f>
        <v>3</v>
      </c>
      <c r="D131" s="115">
        <f>SUM(断面別!$I$66,断面別!$K$66)</f>
        <v>0</v>
      </c>
      <c r="E131" s="115">
        <f>SUM(断面別!$I$67,断面別!$K$67)</f>
        <v>0</v>
      </c>
      <c r="F131" s="115">
        <f>SUM(断面別!$I$68,断面別!$K$68)</f>
        <v>1</v>
      </c>
      <c r="G131" s="115">
        <f>SUM(断面別!$I$69,断面別!$K$69)</f>
        <v>0</v>
      </c>
      <c r="H131" s="115">
        <f>SUM(断面別!$I$70,断面別!$K$70)</f>
        <v>1</v>
      </c>
      <c r="I131" s="115">
        <f>SUM(断面別!$I$71,断面別!$K$71)</f>
        <v>0</v>
      </c>
      <c r="J131" s="115">
        <f>SUM(断面別!$I$72,断面別!$K$72)</f>
        <v>1</v>
      </c>
      <c r="K131" s="115">
        <f>SUM(断面別!$I$79,断面別!$K$79)</f>
        <v>2</v>
      </c>
      <c r="L131" s="115">
        <f>SUM(断面別!$I$86,断面別!$K$86)</f>
        <v>4</v>
      </c>
      <c r="M131" s="115">
        <f>SUM(断面別!$I$87,断面別!$K$87)</f>
        <v>5</v>
      </c>
      <c r="N131" s="115">
        <f>SUM(断面別!$I$88,断面別!$K$88)</f>
        <v>5</v>
      </c>
      <c r="O131" s="115">
        <f>SUM(断面別!$I$89,断面別!$K$89)</f>
        <v>2</v>
      </c>
      <c r="P131" s="115">
        <f>SUM(断面別!$I$90,断面別!$K$90)</f>
        <v>7</v>
      </c>
      <c r="Q131" s="115">
        <f>SUM(断面別!$I$91,断面別!$K$91)</f>
        <v>3</v>
      </c>
      <c r="R131" s="115">
        <f>SUM(断面別!$I$92,断面別!$K$92)</f>
        <v>3</v>
      </c>
      <c r="S131" s="115">
        <f>SUM(断面別!$I$93,断面別!$K$93)</f>
        <v>5</v>
      </c>
      <c r="T131" s="115">
        <f>SUM(断面別!$I$94,断面別!$K$94)</f>
        <v>1</v>
      </c>
      <c r="U131" s="115">
        <f>SUM(断面別!$I$101,断面別!$K$101)</f>
        <v>6</v>
      </c>
      <c r="V131" s="115">
        <f>SUM(断面別!$I$108,断面別!$K$108)</f>
        <v>2</v>
      </c>
      <c r="W131" s="115">
        <f>SUM(断面別!$I$109,断面別!$K$109)</f>
        <v>2</v>
      </c>
      <c r="X131" s="115">
        <f>SUM(断面別!$I$110,断面別!$K$110)</f>
        <v>1</v>
      </c>
      <c r="Y131" s="115">
        <f>SUM(断面別!$I$111,断面別!$K$111)</f>
        <v>4</v>
      </c>
      <c r="Z131" s="124">
        <f>SUM(B131:Y131)</f>
        <v>60</v>
      </c>
      <c r="AA131" s="88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spans="1:67" s="14" customFormat="1" ht="15" customHeight="1">
      <c r="A132" s="69" t="s">
        <v>45</v>
      </c>
      <c r="B132" s="114">
        <f>SUM(断面別!$J$64,断面別!$L$64)</f>
        <v>0</v>
      </c>
      <c r="C132" s="115">
        <f>SUM(断面別!$J$65,断面別!$L$65)</f>
        <v>0</v>
      </c>
      <c r="D132" s="115">
        <f>SUM(断面別!$J$66,断面別!$L$66)</f>
        <v>0</v>
      </c>
      <c r="E132" s="115">
        <f>SUM(断面別!$J$67,断面別!$L$67)</f>
        <v>0</v>
      </c>
      <c r="F132" s="115">
        <f>SUM(断面別!$J$68,断面別!$L$68)</f>
        <v>0</v>
      </c>
      <c r="G132" s="115">
        <f>SUM(断面別!$J$69,断面別!$L$69)</f>
        <v>0</v>
      </c>
      <c r="H132" s="115">
        <f>SUM(断面別!$J$70,断面別!$L$70)</f>
        <v>0</v>
      </c>
      <c r="I132" s="115">
        <f>SUM(断面別!$J$71,断面別!$L$71)</f>
        <v>0</v>
      </c>
      <c r="J132" s="115">
        <f>SUM(断面別!$J$72,断面別!$L$72)</f>
        <v>0</v>
      </c>
      <c r="K132" s="115">
        <f>SUM(断面別!$J$79,断面別!$L$79)</f>
        <v>0</v>
      </c>
      <c r="L132" s="115">
        <f>SUM(断面別!$J$86,断面別!$L$86)</f>
        <v>1</v>
      </c>
      <c r="M132" s="115">
        <f>SUM(断面別!$J$87,断面別!$L$87)</f>
        <v>0</v>
      </c>
      <c r="N132" s="115">
        <f>SUM(断面別!$J$88,断面別!$L$88)</f>
        <v>0</v>
      </c>
      <c r="O132" s="115">
        <f>SUM(断面別!$J$89,断面別!$L$89)</f>
        <v>0</v>
      </c>
      <c r="P132" s="115">
        <f>SUM(断面別!$J$90,断面別!$L$90)</f>
        <v>0</v>
      </c>
      <c r="Q132" s="115">
        <f>SUM(断面別!$J$91,断面別!$L$91)</f>
        <v>0</v>
      </c>
      <c r="R132" s="115">
        <f>SUM(断面別!$J$92,断面別!$L$92)</f>
        <v>0</v>
      </c>
      <c r="S132" s="115">
        <f>SUM(断面別!$J$93,断面別!$L$93)</f>
        <v>0</v>
      </c>
      <c r="T132" s="115">
        <f>SUM(断面別!$J$94,断面別!$L$94)</f>
        <v>0</v>
      </c>
      <c r="U132" s="115">
        <f>SUM(断面別!$J$101,断面別!$L$101)</f>
        <v>0</v>
      </c>
      <c r="V132" s="115">
        <f>SUM(断面別!$J$108,断面別!$L$108)</f>
        <v>0</v>
      </c>
      <c r="W132" s="115">
        <f>SUM(断面別!$J$109,断面別!$L$109)</f>
        <v>0</v>
      </c>
      <c r="X132" s="115">
        <f>SUM(断面別!$J$110,断面別!$L$110)</f>
        <v>0</v>
      </c>
      <c r="Y132" s="115">
        <f>SUM(断面別!$J$111,断面別!$L$111)</f>
        <v>0</v>
      </c>
      <c r="Z132" s="124">
        <f>SUM(B132:Y132)</f>
        <v>1</v>
      </c>
      <c r="AA132" s="88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spans="1:67" s="14" customFormat="1" ht="15" customHeight="1">
      <c r="A133" s="17" t="s">
        <v>46</v>
      </c>
      <c r="B133" s="116">
        <f>IF(B132=0,0,ROUND(B132/B130*100,1))</f>
        <v>0</v>
      </c>
      <c r="C133" s="117">
        <f>IF(C132=0,0,ROUND(C132/C130*100,1))</f>
        <v>0</v>
      </c>
      <c r="D133" s="117">
        <f>IF(D132=0,0,ROUND(D132/D130*100,1))</f>
        <v>0</v>
      </c>
      <c r="E133" s="117">
        <f t="shared" ref="E133:Y133" si="63">IF(E132=0,0,ROUND(E132/E130*100,1))</f>
        <v>0</v>
      </c>
      <c r="F133" s="117">
        <f t="shared" si="63"/>
        <v>0</v>
      </c>
      <c r="G133" s="117">
        <f t="shared" si="63"/>
        <v>0</v>
      </c>
      <c r="H133" s="117">
        <f t="shared" si="63"/>
        <v>0</v>
      </c>
      <c r="I133" s="117">
        <f t="shared" si="63"/>
        <v>0</v>
      </c>
      <c r="J133" s="117">
        <f t="shared" si="63"/>
        <v>0</v>
      </c>
      <c r="K133" s="117">
        <f t="shared" si="63"/>
        <v>0</v>
      </c>
      <c r="L133" s="117">
        <f t="shared" si="63"/>
        <v>20</v>
      </c>
      <c r="M133" s="117">
        <f t="shared" si="63"/>
        <v>0</v>
      </c>
      <c r="N133" s="117">
        <f t="shared" si="63"/>
        <v>0</v>
      </c>
      <c r="O133" s="117">
        <f t="shared" si="63"/>
        <v>0</v>
      </c>
      <c r="P133" s="117">
        <f t="shared" si="63"/>
        <v>0</v>
      </c>
      <c r="Q133" s="117">
        <f t="shared" si="63"/>
        <v>0</v>
      </c>
      <c r="R133" s="117">
        <f t="shared" si="63"/>
        <v>0</v>
      </c>
      <c r="S133" s="117">
        <f t="shared" si="63"/>
        <v>0</v>
      </c>
      <c r="T133" s="117">
        <f t="shared" si="63"/>
        <v>0</v>
      </c>
      <c r="U133" s="117">
        <f t="shared" si="63"/>
        <v>0</v>
      </c>
      <c r="V133" s="117">
        <f t="shared" si="63"/>
        <v>0</v>
      </c>
      <c r="W133" s="117">
        <f t="shared" si="63"/>
        <v>0</v>
      </c>
      <c r="X133" s="117">
        <f t="shared" si="63"/>
        <v>0</v>
      </c>
      <c r="Y133" s="117">
        <f t="shared" si="63"/>
        <v>0</v>
      </c>
      <c r="Z133" s="125">
        <f>IF(Z132=0,0,Z132/Z130*100)</f>
        <v>1.639344262295082</v>
      </c>
      <c r="AA133" s="89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spans="1:67" s="16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spans="1:67" s="16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spans="1:67" s="16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spans="1:67" s="16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spans="1:67" s="16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spans="1:67" s="16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spans="1:67" s="16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spans="1:67" s="16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67" s="16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spans="1:67" s="16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spans="1:67" s="16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spans="1:67" s="16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spans="1:67" s="16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spans="1:67" s="16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spans="1:67" s="16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spans="1:67" s="16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spans="1:67" s="16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spans="1:67" s="16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spans="1:67" s="14" customFormat="1" ht="15" customHeight="1">
      <c r="A152" s="71" t="s">
        <v>47</v>
      </c>
      <c r="B152" s="107">
        <v>22</v>
      </c>
      <c r="C152" s="108">
        <v>23</v>
      </c>
      <c r="D152" s="108">
        <v>0</v>
      </c>
      <c r="E152" s="108">
        <v>1</v>
      </c>
      <c r="F152" s="108">
        <v>2</v>
      </c>
      <c r="G152" s="108">
        <v>3</v>
      </c>
      <c r="H152" s="108">
        <v>4</v>
      </c>
      <c r="I152" s="108">
        <v>5</v>
      </c>
      <c r="J152" s="108">
        <v>6</v>
      </c>
      <c r="K152" s="108">
        <v>7</v>
      </c>
      <c r="L152" s="108">
        <v>8</v>
      </c>
      <c r="M152" s="108">
        <v>9</v>
      </c>
      <c r="N152" s="108">
        <v>10</v>
      </c>
      <c r="O152" s="108">
        <v>11</v>
      </c>
      <c r="P152" s="108">
        <v>12</v>
      </c>
      <c r="Q152" s="108">
        <v>13</v>
      </c>
      <c r="R152" s="108">
        <v>14</v>
      </c>
      <c r="S152" s="108">
        <v>15</v>
      </c>
      <c r="T152" s="108">
        <v>16</v>
      </c>
      <c r="U152" s="108">
        <v>17</v>
      </c>
      <c r="V152" s="108">
        <v>18</v>
      </c>
      <c r="W152" s="108">
        <v>19</v>
      </c>
      <c r="X152" s="108">
        <v>20</v>
      </c>
      <c r="Y152" s="108">
        <v>21</v>
      </c>
      <c r="Z152" s="123" t="s">
        <v>48</v>
      </c>
      <c r="AA152" s="70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spans="1:67" s="14" customFormat="1" ht="15" customHeight="1">
      <c r="A153" s="69" t="s">
        <v>49</v>
      </c>
      <c r="B153" s="114">
        <f>SUM(B154:B155)</f>
        <v>23</v>
      </c>
      <c r="C153" s="115">
        <f t="shared" ref="C153" si="64">SUM(C154:C155)</f>
        <v>12</v>
      </c>
      <c r="D153" s="115">
        <f t="shared" ref="D153" si="65">SUM(D154:D155)</f>
        <v>9</v>
      </c>
      <c r="E153" s="115">
        <f t="shared" ref="E153" si="66">SUM(E154:E155)</f>
        <v>4</v>
      </c>
      <c r="F153" s="115">
        <f t="shared" ref="F153" si="67">SUM(F154:F155)</f>
        <v>3</v>
      </c>
      <c r="G153" s="115">
        <f t="shared" ref="G153" si="68">SUM(G154:G155)</f>
        <v>4</v>
      </c>
      <c r="H153" s="115">
        <f t="shared" ref="H153" si="69">SUM(H154:H155)</f>
        <v>4</v>
      </c>
      <c r="I153" s="115">
        <f t="shared" ref="I153" si="70">SUM(I154:I155)</f>
        <v>11</v>
      </c>
      <c r="J153" s="115">
        <f>SUM(J154:J155)</f>
        <v>27</v>
      </c>
      <c r="K153" s="115">
        <f>SUM(K154:K155)</f>
        <v>74</v>
      </c>
      <c r="L153" s="115">
        <f t="shared" ref="L153:U153" si="71">SUM(L154:L155)</f>
        <v>107</v>
      </c>
      <c r="M153" s="115">
        <f t="shared" si="71"/>
        <v>148</v>
      </c>
      <c r="N153" s="115">
        <f t="shared" si="71"/>
        <v>142</v>
      </c>
      <c r="O153" s="115">
        <f t="shared" si="71"/>
        <v>129</v>
      </c>
      <c r="P153" s="115">
        <f t="shared" si="71"/>
        <v>128</v>
      </c>
      <c r="Q153" s="115">
        <f t="shared" si="71"/>
        <v>137</v>
      </c>
      <c r="R153" s="115">
        <f t="shared" si="71"/>
        <v>133</v>
      </c>
      <c r="S153" s="115">
        <f t="shared" si="71"/>
        <v>120</v>
      </c>
      <c r="T153" s="115">
        <f t="shared" si="71"/>
        <v>151</v>
      </c>
      <c r="U153" s="115">
        <f t="shared" si="71"/>
        <v>137</v>
      </c>
      <c r="V153" s="115">
        <f>SUM(V154:V155)</f>
        <v>117</v>
      </c>
      <c r="W153" s="115">
        <f t="shared" ref="W153" si="72">SUM(W154:W155)</f>
        <v>46</v>
      </c>
      <c r="X153" s="115">
        <f t="shared" ref="X153" si="73">SUM(X154:X155)</f>
        <v>46</v>
      </c>
      <c r="Y153" s="115">
        <f t="shared" ref="Y153" si="74">SUM(Y154:Y155)</f>
        <v>31</v>
      </c>
      <c r="Z153" s="124">
        <f>SUM(B153:Y153)</f>
        <v>1743</v>
      </c>
      <c r="AA153" s="88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spans="1:67" s="14" customFormat="1" ht="15" customHeight="1">
      <c r="A154" s="69" t="s">
        <v>44</v>
      </c>
      <c r="B154" s="114">
        <f t="shared" ref="B154:Q155" si="75">SUM(B108,B131)</f>
        <v>21</v>
      </c>
      <c r="C154" s="115">
        <f t="shared" si="75"/>
        <v>12</v>
      </c>
      <c r="D154" s="115">
        <f t="shared" si="75"/>
        <v>9</v>
      </c>
      <c r="E154" s="115">
        <f t="shared" si="75"/>
        <v>4</v>
      </c>
      <c r="F154" s="115">
        <f t="shared" si="75"/>
        <v>3</v>
      </c>
      <c r="G154" s="115">
        <f t="shared" si="75"/>
        <v>4</v>
      </c>
      <c r="H154" s="115">
        <f t="shared" si="75"/>
        <v>4</v>
      </c>
      <c r="I154" s="115">
        <f t="shared" si="75"/>
        <v>10</v>
      </c>
      <c r="J154" s="115">
        <f t="shared" si="75"/>
        <v>23</v>
      </c>
      <c r="K154" s="115">
        <f>SUM(K108,K131)</f>
        <v>71</v>
      </c>
      <c r="L154" s="115">
        <f t="shared" ref="L154:Y155" si="76">SUM(L108,L131)</f>
        <v>101</v>
      </c>
      <c r="M154" s="115">
        <f t="shared" si="76"/>
        <v>146</v>
      </c>
      <c r="N154" s="115">
        <f t="shared" si="76"/>
        <v>138</v>
      </c>
      <c r="O154" s="115">
        <f t="shared" si="76"/>
        <v>126</v>
      </c>
      <c r="P154" s="115">
        <f t="shared" si="76"/>
        <v>126</v>
      </c>
      <c r="Q154" s="115">
        <f t="shared" si="76"/>
        <v>132</v>
      </c>
      <c r="R154" s="115">
        <f t="shared" si="76"/>
        <v>130</v>
      </c>
      <c r="S154" s="115">
        <f t="shared" si="76"/>
        <v>117</v>
      </c>
      <c r="T154" s="115">
        <f t="shared" si="76"/>
        <v>147</v>
      </c>
      <c r="U154" s="115">
        <f t="shared" si="76"/>
        <v>134</v>
      </c>
      <c r="V154" s="115">
        <f t="shared" si="76"/>
        <v>114</v>
      </c>
      <c r="W154" s="115">
        <f t="shared" si="76"/>
        <v>43</v>
      </c>
      <c r="X154" s="115">
        <f t="shared" si="76"/>
        <v>45</v>
      </c>
      <c r="Y154" s="115">
        <f t="shared" si="76"/>
        <v>31</v>
      </c>
      <c r="Z154" s="124">
        <f>SUM(B154:Y154)</f>
        <v>1691</v>
      </c>
      <c r="AA154" s="88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spans="1:67" s="14" customFormat="1" ht="15" customHeight="1">
      <c r="A155" s="69" t="s">
        <v>45</v>
      </c>
      <c r="B155" s="114">
        <f t="shared" si="75"/>
        <v>2</v>
      </c>
      <c r="C155" s="115">
        <f t="shared" si="75"/>
        <v>0</v>
      </c>
      <c r="D155" s="115">
        <f t="shared" si="75"/>
        <v>0</v>
      </c>
      <c r="E155" s="115">
        <f t="shared" si="75"/>
        <v>0</v>
      </c>
      <c r="F155" s="115">
        <f t="shared" si="75"/>
        <v>0</v>
      </c>
      <c r="G155" s="115">
        <f t="shared" si="75"/>
        <v>0</v>
      </c>
      <c r="H155" s="115">
        <f t="shared" si="75"/>
        <v>0</v>
      </c>
      <c r="I155" s="115">
        <f t="shared" si="75"/>
        <v>1</v>
      </c>
      <c r="J155" s="115">
        <f t="shared" si="75"/>
        <v>4</v>
      </c>
      <c r="K155" s="115">
        <f t="shared" si="75"/>
        <v>3</v>
      </c>
      <c r="L155" s="115">
        <f t="shared" si="75"/>
        <v>6</v>
      </c>
      <c r="M155" s="115">
        <f t="shared" si="75"/>
        <v>2</v>
      </c>
      <c r="N155" s="115">
        <f t="shared" si="75"/>
        <v>4</v>
      </c>
      <c r="O155" s="115">
        <f t="shared" si="75"/>
        <v>3</v>
      </c>
      <c r="P155" s="115">
        <f t="shared" si="75"/>
        <v>2</v>
      </c>
      <c r="Q155" s="115">
        <f t="shared" si="75"/>
        <v>5</v>
      </c>
      <c r="R155" s="115">
        <f t="shared" si="76"/>
        <v>3</v>
      </c>
      <c r="S155" s="115">
        <f t="shared" si="76"/>
        <v>3</v>
      </c>
      <c r="T155" s="115">
        <f t="shared" si="76"/>
        <v>4</v>
      </c>
      <c r="U155" s="115">
        <f t="shared" si="76"/>
        <v>3</v>
      </c>
      <c r="V155" s="115">
        <f t="shared" si="76"/>
        <v>3</v>
      </c>
      <c r="W155" s="115">
        <f t="shared" si="76"/>
        <v>3</v>
      </c>
      <c r="X155" s="115">
        <f t="shared" si="76"/>
        <v>1</v>
      </c>
      <c r="Y155" s="115">
        <f t="shared" si="76"/>
        <v>0</v>
      </c>
      <c r="Z155" s="124">
        <f>SUM(B155:Y155)</f>
        <v>52</v>
      </c>
      <c r="AA155" s="88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spans="1:67" s="14" customFormat="1" ht="15.95" customHeight="1">
      <c r="A156" s="17" t="s">
        <v>46</v>
      </c>
      <c r="B156" s="116">
        <f t="shared" ref="B156:Y156" si="77">IF(B155=0,0,ROUND(B155/B153*100,1))</f>
        <v>8.6999999999999993</v>
      </c>
      <c r="C156" s="117">
        <f t="shared" si="77"/>
        <v>0</v>
      </c>
      <c r="D156" s="117">
        <f t="shared" si="77"/>
        <v>0</v>
      </c>
      <c r="E156" s="117">
        <f t="shared" si="77"/>
        <v>0</v>
      </c>
      <c r="F156" s="117">
        <f t="shared" si="77"/>
        <v>0</v>
      </c>
      <c r="G156" s="117">
        <f t="shared" si="77"/>
        <v>0</v>
      </c>
      <c r="H156" s="117">
        <f t="shared" si="77"/>
        <v>0</v>
      </c>
      <c r="I156" s="117">
        <f t="shared" si="77"/>
        <v>9.1</v>
      </c>
      <c r="J156" s="117">
        <f t="shared" si="77"/>
        <v>14.8</v>
      </c>
      <c r="K156" s="117">
        <f t="shared" si="77"/>
        <v>4.0999999999999996</v>
      </c>
      <c r="L156" s="117">
        <f t="shared" si="77"/>
        <v>5.6</v>
      </c>
      <c r="M156" s="117">
        <f t="shared" si="77"/>
        <v>1.4</v>
      </c>
      <c r="N156" s="117">
        <f t="shared" si="77"/>
        <v>2.8</v>
      </c>
      <c r="O156" s="117">
        <f t="shared" si="77"/>
        <v>2.2999999999999998</v>
      </c>
      <c r="P156" s="117">
        <f t="shared" si="77"/>
        <v>1.6</v>
      </c>
      <c r="Q156" s="117">
        <f t="shared" si="77"/>
        <v>3.6</v>
      </c>
      <c r="R156" s="117">
        <f t="shared" si="77"/>
        <v>2.2999999999999998</v>
      </c>
      <c r="S156" s="117">
        <f t="shared" si="77"/>
        <v>2.5</v>
      </c>
      <c r="T156" s="117">
        <f t="shared" si="77"/>
        <v>2.6</v>
      </c>
      <c r="U156" s="117">
        <f t="shared" si="77"/>
        <v>2.2000000000000002</v>
      </c>
      <c r="V156" s="117">
        <f t="shared" si="77"/>
        <v>2.6</v>
      </c>
      <c r="W156" s="117">
        <f t="shared" si="77"/>
        <v>6.5</v>
      </c>
      <c r="X156" s="117">
        <f t="shared" si="77"/>
        <v>2.2000000000000002</v>
      </c>
      <c r="Y156" s="117">
        <f t="shared" si="77"/>
        <v>0</v>
      </c>
      <c r="Z156" s="125">
        <f>IF(Z155=0,0,Z155/Z153*100)</f>
        <v>2.9833620195065977</v>
      </c>
      <c r="AA156" s="89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spans="1:67" s="18" customFormat="1" ht="12.75" customHeight="1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spans="1:67" s="18" customFormat="1" ht="12.75" customHeight="1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67" s="11" customFormat="1" ht="15" customHeight="1">
      <c r="Z159" s="12"/>
      <c r="AA159" s="12"/>
      <c r="AB159" s="3"/>
      <c r="AC159" s="3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spans="1:67" s="11" customFormat="1" ht="15" customHeight="1">
      <c r="Z160" s="12"/>
      <c r="AA160" s="12"/>
      <c r="AB160" s="3"/>
      <c r="AC160" s="3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spans="1:67" s="11" customFormat="1" ht="15" customHeight="1">
      <c r="Z161" s="12"/>
      <c r="AA161" s="12"/>
      <c r="AB161" s="4"/>
      <c r="AC161" s="4" t="s">
        <v>74</v>
      </c>
      <c r="AD161" s="4"/>
      <c r="AE161" s="4"/>
      <c r="AG161" s="4" t="s">
        <v>75</v>
      </c>
      <c r="AH161" s="4"/>
      <c r="AJ161" s="4"/>
      <c r="AK161" s="4" t="s">
        <v>76</v>
      </c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spans="1:67" s="11" customFormat="1" ht="15" customHeight="1">
      <c r="Z162" s="12"/>
      <c r="AA162" s="12"/>
      <c r="AB162" s="91"/>
      <c r="AC162" s="92" t="s">
        <v>49</v>
      </c>
      <c r="AD162" s="91" t="s">
        <v>44</v>
      </c>
      <c r="AE162" s="93" t="s">
        <v>45</v>
      </c>
      <c r="AF162" s="94" t="s">
        <v>46</v>
      </c>
      <c r="AG162" s="92" t="s">
        <v>49</v>
      </c>
      <c r="AH162" s="91" t="s">
        <v>44</v>
      </c>
      <c r="AI162" s="91" t="s">
        <v>45</v>
      </c>
      <c r="AJ162" s="94" t="s">
        <v>46</v>
      </c>
      <c r="AK162" s="92" t="s">
        <v>49</v>
      </c>
      <c r="AL162" s="91" t="s">
        <v>44</v>
      </c>
      <c r="AM162" s="91" t="s">
        <v>45</v>
      </c>
      <c r="AN162" s="94" t="s">
        <v>46</v>
      </c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spans="1:67" s="11" customFormat="1" ht="15" customHeight="1">
      <c r="Z163" s="12"/>
      <c r="AA163" s="12"/>
      <c r="AB163" s="4">
        <v>22</v>
      </c>
      <c r="AC163" s="110">
        <f t="array" ref="AC163:AF186">TRANSPOSE(B177:Y180)</f>
        <v>7</v>
      </c>
      <c r="AD163" s="111">
        <v>7</v>
      </c>
      <c r="AE163" s="112">
        <v>0</v>
      </c>
      <c r="AF163" s="113">
        <v>0</v>
      </c>
      <c r="AG163" s="110">
        <f t="array" ref="AG163:AJ186">TRANSPOSE(B200:Y203)</f>
        <v>47</v>
      </c>
      <c r="AH163" s="112">
        <v>45</v>
      </c>
      <c r="AI163" s="111">
        <v>2</v>
      </c>
      <c r="AJ163" s="113">
        <v>4.3</v>
      </c>
      <c r="AK163" s="119">
        <f t="array" ref="AK163:AN186">TRANSPOSE(B223:Y226)</f>
        <v>54</v>
      </c>
      <c r="AL163" s="111">
        <v>52</v>
      </c>
      <c r="AM163" s="111">
        <v>2</v>
      </c>
      <c r="AN163" s="113">
        <v>3.7</v>
      </c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spans="1:67" s="11" customFormat="1" ht="15" customHeight="1">
      <c r="Z164" s="12"/>
      <c r="AA164" s="12"/>
      <c r="AB164" s="4">
        <v>23</v>
      </c>
      <c r="AC164" s="110">
        <v>6</v>
      </c>
      <c r="AD164" s="111">
        <v>6</v>
      </c>
      <c r="AE164" s="112">
        <v>0</v>
      </c>
      <c r="AF164" s="113">
        <v>0</v>
      </c>
      <c r="AG164" s="110">
        <v>26</v>
      </c>
      <c r="AH164" s="112">
        <v>26</v>
      </c>
      <c r="AI164" s="111">
        <v>0</v>
      </c>
      <c r="AJ164" s="113">
        <v>0</v>
      </c>
      <c r="AK164" s="119">
        <v>32</v>
      </c>
      <c r="AL164" s="111">
        <v>32</v>
      </c>
      <c r="AM164" s="111">
        <v>0</v>
      </c>
      <c r="AN164" s="113">
        <v>0</v>
      </c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spans="1:67" s="11" customFormat="1" ht="15" customHeight="1">
      <c r="Z165" s="12"/>
      <c r="AA165" s="12"/>
      <c r="AB165" s="4">
        <v>0</v>
      </c>
      <c r="AC165" s="110">
        <v>2</v>
      </c>
      <c r="AD165" s="111">
        <v>2</v>
      </c>
      <c r="AE165" s="112">
        <v>0</v>
      </c>
      <c r="AF165" s="113">
        <v>0</v>
      </c>
      <c r="AG165" s="110">
        <v>29</v>
      </c>
      <c r="AH165" s="112">
        <v>29</v>
      </c>
      <c r="AI165" s="111">
        <v>0</v>
      </c>
      <c r="AJ165" s="113">
        <v>0</v>
      </c>
      <c r="AK165" s="119">
        <v>31</v>
      </c>
      <c r="AL165" s="111">
        <v>31</v>
      </c>
      <c r="AM165" s="111">
        <v>0</v>
      </c>
      <c r="AN165" s="113">
        <v>0</v>
      </c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spans="1:67" s="11" customFormat="1" ht="15" customHeight="1">
      <c r="Z166" s="12"/>
      <c r="AA166" s="12"/>
      <c r="AB166" s="4">
        <v>1</v>
      </c>
      <c r="AC166" s="110">
        <v>3</v>
      </c>
      <c r="AD166" s="111">
        <v>3</v>
      </c>
      <c r="AE166" s="112">
        <v>0</v>
      </c>
      <c r="AF166" s="113">
        <v>0</v>
      </c>
      <c r="AG166" s="110">
        <v>10</v>
      </c>
      <c r="AH166" s="112">
        <v>10</v>
      </c>
      <c r="AI166" s="111">
        <v>0</v>
      </c>
      <c r="AJ166" s="113">
        <v>0</v>
      </c>
      <c r="AK166" s="119">
        <v>13</v>
      </c>
      <c r="AL166" s="111">
        <v>13</v>
      </c>
      <c r="AM166" s="111">
        <v>0</v>
      </c>
      <c r="AN166" s="113">
        <v>0</v>
      </c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spans="1:67" s="11" customFormat="1" ht="15" customHeight="1">
      <c r="Z167" s="12"/>
      <c r="AA167" s="12"/>
      <c r="AB167" s="4">
        <v>2</v>
      </c>
      <c r="AC167" s="110">
        <v>0</v>
      </c>
      <c r="AD167" s="111">
        <v>0</v>
      </c>
      <c r="AE167" s="112">
        <v>0</v>
      </c>
      <c r="AF167" s="113">
        <v>0</v>
      </c>
      <c r="AG167" s="110">
        <v>5</v>
      </c>
      <c r="AH167" s="112">
        <v>5</v>
      </c>
      <c r="AI167" s="111">
        <v>0</v>
      </c>
      <c r="AJ167" s="113">
        <v>0</v>
      </c>
      <c r="AK167" s="119">
        <v>5</v>
      </c>
      <c r="AL167" s="111">
        <v>5</v>
      </c>
      <c r="AM167" s="111">
        <v>0</v>
      </c>
      <c r="AN167" s="113">
        <v>0</v>
      </c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spans="1:67" s="11" customFormat="1" ht="15" customHeight="1">
      <c r="Z168" s="12"/>
      <c r="AA168" s="12"/>
      <c r="AB168" s="4">
        <v>3</v>
      </c>
      <c r="AC168" s="110">
        <v>2</v>
      </c>
      <c r="AD168" s="111">
        <v>2</v>
      </c>
      <c r="AE168" s="112">
        <v>0</v>
      </c>
      <c r="AF168" s="113">
        <v>0</v>
      </c>
      <c r="AG168" s="110">
        <v>9</v>
      </c>
      <c r="AH168" s="112">
        <v>9</v>
      </c>
      <c r="AI168" s="111">
        <v>0</v>
      </c>
      <c r="AJ168" s="113">
        <v>0</v>
      </c>
      <c r="AK168" s="119">
        <v>11</v>
      </c>
      <c r="AL168" s="111">
        <v>11</v>
      </c>
      <c r="AM168" s="111">
        <v>0</v>
      </c>
      <c r="AN168" s="113">
        <v>0</v>
      </c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spans="1:67" s="11" customFormat="1" ht="15" customHeight="1">
      <c r="Z169" s="12"/>
      <c r="AA169" s="12"/>
      <c r="AB169" s="4">
        <v>4</v>
      </c>
      <c r="AC169" s="110">
        <v>5</v>
      </c>
      <c r="AD169" s="111">
        <v>5</v>
      </c>
      <c r="AE169" s="112">
        <v>0</v>
      </c>
      <c r="AF169" s="113">
        <v>0</v>
      </c>
      <c r="AG169" s="110">
        <v>8</v>
      </c>
      <c r="AH169" s="112">
        <v>8</v>
      </c>
      <c r="AI169" s="111">
        <v>0</v>
      </c>
      <c r="AJ169" s="113">
        <v>0</v>
      </c>
      <c r="AK169" s="119">
        <v>13</v>
      </c>
      <c r="AL169" s="111">
        <v>13</v>
      </c>
      <c r="AM169" s="111">
        <v>0</v>
      </c>
      <c r="AN169" s="113">
        <v>0</v>
      </c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spans="1:67" s="11" customFormat="1" ht="15" customHeight="1">
      <c r="Z170" s="12"/>
      <c r="AA170" s="12"/>
      <c r="AB170" s="4">
        <v>5</v>
      </c>
      <c r="AC170" s="110">
        <v>13</v>
      </c>
      <c r="AD170" s="111">
        <v>13</v>
      </c>
      <c r="AE170" s="112">
        <v>0</v>
      </c>
      <c r="AF170" s="113">
        <v>0</v>
      </c>
      <c r="AG170" s="110">
        <v>14</v>
      </c>
      <c r="AH170" s="112">
        <v>13</v>
      </c>
      <c r="AI170" s="111">
        <v>1</v>
      </c>
      <c r="AJ170" s="113">
        <v>7.1</v>
      </c>
      <c r="AK170" s="119">
        <v>27</v>
      </c>
      <c r="AL170" s="111">
        <v>26</v>
      </c>
      <c r="AM170" s="111">
        <v>1</v>
      </c>
      <c r="AN170" s="113">
        <v>3.7</v>
      </c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67" s="11" customFormat="1" ht="15" customHeight="1">
      <c r="Z171" s="12"/>
      <c r="AA171" s="12"/>
      <c r="AB171" s="4">
        <v>6</v>
      </c>
      <c r="AC171" s="110">
        <v>29</v>
      </c>
      <c r="AD171" s="111">
        <v>29</v>
      </c>
      <c r="AE171" s="112">
        <v>0</v>
      </c>
      <c r="AF171" s="113">
        <v>0</v>
      </c>
      <c r="AG171" s="110">
        <v>47</v>
      </c>
      <c r="AH171" s="112">
        <v>43</v>
      </c>
      <c r="AI171" s="111">
        <v>4</v>
      </c>
      <c r="AJ171" s="113">
        <v>8.5</v>
      </c>
      <c r="AK171" s="119">
        <v>76</v>
      </c>
      <c r="AL171" s="111">
        <v>72</v>
      </c>
      <c r="AM171" s="111">
        <v>4</v>
      </c>
      <c r="AN171" s="113">
        <v>5.3</v>
      </c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spans="1:67" s="11" customFormat="1" ht="15" customHeight="1">
      <c r="Z172" s="12"/>
      <c r="AA172" s="12"/>
      <c r="AB172" s="4">
        <v>7</v>
      </c>
      <c r="AC172" s="110">
        <v>37</v>
      </c>
      <c r="AD172" s="111">
        <v>37</v>
      </c>
      <c r="AE172" s="112">
        <v>0</v>
      </c>
      <c r="AF172" s="113">
        <v>0</v>
      </c>
      <c r="AG172" s="110">
        <v>107</v>
      </c>
      <c r="AH172" s="112">
        <v>104</v>
      </c>
      <c r="AI172" s="111">
        <v>3</v>
      </c>
      <c r="AJ172" s="113">
        <v>2.8</v>
      </c>
      <c r="AK172" s="119">
        <v>144</v>
      </c>
      <c r="AL172" s="111">
        <v>141</v>
      </c>
      <c r="AM172" s="111">
        <v>3</v>
      </c>
      <c r="AN172" s="113">
        <v>2.1</v>
      </c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spans="1:67" s="11" customFormat="1" ht="15" customHeight="1">
      <c r="Z173" s="12"/>
      <c r="AA173" s="12"/>
      <c r="AB173" s="4">
        <v>8</v>
      </c>
      <c r="AC173" s="110">
        <v>26</v>
      </c>
      <c r="AD173" s="111">
        <v>26</v>
      </c>
      <c r="AE173" s="112">
        <v>0</v>
      </c>
      <c r="AF173" s="113">
        <v>0</v>
      </c>
      <c r="AG173" s="110">
        <v>143</v>
      </c>
      <c r="AH173" s="112">
        <v>138</v>
      </c>
      <c r="AI173" s="111">
        <v>5</v>
      </c>
      <c r="AJ173" s="113">
        <v>3.5</v>
      </c>
      <c r="AK173" s="119">
        <v>169</v>
      </c>
      <c r="AL173" s="111">
        <v>164</v>
      </c>
      <c r="AM173" s="111">
        <v>5</v>
      </c>
      <c r="AN173" s="113">
        <v>3</v>
      </c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spans="1:67" s="11" customFormat="1" ht="15" customHeight="1">
      <c r="Z174" s="12"/>
      <c r="AA174" s="12"/>
      <c r="AB174" s="4">
        <v>9</v>
      </c>
      <c r="AC174" s="110">
        <v>55</v>
      </c>
      <c r="AD174" s="111">
        <v>53</v>
      </c>
      <c r="AE174" s="112">
        <v>2</v>
      </c>
      <c r="AF174" s="113">
        <v>3.6</v>
      </c>
      <c r="AG174" s="110">
        <v>187</v>
      </c>
      <c r="AH174" s="112">
        <v>185</v>
      </c>
      <c r="AI174" s="111">
        <v>2</v>
      </c>
      <c r="AJ174" s="113">
        <v>1.1000000000000001</v>
      </c>
      <c r="AK174" s="119">
        <v>242</v>
      </c>
      <c r="AL174" s="111">
        <v>238</v>
      </c>
      <c r="AM174" s="111">
        <v>4</v>
      </c>
      <c r="AN174" s="113">
        <v>1.7</v>
      </c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spans="1:67" s="11" customFormat="1" ht="15" customHeight="1">
      <c r="Z175" s="12"/>
      <c r="AA175" s="12"/>
      <c r="AB175" s="4">
        <v>10</v>
      </c>
      <c r="AC175" s="110">
        <v>43</v>
      </c>
      <c r="AD175" s="111">
        <v>43</v>
      </c>
      <c r="AE175" s="112">
        <v>0</v>
      </c>
      <c r="AF175" s="113">
        <v>0</v>
      </c>
      <c r="AG175" s="110">
        <v>179</v>
      </c>
      <c r="AH175" s="112">
        <v>174</v>
      </c>
      <c r="AI175" s="111">
        <v>5</v>
      </c>
      <c r="AJ175" s="113">
        <v>2.8</v>
      </c>
      <c r="AK175" s="119">
        <v>222</v>
      </c>
      <c r="AL175" s="111">
        <v>217</v>
      </c>
      <c r="AM175" s="111">
        <v>5</v>
      </c>
      <c r="AN175" s="113">
        <v>2.2999999999999998</v>
      </c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spans="1:67" s="14" customFormat="1" ht="15" customHeight="1">
      <c r="A176" s="71" t="s">
        <v>47</v>
      </c>
      <c r="B176" s="107">
        <v>22</v>
      </c>
      <c r="C176" s="108">
        <v>23</v>
      </c>
      <c r="D176" s="108">
        <v>0</v>
      </c>
      <c r="E176" s="108">
        <v>1</v>
      </c>
      <c r="F176" s="108">
        <v>2</v>
      </c>
      <c r="G176" s="108">
        <v>3</v>
      </c>
      <c r="H176" s="108">
        <v>4</v>
      </c>
      <c r="I176" s="108">
        <v>5</v>
      </c>
      <c r="J176" s="108">
        <v>6</v>
      </c>
      <c r="K176" s="108">
        <v>7</v>
      </c>
      <c r="L176" s="108">
        <v>8</v>
      </c>
      <c r="M176" s="108">
        <v>9</v>
      </c>
      <c r="N176" s="108">
        <v>10</v>
      </c>
      <c r="O176" s="108">
        <v>11</v>
      </c>
      <c r="P176" s="108">
        <v>12</v>
      </c>
      <c r="Q176" s="108">
        <v>13</v>
      </c>
      <c r="R176" s="108">
        <v>14</v>
      </c>
      <c r="S176" s="108">
        <v>15</v>
      </c>
      <c r="T176" s="108">
        <v>16</v>
      </c>
      <c r="U176" s="108">
        <v>17</v>
      </c>
      <c r="V176" s="108">
        <v>18</v>
      </c>
      <c r="W176" s="108">
        <v>19</v>
      </c>
      <c r="X176" s="108">
        <v>20</v>
      </c>
      <c r="Y176" s="108">
        <v>21</v>
      </c>
      <c r="Z176" s="123" t="s">
        <v>48</v>
      </c>
      <c r="AA176" s="70"/>
      <c r="AB176" s="4">
        <v>11</v>
      </c>
      <c r="AC176" s="110">
        <v>50</v>
      </c>
      <c r="AD176" s="111">
        <v>49</v>
      </c>
      <c r="AE176" s="112">
        <v>1</v>
      </c>
      <c r="AF176" s="113">
        <v>2</v>
      </c>
      <c r="AG176" s="110">
        <v>156</v>
      </c>
      <c r="AH176" s="112">
        <v>153</v>
      </c>
      <c r="AI176" s="111">
        <v>3</v>
      </c>
      <c r="AJ176" s="113">
        <v>1.9</v>
      </c>
      <c r="AK176" s="119">
        <v>206</v>
      </c>
      <c r="AL176" s="111">
        <v>202</v>
      </c>
      <c r="AM176" s="111">
        <v>4</v>
      </c>
      <c r="AN176" s="113">
        <v>1.9</v>
      </c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spans="1:67" s="14" customFormat="1" ht="15" customHeight="1">
      <c r="A177" s="69" t="s">
        <v>49</v>
      </c>
      <c r="B177" s="114">
        <f>SUM(B178:B179)</f>
        <v>7</v>
      </c>
      <c r="C177" s="115">
        <f t="shared" ref="C177" si="78">SUM(C178:C179)</f>
        <v>6</v>
      </c>
      <c r="D177" s="115">
        <f t="shared" ref="D177" si="79">SUM(D178:D179)</f>
        <v>2</v>
      </c>
      <c r="E177" s="115">
        <f t="shared" ref="E177" si="80">SUM(E178:E179)</f>
        <v>3</v>
      </c>
      <c r="F177" s="115">
        <f t="shared" ref="F177" si="81">SUM(F178:F179)</f>
        <v>0</v>
      </c>
      <c r="G177" s="115">
        <f t="shared" ref="G177" si="82">SUM(G178:G179)</f>
        <v>2</v>
      </c>
      <c r="H177" s="115">
        <f t="shared" ref="H177" si="83">SUM(H178:H179)</f>
        <v>5</v>
      </c>
      <c r="I177" s="115">
        <f t="shared" ref="I177" si="84">SUM(I178:I179)</f>
        <v>13</v>
      </c>
      <c r="J177" s="115">
        <f>SUM(J178:J179)</f>
        <v>29</v>
      </c>
      <c r="K177" s="115">
        <f>SUM(K178:K179)</f>
        <v>37</v>
      </c>
      <c r="L177" s="115">
        <f t="shared" ref="L177:U177" si="85">SUM(L178:L179)</f>
        <v>26</v>
      </c>
      <c r="M177" s="115">
        <f t="shared" si="85"/>
        <v>55</v>
      </c>
      <c r="N177" s="115">
        <f t="shared" si="85"/>
        <v>43</v>
      </c>
      <c r="O177" s="115">
        <f t="shared" si="85"/>
        <v>50</v>
      </c>
      <c r="P177" s="115">
        <f t="shared" si="85"/>
        <v>28</v>
      </c>
      <c r="Q177" s="115">
        <f t="shared" si="85"/>
        <v>40</v>
      </c>
      <c r="R177" s="115">
        <f t="shared" si="85"/>
        <v>50</v>
      </c>
      <c r="S177" s="115">
        <f t="shared" si="85"/>
        <v>24</v>
      </c>
      <c r="T177" s="115">
        <f t="shared" si="85"/>
        <v>47</v>
      </c>
      <c r="U177" s="115">
        <f t="shared" si="85"/>
        <v>28</v>
      </c>
      <c r="V177" s="115">
        <f>SUM(V178:V179)</f>
        <v>17</v>
      </c>
      <c r="W177" s="115">
        <f t="shared" ref="W177" si="86">SUM(W178:W179)</f>
        <v>12</v>
      </c>
      <c r="X177" s="115">
        <f t="shared" ref="X177" si="87">SUM(X178:X179)</f>
        <v>16</v>
      </c>
      <c r="Y177" s="115">
        <f t="shared" ref="Y177" si="88">SUM(Y178:Y179)</f>
        <v>5</v>
      </c>
      <c r="Z177" s="124">
        <f>SUM(B177:Y177)</f>
        <v>545</v>
      </c>
      <c r="AA177" s="88"/>
      <c r="AB177" s="4">
        <v>12</v>
      </c>
      <c r="AC177" s="110">
        <v>28</v>
      </c>
      <c r="AD177" s="111">
        <v>28</v>
      </c>
      <c r="AE177" s="112">
        <v>0</v>
      </c>
      <c r="AF177" s="113">
        <v>0</v>
      </c>
      <c r="AG177" s="110">
        <v>184</v>
      </c>
      <c r="AH177" s="112">
        <v>182</v>
      </c>
      <c r="AI177" s="111">
        <v>2</v>
      </c>
      <c r="AJ177" s="113">
        <v>1.1000000000000001</v>
      </c>
      <c r="AK177" s="119">
        <v>212</v>
      </c>
      <c r="AL177" s="111">
        <v>210</v>
      </c>
      <c r="AM177" s="111">
        <v>2</v>
      </c>
      <c r="AN177" s="113">
        <v>0.9</v>
      </c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spans="1:67" s="14" customFormat="1" ht="15" customHeight="1">
      <c r="A178" s="69" t="s">
        <v>44</v>
      </c>
      <c r="B178" s="114">
        <f>SUM(断面別!$B$117,断面別!$D$117)</f>
        <v>7</v>
      </c>
      <c r="C178" s="115">
        <f>SUM(断面別!$B$118,断面別!$D$118)</f>
        <v>6</v>
      </c>
      <c r="D178" s="115">
        <f>SUM(断面別!$B$119,断面別!$D$119)</f>
        <v>2</v>
      </c>
      <c r="E178" s="115">
        <f>SUM(断面別!$B$120,断面別!$D$120)</f>
        <v>3</v>
      </c>
      <c r="F178" s="115">
        <f>SUM(断面別!$B$121,断面別!$D$121)</f>
        <v>0</v>
      </c>
      <c r="G178" s="115">
        <f>SUM(断面別!$B$122,断面別!$D$122)</f>
        <v>2</v>
      </c>
      <c r="H178" s="115">
        <f>SUM(断面別!$B$123,断面別!$D$123)</f>
        <v>5</v>
      </c>
      <c r="I178" s="115">
        <f>SUM(断面別!$B$124,断面別!$D$124)</f>
        <v>13</v>
      </c>
      <c r="J178" s="115">
        <f>SUM(断面別!$B$125,断面別!$D$125)</f>
        <v>29</v>
      </c>
      <c r="K178" s="115">
        <f>SUM(断面別!$B$132,断面別!$D$132)</f>
        <v>37</v>
      </c>
      <c r="L178" s="115">
        <f>SUM(断面別!$B$139,断面別!$D$139)</f>
        <v>26</v>
      </c>
      <c r="M178" s="115">
        <f>SUM(断面別!$B$140,断面別!$D$140)</f>
        <v>53</v>
      </c>
      <c r="N178" s="115">
        <f>SUM(断面別!$B$141,断面別!$D$141)</f>
        <v>43</v>
      </c>
      <c r="O178" s="115">
        <f>SUM(断面別!$B$142,断面別!$D$142)</f>
        <v>49</v>
      </c>
      <c r="P178" s="115">
        <f>SUM(断面別!$B$143,断面別!$D$143)</f>
        <v>28</v>
      </c>
      <c r="Q178" s="115">
        <f>SUM(断面別!$B$144,断面別!$D$144)</f>
        <v>40</v>
      </c>
      <c r="R178" s="115">
        <f>SUM(断面別!$B$145,断面別!$D$145)</f>
        <v>50</v>
      </c>
      <c r="S178" s="115">
        <f>SUM(断面別!$B$146,断面別!$D$146)</f>
        <v>24</v>
      </c>
      <c r="T178" s="115">
        <f>SUM(断面別!$B$147,断面別!$D$147)</f>
        <v>47</v>
      </c>
      <c r="U178" s="115">
        <f>SUM(断面別!$B$154,断面別!$D$154)</f>
        <v>28</v>
      </c>
      <c r="V178" s="115">
        <f>SUM(断面別!$B$161,断面別!$D$161)</f>
        <v>17</v>
      </c>
      <c r="W178" s="115">
        <f>SUM(断面別!$B$162,断面別!$D$162)</f>
        <v>11</v>
      </c>
      <c r="X178" s="115">
        <f>SUM(断面別!$B$163,断面別!$D$163)</f>
        <v>16</v>
      </c>
      <c r="Y178" s="115">
        <f>SUM(断面別!$B$164,断面別!$D$164)</f>
        <v>5</v>
      </c>
      <c r="Z178" s="124">
        <f>SUM(B178:Y178)</f>
        <v>541</v>
      </c>
      <c r="AA178" s="88"/>
      <c r="AB178" s="4">
        <v>13</v>
      </c>
      <c r="AC178" s="110">
        <v>40</v>
      </c>
      <c r="AD178" s="111">
        <v>40</v>
      </c>
      <c r="AE178" s="112">
        <v>0</v>
      </c>
      <c r="AF178" s="113">
        <v>0</v>
      </c>
      <c r="AG178" s="110">
        <v>176</v>
      </c>
      <c r="AH178" s="112">
        <v>171</v>
      </c>
      <c r="AI178" s="111">
        <v>5</v>
      </c>
      <c r="AJ178" s="113">
        <v>2.8</v>
      </c>
      <c r="AK178" s="119">
        <v>216</v>
      </c>
      <c r="AL178" s="111">
        <v>211</v>
      </c>
      <c r="AM178" s="111">
        <v>5</v>
      </c>
      <c r="AN178" s="113">
        <v>2.2999999999999998</v>
      </c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spans="1:67" s="14" customFormat="1" ht="15" customHeight="1">
      <c r="A179" s="69" t="s">
        <v>45</v>
      </c>
      <c r="B179" s="114">
        <f>SUM(断面別!$C$117,断面別!$E$117)</f>
        <v>0</v>
      </c>
      <c r="C179" s="115">
        <f>SUM(断面別!$C$118,断面別!$E$118)</f>
        <v>0</v>
      </c>
      <c r="D179" s="115">
        <f>SUM(断面別!$C$119,断面別!$E$119)</f>
        <v>0</v>
      </c>
      <c r="E179" s="115">
        <f>SUM(断面別!$C$120,断面別!$E$120)</f>
        <v>0</v>
      </c>
      <c r="F179" s="115">
        <f>SUM(断面別!$C$121,断面別!$E$121)</f>
        <v>0</v>
      </c>
      <c r="G179" s="115">
        <f>SUM(断面別!$C$122,断面別!$E$122)</f>
        <v>0</v>
      </c>
      <c r="H179" s="115">
        <f>SUM(断面別!$C$123,断面別!$E$123)</f>
        <v>0</v>
      </c>
      <c r="I179" s="115">
        <f>SUM(断面別!$C$124,断面別!$E$124)</f>
        <v>0</v>
      </c>
      <c r="J179" s="115">
        <f>SUM(断面別!$C$125,断面別!$E$125)</f>
        <v>0</v>
      </c>
      <c r="K179" s="115">
        <f>SUM(断面別!$C$132,断面別!$E$132)</f>
        <v>0</v>
      </c>
      <c r="L179" s="115">
        <f>SUM(断面別!$C$139,断面別!$E$139)</f>
        <v>0</v>
      </c>
      <c r="M179" s="115">
        <f>SUM(断面別!$C$140,断面別!$E$140)</f>
        <v>2</v>
      </c>
      <c r="N179" s="115">
        <f>SUM(断面別!$C$141,断面別!$E$141)</f>
        <v>0</v>
      </c>
      <c r="O179" s="115">
        <f>SUM(断面別!$C$142,断面別!$E$142)</f>
        <v>1</v>
      </c>
      <c r="P179" s="115">
        <f>SUM(断面別!$C$143,断面別!$E$143)</f>
        <v>0</v>
      </c>
      <c r="Q179" s="115">
        <f>SUM(断面別!$C$144,断面別!$E$144)</f>
        <v>0</v>
      </c>
      <c r="R179" s="115">
        <f>SUM(断面別!$C$145,断面別!$E$145)</f>
        <v>0</v>
      </c>
      <c r="S179" s="115">
        <f>SUM(断面別!$C$146,断面別!$E$146)</f>
        <v>0</v>
      </c>
      <c r="T179" s="115">
        <f>SUM(断面別!$C$147,断面別!$E$147)</f>
        <v>0</v>
      </c>
      <c r="U179" s="115">
        <f>SUM(断面別!$C$154,断面別!$E$154)</f>
        <v>0</v>
      </c>
      <c r="V179" s="115">
        <f>SUM(断面別!$C$161,断面別!$E$161)</f>
        <v>0</v>
      </c>
      <c r="W179" s="115">
        <f>SUM(断面別!$C$162,断面別!$E$162)</f>
        <v>1</v>
      </c>
      <c r="X179" s="115">
        <f>SUM(断面別!$C$163,断面別!$E$163)</f>
        <v>0</v>
      </c>
      <c r="Y179" s="115">
        <f>SUM(断面別!$C$164,断面別!$E$164)</f>
        <v>0</v>
      </c>
      <c r="Z179" s="124">
        <f>SUM(B179:Y179)</f>
        <v>4</v>
      </c>
      <c r="AA179" s="88"/>
      <c r="AB179" s="4">
        <v>14</v>
      </c>
      <c r="AC179" s="110">
        <v>50</v>
      </c>
      <c r="AD179" s="111">
        <v>50</v>
      </c>
      <c r="AE179" s="112">
        <v>0</v>
      </c>
      <c r="AF179" s="113">
        <v>0</v>
      </c>
      <c r="AG179" s="110">
        <v>177</v>
      </c>
      <c r="AH179" s="112">
        <v>174</v>
      </c>
      <c r="AI179" s="111">
        <v>3</v>
      </c>
      <c r="AJ179" s="113">
        <v>1.7</v>
      </c>
      <c r="AK179" s="119">
        <v>227</v>
      </c>
      <c r="AL179" s="111">
        <v>224</v>
      </c>
      <c r="AM179" s="111">
        <v>3</v>
      </c>
      <c r="AN179" s="113">
        <v>1.3</v>
      </c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spans="1:67" s="14" customFormat="1" ht="15" customHeight="1">
      <c r="A180" s="17" t="s">
        <v>46</v>
      </c>
      <c r="B180" s="116">
        <f t="shared" ref="B180:Y180" si="89">IF(B179=0,0,ROUND(B179/B177*100,1))</f>
        <v>0</v>
      </c>
      <c r="C180" s="117">
        <f t="shared" si="89"/>
        <v>0</v>
      </c>
      <c r="D180" s="117">
        <f t="shared" si="89"/>
        <v>0</v>
      </c>
      <c r="E180" s="117">
        <f t="shared" si="89"/>
        <v>0</v>
      </c>
      <c r="F180" s="117">
        <f t="shared" si="89"/>
        <v>0</v>
      </c>
      <c r="G180" s="117">
        <f t="shared" si="89"/>
        <v>0</v>
      </c>
      <c r="H180" s="117">
        <f t="shared" si="89"/>
        <v>0</v>
      </c>
      <c r="I180" s="117">
        <f t="shared" si="89"/>
        <v>0</v>
      </c>
      <c r="J180" s="117">
        <f t="shared" si="89"/>
        <v>0</v>
      </c>
      <c r="K180" s="117">
        <f t="shared" si="89"/>
        <v>0</v>
      </c>
      <c r="L180" s="117">
        <f t="shared" si="89"/>
        <v>0</v>
      </c>
      <c r="M180" s="117">
        <f t="shared" si="89"/>
        <v>3.6</v>
      </c>
      <c r="N180" s="117">
        <f t="shared" si="89"/>
        <v>0</v>
      </c>
      <c r="O180" s="117">
        <f t="shared" si="89"/>
        <v>2</v>
      </c>
      <c r="P180" s="117">
        <f t="shared" si="89"/>
        <v>0</v>
      </c>
      <c r="Q180" s="117">
        <f t="shared" si="89"/>
        <v>0</v>
      </c>
      <c r="R180" s="117">
        <f t="shared" si="89"/>
        <v>0</v>
      </c>
      <c r="S180" s="117">
        <f t="shared" si="89"/>
        <v>0</v>
      </c>
      <c r="T180" s="117">
        <f t="shared" si="89"/>
        <v>0</v>
      </c>
      <c r="U180" s="117">
        <f t="shared" si="89"/>
        <v>0</v>
      </c>
      <c r="V180" s="117">
        <f t="shared" si="89"/>
        <v>0</v>
      </c>
      <c r="W180" s="117">
        <f t="shared" si="89"/>
        <v>8.3000000000000007</v>
      </c>
      <c r="X180" s="117">
        <f t="shared" si="89"/>
        <v>0</v>
      </c>
      <c r="Y180" s="117">
        <f t="shared" si="89"/>
        <v>0</v>
      </c>
      <c r="Z180" s="125">
        <f>IF(Z179=0,0,Z179/Z177*100)</f>
        <v>0.73394495412844041</v>
      </c>
      <c r="AA180" s="89"/>
      <c r="AB180" s="4">
        <v>15</v>
      </c>
      <c r="AC180" s="110">
        <v>24</v>
      </c>
      <c r="AD180" s="111">
        <v>24</v>
      </c>
      <c r="AE180" s="112">
        <v>0</v>
      </c>
      <c r="AF180" s="113">
        <v>0</v>
      </c>
      <c r="AG180" s="110">
        <v>159</v>
      </c>
      <c r="AH180" s="112">
        <v>156</v>
      </c>
      <c r="AI180" s="111">
        <v>3</v>
      </c>
      <c r="AJ180" s="113">
        <v>1.9</v>
      </c>
      <c r="AK180" s="119">
        <v>183</v>
      </c>
      <c r="AL180" s="111">
        <v>180</v>
      </c>
      <c r="AM180" s="111">
        <v>3</v>
      </c>
      <c r="AN180" s="113">
        <v>1.6</v>
      </c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spans="1:67" s="16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4">
        <v>16</v>
      </c>
      <c r="AC181" s="110">
        <v>47</v>
      </c>
      <c r="AD181" s="111">
        <v>47</v>
      </c>
      <c r="AE181" s="112">
        <v>0</v>
      </c>
      <c r="AF181" s="113">
        <v>0</v>
      </c>
      <c r="AG181" s="110">
        <v>185</v>
      </c>
      <c r="AH181" s="112">
        <v>181</v>
      </c>
      <c r="AI181" s="111">
        <v>4</v>
      </c>
      <c r="AJ181" s="113">
        <v>2.2000000000000002</v>
      </c>
      <c r="AK181" s="119">
        <v>232</v>
      </c>
      <c r="AL181" s="111">
        <v>228</v>
      </c>
      <c r="AM181" s="111">
        <v>4</v>
      </c>
      <c r="AN181" s="113">
        <v>1.7</v>
      </c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spans="1:67" s="16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4">
        <v>17</v>
      </c>
      <c r="AC182" s="110">
        <v>28</v>
      </c>
      <c r="AD182" s="111">
        <v>28</v>
      </c>
      <c r="AE182" s="112">
        <v>0</v>
      </c>
      <c r="AF182" s="113">
        <v>0</v>
      </c>
      <c r="AG182" s="110">
        <v>164</v>
      </c>
      <c r="AH182" s="112">
        <v>161</v>
      </c>
      <c r="AI182" s="111">
        <v>3</v>
      </c>
      <c r="AJ182" s="113">
        <v>1.8</v>
      </c>
      <c r="AK182" s="119">
        <v>192</v>
      </c>
      <c r="AL182" s="111">
        <v>189</v>
      </c>
      <c r="AM182" s="111">
        <v>3</v>
      </c>
      <c r="AN182" s="113">
        <v>1.6</v>
      </c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spans="1:67" s="16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4">
        <v>18</v>
      </c>
      <c r="AC183" s="110">
        <v>17</v>
      </c>
      <c r="AD183" s="111">
        <v>17</v>
      </c>
      <c r="AE183" s="112">
        <v>0</v>
      </c>
      <c r="AF183" s="113">
        <v>0</v>
      </c>
      <c r="AG183" s="110">
        <v>141</v>
      </c>
      <c r="AH183" s="112">
        <v>138</v>
      </c>
      <c r="AI183" s="111">
        <v>3</v>
      </c>
      <c r="AJ183" s="113">
        <v>2.1</v>
      </c>
      <c r="AK183" s="119">
        <v>158</v>
      </c>
      <c r="AL183" s="111">
        <v>155</v>
      </c>
      <c r="AM183" s="111">
        <v>3</v>
      </c>
      <c r="AN183" s="113">
        <v>1.9</v>
      </c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spans="1:67" s="16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4">
        <v>19</v>
      </c>
      <c r="AC184" s="110">
        <v>12</v>
      </c>
      <c r="AD184" s="111">
        <v>11</v>
      </c>
      <c r="AE184" s="112">
        <v>1</v>
      </c>
      <c r="AF184" s="113">
        <v>8.3000000000000007</v>
      </c>
      <c r="AG184" s="110">
        <v>78</v>
      </c>
      <c r="AH184" s="112">
        <v>75</v>
      </c>
      <c r="AI184" s="111">
        <v>3</v>
      </c>
      <c r="AJ184" s="113">
        <v>3.8</v>
      </c>
      <c r="AK184" s="119">
        <v>90</v>
      </c>
      <c r="AL184" s="111">
        <v>86</v>
      </c>
      <c r="AM184" s="111">
        <v>4</v>
      </c>
      <c r="AN184" s="113">
        <v>4.4000000000000004</v>
      </c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spans="1:67" s="16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4">
        <v>20</v>
      </c>
      <c r="AC185" s="110">
        <v>16</v>
      </c>
      <c r="AD185" s="111">
        <v>16</v>
      </c>
      <c r="AE185" s="112">
        <v>0</v>
      </c>
      <c r="AF185" s="113">
        <v>0</v>
      </c>
      <c r="AG185" s="110">
        <v>70</v>
      </c>
      <c r="AH185" s="112">
        <v>69</v>
      </c>
      <c r="AI185" s="111">
        <v>1</v>
      </c>
      <c r="AJ185" s="113">
        <v>1.4</v>
      </c>
      <c r="AK185" s="119">
        <v>86</v>
      </c>
      <c r="AL185" s="111">
        <v>85</v>
      </c>
      <c r="AM185" s="111">
        <v>1</v>
      </c>
      <c r="AN185" s="113">
        <v>1.2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spans="1:67" s="16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4">
        <v>21</v>
      </c>
      <c r="AC186" s="110">
        <v>5</v>
      </c>
      <c r="AD186" s="111">
        <v>5</v>
      </c>
      <c r="AE186" s="112">
        <v>0</v>
      </c>
      <c r="AF186" s="113">
        <v>0</v>
      </c>
      <c r="AG186" s="110">
        <v>43</v>
      </c>
      <c r="AH186" s="112">
        <v>43</v>
      </c>
      <c r="AI186" s="111">
        <v>0</v>
      </c>
      <c r="AJ186" s="113">
        <v>0</v>
      </c>
      <c r="AK186" s="119">
        <v>48</v>
      </c>
      <c r="AL186" s="111">
        <v>48</v>
      </c>
      <c r="AM186" s="111">
        <v>0</v>
      </c>
      <c r="AN186" s="113">
        <v>0</v>
      </c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spans="1:67" s="16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spans="1:67" s="16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06" t="s">
        <v>128</v>
      </c>
      <c r="AC188" s="111">
        <f>SUM(AC172:AC183)</f>
        <v>445</v>
      </c>
      <c r="AD188" s="111">
        <f t="shared" ref="AD188:AM188" si="90">SUM(AD172:AD183)</f>
        <v>442</v>
      </c>
      <c r="AE188" s="111">
        <f t="shared" si="90"/>
        <v>3</v>
      </c>
      <c r="AF188" s="118">
        <f>AE188/AC188</f>
        <v>6.7415730337078653E-3</v>
      </c>
      <c r="AG188" s="111">
        <f t="shared" ref="AG188" si="91">SUM(AG172:AG183)</f>
        <v>1958</v>
      </c>
      <c r="AH188" s="111">
        <f t="shared" si="90"/>
        <v>1917</v>
      </c>
      <c r="AI188" s="111">
        <f t="shared" si="90"/>
        <v>41</v>
      </c>
      <c r="AJ188" s="118">
        <f t="shared" ref="AJ188" si="92">AI188/AG188</f>
        <v>2.0939734422880489E-2</v>
      </c>
      <c r="AK188" s="111">
        <f t="shared" ref="AK188" si="93">SUM(AK172:AK183)</f>
        <v>2403</v>
      </c>
      <c r="AL188" s="111">
        <f t="shared" si="90"/>
        <v>2359</v>
      </c>
      <c r="AM188" s="111">
        <f t="shared" si="90"/>
        <v>44</v>
      </c>
      <c r="AN188" s="118">
        <f t="shared" ref="AN188" si="94">AM188/AK188</f>
        <v>1.8310445276737412E-2</v>
      </c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spans="1:67" s="16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spans="1:67" s="16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spans="1:67" s="16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67" s="16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spans="1:67" s="16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spans="1:67" s="16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spans="1:67" s="16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spans="1:67" s="16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spans="1:67" s="16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spans="1:67" s="16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spans="1:67" s="14" customFormat="1" ht="15" customHeight="1">
      <c r="A199" s="71" t="s">
        <v>47</v>
      </c>
      <c r="B199" s="107">
        <v>22</v>
      </c>
      <c r="C199" s="108">
        <v>23</v>
      </c>
      <c r="D199" s="108">
        <v>0</v>
      </c>
      <c r="E199" s="108">
        <v>1</v>
      </c>
      <c r="F199" s="108">
        <v>2</v>
      </c>
      <c r="G199" s="108">
        <v>3</v>
      </c>
      <c r="H199" s="108">
        <v>4</v>
      </c>
      <c r="I199" s="108">
        <v>5</v>
      </c>
      <c r="J199" s="108">
        <v>6</v>
      </c>
      <c r="K199" s="108">
        <v>7</v>
      </c>
      <c r="L199" s="108">
        <v>8</v>
      </c>
      <c r="M199" s="108">
        <v>9</v>
      </c>
      <c r="N199" s="108">
        <v>10</v>
      </c>
      <c r="O199" s="108">
        <v>11</v>
      </c>
      <c r="P199" s="108">
        <v>12</v>
      </c>
      <c r="Q199" s="108">
        <v>13</v>
      </c>
      <c r="R199" s="108">
        <v>14</v>
      </c>
      <c r="S199" s="108">
        <v>15</v>
      </c>
      <c r="T199" s="108">
        <v>16</v>
      </c>
      <c r="U199" s="108">
        <v>17</v>
      </c>
      <c r="V199" s="108">
        <v>18</v>
      </c>
      <c r="W199" s="108">
        <v>19</v>
      </c>
      <c r="X199" s="108">
        <v>20</v>
      </c>
      <c r="Y199" s="108">
        <v>21</v>
      </c>
      <c r="Z199" s="123" t="s">
        <v>48</v>
      </c>
      <c r="AA199" s="70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spans="1:67" s="14" customFormat="1" ht="15" customHeight="1">
      <c r="A200" s="69" t="s">
        <v>49</v>
      </c>
      <c r="B200" s="114">
        <f>SUM(B201:B202)</f>
        <v>47</v>
      </c>
      <c r="C200" s="115">
        <f t="shared" ref="C200" si="95">SUM(C201:C202)</f>
        <v>26</v>
      </c>
      <c r="D200" s="115">
        <f t="shared" ref="D200" si="96">SUM(D201:D202)</f>
        <v>29</v>
      </c>
      <c r="E200" s="115">
        <f t="shared" ref="E200" si="97">SUM(E201:E202)</f>
        <v>10</v>
      </c>
      <c r="F200" s="115">
        <f t="shared" ref="F200" si="98">SUM(F201:F202)</f>
        <v>5</v>
      </c>
      <c r="G200" s="115">
        <f t="shared" ref="G200" si="99">SUM(G201:G202)</f>
        <v>9</v>
      </c>
      <c r="H200" s="115">
        <f t="shared" ref="H200" si="100">SUM(H201:H202)</f>
        <v>8</v>
      </c>
      <c r="I200" s="115">
        <f t="shared" ref="I200" si="101">SUM(I201:I202)</f>
        <v>14</v>
      </c>
      <c r="J200" s="115">
        <f>SUM(J201:J202)</f>
        <v>47</v>
      </c>
      <c r="K200" s="115">
        <f>SUM(K201:K202)</f>
        <v>107</v>
      </c>
      <c r="L200" s="115">
        <f t="shared" ref="L200:U200" si="102">SUM(L201:L202)</f>
        <v>143</v>
      </c>
      <c r="M200" s="115">
        <f t="shared" si="102"/>
        <v>187</v>
      </c>
      <c r="N200" s="115">
        <f t="shared" si="102"/>
        <v>179</v>
      </c>
      <c r="O200" s="115">
        <f t="shared" si="102"/>
        <v>156</v>
      </c>
      <c r="P200" s="115">
        <f t="shared" si="102"/>
        <v>184</v>
      </c>
      <c r="Q200" s="115">
        <f t="shared" si="102"/>
        <v>176</v>
      </c>
      <c r="R200" s="115">
        <f t="shared" si="102"/>
        <v>177</v>
      </c>
      <c r="S200" s="115">
        <f t="shared" si="102"/>
        <v>159</v>
      </c>
      <c r="T200" s="115">
        <f t="shared" si="102"/>
        <v>185</v>
      </c>
      <c r="U200" s="115">
        <f t="shared" si="102"/>
        <v>164</v>
      </c>
      <c r="V200" s="115">
        <f>SUM(V201:V202)</f>
        <v>141</v>
      </c>
      <c r="W200" s="115">
        <f t="shared" ref="W200" si="103">SUM(W201:W202)</f>
        <v>78</v>
      </c>
      <c r="X200" s="115">
        <f t="shared" ref="X200" si="104">SUM(X201:X202)</f>
        <v>70</v>
      </c>
      <c r="Y200" s="115">
        <f t="shared" ref="Y200" si="105">SUM(Y201:Y202)</f>
        <v>43</v>
      </c>
      <c r="Z200" s="124">
        <f>SUM(B200:Y200)</f>
        <v>2344</v>
      </c>
      <c r="AA200" s="88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spans="1:67" s="14" customFormat="1" ht="15" customHeight="1">
      <c r="A201" s="69" t="s">
        <v>44</v>
      </c>
      <c r="B201" s="114">
        <f>SUM(断面別!$I$117,断面別!$K$117)</f>
        <v>45</v>
      </c>
      <c r="C201" s="115">
        <f>SUM(断面別!$I$118,断面別!$K$118)</f>
        <v>26</v>
      </c>
      <c r="D201" s="115">
        <f>SUM(断面別!$I$119,断面別!$K$119)</f>
        <v>29</v>
      </c>
      <c r="E201" s="115">
        <f>SUM(断面別!$I$120,断面別!$K$120)</f>
        <v>10</v>
      </c>
      <c r="F201" s="115">
        <f>SUM(断面別!$I$121,断面別!$K$121)</f>
        <v>5</v>
      </c>
      <c r="G201" s="115">
        <f>SUM(断面別!$I$122,断面別!$K$122)</f>
        <v>9</v>
      </c>
      <c r="H201" s="115">
        <f>SUM(断面別!$I$123,断面別!$K$123)</f>
        <v>8</v>
      </c>
      <c r="I201" s="115">
        <f>SUM(断面別!$I$124,断面別!$K$124)</f>
        <v>13</v>
      </c>
      <c r="J201" s="115">
        <f>SUM(断面別!$I$125,断面別!$K$125)</f>
        <v>43</v>
      </c>
      <c r="K201" s="115">
        <f>SUM(断面別!$I$132,断面別!$K$132)</f>
        <v>104</v>
      </c>
      <c r="L201" s="115">
        <f>SUM(断面別!$I$139,断面別!$K$139)</f>
        <v>138</v>
      </c>
      <c r="M201" s="115">
        <f>SUM(断面別!$I$140,断面別!$K$140)</f>
        <v>185</v>
      </c>
      <c r="N201" s="115">
        <f>SUM(断面別!$I$141,断面別!$K$141)</f>
        <v>174</v>
      </c>
      <c r="O201" s="115">
        <f>SUM(断面別!$I$142,断面別!$K$142)</f>
        <v>153</v>
      </c>
      <c r="P201" s="115">
        <f>SUM(断面別!$I$143,断面別!$K$143)</f>
        <v>182</v>
      </c>
      <c r="Q201" s="115">
        <f>SUM(断面別!$I$144,断面別!$K$144)</f>
        <v>171</v>
      </c>
      <c r="R201" s="115">
        <f>SUM(断面別!$I$145,断面別!$K$145)</f>
        <v>174</v>
      </c>
      <c r="S201" s="115">
        <f>SUM(断面別!$I$146,断面別!$K$146)</f>
        <v>156</v>
      </c>
      <c r="T201" s="115">
        <f>SUM(断面別!$I$147,断面別!$K$147)</f>
        <v>181</v>
      </c>
      <c r="U201" s="115">
        <f>SUM(断面別!$I$154,断面別!$K$154)</f>
        <v>161</v>
      </c>
      <c r="V201" s="115">
        <f>SUM(断面別!$I$161,断面別!$K$161)</f>
        <v>138</v>
      </c>
      <c r="W201" s="115">
        <f>SUM(断面別!$I$162,断面別!$K$162)</f>
        <v>75</v>
      </c>
      <c r="X201" s="115">
        <f>SUM(断面別!$I$163,断面別!$K$163)</f>
        <v>69</v>
      </c>
      <c r="Y201" s="115">
        <f>SUM(断面別!$I$164,断面別!$K$164)</f>
        <v>43</v>
      </c>
      <c r="Z201" s="124">
        <f>SUM(B201:Y201)</f>
        <v>2292</v>
      </c>
      <c r="AA201" s="88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spans="1:67" s="14" customFormat="1" ht="15" customHeight="1">
      <c r="A202" s="69" t="s">
        <v>45</v>
      </c>
      <c r="B202" s="114">
        <f>SUM(断面別!$J$117,断面別!$L$117)</f>
        <v>2</v>
      </c>
      <c r="C202" s="115">
        <f>SUM(断面別!$J$118,断面別!$L$118)</f>
        <v>0</v>
      </c>
      <c r="D202" s="115">
        <f>SUM(断面別!$J$119,断面別!$L$119)</f>
        <v>0</v>
      </c>
      <c r="E202" s="115">
        <f>SUM(断面別!$J$120,断面別!$L$120)</f>
        <v>0</v>
      </c>
      <c r="F202" s="115">
        <f>SUM(断面別!$J$121,断面別!$L$121)</f>
        <v>0</v>
      </c>
      <c r="G202" s="115">
        <f>SUM(断面別!$J$122,断面別!$L$122)</f>
        <v>0</v>
      </c>
      <c r="H202" s="115">
        <f>SUM(断面別!$J$123,断面別!$L$123)</f>
        <v>0</v>
      </c>
      <c r="I202" s="115">
        <f>SUM(断面別!$J$124,断面別!$L$124)</f>
        <v>1</v>
      </c>
      <c r="J202" s="115">
        <f>SUM(断面別!$J$125,断面別!$L$125)</f>
        <v>4</v>
      </c>
      <c r="K202" s="115">
        <f>SUM(断面別!$J$132,断面別!$L$132)</f>
        <v>3</v>
      </c>
      <c r="L202" s="115">
        <f>SUM(断面別!$J$139,断面別!$L$139)</f>
        <v>5</v>
      </c>
      <c r="M202" s="115">
        <f>SUM(断面別!$J$140,断面別!$L$140)</f>
        <v>2</v>
      </c>
      <c r="N202" s="115">
        <f>SUM(断面別!$J$141,断面別!$L$141)</f>
        <v>5</v>
      </c>
      <c r="O202" s="115">
        <f>SUM(断面別!$J$142,断面別!$L$142)</f>
        <v>3</v>
      </c>
      <c r="P202" s="115">
        <f>SUM(断面別!$J$143,断面別!$L$143)</f>
        <v>2</v>
      </c>
      <c r="Q202" s="115">
        <f>SUM(断面別!$J$144,断面別!$L$144)</f>
        <v>5</v>
      </c>
      <c r="R202" s="115">
        <f>SUM(断面別!$J$145,断面別!$L$145)</f>
        <v>3</v>
      </c>
      <c r="S202" s="115">
        <f>SUM(断面別!$J$146,断面別!$L$146)</f>
        <v>3</v>
      </c>
      <c r="T202" s="115">
        <f>SUM(断面別!$J$147,断面別!$L$147)</f>
        <v>4</v>
      </c>
      <c r="U202" s="115">
        <f>SUM(断面別!$J$154,断面別!$L$154)</f>
        <v>3</v>
      </c>
      <c r="V202" s="115">
        <f>SUM(断面別!$J$161,断面別!$L$161)</f>
        <v>3</v>
      </c>
      <c r="W202" s="115">
        <f>SUM(断面別!$J$162,断面別!$L$162)</f>
        <v>3</v>
      </c>
      <c r="X202" s="115">
        <f>SUM(断面別!$J$163,断面別!$L$163)</f>
        <v>1</v>
      </c>
      <c r="Y202" s="115">
        <f>SUM(断面別!$J$164,断面別!$L$164)</f>
        <v>0</v>
      </c>
      <c r="Z202" s="124">
        <f>SUM(B202:Y202)</f>
        <v>52</v>
      </c>
      <c r="AA202" s="88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spans="1:67" s="14" customFormat="1" ht="15" customHeight="1">
      <c r="A203" s="17" t="s">
        <v>46</v>
      </c>
      <c r="B203" s="116">
        <f t="shared" ref="B203:Y203" si="106">IF(B202=0,0,ROUND(B202/B200*100,1))</f>
        <v>4.3</v>
      </c>
      <c r="C203" s="117">
        <f t="shared" si="106"/>
        <v>0</v>
      </c>
      <c r="D203" s="117">
        <f t="shared" si="106"/>
        <v>0</v>
      </c>
      <c r="E203" s="117">
        <f t="shared" si="106"/>
        <v>0</v>
      </c>
      <c r="F203" s="117">
        <f t="shared" si="106"/>
        <v>0</v>
      </c>
      <c r="G203" s="117">
        <f t="shared" si="106"/>
        <v>0</v>
      </c>
      <c r="H203" s="117">
        <f t="shared" si="106"/>
        <v>0</v>
      </c>
      <c r="I203" s="117">
        <f t="shared" si="106"/>
        <v>7.1</v>
      </c>
      <c r="J203" s="117">
        <f t="shared" si="106"/>
        <v>8.5</v>
      </c>
      <c r="K203" s="117">
        <f t="shared" si="106"/>
        <v>2.8</v>
      </c>
      <c r="L203" s="117">
        <f t="shared" si="106"/>
        <v>3.5</v>
      </c>
      <c r="M203" s="117">
        <f t="shared" si="106"/>
        <v>1.1000000000000001</v>
      </c>
      <c r="N203" s="117">
        <f t="shared" si="106"/>
        <v>2.8</v>
      </c>
      <c r="O203" s="117">
        <f t="shared" si="106"/>
        <v>1.9</v>
      </c>
      <c r="P203" s="117">
        <f t="shared" si="106"/>
        <v>1.1000000000000001</v>
      </c>
      <c r="Q203" s="117">
        <f t="shared" si="106"/>
        <v>2.8</v>
      </c>
      <c r="R203" s="117">
        <f t="shared" si="106"/>
        <v>1.7</v>
      </c>
      <c r="S203" s="117">
        <f t="shared" si="106"/>
        <v>1.9</v>
      </c>
      <c r="T203" s="117">
        <f t="shared" si="106"/>
        <v>2.2000000000000002</v>
      </c>
      <c r="U203" s="117">
        <f t="shared" si="106"/>
        <v>1.8</v>
      </c>
      <c r="V203" s="117">
        <f t="shared" si="106"/>
        <v>2.1</v>
      </c>
      <c r="W203" s="117">
        <f t="shared" si="106"/>
        <v>3.8</v>
      </c>
      <c r="X203" s="117">
        <f t="shared" si="106"/>
        <v>1.4</v>
      </c>
      <c r="Y203" s="117">
        <f t="shared" si="106"/>
        <v>0</v>
      </c>
      <c r="Z203" s="125">
        <f>IF(Z202=0,0,ROUND(Z202/Z200*100,1))</f>
        <v>2.2000000000000002</v>
      </c>
      <c r="AA203" s="89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spans="1:67" s="16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spans="1:67" s="16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spans="1:67" s="16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spans="1:67" s="16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spans="1:67" s="16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spans="1:67" s="16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spans="1:67" s="16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spans="1:67" s="16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spans="1:67" s="16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spans="1:67" s="16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spans="1:67" s="16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spans="1:67" s="16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spans="1:67" s="16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spans="1:67" s="16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spans="1:67" s="16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spans="1:67" s="16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spans="1:67" s="16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spans="1:67" s="16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spans="1:67" s="14" customFormat="1" ht="15" customHeight="1">
      <c r="A222" s="71" t="s">
        <v>47</v>
      </c>
      <c r="B222" s="107">
        <v>22</v>
      </c>
      <c r="C222" s="108">
        <v>23</v>
      </c>
      <c r="D222" s="108">
        <v>0</v>
      </c>
      <c r="E222" s="108">
        <v>1</v>
      </c>
      <c r="F222" s="108">
        <v>2</v>
      </c>
      <c r="G222" s="108">
        <v>3</v>
      </c>
      <c r="H222" s="108">
        <v>4</v>
      </c>
      <c r="I222" s="108">
        <v>5</v>
      </c>
      <c r="J222" s="108">
        <v>6</v>
      </c>
      <c r="K222" s="108">
        <v>7</v>
      </c>
      <c r="L222" s="108">
        <v>8</v>
      </c>
      <c r="M222" s="108">
        <v>9</v>
      </c>
      <c r="N222" s="108">
        <v>10</v>
      </c>
      <c r="O222" s="108">
        <v>11</v>
      </c>
      <c r="P222" s="108">
        <v>12</v>
      </c>
      <c r="Q222" s="108">
        <v>13</v>
      </c>
      <c r="R222" s="108">
        <v>14</v>
      </c>
      <c r="S222" s="108">
        <v>15</v>
      </c>
      <c r="T222" s="108">
        <v>16</v>
      </c>
      <c r="U222" s="108">
        <v>17</v>
      </c>
      <c r="V222" s="108">
        <v>18</v>
      </c>
      <c r="W222" s="108">
        <v>19</v>
      </c>
      <c r="X222" s="108">
        <v>20</v>
      </c>
      <c r="Y222" s="108">
        <v>21</v>
      </c>
      <c r="Z222" s="123" t="s">
        <v>48</v>
      </c>
      <c r="AA222" s="70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spans="1:67" s="14" customFormat="1" ht="15" customHeight="1">
      <c r="A223" s="69" t="s">
        <v>49</v>
      </c>
      <c r="B223" s="114">
        <f>SUM(B224:B225)</f>
        <v>54</v>
      </c>
      <c r="C223" s="115">
        <f t="shared" ref="C223" si="107">SUM(C224:C225)</f>
        <v>32</v>
      </c>
      <c r="D223" s="115">
        <f t="shared" ref="D223" si="108">SUM(D224:D225)</f>
        <v>31</v>
      </c>
      <c r="E223" s="115">
        <f t="shared" ref="E223" si="109">SUM(E224:E225)</f>
        <v>13</v>
      </c>
      <c r="F223" s="115">
        <f t="shared" ref="F223" si="110">SUM(F224:F225)</f>
        <v>5</v>
      </c>
      <c r="G223" s="115">
        <f t="shared" ref="G223" si="111">SUM(G224:G225)</f>
        <v>11</v>
      </c>
      <c r="H223" s="115">
        <f t="shared" ref="H223" si="112">SUM(H224:H225)</f>
        <v>13</v>
      </c>
      <c r="I223" s="115">
        <f t="shared" ref="I223" si="113">SUM(I224:I225)</f>
        <v>27</v>
      </c>
      <c r="J223" s="115">
        <f>SUM(J224:J225)</f>
        <v>76</v>
      </c>
      <c r="K223" s="115">
        <f>SUM(K224:K225)</f>
        <v>144</v>
      </c>
      <c r="L223" s="115">
        <f t="shared" ref="L223:U223" si="114">SUM(L224:L225)</f>
        <v>169</v>
      </c>
      <c r="M223" s="115">
        <f t="shared" si="114"/>
        <v>242</v>
      </c>
      <c r="N223" s="115">
        <f t="shared" si="114"/>
        <v>222</v>
      </c>
      <c r="O223" s="115">
        <f t="shared" si="114"/>
        <v>206</v>
      </c>
      <c r="P223" s="115">
        <f t="shared" si="114"/>
        <v>212</v>
      </c>
      <c r="Q223" s="115">
        <f t="shared" si="114"/>
        <v>216</v>
      </c>
      <c r="R223" s="115">
        <f t="shared" si="114"/>
        <v>227</v>
      </c>
      <c r="S223" s="115">
        <f t="shared" si="114"/>
        <v>183</v>
      </c>
      <c r="T223" s="115">
        <f t="shared" si="114"/>
        <v>232</v>
      </c>
      <c r="U223" s="115">
        <f t="shared" si="114"/>
        <v>192</v>
      </c>
      <c r="V223" s="115">
        <f>SUM(V224:V225)</f>
        <v>158</v>
      </c>
      <c r="W223" s="115">
        <f t="shared" ref="W223" si="115">SUM(W224:W225)</f>
        <v>90</v>
      </c>
      <c r="X223" s="115">
        <f t="shared" ref="X223" si="116">SUM(X224:X225)</f>
        <v>86</v>
      </c>
      <c r="Y223" s="115">
        <f t="shared" ref="Y223" si="117">SUM(Y224:Y225)</f>
        <v>48</v>
      </c>
      <c r="Z223" s="124">
        <f>SUM(B223:Y223)</f>
        <v>2889</v>
      </c>
      <c r="AA223" s="88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spans="1:67" s="14" customFormat="1" ht="15" customHeight="1">
      <c r="A224" s="69" t="s">
        <v>44</v>
      </c>
      <c r="B224" s="114">
        <f>SUM(B178,B201)</f>
        <v>52</v>
      </c>
      <c r="C224" s="115">
        <f t="shared" ref="C224:R225" si="118">SUM(C178,C201)</f>
        <v>32</v>
      </c>
      <c r="D224" s="115">
        <f t="shared" si="118"/>
        <v>31</v>
      </c>
      <c r="E224" s="115">
        <f t="shared" si="118"/>
        <v>13</v>
      </c>
      <c r="F224" s="115">
        <f t="shared" si="118"/>
        <v>5</v>
      </c>
      <c r="G224" s="115">
        <f t="shared" si="118"/>
        <v>11</v>
      </c>
      <c r="H224" s="115">
        <f t="shared" si="118"/>
        <v>13</v>
      </c>
      <c r="I224" s="115">
        <f t="shared" si="118"/>
        <v>26</v>
      </c>
      <c r="J224" s="115">
        <f t="shared" si="118"/>
        <v>72</v>
      </c>
      <c r="K224" s="115">
        <f>SUM(K178,K201)</f>
        <v>141</v>
      </c>
      <c r="L224" s="115">
        <f t="shared" ref="L224:X225" si="119">SUM(L178,L201)</f>
        <v>164</v>
      </c>
      <c r="M224" s="115">
        <f t="shared" si="119"/>
        <v>238</v>
      </c>
      <c r="N224" s="115">
        <f t="shared" si="119"/>
        <v>217</v>
      </c>
      <c r="O224" s="115">
        <f t="shared" si="119"/>
        <v>202</v>
      </c>
      <c r="P224" s="115">
        <f t="shared" si="119"/>
        <v>210</v>
      </c>
      <c r="Q224" s="115">
        <f t="shared" si="119"/>
        <v>211</v>
      </c>
      <c r="R224" s="115">
        <f t="shared" si="119"/>
        <v>224</v>
      </c>
      <c r="S224" s="115">
        <f t="shared" si="119"/>
        <v>180</v>
      </c>
      <c r="T224" s="115">
        <f t="shared" si="119"/>
        <v>228</v>
      </c>
      <c r="U224" s="115">
        <f t="shared" si="119"/>
        <v>189</v>
      </c>
      <c r="V224" s="115">
        <f t="shared" si="119"/>
        <v>155</v>
      </c>
      <c r="W224" s="115">
        <f t="shared" si="119"/>
        <v>86</v>
      </c>
      <c r="X224" s="115">
        <f t="shared" si="119"/>
        <v>85</v>
      </c>
      <c r="Y224" s="115">
        <f>SUM(Y178,Y201)</f>
        <v>48</v>
      </c>
      <c r="Z224" s="124">
        <f>SUM(B224:Y224)</f>
        <v>2833</v>
      </c>
      <c r="AA224" s="88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spans="1:67" s="14" customFormat="1" ht="15" customHeight="1">
      <c r="A225" s="69" t="s">
        <v>45</v>
      </c>
      <c r="B225" s="114">
        <f>SUM(B179,B202)</f>
        <v>2</v>
      </c>
      <c r="C225" s="115">
        <f t="shared" si="118"/>
        <v>0</v>
      </c>
      <c r="D225" s="115">
        <f t="shared" si="118"/>
        <v>0</v>
      </c>
      <c r="E225" s="115">
        <f t="shared" si="118"/>
        <v>0</v>
      </c>
      <c r="F225" s="115">
        <f t="shared" si="118"/>
        <v>0</v>
      </c>
      <c r="G225" s="115">
        <f t="shared" si="118"/>
        <v>0</v>
      </c>
      <c r="H225" s="115">
        <f t="shared" si="118"/>
        <v>0</v>
      </c>
      <c r="I225" s="115">
        <f t="shared" si="118"/>
        <v>1</v>
      </c>
      <c r="J225" s="115">
        <f t="shared" si="118"/>
        <v>4</v>
      </c>
      <c r="K225" s="115">
        <f t="shared" si="118"/>
        <v>3</v>
      </c>
      <c r="L225" s="115">
        <f t="shared" si="118"/>
        <v>5</v>
      </c>
      <c r="M225" s="115">
        <f t="shared" si="118"/>
        <v>4</v>
      </c>
      <c r="N225" s="115">
        <f t="shared" si="118"/>
        <v>5</v>
      </c>
      <c r="O225" s="115">
        <f t="shared" si="118"/>
        <v>4</v>
      </c>
      <c r="P225" s="115">
        <f t="shared" si="118"/>
        <v>2</v>
      </c>
      <c r="Q225" s="115">
        <f t="shared" si="118"/>
        <v>5</v>
      </c>
      <c r="R225" s="115">
        <f t="shared" si="118"/>
        <v>3</v>
      </c>
      <c r="S225" s="115">
        <f t="shared" si="119"/>
        <v>3</v>
      </c>
      <c r="T225" s="115">
        <f t="shared" si="119"/>
        <v>4</v>
      </c>
      <c r="U225" s="115">
        <f t="shared" si="119"/>
        <v>3</v>
      </c>
      <c r="V225" s="115">
        <f t="shared" si="119"/>
        <v>3</v>
      </c>
      <c r="W225" s="115">
        <f t="shared" si="119"/>
        <v>4</v>
      </c>
      <c r="X225" s="115">
        <f t="shared" si="119"/>
        <v>1</v>
      </c>
      <c r="Y225" s="115">
        <f>SUM(Y179,Y202)</f>
        <v>0</v>
      </c>
      <c r="Z225" s="124">
        <f>SUM(B225:Y225)</f>
        <v>56</v>
      </c>
      <c r="AA225" s="88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spans="1:67" s="14" customFormat="1" ht="15.95" customHeight="1">
      <c r="A226" s="17" t="s">
        <v>46</v>
      </c>
      <c r="B226" s="116">
        <f t="shared" ref="B226:Y226" si="120">IF(B225=0,0,ROUND(B225/B223*100,1))</f>
        <v>3.7</v>
      </c>
      <c r="C226" s="117">
        <f t="shared" si="120"/>
        <v>0</v>
      </c>
      <c r="D226" s="117">
        <f t="shared" si="120"/>
        <v>0</v>
      </c>
      <c r="E226" s="117">
        <f t="shared" si="120"/>
        <v>0</v>
      </c>
      <c r="F226" s="117">
        <f t="shared" si="120"/>
        <v>0</v>
      </c>
      <c r="G226" s="117">
        <f t="shared" si="120"/>
        <v>0</v>
      </c>
      <c r="H226" s="117">
        <f t="shared" si="120"/>
        <v>0</v>
      </c>
      <c r="I226" s="117">
        <f t="shared" si="120"/>
        <v>3.7</v>
      </c>
      <c r="J226" s="117">
        <f t="shared" si="120"/>
        <v>5.3</v>
      </c>
      <c r="K226" s="117">
        <f t="shared" si="120"/>
        <v>2.1</v>
      </c>
      <c r="L226" s="117">
        <f t="shared" si="120"/>
        <v>3</v>
      </c>
      <c r="M226" s="117">
        <f t="shared" si="120"/>
        <v>1.7</v>
      </c>
      <c r="N226" s="117">
        <f t="shared" si="120"/>
        <v>2.2999999999999998</v>
      </c>
      <c r="O226" s="117">
        <f t="shared" si="120"/>
        <v>1.9</v>
      </c>
      <c r="P226" s="117">
        <f t="shared" si="120"/>
        <v>0.9</v>
      </c>
      <c r="Q226" s="117">
        <f t="shared" si="120"/>
        <v>2.2999999999999998</v>
      </c>
      <c r="R226" s="117">
        <f t="shared" si="120"/>
        <v>1.3</v>
      </c>
      <c r="S226" s="117">
        <f t="shared" si="120"/>
        <v>1.6</v>
      </c>
      <c r="T226" s="117">
        <f t="shared" si="120"/>
        <v>1.7</v>
      </c>
      <c r="U226" s="117">
        <f t="shared" si="120"/>
        <v>1.6</v>
      </c>
      <c r="V226" s="117">
        <f t="shared" si="120"/>
        <v>1.9</v>
      </c>
      <c r="W226" s="117">
        <f t="shared" si="120"/>
        <v>4.4000000000000004</v>
      </c>
      <c r="X226" s="117">
        <f t="shared" si="120"/>
        <v>1.2</v>
      </c>
      <c r="Y226" s="117">
        <f t="shared" si="120"/>
        <v>0</v>
      </c>
      <c r="Z226" s="125">
        <f>IF(Z225=0,0,ROUND(Z225/Z223*100,1))</f>
        <v>1.9</v>
      </c>
      <c r="AA226" s="89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spans="1:67" s="18" customFormat="1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spans="1:67" s="18" customFormat="1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spans="1:67" s="11" customFormat="1" ht="15" customHeight="1">
      <c r="Z229" s="12"/>
      <c r="AA229" s="12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spans="1:67" s="11" customFormat="1" ht="15" customHeight="1">
      <c r="Z230" s="12"/>
      <c r="AA230" s="12"/>
      <c r="AB230" s="3"/>
      <c r="AC230" s="3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spans="1:67" s="11" customFormat="1" ht="15" customHeight="1">
      <c r="Z231" s="12"/>
      <c r="AA231" s="12"/>
      <c r="AB231" s="4"/>
      <c r="AC231" s="4" t="s">
        <v>77</v>
      </c>
      <c r="AD231" s="4"/>
      <c r="AE231" s="4"/>
      <c r="AG231" s="4" t="s">
        <v>78</v>
      </c>
      <c r="AH231" s="4"/>
      <c r="AJ231" s="4"/>
      <c r="AK231" s="4" t="s">
        <v>79</v>
      </c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spans="1:67" s="11" customFormat="1" ht="15" customHeight="1">
      <c r="Z232" s="12"/>
      <c r="AA232" s="12"/>
      <c r="AB232" s="91"/>
      <c r="AC232" s="92" t="s">
        <v>49</v>
      </c>
      <c r="AD232" s="91" t="s">
        <v>44</v>
      </c>
      <c r="AE232" s="93" t="s">
        <v>45</v>
      </c>
      <c r="AF232" s="94" t="s">
        <v>46</v>
      </c>
      <c r="AG232" s="92" t="s">
        <v>49</v>
      </c>
      <c r="AH232" s="91" t="s">
        <v>44</v>
      </c>
      <c r="AI232" s="91" t="s">
        <v>45</v>
      </c>
      <c r="AJ232" s="94" t="s">
        <v>46</v>
      </c>
      <c r="AK232" s="92" t="s">
        <v>49</v>
      </c>
      <c r="AL232" s="91" t="s">
        <v>44</v>
      </c>
      <c r="AM232" s="91" t="s">
        <v>45</v>
      </c>
      <c r="AN232" s="94" t="s">
        <v>46</v>
      </c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spans="1:67" s="11" customFormat="1" ht="15" customHeight="1">
      <c r="Z233" s="12"/>
      <c r="AA233" s="12"/>
      <c r="AB233" s="4">
        <v>22</v>
      </c>
      <c r="AC233" s="110">
        <f t="array" ref="AC233:AF256">TRANSPOSE(B247:Y250)</f>
        <v>0</v>
      </c>
      <c r="AD233" s="111">
        <v>0</v>
      </c>
      <c r="AE233" s="112">
        <v>0</v>
      </c>
      <c r="AF233" s="111">
        <v>0</v>
      </c>
      <c r="AG233" s="110">
        <f t="array" ref="AG233:AJ256">TRANSPOSE(B270:Y273)</f>
        <v>1</v>
      </c>
      <c r="AH233" s="112">
        <v>1</v>
      </c>
      <c r="AI233" s="111">
        <v>0</v>
      </c>
      <c r="AJ233" s="111">
        <v>0</v>
      </c>
      <c r="AK233" s="119">
        <f t="array" ref="AK233:AN256">TRANSPOSE(B293:Y296)</f>
        <v>1</v>
      </c>
      <c r="AL233" s="111">
        <v>1</v>
      </c>
      <c r="AM233" s="111">
        <v>0</v>
      </c>
      <c r="AN233" s="111">
        <v>0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spans="1:67" s="11" customFormat="1" ht="15" customHeight="1">
      <c r="Z234" s="12"/>
      <c r="AA234" s="12"/>
      <c r="AB234" s="4">
        <v>23</v>
      </c>
      <c r="AC234" s="110">
        <v>0</v>
      </c>
      <c r="AD234" s="111">
        <v>0</v>
      </c>
      <c r="AE234" s="112">
        <v>0</v>
      </c>
      <c r="AF234" s="111">
        <v>0</v>
      </c>
      <c r="AG234" s="110">
        <v>0</v>
      </c>
      <c r="AH234" s="112">
        <v>0</v>
      </c>
      <c r="AI234" s="111">
        <v>0</v>
      </c>
      <c r="AJ234" s="111">
        <v>0</v>
      </c>
      <c r="AK234" s="119">
        <v>0</v>
      </c>
      <c r="AL234" s="111">
        <v>0</v>
      </c>
      <c r="AM234" s="111">
        <v>0</v>
      </c>
      <c r="AN234" s="111">
        <v>0</v>
      </c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spans="1:67" s="11" customFormat="1" ht="15" customHeight="1">
      <c r="Z235" s="12"/>
      <c r="AA235" s="12"/>
      <c r="AB235" s="4">
        <v>0</v>
      </c>
      <c r="AC235" s="110">
        <v>0</v>
      </c>
      <c r="AD235" s="111">
        <v>0</v>
      </c>
      <c r="AE235" s="112">
        <v>0</v>
      </c>
      <c r="AF235" s="111">
        <v>0</v>
      </c>
      <c r="AG235" s="110">
        <v>0</v>
      </c>
      <c r="AH235" s="112">
        <v>0</v>
      </c>
      <c r="AI235" s="111">
        <v>0</v>
      </c>
      <c r="AJ235" s="111">
        <v>0</v>
      </c>
      <c r="AK235" s="119">
        <v>0</v>
      </c>
      <c r="AL235" s="111">
        <v>0</v>
      </c>
      <c r="AM235" s="111">
        <v>0</v>
      </c>
      <c r="AN235" s="111">
        <v>0</v>
      </c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spans="1:67" s="11" customFormat="1" ht="15" customHeight="1">
      <c r="Z236" s="12"/>
      <c r="AA236" s="12"/>
      <c r="AB236" s="4">
        <v>1</v>
      </c>
      <c r="AC236" s="110">
        <v>0</v>
      </c>
      <c r="AD236" s="111">
        <v>0</v>
      </c>
      <c r="AE236" s="112">
        <v>0</v>
      </c>
      <c r="AF236" s="111">
        <v>0</v>
      </c>
      <c r="AG236" s="110">
        <v>0</v>
      </c>
      <c r="AH236" s="112">
        <v>0</v>
      </c>
      <c r="AI236" s="111">
        <v>0</v>
      </c>
      <c r="AJ236" s="111">
        <v>0</v>
      </c>
      <c r="AK236" s="119">
        <v>0</v>
      </c>
      <c r="AL236" s="111">
        <v>0</v>
      </c>
      <c r="AM236" s="111">
        <v>0</v>
      </c>
      <c r="AN236" s="111">
        <v>0</v>
      </c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spans="1:67" s="11" customFormat="1" ht="15" customHeight="1">
      <c r="Z237" s="12"/>
      <c r="AA237" s="12"/>
      <c r="AB237" s="4">
        <v>2</v>
      </c>
      <c r="AC237" s="110">
        <v>0</v>
      </c>
      <c r="AD237" s="111">
        <v>0</v>
      </c>
      <c r="AE237" s="112">
        <v>0</v>
      </c>
      <c r="AF237" s="111">
        <v>0</v>
      </c>
      <c r="AG237" s="110">
        <v>0</v>
      </c>
      <c r="AH237" s="112">
        <v>0</v>
      </c>
      <c r="AI237" s="111">
        <v>0</v>
      </c>
      <c r="AJ237" s="111">
        <v>0</v>
      </c>
      <c r="AK237" s="119">
        <v>0</v>
      </c>
      <c r="AL237" s="111">
        <v>0</v>
      </c>
      <c r="AM237" s="111">
        <v>0</v>
      </c>
      <c r="AN237" s="111">
        <v>0</v>
      </c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spans="1:67" s="11" customFormat="1" ht="15" customHeight="1">
      <c r="Z238" s="12"/>
      <c r="AA238" s="12"/>
      <c r="AB238" s="4">
        <v>3</v>
      </c>
      <c r="AC238" s="110">
        <v>0</v>
      </c>
      <c r="AD238" s="111">
        <v>0</v>
      </c>
      <c r="AE238" s="112">
        <v>0</v>
      </c>
      <c r="AF238" s="111">
        <v>0</v>
      </c>
      <c r="AG238" s="110">
        <v>0</v>
      </c>
      <c r="AH238" s="112">
        <v>0</v>
      </c>
      <c r="AI238" s="111">
        <v>0</v>
      </c>
      <c r="AJ238" s="111">
        <v>0</v>
      </c>
      <c r="AK238" s="119">
        <v>0</v>
      </c>
      <c r="AL238" s="111">
        <v>0</v>
      </c>
      <c r="AM238" s="111">
        <v>0</v>
      </c>
      <c r="AN238" s="111">
        <v>0</v>
      </c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spans="1:67" s="11" customFormat="1" ht="15" customHeight="1">
      <c r="Z239" s="12"/>
      <c r="AA239" s="12"/>
      <c r="AB239" s="4">
        <v>4</v>
      </c>
      <c r="AC239" s="110">
        <v>0</v>
      </c>
      <c r="AD239" s="111">
        <v>0</v>
      </c>
      <c r="AE239" s="112">
        <v>0</v>
      </c>
      <c r="AF239" s="111">
        <v>0</v>
      </c>
      <c r="AG239" s="110">
        <v>0</v>
      </c>
      <c r="AH239" s="112">
        <v>0</v>
      </c>
      <c r="AI239" s="111">
        <v>0</v>
      </c>
      <c r="AJ239" s="111">
        <v>0</v>
      </c>
      <c r="AK239" s="119">
        <v>0</v>
      </c>
      <c r="AL239" s="111">
        <v>0</v>
      </c>
      <c r="AM239" s="111">
        <v>0</v>
      </c>
      <c r="AN239" s="111">
        <v>0</v>
      </c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spans="1:67" s="11" customFormat="1" ht="15" customHeight="1">
      <c r="Z240" s="12"/>
      <c r="AA240" s="12"/>
      <c r="AB240" s="4">
        <v>5</v>
      </c>
      <c r="AC240" s="110">
        <v>0</v>
      </c>
      <c r="AD240" s="111">
        <v>0</v>
      </c>
      <c r="AE240" s="112">
        <v>0</v>
      </c>
      <c r="AF240" s="111">
        <v>0</v>
      </c>
      <c r="AG240" s="110">
        <v>0</v>
      </c>
      <c r="AH240" s="112">
        <v>0</v>
      </c>
      <c r="AI240" s="111">
        <v>0</v>
      </c>
      <c r="AJ240" s="111">
        <v>0</v>
      </c>
      <c r="AK240" s="119">
        <v>0</v>
      </c>
      <c r="AL240" s="111">
        <v>0</v>
      </c>
      <c r="AM240" s="111">
        <v>0</v>
      </c>
      <c r="AN240" s="111">
        <v>0</v>
      </c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spans="1:67" s="11" customFormat="1" ht="15" customHeight="1">
      <c r="Z241" s="12"/>
      <c r="AA241" s="12"/>
      <c r="AB241" s="4">
        <v>6</v>
      </c>
      <c r="AC241" s="110">
        <v>4</v>
      </c>
      <c r="AD241" s="111">
        <v>4</v>
      </c>
      <c r="AE241" s="112">
        <v>0</v>
      </c>
      <c r="AF241" s="111">
        <v>0</v>
      </c>
      <c r="AG241" s="110">
        <v>2</v>
      </c>
      <c r="AH241" s="112">
        <v>2</v>
      </c>
      <c r="AI241" s="111">
        <v>0</v>
      </c>
      <c r="AJ241" s="111">
        <v>0</v>
      </c>
      <c r="AK241" s="119">
        <v>6</v>
      </c>
      <c r="AL241" s="111">
        <v>6</v>
      </c>
      <c r="AM241" s="111">
        <v>0</v>
      </c>
      <c r="AN241" s="111">
        <v>0</v>
      </c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spans="1:67" s="11" customFormat="1" ht="15" customHeight="1">
      <c r="Z242" s="12"/>
      <c r="AA242" s="12"/>
      <c r="AB242" s="4">
        <v>7</v>
      </c>
      <c r="AC242" s="110">
        <v>0</v>
      </c>
      <c r="AD242" s="111">
        <v>0</v>
      </c>
      <c r="AE242" s="112">
        <v>0</v>
      </c>
      <c r="AF242" s="111">
        <v>0</v>
      </c>
      <c r="AG242" s="110">
        <v>0</v>
      </c>
      <c r="AH242" s="112">
        <v>0</v>
      </c>
      <c r="AI242" s="111">
        <v>0</v>
      </c>
      <c r="AJ242" s="111">
        <v>0</v>
      </c>
      <c r="AK242" s="119">
        <v>0</v>
      </c>
      <c r="AL242" s="111">
        <v>0</v>
      </c>
      <c r="AM242" s="111">
        <v>0</v>
      </c>
      <c r="AN242" s="111">
        <v>0</v>
      </c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spans="1:67" s="11" customFormat="1" ht="15" customHeight="1">
      <c r="Z243" s="12"/>
      <c r="AA243" s="12"/>
      <c r="AB243" s="4">
        <v>8</v>
      </c>
      <c r="AC243" s="110">
        <v>1</v>
      </c>
      <c r="AD243" s="111">
        <v>1</v>
      </c>
      <c r="AE243" s="112">
        <v>0</v>
      </c>
      <c r="AF243" s="111">
        <v>0</v>
      </c>
      <c r="AG243" s="110">
        <v>1</v>
      </c>
      <c r="AH243" s="112">
        <v>1</v>
      </c>
      <c r="AI243" s="111">
        <v>0</v>
      </c>
      <c r="AJ243" s="111">
        <v>0</v>
      </c>
      <c r="AK243" s="119">
        <v>2</v>
      </c>
      <c r="AL243" s="111">
        <v>2</v>
      </c>
      <c r="AM243" s="111">
        <v>0</v>
      </c>
      <c r="AN243" s="111">
        <v>0</v>
      </c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spans="1:67" s="11" customFormat="1" ht="15" customHeight="1">
      <c r="Z244" s="12"/>
      <c r="AA244" s="12"/>
      <c r="AB244" s="4">
        <v>9</v>
      </c>
      <c r="AC244" s="110">
        <v>2</v>
      </c>
      <c r="AD244" s="111">
        <v>2</v>
      </c>
      <c r="AE244" s="112">
        <v>0</v>
      </c>
      <c r="AF244" s="111">
        <v>0</v>
      </c>
      <c r="AG244" s="110">
        <v>1</v>
      </c>
      <c r="AH244" s="112">
        <v>1</v>
      </c>
      <c r="AI244" s="111">
        <v>0</v>
      </c>
      <c r="AJ244" s="111">
        <v>0</v>
      </c>
      <c r="AK244" s="119">
        <v>3</v>
      </c>
      <c r="AL244" s="111">
        <v>3</v>
      </c>
      <c r="AM244" s="111">
        <v>0</v>
      </c>
      <c r="AN244" s="111">
        <v>0</v>
      </c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spans="1:67" s="11" customFormat="1" ht="15" customHeight="1">
      <c r="Z245" s="12"/>
      <c r="AA245" s="12"/>
      <c r="AB245" s="4">
        <v>10</v>
      </c>
      <c r="AC245" s="110">
        <v>0</v>
      </c>
      <c r="AD245" s="111">
        <v>0</v>
      </c>
      <c r="AE245" s="112">
        <v>0</v>
      </c>
      <c r="AF245" s="111">
        <v>0</v>
      </c>
      <c r="AG245" s="110">
        <v>1</v>
      </c>
      <c r="AH245" s="112">
        <v>1</v>
      </c>
      <c r="AI245" s="111">
        <v>0</v>
      </c>
      <c r="AJ245" s="111">
        <v>0</v>
      </c>
      <c r="AK245" s="119">
        <v>1</v>
      </c>
      <c r="AL245" s="111">
        <v>1</v>
      </c>
      <c r="AM245" s="111">
        <v>0</v>
      </c>
      <c r="AN245" s="111">
        <v>0</v>
      </c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spans="1:67" s="14" customFormat="1" ht="15" customHeight="1">
      <c r="A246" s="71" t="s">
        <v>47</v>
      </c>
      <c r="B246" s="107">
        <v>22</v>
      </c>
      <c r="C246" s="108">
        <v>23</v>
      </c>
      <c r="D246" s="108">
        <v>0</v>
      </c>
      <c r="E246" s="108">
        <v>1</v>
      </c>
      <c r="F246" s="108">
        <v>2</v>
      </c>
      <c r="G246" s="108">
        <v>3</v>
      </c>
      <c r="H246" s="108">
        <v>4</v>
      </c>
      <c r="I246" s="108">
        <v>5</v>
      </c>
      <c r="J246" s="108">
        <v>6</v>
      </c>
      <c r="K246" s="108">
        <v>7</v>
      </c>
      <c r="L246" s="108">
        <v>8</v>
      </c>
      <c r="M246" s="108">
        <v>9</v>
      </c>
      <c r="N246" s="108">
        <v>10</v>
      </c>
      <c r="O246" s="108">
        <v>11</v>
      </c>
      <c r="P246" s="108">
        <v>12</v>
      </c>
      <c r="Q246" s="108">
        <v>13</v>
      </c>
      <c r="R246" s="108">
        <v>14</v>
      </c>
      <c r="S246" s="108">
        <v>15</v>
      </c>
      <c r="T246" s="108">
        <v>16</v>
      </c>
      <c r="U246" s="108">
        <v>17</v>
      </c>
      <c r="V246" s="108">
        <v>18</v>
      </c>
      <c r="W246" s="108">
        <v>19</v>
      </c>
      <c r="X246" s="108">
        <v>20</v>
      </c>
      <c r="Y246" s="108">
        <v>21</v>
      </c>
      <c r="Z246" s="123" t="s">
        <v>48</v>
      </c>
      <c r="AA246" s="70"/>
      <c r="AB246" s="4">
        <v>11</v>
      </c>
      <c r="AC246" s="110">
        <v>5</v>
      </c>
      <c r="AD246" s="111">
        <v>5</v>
      </c>
      <c r="AE246" s="112">
        <v>0</v>
      </c>
      <c r="AF246" s="111">
        <v>0</v>
      </c>
      <c r="AG246" s="110">
        <v>2</v>
      </c>
      <c r="AH246" s="112">
        <v>2</v>
      </c>
      <c r="AI246" s="111">
        <v>0</v>
      </c>
      <c r="AJ246" s="111">
        <v>0</v>
      </c>
      <c r="AK246" s="119">
        <v>7</v>
      </c>
      <c r="AL246" s="111">
        <v>7</v>
      </c>
      <c r="AM246" s="111">
        <v>0</v>
      </c>
      <c r="AN246" s="111">
        <v>0</v>
      </c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spans="1:67" s="14" customFormat="1" ht="15" customHeight="1">
      <c r="A247" s="69" t="s">
        <v>49</v>
      </c>
      <c r="B247" s="114">
        <f>SUM(B248:B249)</f>
        <v>0</v>
      </c>
      <c r="C247" s="115">
        <f t="shared" ref="C247" si="121">SUM(C248:C249)</f>
        <v>0</v>
      </c>
      <c r="D247" s="115">
        <f t="shared" ref="D247" si="122">SUM(D248:D249)</f>
        <v>0</v>
      </c>
      <c r="E247" s="115">
        <f t="shared" ref="E247" si="123">SUM(E248:E249)</f>
        <v>0</v>
      </c>
      <c r="F247" s="115">
        <f t="shared" ref="F247" si="124">SUM(F248:F249)</f>
        <v>0</v>
      </c>
      <c r="G247" s="115">
        <f t="shared" ref="G247" si="125">SUM(G248:G249)</f>
        <v>0</v>
      </c>
      <c r="H247" s="115">
        <f t="shared" ref="H247" si="126">SUM(H248:H249)</f>
        <v>0</v>
      </c>
      <c r="I247" s="115">
        <f t="shared" ref="I247" si="127">SUM(I248:I249)</f>
        <v>0</v>
      </c>
      <c r="J247" s="115">
        <f>SUM(J248:J249)</f>
        <v>4</v>
      </c>
      <c r="K247" s="115">
        <f>SUM(K248:K249)</f>
        <v>0</v>
      </c>
      <c r="L247" s="115">
        <f t="shared" ref="L247:U247" si="128">SUM(L248:L249)</f>
        <v>1</v>
      </c>
      <c r="M247" s="115">
        <f t="shared" si="128"/>
        <v>2</v>
      </c>
      <c r="N247" s="115">
        <f t="shared" si="128"/>
        <v>0</v>
      </c>
      <c r="O247" s="115">
        <f t="shared" si="128"/>
        <v>5</v>
      </c>
      <c r="P247" s="115">
        <f t="shared" si="128"/>
        <v>3</v>
      </c>
      <c r="Q247" s="115">
        <f t="shared" si="128"/>
        <v>7</v>
      </c>
      <c r="R247" s="115">
        <f t="shared" si="128"/>
        <v>2</v>
      </c>
      <c r="S247" s="115">
        <f t="shared" si="128"/>
        <v>3</v>
      </c>
      <c r="T247" s="115">
        <f t="shared" si="128"/>
        <v>5</v>
      </c>
      <c r="U247" s="115">
        <f t="shared" si="128"/>
        <v>7</v>
      </c>
      <c r="V247" s="115">
        <f>SUM(V248:V249)</f>
        <v>2</v>
      </c>
      <c r="W247" s="115">
        <f t="shared" ref="W247" si="129">SUM(W248:W249)</f>
        <v>2</v>
      </c>
      <c r="X247" s="115">
        <f t="shared" ref="X247" si="130">SUM(X248:X249)</f>
        <v>3</v>
      </c>
      <c r="Y247" s="115">
        <f t="shared" ref="Y247" si="131">SUM(Y248:Y249)</f>
        <v>1</v>
      </c>
      <c r="Z247" s="124">
        <f>SUM(B247:Y247)</f>
        <v>47</v>
      </c>
      <c r="AA247" s="88"/>
      <c r="AB247" s="4">
        <v>12</v>
      </c>
      <c r="AC247" s="110">
        <v>3</v>
      </c>
      <c r="AD247" s="111">
        <v>3</v>
      </c>
      <c r="AE247" s="112">
        <v>0</v>
      </c>
      <c r="AF247" s="111">
        <v>0</v>
      </c>
      <c r="AG247" s="110">
        <v>2</v>
      </c>
      <c r="AH247" s="112">
        <v>2</v>
      </c>
      <c r="AI247" s="111">
        <v>0</v>
      </c>
      <c r="AJ247" s="111">
        <v>0</v>
      </c>
      <c r="AK247" s="119">
        <v>5</v>
      </c>
      <c r="AL247" s="111">
        <v>5</v>
      </c>
      <c r="AM247" s="111">
        <v>0</v>
      </c>
      <c r="AN247" s="111">
        <v>0</v>
      </c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spans="1:67" s="14" customFormat="1" ht="15" customHeight="1">
      <c r="A248" s="69" t="s">
        <v>44</v>
      </c>
      <c r="B248" s="114">
        <f>SUM(断面別!$B$170,断面別!$D$170)</f>
        <v>0</v>
      </c>
      <c r="C248" s="115">
        <f>SUM(断面別!$B$171,断面別!$D$171)</f>
        <v>0</v>
      </c>
      <c r="D248" s="115">
        <f>SUM(断面別!$B$172,断面別!$D$172)</f>
        <v>0</v>
      </c>
      <c r="E248" s="115">
        <f>SUM(断面別!$B$173,断面別!$D$173)</f>
        <v>0</v>
      </c>
      <c r="F248" s="115">
        <f>SUM(断面別!$B$174,断面別!$D$174)</f>
        <v>0</v>
      </c>
      <c r="G248" s="115">
        <f>SUM(断面別!$B$175,断面別!$D$175)</f>
        <v>0</v>
      </c>
      <c r="H248" s="115">
        <f>SUM(断面別!$B$176,断面別!$D$176)</f>
        <v>0</v>
      </c>
      <c r="I248" s="115">
        <f>SUM(断面別!$B$177,断面別!$D$177)</f>
        <v>0</v>
      </c>
      <c r="J248" s="115">
        <f>SUM(断面別!$B$178,断面別!$D$178)</f>
        <v>4</v>
      </c>
      <c r="K248" s="115">
        <f>SUM(断面別!$B$185,断面別!$D$185)</f>
        <v>0</v>
      </c>
      <c r="L248" s="115">
        <f>SUM(断面別!$B$192,断面別!$D$192)</f>
        <v>1</v>
      </c>
      <c r="M248" s="115">
        <f>SUM(断面別!$B$193,断面別!$D$193)</f>
        <v>2</v>
      </c>
      <c r="N248" s="115">
        <f>SUM(断面別!$B$194,断面別!$D$194)</f>
        <v>0</v>
      </c>
      <c r="O248" s="115">
        <f>SUM(断面別!$B$195,断面別!$D$195)</f>
        <v>5</v>
      </c>
      <c r="P248" s="115">
        <f>SUM(断面別!$B$196,断面別!$D$196)</f>
        <v>3</v>
      </c>
      <c r="Q248" s="115">
        <f>SUM(断面別!$B$197,断面別!$D$197)</f>
        <v>7</v>
      </c>
      <c r="R248" s="115">
        <f>SUM(断面別!$B$198,断面別!$D$198)</f>
        <v>2</v>
      </c>
      <c r="S248" s="115">
        <f>SUM(断面別!$B$199,断面別!$D$199)</f>
        <v>3</v>
      </c>
      <c r="T248" s="115">
        <f>SUM(断面別!$B$200,断面別!$D$200)</f>
        <v>5</v>
      </c>
      <c r="U248" s="115">
        <f>SUM(断面別!$B$207,断面別!$D$207)</f>
        <v>7</v>
      </c>
      <c r="V248" s="115">
        <f>SUM(断面別!$B$214,断面別!$D$214)</f>
        <v>2</v>
      </c>
      <c r="W248" s="115">
        <f>SUM(断面別!$B$215,断面別!$D$215)</f>
        <v>2</v>
      </c>
      <c r="X248" s="115">
        <f>SUM(断面別!$B$216,断面別!$D$216)</f>
        <v>3</v>
      </c>
      <c r="Y248" s="115">
        <f>SUM(断面別!$B$217,断面別!$D$217)</f>
        <v>1</v>
      </c>
      <c r="Z248" s="124">
        <f>SUM(B248:Y248)</f>
        <v>47</v>
      </c>
      <c r="AA248" s="88"/>
      <c r="AB248" s="4">
        <v>13</v>
      </c>
      <c r="AC248" s="110">
        <v>7</v>
      </c>
      <c r="AD248" s="111">
        <v>7</v>
      </c>
      <c r="AE248" s="112">
        <v>0</v>
      </c>
      <c r="AF248" s="111">
        <v>0</v>
      </c>
      <c r="AG248" s="110">
        <v>1</v>
      </c>
      <c r="AH248" s="112">
        <v>1</v>
      </c>
      <c r="AI248" s="111">
        <v>0</v>
      </c>
      <c r="AJ248" s="111">
        <v>0</v>
      </c>
      <c r="AK248" s="119">
        <v>8</v>
      </c>
      <c r="AL248" s="111">
        <v>8</v>
      </c>
      <c r="AM248" s="111">
        <v>0</v>
      </c>
      <c r="AN248" s="111">
        <v>0</v>
      </c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spans="1:67" s="14" customFormat="1" ht="15" customHeight="1">
      <c r="A249" s="69" t="s">
        <v>45</v>
      </c>
      <c r="B249" s="114">
        <f>SUM(断面別!$C$170,断面別!$E$170)</f>
        <v>0</v>
      </c>
      <c r="C249" s="115">
        <f>SUM(断面別!$C$171,断面別!$E$171)</f>
        <v>0</v>
      </c>
      <c r="D249" s="115">
        <f>SUM(断面別!$C$172,断面別!$E$172)</f>
        <v>0</v>
      </c>
      <c r="E249" s="115">
        <f>SUM(断面別!$C$173,断面別!$E$173)</f>
        <v>0</v>
      </c>
      <c r="F249" s="115">
        <f>SUM(断面別!$C$174,断面別!$E$174)</f>
        <v>0</v>
      </c>
      <c r="G249" s="115">
        <f>SUM(断面別!$C$175,断面別!$E$175)</f>
        <v>0</v>
      </c>
      <c r="H249" s="115">
        <f>SUM(断面別!$C$176,断面別!$E$176)</f>
        <v>0</v>
      </c>
      <c r="I249" s="115">
        <f>SUM(断面別!$C$177,断面別!$E$177)</f>
        <v>0</v>
      </c>
      <c r="J249" s="115">
        <f>SUM(断面別!$C$178,断面別!$E$178)</f>
        <v>0</v>
      </c>
      <c r="K249" s="115">
        <f>SUM(断面別!$C$185,断面別!$E$185)</f>
        <v>0</v>
      </c>
      <c r="L249" s="115">
        <f>SUM(断面別!$C$192,断面別!$E$192)</f>
        <v>0</v>
      </c>
      <c r="M249" s="115">
        <f>SUM(断面別!$C$193,断面別!$E$193)</f>
        <v>0</v>
      </c>
      <c r="N249" s="115">
        <f>SUM(断面別!$C$194,断面別!$E$194)</f>
        <v>0</v>
      </c>
      <c r="O249" s="115">
        <f>SUM(断面別!$C$195,断面別!$E$195)</f>
        <v>0</v>
      </c>
      <c r="P249" s="115">
        <f>SUM(断面別!$C$196,断面別!$E$196)</f>
        <v>0</v>
      </c>
      <c r="Q249" s="115">
        <f>SUM(断面別!$C$197,断面別!$E$197)</f>
        <v>0</v>
      </c>
      <c r="R249" s="115">
        <f>SUM(断面別!$C$198,断面別!$E$198)</f>
        <v>0</v>
      </c>
      <c r="S249" s="115">
        <f>SUM(断面別!$C$199,断面別!$E$199)</f>
        <v>0</v>
      </c>
      <c r="T249" s="115">
        <f>SUM(断面別!$C$200,断面別!$E$200)</f>
        <v>0</v>
      </c>
      <c r="U249" s="115">
        <f>SUM(断面別!$C$207,断面別!$E$207)</f>
        <v>0</v>
      </c>
      <c r="V249" s="115">
        <f>SUM(断面別!$C$214,断面別!$E$214)</f>
        <v>0</v>
      </c>
      <c r="W249" s="115">
        <f>SUM(断面別!$C$215,断面別!$E$215)</f>
        <v>0</v>
      </c>
      <c r="X249" s="115">
        <f>SUM(断面別!$C$216,断面別!$E$216)</f>
        <v>0</v>
      </c>
      <c r="Y249" s="115">
        <f>SUM(断面別!$C$217,断面別!$E$217)</f>
        <v>0</v>
      </c>
      <c r="Z249" s="124">
        <f>SUM(B249:Y249)</f>
        <v>0</v>
      </c>
      <c r="AA249" s="88"/>
      <c r="AB249" s="4">
        <v>14</v>
      </c>
      <c r="AC249" s="110">
        <v>2</v>
      </c>
      <c r="AD249" s="111">
        <v>2</v>
      </c>
      <c r="AE249" s="112">
        <v>0</v>
      </c>
      <c r="AF249" s="111">
        <v>0</v>
      </c>
      <c r="AG249" s="110">
        <v>8</v>
      </c>
      <c r="AH249" s="112">
        <v>8</v>
      </c>
      <c r="AI249" s="111">
        <v>0</v>
      </c>
      <c r="AJ249" s="111">
        <v>0</v>
      </c>
      <c r="AK249" s="119">
        <v>10</v>
      </c>
      <c r="AL249" s="111">
        <v>10</v>
      </c>
      <c r="AM249" s="111">
        <v>0</v>
      </c>
      <c r="AN249" s="111">
        <v>0</v>
      </c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spans="1:67" s="14" customFormat="1" ht="15" customHeight="1">
      <c r="A250" s="17" t="s">
        <v>46</v>
      </c>
      <c r="B250" s="116">
        <f t="shared" ref="B250:Y250" si="132">IF(B249=0,0,ROUND(B249/B247*100,1))</f>
        <v>0</v>
      </c>
      <c r="C250" s="117">
        <f t="shared" si="132"/>
        <v>0</v>
      </c>
      <c r="D250" s="117">
        <f t="shared" si="132"/>
        <v>0</v>
      </c>
      <c r="E250" s="117">
        <f t="shared" si="132"/>
        <v>0</v>
      </c>
      <c r="F250" s="117">
        <f t="shared" si="132"/>
        <v>0</v>
      </c>
      <c r="G250" s="117">
        <f t="shared" si="132"/>
        <v>0</v>
      </c>
      <c r="H250" s="117">
        <f t="shared" si="132"/>
        <v>0</v>
      </c>
      <c r="I250" s="117">
        <f t="shared" si="132"/>
        <v>0</v>
      </c>
      <c r="J250" s="117">
        <f t="shared" si="132"/>
        <v>0</v>
      </c>
      <c r="K250" s="117">
        <f t="shared" si="132"/>
        <v>0</v>
      </c>
      <c r="L250" s="117">
        <f t="shared" si="132"/>
        <v>0</v>
      </c>
      <c r="M250" s="117">
        <f t="shared" si="132"/>
        <v>0</v>
      </c>
      <c r="N250" s="117">
        <f t="shared" si="132"/>
        <v>0</v>
      </c>
      <c r="O250" s="117">
        <f t="shared" si="132"/>
        <v>0</v>
      </c>
      <c r="P250" s="117">
        <f t="shared" si="132"/>
        <v>0</v>
      </c>
      <c r="Q250" s="117">
        <f t="shared" si="132"/>
        <v>0</v>
      </c>
      <c r="R250" s="117">
        <f t="shared" si="132"/>
        <v>0</v>
      </c>
      <c r="S250" s="117">
        <f t="shared" si="132"/>
        <v>0</v>
      </c>
      <c r="T250" s="117">
        <f t="shared" si="132"/>
        <v>0</v>
      </c>
      <c r="U250" s="117">
        <f t="shared" si="132"/>
        <v>0</v>
      </c>
      <c r="V250" s="117">
        <f t="shared" si="132"/>
        <v>0</v>
      </c>
      <c r="W250" s="117">
        <f t="shared" si="132"/>
        <v>0</v>
      </c>
      <c r="X250" s="117">
        <f t="shared" si="132"/>
        <v>0</v>
      </c>
      <c r="Y250" s="117">
        <f t="shared" si="132"/>
        <v>0</v>
      </c>
      <c r="Z250" s="125">
        <f>IF(Z249=0,0,Z249/Z247*100)</f>
        <v>0</v>
      </c>
      <c r="AA250" s="89"/>
      <c r="AB250" s="4">
        <v>15</v>
      </c>
      <c r="AC250" s="110">
        <v>3</v>
      </c>
      <c r="AD250" s="111">
        <v>3</v>
      </c>
      <c r="AE250" s="112">
        <v>0</v>
      </c>
      <c r="AF250" s="111">
        <v>0</v>
      </c>
      <c r="AG250" s="110">
        <v>2</v>
      </c>
      <c r="AH250" s="112">
        <v>2</v>
      </c>
      <c r="AI250" s="111">
        <v>0</v>
      </c>
      <c r="AJ250" s="111">
        <v>0</v>
      </c>
      <c r="AK250" s="119">
        <v>5</v>
      </c>
      <c r="AL250" s="111">
        <v>5</v>
      </c>
      <c r="AM250" s="111">
        <v>0</v>
      </c>
      <c r="AN250" s="111">
        <v>0</v>
      </c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spans="1:67" s="16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4">
        <v>16</v>
      </c>
      <c r="AC251" s="110">
        <v>5</v>
      </c>
      <c r="AD251" s="111">
        <v>5</v>
      </c>
      <c r="AE251" s="112">
        <v>0</v>
      </c>
      <c r="AF251" s="111">
        <v>0</v>
      </c>
      <c r="AG251" s="110">
        <v>2</v>
      </c>
      <c r="AH251" s="112">
        <v>2</v>
      </c>
      <c r="AI251" s="111">
        <v>0</v>
      </c>
      <c r="AJ251" s="111">
        <v>0</v>
      </c>
      <c r="AK251" s="119">
        <v>7</v>
      </c>
      <c r="AL251" s="111">
        <v>7</v>
      </c>
      <c r="AM251" s="111">
        <v>0</v>
      </c>
      <c r="AN251" s="111">
        <v>0</v>
      </c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spans="1:67" s="16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4">
        <v>17</v>
      </c>
      <c r="AC252" s="110">
        <v>7</v>
      </c>
      <c r="AD252" s="111">
        <v>7</v>
      </c>
      <c r="AE252" s="112">
        <v>0</v>
      </c>
      <c r="AF252" s="111">
        <v>0</v>
      </c>
      <c r="AG252" s="110">
        <v>0</v>
      </c>
      <c r="AH252" s="112">
        <v>0</v>
      </c>
      <c r="AI252" s="111">
        <v>0</v>
      </c>
      <c r="AJ252" s="111">
        <v>0</v>
      </c>
      <c r="AK252" s="119">
        <v>7</v>
      </c>
      <c r="AL252" s="111">
        <v>7</v>
      </c>
      <c r="AM252" s="111">
        <v>0</v>
      </c>
      <c r="AN252" s="111">
        <v>0</v>
      </c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spans="1:67" s="16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4">
        <v>18</v>
      </c>
      <c r="AC253" s="110">
        <v>2</v>
      </c>
      <c r="AD253" s="111">
        <v>2</v>
      </c>
      <c r="AE253" s="112">
        <v>0</v>
      </c>
      <c r="AF253" s="111">
        <v>0</v>
      </c>
      <c r="AG253" s="110">
        <v>0</v>
      </c>
      <c r="AH253" s="112">
        <v>0</v>
      </c>
      <c r="AI253" s="111">
        <v>0</v>
      </c>
      <c r="AJ253" s="111">
        <v>0</v>
      </c>
      <c r="AK253" s="119">
        <v>2</v>
      </c>
      <c r="AL253" s="111">
        <v>2</v>
      </c>
      <c r="AM253" s="111">
        <v>0</v>
      </c>
      <c r="AN253" s="111">
        <v>0</v>
      </c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spans="1:67" s="16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4">
        <v>19</v>
      </c>
      <c r="AC254" s="110">
        <v>2</v>
      </c>
      <c r="AD254" s="111">
        <v>2</v>
      </c>
      <c r="AE254" s="112">
        <v>0</v>
      </c>
      <c r="AF254" s="111">
        <v>0</v>
      </c>
      <c r="AG254" s="110">
        <v>0</v>
      </c>
      <c r="AH254" s="112">
        <v>0</v>
      </c>
      <c r="AI254" s="111">
        <v>0</v>
      </c>
      <c r="AJ254" s="111">
        <v>0</v>
      </c>
      <c r="AK254" s="119">
        <v>2</v>
      </c>
      <c r="AL254" s="111">
        <v>2</v>
      </c>
      <c r="AM254" s="111">
        <v>0</v>
      </c>
      <c r="AN254" s="111">
        <v>0</v>
      </c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spans="1:67" s="16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4">
        <v>20</v>
      </c>
      <c r="AC255" s="110">
        <v>3</v>
      </c>
      <c r="AD255" s="111">
        <v>3</v>
      </c>
      <c r="AE255" s="112">
        <v>0</v>
      </c>
      <c r="AF255" s="111">
        <v>0</v>
      </c>
      <c r="AG255" s="110">
        <v>0</v>
      </c>
      <c r="AH255" s="112">
        <v>0</v>
      </c>
      <c r="AI255" s="111">
        <v>0</v>
      </c>
      <c r="AJ255" s="111">
        <v>0</v>
      </c>
      <c r="AK255" s="119">
        <v>3</v>
      </c>
      <c r="AL255" s="111">
        <v>3</v>
      </c>
      <c r="AM255" s="111">
        <v>0</v>
      </c>
      <c r="AN255" s="111">
        <v>0</v>
      </c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spans="1:67" s="16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4">
        <v>21</v>
      </c>
      <c r="AC256" s="110">
        <v>1</v>
      </c>
      <c r="AD256" s="111">
        <v>1</v>
      </c>
      <c r="AE256" s="112">
        <v>0</v>
      </c>
      <c r="AF256" s="111">
        <v>0</v>
      </c>
      <c r="AG256" s="110">
        <v>0</v>
      </c>
      <c r="AH256" s="112">
        <v>0</v>
      </c>
      <c r="AI256" s="111">
        <v>0</v>
      </c>
      <c r="AJ256" s="111">
        <v>0</v>
      </c>
      <c r="AK256" s="119">
        <v>1</v>
      </c>
      <c r="AL256" s="111">
        <v>1</v>
      </c>
      <c r="AM256" s="111">
        <v>0</v>
      </c>
      <c r="AN256" s="111">
        <v>0</v>
      </c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spans="1:67" s="16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spans="1:67" s="16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spans="1:67" s="16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spans="1:67" s="16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spans="1:67" s="16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spans="1:67" s="16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spans="1:67" s="16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spans="1:67" s="16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spans="1:67" s="16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spans="1:67" s="16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spans="1:67" s="16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spans="1:67" s="16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s="14" customFormat="1" ht="15" customHeight="1">
      <c r="A269" s="71" t="s">
        <v>47</v>
      </c>
      <c r="B269" s="107">
        <v>22</v>
      </c>
      <c r="C269" s="108">
        <v>23</v>
      </c>
      <c r="D269" s="108">
        <v>0</v>
      </c>
      <c r="E269" s="108">
        <v>1</v>
      </c>
      <c r="F269" s="108">
        <v>2</v>
      </c>
      <c r="G269" s="108">
        <v>3</v>
      </c>
      <c r="H269" s="108">
        <v>4</v>
      </c>
      <c r="I269" s="108">
        <v>5</v>
      </c>
      <c r="J269" s="108">
        <v>6</v>
      </c>
      <c r="K269" s="108">
        <v>7</v>
      </c>
      <c r="L269" s="108">
        <v>8</v>
      </c>
      <c r="M269" s="108">
        <v>9</v>
      </c>
      <c r="N269" s="108">
        <v>10</v>
      </c>
      <c r="O269" s="108">
        <v>11</v>
      </c>
      <c r="P269" s="108">
        <v>12</v>
      </c>
      <c r="Q269" s="108">
        <v>13</v>
      </c>
      <c r="R269" s="108">
        <v>14</v>
      </c>
      <c r="S269" s="108">
        <v>15</v>
      </c>
      <c r="T269" s="108">
        <v>16</v>
      </c>
      <c r="U269" s="108">
        <v>17</v>
      </c>
      <c r="V269" s="108">
        <v>18</v>
      </c>
      <c r="W269" s="108">
        <v>19</v>
      </c>
      <c r="X269" s="108">
        <v>20</v>
      </c>
      <c r="Y269" s="108">
        <v>21</v>
      </c>
      <c r="Z269" s="123" t="s">
        <v>48</v>
      </c>
      <c r="AA269" s="70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spans="1:67" s="14" customFormat="1" ht="15" customHeight="1">
      <c r="A270" s="69" t="s">
        <v>49</v>
      </c>
      <c r="B270" s="114">
        <f>SUM(B271:B272)</f>
        <v>1</v>
      </c>
      <c r="C270" s="115">
        <f t="shared" ref="C270" si="133">SUM(C271:C272)</f>
        <v>0</v>
      </c>
      <c r="D270" s="115">
        <f t="shared" ref="D270" si="134">SUM(D271:D272)</f>
        <v>0</v>
      </c>
      <c r="E270" s="115">
        <f t="shared" ref="E270" si="135">SUM(E271:E272)</f>
        <v>0</v>
      </c>
      <c r="F270" s="115">
        <f t="shared" ref="F270" si="136">SUM(F271:F272)</f>
        <v>0</v>
      </c>
      <c r="G270" s="115">
        <f t="shared" ref="G270" si="137">SUM(G271:G272)</f>
        <v>0</v>
      </c>
      <c r="H270" s="115">
        <f t="shared" ref="H270" si="138">SUM(H271:H272)</f>
        <v>0</v>
      </c>
      <c r="I270" s="115">
        <f t="shared" ref="I270" si="139">SUM(I271:I272)</f>
        <v>0</v>
      </c>
      <c r="J270" s="115">
        <f>SUM(J271:J272)</f>
        <v>2</v>
      </c>
      <c r="K270" s="115">
        <f>SUM(K271:K272)</f>
        <v>0</v>
      </c>
      <c r="L270" s="115">
        <f t="shared" ref="L270:U270" si="140">SUM(L271:L272)</f>
        <v>1</v>
      </c>
      <c r="M270" s="115">
        <f t="shared" si="140"/>
        <v>1</v>
      </c>
      <c r="N270" s="115">
        <f t="shared" si="140"/>
        <v>1</v>
      </c>
      <c r="O270" s="115">
        <f t="shared" si="140"/>
        <v>2</v>
      </c>
      <c r="P270" s="115">
        <f t="shared" si="140"/>
        <v>2</v>
      </c>
      <c r="Q270" s="115">
        <f t="shared" si="140"/>
        <v>1</v>
      </c>
      <c r="R270" s="115">
        <f t="shared" si="140"/>
        <v>8</v>
      </c>
      <c r="S270" s="115">
        <f t="shared" si="140"/>
        <v>2</v>
      </c>
      <c r="T270" s="115">
        <f t="shared" si="140"/>
        <v>2</v>
      </c>
      <c r="U270" s="115">
        <f t="shared" si="140"/>
        <v>0</v>
      </c>
      <c r="V270" s="115">
        <f>SUM(V271:V272)</f>
        <v>0</v>
      </c>
      <c r="W270" s="115">
        <f t="shared" ref="W270" si="141">SUM(W271:W272)</f>
        <v>0</v>
      </c>
      <c r="X270" s="115">
        <f t="shared" ref="X270" si="142">SUM(X271:X272)</f>
        <v>0</v>
      </c>
      <c r="Y270" s="115">
        <f t="shared" ref="Y270" si="143">SUM(Y271:Y272)</f>
        <v>0</v>
      </c>
      <c r="Z270" s="124">
        <f>SUM(B270:Y270)</f>
        <v>23</v>
      </c>
      <c r="AA270" s="88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spans="1:67" s="14" customFormat="1" ht="15" customHeight="1">
      <c r="A271" s="69" t="s">
        <v>44</v>
      </c>
      <c r="B271" s="114">
        <f>SUM(断面別!$I$170,断面別!$K$170)</f>
        <v>1</v>
      </c>
      <c r="C271" s="115">
        <f>SUM(断面別!$I$171,断面別!$K$171)</f>
        <v>0</v>
      </c>
      <c r="D271" s="115">
        <f>SUM(断面別!$I$172,断面別!$K$172)</f>
        <v>0</v>
      </c>
      <c r="E271" s="115">
        <f>SUM(断面別!$I$173,断面別!$K$173)</f>
        <v>0</v>
      </c>
      <c r="F271" s="115">
        <f>SUM(断面別!$I$174,断面別!$K$174)</f>
        <v>0</v>
      </c>
      <c r="G271" s="115">
        <f>SUM(断面別!$I$175,断面別!$K$175)</f>
        <v>0</v>
      </c>
      <c r="H271" s="115">
        <f>SUM(断面別!$I$176,断面別!$K$176)</f>
        <v>0</v>
      </c>
      <c r="I271" s="115">
        <f>SUM(断面別!$I$177,断面別!$K$177)</f>
        <v>0</v>
      </c>
      <c r="J271" s="115">
        <f>SUM(断面別!$I$178,断面別!$K$178)</f>
        <v>2</v>
      </c>
      <c r="K271" s="115">
        <f>SUM(断面別!$I$185,断面別!$K$185)</f>
        <v>0</v>
      </c>
      <c r="L271" s="115">
        <f>SUM(断面別!$I$192,断面別!$K$192)</f>
        <v>1</v>
      </c>
      <c r="M271" s="115">
        <f>SUM(断面別!$I$193,断面別!$K$193)</f>
        <v>1</v>
      </c>
      <c r="N271" s="115">
        <f>SUM(断面別!$I$194,断面別!$K$194)</f>
        <v>1</v>
      </c>
      <c r="O271" s="115">
        <f>SUM(断面別!$I$195,断面別!$K$195)</f>
        <v>2</v>
      </c>
      <c r="P271" s="115">
        <f>SUM(断面別!$I$196,断面別!$K$196)</f>
        <v>2</v>
      </c>
      <c r="Q271" s="115">
        <f>SUM(断面別!$I$197,断面別!$K$197)</f>
        <v>1</v>
      </c>
      <c r="R271" s="115">
        <f>SUM(断面別!$I$198,断面別!$K$198)</f>
        <v>8</v>
      </c>
      <c r="S271" s="115">
        <f>SUM(断面別!$I$199,断面別!$K$199)</f>
        <v>2</v>
      </c>
      <c r="T271" s="115">
        <f>SUM(断面別!$I$200,断面別!$K$200)</f>
        <v>2</v>
      </c>
      <c r="U271" s="115">
        <f>SUM(断面別!$I$207,断面別!$K$207)</f>
        <v>0</v>
      </c>
      <c r="V271" s="115">
        <f>SUM(断面別!$I$214,断面別!$K$214)</f>
        <v>0</v>
      </c>
      <c r="W271" s="115">
        <f>SUM(断面別!$I$215,断面別!$K$215)</f>
        <v>0</v>
      </c>
      <c r="X271" s="115">
        <f>SUM(断面別!$I$216,断面別!$K$216)</f>
        <v>0</v>
      </c>
      <c r="Y271" s="115">
        <f>SUM(断面別!$I$217,断面別!$K$217)</f>
        <v>0</v>
      </c>
      <c r="Z271" s="124">
        <f>SUM(B271:Y271)</f>
        <v>23</v>
      </c>
      <c r="AA271" s="88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s="14" customFormat="1" ht="15" customHeight="1">
      <c r="A272" s="69" t="s">
        <v>45</v>
      </c>
      <c r="B272" s="114">
        <f>SUM(断面別!$J$170,断面別!$L$170)</f>
        <v>0</v>
      </c>
      <c r="C272" s="115">
        <f>SUM(断面別!$J$171,断面別!$L$171)</f>
        <v>0</v>
      </c>
      <c r="D272" s="115">
        <f>SUM(断面別!$J$172,断面別!$L$172)</f>
        <v>0</v>
      </c>
      <c r="E272" s="115">
        <f>SUM(断面別!$J$173,断面別!$L$173)</f>
        <v>0</v>
      </c>
      <c r="F272" s="115">
        <f>SUM(断面別!$J$174,断面別!$L$174)</f>
        <v>0</v>
      </c>
      <c r="G272" s="115">
        <f>SUM(断面別!$J$175,断面別!$L$175)</f>
        <v>0</v>
      </c>
      <c r="H272" s="115">
        <f>SUM(断面別!$J$176,断面別!$L$176)</f>
        <v>0</v>
      </c>
      <c r="I272" s="115">
        <f>SUM(断面別!$J$177,断面別!$L$177)</f>
        <v>0</v>
      </c>
      <c r="J272" s="115">
        <f>SUM(断面別!$J$178,断面別!$L$178)</f>
        <v>0</v>
      </c>
      <c r="K272" s="115">
        <f>SUM(断面別!$J$185,断面別!$L$185)</f>
        <v>0</v>
      </c>
      <c r="L272" s="115">
        <f>SUM(断面別!$J$192,断面別!$L$192)</f>
        <v>0</v>
      </c>
      <c r="M272" s="115">
        <f>SUM(断面別!$J$193,断面別!$L$193)</f>
        <v>0</v>
      </c>
      <c r="N272" s="115">
        <f>SUM(断面別!$J$194,断面別!$L$194)</f>
        <v>0</v>
      </c>
      <c r="O272" s="115">
        <f>SUM(断面別!$J$195,断面別!$L$195)</f>
        <v>0</v>
      </c>
      <c r="P272" s="115">
        <f>SUM(断面別!$J$196,断面別!$L$196)</f>
        <v>0</v>
      </c>
      <c r="Q272" s="115">
        <f>SUM(断面別!$J$197,断面別!$L$197)</f>
        <v>0</v>
      </c>
      <c r="R272" s="115">
        <f>SUM(断面別!$J$198,断面別!$L$198)</f>
        <v>0</v>
      </c>
      <c r="S272" s="115">
        <f>SUM(断面別!$J$199,断面別!$L$199)</f>
        <v>0</v>
      </c>
      <c r="T272" s="115">
        <f>SUM(断面別!$J$200,断面別!$L$200)</f>
        <v>0</v>
      </c>
      <c r="U272" s="115">
        <f>SUM(断面別!$J$207,断面別!$L$207)</f>
        <v>0</v>
      </c>
      <c r="V272" s="115">
        <f>SUM(断面別!$J$214,断面別!$L$214)</f>
        <v>0</v>
      </c>
      <c r="W272" s="115">
        <f>SUM(断面別!$J$215,断面別!$L$215)</f>
        <v>0</v>
      </c>
      <c r="X272" s="115">
        <f>SUM(断面別!$J$216,断面別!$L$216)</f>
        <v>0</v>
      </c>
      <c r="Y272" s="115">
        <f>SUM(断面別!$J$217,断面別!$L$217)</f>
        <v>0</v>
      </c>
      <c r="Z272" s="124">
        <f>SUM(B272:Y272)</f>
        <v>0</v>
      </c>
      <c r="AA272" s="88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spans="1:67" s="14" customFormat="1" ht="15" customHeight="1">
      <c r="A273" s="17" t="s">
        <v>46</v>
      </c>
      <c r="B273" s="116">
        <f t="shared" ref="B273:Y273" si="144">IF(B272=0,0,ROUND(B272/B270*100,1))</f>
        <v>0</v>
      </c>
      <c r="C273" s="117">
        <f t="shared" si="144"/>
        <v>0</v>
      </c>
      <c r="D273" s="117">
        <f t="shared" si="144"/>
        <v>0</v>
      </c>
      <c r="E273" s="117">
        <f t="shared" si="144"/>
        <v>0</v>
      </c>
      <c r="F273" s="117">
        <f t="shared" si="144"/>
        <v>0</v>
      </c>
      <c r="G273" s="117">
        <f t="shared" si="144"/>
        <v>0</v>
      </c>
      <c r="H273" s="117">
        <f t="shared" si="144"/>
        <v>0</v>
      </c>
      <c r="I273" s="117">
        <f t="shared" si="144"/>
        <v>0</v>
      </c>
      <c r="J273" s="117">
        <f t="shared" si="144"/>
        <v>0</v>
      </c>
      <c r="K273" s="117">
        <f t="shared" si="144"/>
        <v>0</v>
      </c>
      <c r="L273" s="117">
        <f t="shared" si="144"/>
        <v>0</v>
      </c>
      <c r="M273" s="117">
        <f t="shared" si="144"/>
        <v>0</v>
      </c>
      <c r="N273" s="117">
        <f t="shared" si="144"/>
        <v>0</v>
      </c>
      <c r="O273" s="117">
        <f t="shared" si="144"/>
        <v>0</v>
      </c>
      <c r="P273" s="117">
        <f t="shared" si="144"/>
        <v>0</v>
      </c>
      <c r="Q273" s="117">
        <f t="shared" si="144"/>
        <v>0</v>
      </c>
      <c r="R273" s="117">
        <f t="shared" si="144"/>
        <v>0</v>
      </c>
      <c r="S273" s="117">
        <f t="shared" si="144"/>
        <v>0</v>
      </c>
      <c r="T273" s="117">
        <f t="shared" si="144"/>
        <v>0</v>
      </c>
      <c r="U273" s="117">
        <f t="shared" si="144"/>
        <v>0</v>
      </c>
      <c r="V273" s="117">
        <f t="shared" si="144"/>
        <v>0</v>
      </c>
      <c r="W273" s="117">
        <f t="shared" si="144"/>
        <v>0</v>
      </c>
      <c r="X273" s="117">
        <f t="shared" si="144"/>
        <v>0</v>
      </c>
      <c r="Y273" s="117">
        <f t="shared" si="144"/>
        <v>0</v>
      </c>
      <c r="Z273" s="125">
        <f>IF(Z272=0,0,ROUND(Z272/Z270*100,1))</f>
        <v>0</v>
      </c>
      <c r="AA273" s="89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spans="1:67" s="16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spans="1:67" s="16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spans="1:67" s="16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spans="1:67" s="16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spans="1:67" s="16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spans="1:67" s="16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spans="1:67" s="16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spans="1:67" s="16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spans="1:67" s="16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spans="1:67" s="16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spans="1:67" s="16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spans="1:67" s="16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spans="1:67" s="16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spans="1:67" s="16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spans="1:67" s="16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spans="1:67" s="16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spans="1:67" s="16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spans="1:67" s="16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spans="1:67" s="14" customFormat="1" ht="15" customHeight="1">
      <c r="A292" s="71" t="s">
        <v>47</v>
      </c>
      <c r="B292" s="107">
        <v>22</v>
      </c>
      <c r="C292" s="108">
        <v>23</v>
      </c>
      <c r="D292" s="108">
        <v>0</v>
      </c>
      <c r="E292" s="108">
        <v>1</v>
      </c>
      <c r="F292" s="108">
        <v>2</v>
      </c>
      <c r="G292" s="108">
        <v>3</v>
      </c>
      <c r="H292" s="108">
        <v>4</v>
      </c>
      <c r="I292" s="108">
        <v>5</v>
      </c>
      <c r="J292" s="108">
        <v>6</v>
      </c>
      <c r="K292" s="108">
        <v>7</v>
      </c>
      <c r="L292" s="108">
        <v>8</v>
      </c>
      <c r="M292" s="108">
        <v>9</v>
      </c>
      <c r="N292" s="108">
        <v>10</v>
      </c>
      <c r="O292" s="108">
        <v>11</v>
      </c>
      <c r="P292" s="108">
        <v>12</v>
      </c>
      <c r="Q292" s="108">
        <v>13</v>
      </c>
      <c r="R292" s="108">
        <v>14</v>
      </c>
      <c r="S292" s="108">
        <v>15</v>
      </c>
      <c r="T292" s="108">
        <v>16</v>
      </c>
      <c r="U292" s="108">
        <v>17</v>
      </c>
      <c r="V292" s="108">
        <v>18</v>
      </c>
      <c r="W292" s="108">
        <v>19</v>
      </c>
      <c r="X292" s="108">
        <v>20</v>
      </c>
      <c r="Y292" s="120">
        <v>21</v>
      </c>
      <c r="Z292" s="123" t="s">
        <v>48</v>
      </c>
      <c r="AA292" s="70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spans="1:67" s="14" customFormat="1" ht="15" customHeight="1">
      <c r="A293" s="69" t="s">
        <v>49</v>
      </c>
      <c r="B293" s="114">
        <f>SUM(B294:B295)</f>
        <v>1</v>
      </c>
      <c r="C293" s="115">
        <f t="shared" ref="C293" si="145">SUM(C294:C295)</f>
        <v>0</v>
      </c>
      <c r="D293" s="115">
        <f t="shared" ref="D293" si="146">SUM(D294:D295)</f>
        <v>0</v>
      </c>
      <c r="E293" s="115">
        <f t="shared" ref="E293" si="147">SUM(E294:E295)</f>
        <v>0</v>
      </c>
      <c r="F293" s="115">
        <f t="shared" ref="F293" si="148">SUM(F294:F295)</f>
        <v>0</v>
      </c>
      <c r="G293" s="115">
        <f t="shared" ref="G293" si="149">SUM(G294:G295)</f>
        <v>0</v>
      </c>
      <c r="H293" s="115">
        <f t="shared" ref="H293" si="150">SUM(H294:H295)</f>
        <v>0</v>
      </c>
      <c r="I293" s="115">
        <f t="shared" ref="I293" si="151">SUM(I294:I295)</f>
        <v>0</v>
      </c>
      <c r="J293" s="115">
        <f>SUM(J294:J295)</f>
        <v>6</v>
      </c>
      <c r="K293" s="115">
        <f>SUM(K294:K295)</f>
        <v>0</v>
      </c>
      <c r="L293" s="115">
        <f t="shared" ref="L293:U293" si="152">SUM(L294:L295)</f>
        <v>2</v>
      </c>
      <c r="M293" s="115">
        <f t="shared" si="152"/>
        <v>3</v>
      </c>
      <c r="N293" s="115">
        <f t="shared" si="152"/>
        <v>1</v>
      </c>
      <c r="O293" s="115">
        <f t="shared" si="152"/>
        <v>7</v>
      </c>
      <c r="P293" s="115">
        <f t="shared" si="152"/>
        <v>5</v>
      </c>
      <c r="Q293" s="115">
        <f t="shared" si="152"/>
        <v>8</v>
      </c>
      <c r="R293" s="115">
        <f t="shared" si="152"/>
        <v>10</v>
      </c>
      <c r="S293" s="115">
        <f t="shared" si="152"/>
        <v>5</v>
      </c>
      <c r="T293" s="115">
        <f t="shared" si="152"/>
        <v>7</v>
      </c>
      <c r="U293" s="115">
        <f t="shared" si="152"/>
        <v>7</v>
      </c>
      <c r="V293" s="115">
        <f>SUM(V294:V295)</f>
        <v>2</v>
      </c>
      <c r="W293" s="115">
        <f t="shared" ref="W293" si="153">SUM(W294:W295)</f>
        <v>2</v>
      </c>
      <c r="X293" s="115">
        <f t="shared" ref="X293" si="154">SUM(X294:X295)</f>
        <v>3</v>
      </c>
      <c r="Y293" s="121">
        <f t="shared" ref="Y293" si="155">SUM(Y294:Y295)</f>
        <v>1</v>
      </c>
      <c r="Z293" s="124">
        <f>SUM(B293:Y293)</f>
        <v>70</v>
      </c>
      <c r="AA293" s="88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spans="1:67" s="14" customFormat="1" ht="15" customHeight="1">
      <c r="A294" s="69" t="s">
        <v>44</v>
      </c>
      <c r="B294" s="114">
        <f>SUM(B248,B271)</f>
        <v>1</v>
      </c>
      <c r="C294" s="115">
        <f t="shared" ref="C294:R295" si="156">SUM(C248,C271)</f>
        <v>0</v>
      </c>
      <c r="D294" s="115">
        <f t="shared" si="156"/>
        <v>0</v>
      </c>
      <c r="E294" s="115">
        <f t="shared" si="156"/>
        <v>0</v>
      </c>
      <c r="F294" s="115">
        <f t="shared" si="156"/>
        <v>0</v>
      </c>
      <c r="G294" s="115">
        <f t="shared" si="156"/>
        <v>0</v>
      </c>
      <c r="H294" s="115">
        <f t="shared" si="156"/>
        <v>0</v>
      </c>
      <c r="I294" s="115">
        <f t="shared" si="156"/>
        <v>0</v>
      </c>
      <c r="J294" s="115">
        <f t="shared" si="156"/>
        <v>6</v>
      </c>
      <c r="K294" s="115">
        <f>SUM(K248,K271)</f>
        <v>0</v>
      </c>
      <c r="L294" s="115">
        <f t="shared" ref="L294:X295" si="157">SUM(L248,L271)</f>
        <v>2</v>
      </c>
      <c r="M294" s="115">
        <f t="shared" si="157"/>
        <v>3</v>
      </c>
      <c r="N294" s="115">
        <f t="shared" si="157"/>
        <v>1</v>
      </c>
      <c r="O294" s="115">
        <f t="shared" si="157"/>
        <v>7</v>
      </c>
      <c r="P294" s="115">
        <f t="shared" si="157"/>
        <v>5</v>
      </c>
      <c r="Q294" s="115">
        <f t="shared" si="157"/>
        <v>8</v>
      </c>
      <c r="R294" s="115">
        <f t="shared" si="157"/>
        <v>10</v>
      </c>
      <c r="S294" s="115">
        <f t="shared" si="157"/>
        <v>5</v>
      </c>
      <c r="T294" s="115">
        <f t="shared" si="157"/>
        <v>7</v>
      </c>
      <c r="U294" s="115">
        <f t="shared" si="157"/>
        <v>7</v>
      </c>
      <c r="V294" s="115">
        <f t="shared" si="157"/>
        <v>2</v>
      </c>
      <c r="W294" s="115">
        <f t="shared" si="157"/>
        <v>2</v>
      </c>
      <c r="X294" s="115">
        <f t="shared" si="157"/>
        <v>3</v>
      </c>
      <c r="Y294" s="121">
        <f>SUM(Y248,Y271)</f>
        <v>1</v>
      </c>
      <c r="Z294" s="124">
        <f>SUM(B294:Y294)</f>
        <v>70</v>
      </c>
      <c r="AA294" s="88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spans="1:67" s="14" customFormat="1" ht="15" customHeight="1">
      <c r="A295" s="69" t="s">
        <v>45</v>
      </c>
      <c r="B295" s="114">
        <f>SUM(B249,B272)</f>
        <v>0</v>
      </c>
      <c r="C295" s="115">
        <f t="shared" si="156"/>
        <v>0</v>
      </c>
      <c r="D295" s="115">
        <f t="shared" si="156"/>
        <v>0</v>
      </c>
      <c r="E295" s="115">
        <f t="shared" si="156"/>
        <v>0</v>
      </c>
      <c r="F295" s="115">
        <f t="shared" si="156"/>
        <v>0</v>
      </c>
      <c r="G295" s="115">
        <f t="shared" si="156"/>
        <v>0</v>
      </c>
      <c r="H295" s="115">
        <f t="shared" si="156"/>
        <v>0</v>
      </c>
      <c r="I295" s="115">
        <f t="shared" si="156"/>
        <v>0</v>
      </c>
      <c r="J295" s="115">
        <f t="shared" si="156"/>
        <v>0</v>
      </c>
      <c r="K295" s="115">
        <f t="shared" si="156"/>
        <v>0</v>
      </c>
      <c r="L295" s="115">
        <f t="shared" si="156"/>
        <v>0</v>
      </c>
      <c r="M295" s="115">
        <f t="shared" si="156"/>
        <v>0</v>
      </c>
      <c r="N295" s="115">
        <f t="shared" si="156"/>
        <v>0</v>
      </c>
      <c r="O295" s="115">
        <f t="shared" si="156"/>
        <v>0</v>
      </c>
      <c r="P295" s="115">
        <f t="shared" si="156"/>
        <v>0</v>
      </c>
      <c r="Q295" s="115">
        <f t="shared" si="156"/>
        <v>0</v>
      </c>
      <c r="R295" s="115">
        <f t="shared" si="156"/>
        <v>0</v>
      </c>
      <c r="S295" s="115">
        <f t="shared" si="157"/>
        <v>0</v>
      </c>
      <c r="T295" s="115">
        <f t="shared" si="157"/>
        <v>0</v>
      </c>
      <c r="U295" s="115">
        <f t="shared" si="157"/>
        <v>0</v>
      </c>
      <c r="V295" s="115">
        <f t="shared" si="157"/>
        <v>0</v>
      </c>
      <c r="W295" s="115">
        <f t="shared" si="157"/>
        <v>0</v>
      </c>
      <c r="X295" s="115">
        <f t="shared" si="157"/>
        <v>0</v>
      </c>
      <c r="Y295" s="121">
        <f>SUM(Y249,Y272)</f>
        <v>0</v>
      </c>
      <c r="Z295" s="124">
        <f>SUM(B295:Y295)</f>
        <v>0</v>
      </c>
      <c r="AA295" s="88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spans="1:67" s="14" customFormat="1" ht="15.95" customHeight="1">
      <c r="A296" s="17" t="s">
        <v>46</v>
      </c>
      <c r="B296" s="116">
        <f t="shared" ref="B296:Y296" si="158">IF(B295=0,0,ROUND(B295/B293*100,1))</f>
        <v>0</v>
      </c>
      <c r="C296" s="117">
        <f t="shared" si="158"/>
        <v>0</v>
      </c>
      <c r="D296" s="117">
        <f t="shared" si="158"/>
        <v>0</v>
      </c>
      <c r="E296" s="117">
        <f t="shared" si="158"/>
        <v>0</v>
      </c>
      <c r="F296" s="117">
        <f t="shared" si="158"/>
        <v>0</v>
      </c>
      <c r="G296" s="117">
        <f t="shared" si="158"/>
        <v>0</v>
      </c>
      <c r="H296" s="117">
        <f t="shared" si="158"/>
        <v>0</v>
      </c>
      <c r="I296" s="117">
        <f t="shared" si="158"/>
        <v>0</v>
      </c>
      <c r="J296" s="117">
        <f t="shared" si="158"/>
        <v>0</v>
      </c>
      <c r="K296" s="117">
        <f t="shared" si="158"/>
        <v>0</v>
      </c>
      <c r="L296" s="117">
        <f t="shared" si="158"/>
        <v>0</v>
      </c>
      <c r="M296" s="117">
        <f t="shared" si="158"/>
        <v>0</v>
      </c>
      <c r="N296" s="117">
        <f t="shared" si="158"/>
        <v>0</v>
      </c>
      <c r="O296" s="117">
        <f t="shared" si="158"/>
        <v>0</v>
      </c>
      <c r="P296" s="117">
        <f t="shared" si="158"/>
        <v>0</v>
      </c>
      <c r="Q296" s="117">
        <f t="shared" si="158"/>
        <v>0</v>
      </c>
      <c r="R296" s="117">
        <f t="shared" si="158"/>
        <v>0</v>
      </c>
      <c r="S296" s="117">
        <f t="shared" si="158"/>
        <v>0</v>
      </c>
      <c r="T296" s="117">
        <f t="shared" si="158"/>
        <v>0</v>
      </c>
      <c r="U296" s="117">
        <f t="shared" si="158"/>
        <v>0</v>
      </c>
      <c r="V296" s="117">
        <f t="shared" si="158"/>
        <v>0</v>
      </c>
      <c r="W296" s="117">
        <f t="shared" si="158"/>
        <v>0</v>
      </c>
      <c r="X296" s="117">
        <f t="shared" si="158"/>
        <v>0</v>
      </c>
      <c r="Y296" s="122">
        <f t="shared" si="158"/>
        <v>0</v>
      </c>
      <c r="Z296" s="125">
        <f>IF(Z295=0,0,ROUND(Z295/Z293*100,1))</f>
        <v>0</v>
      </c>
      <c r="AA296" s="89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spans="1:67" s="18" customFormat="1"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spans="1:67" s="18" customFormat="1"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spans="1:67" s="18" customFormat="1"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spans="1:67" s="18" customFormat="1"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spans="1:67" s="18" customFormat="1"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spans="1:67" s="18" customFormat="1"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spans="1:67" s="18" customFormat="1"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spans="1:67" s="18" customFormat="1"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spans="28:67" s="18" customFormat="1"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spans="28:67" s="18" customFormat="1"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spans="28:67" s="18" customFormat="1"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spans="28:67" s="18" customFormat="1"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spans="28:67" s="18" customFormat="1"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spans="28:67" s="18" customFormat="1"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spans="28:67" s="18" customFormat="1"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spans="28:67" s="18" customFormat="1"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spans="28:67" s="18" customFormat="1"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spans="28:67" s="18" customFormat="1"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spans="28:67" s="18" customFormat="1"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spans="28:67" s="18" customFormat="1"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spans="28:67" s="18" customFormat="1"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spans="28:67" s="18" customFormat="1"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spans="28:67" s="18" customFormat="1"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spans="28:67" s="18" customFormat="1"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spans="28:67" s="18" customFormat="1"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spans="28:67" s="18" customFormat="1"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spans="28:67" s="18" customFormat="1"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spans="28:67" s="18" customFormat="1"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spans="28:67" s="18" customFormat="1"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spans="28:67" s="18" customFormat="1"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spans="28:67" s="18" customFormat="1"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spans="28:67" s="18" customFormat="1"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spans="28:67" s="18" customFormat="1"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spans="28:67" s="18" customFormat="1"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spans="28:67" s="18" customFormat="1"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spans="28:67" s="18" customFormat="1"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spans="28:67" s="18" customFormat="1"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spans="28:67" s="18" customFormat="1"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spans="28:67" s="18" customFormat="1"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spans="28:67" s="18" customFormat="1"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spans="28:67" s="18" customFormat="1"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spans="28:67" s="18" customFormat="1"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spans="28:67" s="18" customFormat="1"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spans="28:67" s="18" customFormat="1"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spans="28:67" s="18" customFormat="1"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spans="28:67" s="18" customFormat="1"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spans="28:67" s="18" customFormat="1"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spans="28:67" s="18" customFormat="1"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spans="28:67" s="18" customFormat="1"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spans="28:67" s="18" customFormat="1"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spans="28:67" s="18" customFormat="1"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spans="28:67" s="18" customFormat="1"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spans="28:67" s="18" customFormat="1"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spans="28:67" s="18" customFormat="1"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spans="28:67" s="18" customFormat="1"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spans="28:67" s="18" customFormat="1"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spans="28:67" s="18" customFormat="1"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spans="28:67" s="18" customFormat="1"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spans="28:67" s="18" customFormat="1"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spans="28:67" s="18" customFormat="1"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spans="28:67" s="18" customFormat="1"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spans="28:67" s="18" customFormat="1"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spans="28:67" s="18" customFormat="1"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spans="28:67" s="18" customFormat="1"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spans="28:67" s="18" customFormat="1"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spans="28:67" s="18" customFormat="1"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spans="28:67" s="18" customFormat="1"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spans="28:67" s="18" customFormat="1"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spans="28:67" s="18" customFormat="1"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spans="28:67" s="18" customFormat="1"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spans="28:67" s="18" customFormat="1"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spans="28:67" s="18" customFormat="1"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spans="28:67" s="18" customFormat="1"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spans="28:67" s="18" customFormat="1"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spans="28:67" s="18" customFormat="1"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spans="28:67" s="18" customFormat="1"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spans="28:67" s="18" customFormat="1"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spans="28:67" s="18" customFormat="1"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spans="28:67" s="18" customFormat="1"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spans="28:67" s="18" customFormat="1"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spans="28:67" s="18" customFormat="1"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spans="28:67" s="18" customFormat="1"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spans="28:67" s="18" customFormat="1"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spans="28:67" s="18" customFormat="1"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spans="28:67" s="18" customFormat="1"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spans="28:67" s="18" customFormat="1"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spans="28:67" s="18" customFormat="1"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spans="28:67" s="18" customFormat="1"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spans="28:67" s="18" customFormat="1"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spans="28:67" s="18" customFormat="1"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spans="28:67" s="18" customFormat="1"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spans="28:67" s="18" customFormat="1"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spans="28:67" s="18" customFormat="1"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spans="28:67" s="18" customFormat="1"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spans="28:67" s="18" customFormat="1"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spans="28:67" s="18" customFormat="1"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spans="28:67" s="18" customFormat="1"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spans="28:67" s="18" customFormat="1"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spans="28:67" s="18" customFormat="1"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spans="28:67" s="18" customFormat="1"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spans="28:67" s="18" customFormat="1"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spans="28:67" s="18" customFormat="1"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spans="28:67" s="18" customFormat="1"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spans="28:67" s="18" customFormat="1"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spans="28:67" s="18" customFormat="1"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spans="28:67" s="18" customFormat="1"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spans="28:67" s="18" customFormat="1"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spans="28:67" s="18" customFormat="1"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spans="28:67" s="18" customFormat="1"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spans="28:67" s="18" customFormat="1"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spans="28:67" s="18" customFormat="1"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spans="28:67" s="18" customFormat="1"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spans="28:67" s="18" customFormat="1"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spans="28:67" s="18" customFormat="1"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spans="28:67" s="18" customFormat="1"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spans="28:67" s="18" customFormat="1"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spans="28:67" s="18" customFormat="1"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spans="28:67" s="18" customFormat="1"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spans="28:67" s="18" customFormat="1"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spans="28:67" s="18" customFormat="1"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spans="28:67" s="18" customFormat="1"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spans="28:67" s="18" customFormat="1"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spans="28:67" s="18" customFormat="1"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spans="28:67" s="18" customFormat="1"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spans="28:67" s="18" customFormat="1"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spans="28:67" s="18" customFormat="1"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spans="28:67" s="18" customFormat="1"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spans="28:67" s="18" customFormat="1"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spans="28:67" s="18" customFormat="1"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spans="28:67" s="18" customFormat="1"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spans="28:67" s="18" customFormat="1"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spans="28:67" s="18" customFormat="1"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spans="28:67" s="18" customFormat="1"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spans="28:67" s="18" customFormat="1"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spans="28:67" s="18" customFormat="1"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spans="28:67" s="18" customFormat="1"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spans="28:67" s="18" customFormat="1"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spans="28:67" s="18" customFormat="1"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spans="28:67" s="18" customFormat="1"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spans="28:67" s="18" customFormat="1"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spans="28:67" s="18" customFormat="1"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spans="28:67" s="18" customFormat="1"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spans="28:67" s="18" customFormat="1"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spans="28:67" s="18" customFormat="1"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spans="28:67" s="18" customFormat="1"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spans="28:67" s="18" customFormat="1"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spans="28:67" s="18" customFormat="1"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spans="28:67" s="18" customFormat="1"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spans="28:67" s="18" customFormat="1"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spans="28:67" s="18" customFormat="1"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spans="28:67" s="18" customFormat="1"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spans="28:67" s="18" customFormat="1"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spans="28:67" s="18" customFormat="1"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spans="28:67" s="18" customFormat="1"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spans="28:67" s="18" customFormat="1"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spans="28:67" s="18" customFormat="1"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spans="28:67" s="18" customFormat="1"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spans="28:67" s="18" customFormat="1"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spans="28:67" s="18" customFormat="1"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spans="28:67" s="18" customFormat="1"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spans="28:67" s="18" customFormat="1"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spans="28:67" s="18" customFormat="1"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spans="28:67" s="18" customFormat="1"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spans="28:67" s="18" customFormat="1"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spans="28:67" s="18" customFormat="1"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spans="28:67" s="18" customFormat="1"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spans="28:67" s="18" customFormat="1"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spans="28:67" s="18" customFormat="1"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spans="28:67" s="18" customFormat="1"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spans="28:67" s="18" customFormat="1"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spans="28:67" s="18" customFormat="1"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spans="28:67" s="18" customFormat="1"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spans="28:67" s="18" customFormat="1"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spans="28:67" s="18" customFormat="1"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spans="28:67" s="18" customFormat="1"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spans="28:67" s="18" customFormat="1"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spans="28:67" s="18" customFormat="1"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spans="28:67" s="18" customFormat="1"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spans="28:67" s="18" customFormat="1"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spans="28:67" s="18" customFormat="1"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spans="28:67" s="18" customFormat="1"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spans="28:67" s="18" customFormat="1"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spans="28:67" s="18" customFormat="1"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spans="28:67" s="18" customFormat="1"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spans="28:67" s="18" customFormat="1"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spans="28:67" s="18" customFormat="1"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spans="28:67" s="18" customFormat="1"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spans="28:67" s="18" customFormat="1"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spans="28:67" s="18" customFormat="1"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spans="28:67" s="18" customFormat="1"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spans="28:67" s="18" customFormat="1"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spans="28:67" s="18" customFormat="1"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spans="28:67" s="18" customFormat="1"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spans="28:67" s="18" customFormat="1"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spans="28:67" s="18" customFormat="1"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spans="28:67" s="18" customFormat="1"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spans="28:67" s="18" customFormat="1"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spans="28:67" s="18" customFormat="1"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spans="28:67" s="18" customFormat="1"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spans="28:67" s="18" customFormat="1"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spans="28:67" s="18" customFormat="1"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spans="28:67" s="18" customFormat="1"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spans="28:67" s="18" customFormat="1"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spans="28:67" s="18" customFormat="1"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spans="28:67" s="18" customFormat="1"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spans="28:67" s="18" customFormat="1"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spans="28:67" s="18" customFormat="1"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spans="28:67" s="18" customFormat="1"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spans="28:67" s="18" customFormat="1"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spans="28:67" s="18" customFormat="1"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spans="28:67" s="18" customFormat="1"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spans="28:67" s="18" customFormat="1"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spans="28:67" s="18" customFormat="1"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spans="28:67" s="18" customFormat="1"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spans="28:67" s="18" customFormat="1"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spans="28:67" s="18" customFormat="1"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spans="28:67" s="18" customFormat="1"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spans="28:67" s="18" customFormat="1"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spans="28:67" s="18" customFormat="1"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spans="28:67" s="18" customFormat="1"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spans="28:67" s="18" customFormat="1"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spans="28:67" s="18" customFormat="1"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spans="28:67" s="18" customFormat="1"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spans="28:67" s="18" customFormat="1"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spans="28:67" s="18" customFormat="1"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spans="28:67" s="18" customFormat="1"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spans="28:67" s="18" customFormat="1"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spans="28:67" s="18" customFormat="1"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spans="28:67" s="18" customFormat="1"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spans="28:67" s="18" customFormat="1"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spans="28:67" s="18" customFormat="1"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spans="28:67" s="18" customFormat="1"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spans="28:67" s="18" customFormat="1"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spans="28:67" s="18" customFormat="1"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spans="28:67" s="18" customFormat="1"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spans="28:67" s="18" customFormat="1"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spans="28:67" s="18" customFormat="1"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spans="28:67" s="18" customFormat="1"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spans="28:67" s="18" customFormat="1"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spans="28:67" s="18" customFormat="1"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spans="28:67" s="18" customFormat="1"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spans="28:67" s="18" customFormat="1"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spans="28:67" s="18" customFormat="1"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spans="28:67" s="18" customFormat="1"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spans="28:67" s="18" customFormat="1"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spans="28:67" s="18" customFormat="1"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spans="28:67" s="18" customFormat="1"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spans="28:67" s="18" customFormat="1"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spans="28:67" s="18" customFormat="1"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spans="28:67" s="18" customFormat="1"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spans="28:67" s="18" customFormat="1"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spans="28:67" s="18" customFormat="1"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spans="28:67" s="18" customFormat="1"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spans="28:67" s="18" customFormat="1"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spans="28:67" s="18" customFormat="1"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spans="28:67" s="18" customFormat="1"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spans="28:67" s="18" customFormat="1"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spans="28:67" s="18" customFormat="1"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spans="28:67" s="18" customFormat="1"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spans="28:67" s="18" customFormat="1"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spans="28:67" s="18" customFormat="1"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spans="28:67" s="18" customFormat="1"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spans="28:67" s="18" customFormat="1"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spans="28:67" s="18" customFormat="1"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spans="28:67" s="18" customFormat="1"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spans="28:67" s="18" customFormat="1"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spans="28:67" s="18" customFormat="1"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spans="28:67" s="18" customFormat="1"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spans="28:67" s="18" customFormat="1"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spans="28:67" s="18" customFormat="1"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spans="28:67" s="18" customFormat="1"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spans="28:67" s="18" customFormat="1"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spans="28:67" s="18" customFormat="1"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spans="28:67" s="18" customFormat="1"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spans="28:67" s="18" customFormat="1"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spans="28:67" s="18" customFormat="1"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spans="28:67" s="18" customFormat="1"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spans="28:67" s="18" customFormat="1"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spans="28:67" s="18" customFormat="1"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spans="28:67" s="18" customFormat="1"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spans="28:67" s="18" customFormat="1"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spans="28:67" s="18" customFormat="1"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spans="28:67" s="18" customFormat="1"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spans="28:67" s="18" customFormat="1"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spans="28:67" s="18" customFormat="1"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spans="28:67" s="18" customFormat="1"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spans="28:67" s="18" customFormat="1"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spans="28:67" s="18" customFormat="1"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spans="28:67" s="18" customFormat="1"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spans="28:67" s="18" customFormat="1"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spans="28:67" s="18" customFormat="1"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spans="28:67" s="18" customFormat="1"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spans="28:67" s="18" customFormat="1"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spans="28:67" s="18" customFormat="1"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spans="28:67" s="18" customFormat="1"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spans="28:67" s="18" customFormat="1"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spans="28:67" s="18" customFormat="1"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spans="28:67" s="18" customFormat="1"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spans="28:67" s="18" customFormat="1"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spans="28:67" s="18" customFormat="1"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spans="28:67" s="18" customFormat="1"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spans="28:67" s="18" customFormat="1"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spans="28:67" s="18" customFormat="1"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spans="28:67" s="18" customFormat="1"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spans="28:67" s="18" customFormat="1"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spans="28:67" s="18" customFormat="1"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spans="28:67" s="18" customFormat="1"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spans="28:67" s="18" customFormat="1"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spans="28:67" s="18" customFormat="1"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spans="28:67" s="18" customFormat="1"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spans="28:67" s="18" customFormat="1"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spans="28:67" s="18" customFormat="1"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spans="28:67" s="18" customFormat="1"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spans="28:67" s="18" customFormat="1"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spans="28:67" s="18" customFormat="1"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spans="28:67" s="18" customFormat="1"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spans="28:67" s="18" customFormat="1"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spans="28:67" s="18" customFormat="1"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spans="28:67" s="18" customFormat="1"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spans="28:67" s="18" customFormat="1"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spans="28:67" s="18" customFormat="1"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spans="28:67" s="18" customFormat="1"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spans="28:67" s="18" customFormat="1"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spans="28:67" s="18" customFormat="1"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spans="28:67" s="18" customFormat="1"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spans="28:67" s="18" customFormat="1"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spans="28:67" s="18" customFormat="1"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</sheetData>
  <phoneticPr fontId="1"/>
  <printOptions gridLinesSet="0"/>
  <pageMargins left="0.98425196850393704" right="0.39370078740157483" top="0.59055118110236227" bottom="0.47244094488188981" header="0" footer="0"/>
  <pageSetup paperSize="9" scale="62" orientation="portrait" horizontalDpi="300" verticalDpi="300" r:id="rId1"/>
  <headerFooter scaleWithDoc="0" alignWithMargins="0"/>
  <rowBreaks count="2" manualBreakCount="2">
    <brk id="87" max="26" man="1"/>
    <brk id="157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F7" sqref="F7"/>
    </sheetView>
  </sheetViews>
  <sheetFormatPr defaultRowHeight="13.5"/>
  <cols>
    <col min="1" max="1" width="11.125" style="126" customWidth="1"/>
    <col min="2" max="2" width="30.5" style="126" customWidth="1"/>
    <col min="3" max="3" width="12.25" style="126" customWidth="1"/>
    <col min="4" max="4" width="28.125" style="126" customWidth="1"/>
    <col min="5" max="16384" width="9" style="126"/>
  </cols>
  <sheetData>
    <row r="1" spans="1:4" ht="36" customHeight="1" thickBot="1">
      <c r="A1" s="169" t="s">
        <v>139</v>
      </c>
      <c r="B1" s="170"/>
      <c r="C1" s="170"/>
      <c r="D1" s="171"/>
    </row>
    <row r="2" spans="1:4" ht="24" customHeight="1" thickBot="1">
      <c r="A2" s="143" t="s">
        <v>138</v>
      </c>
      <c r="B2" s="145" t="s">
        <v>137</v>
      </c>
      <c r="C2" s="141" t="s">
        <v>136</v>
      </c>
      <c r="D2" s="144" t="s">
        <v>135</v>
      </c>
    </row>
    <row r="3" spans="1:4" ht="24" customHeight="1" thickBot="1">
      <c r="A3" s="143" t="s">
        <v>134</v>
      </c>
      <c r="B3" s="142" t="s">
        <v>133</v>
      </c>
      <c r="C3" s="141"/>
      <c r="D3" s="140"/>
    </row>
    <row r="4" spans="1:4">
      <c r="A4" s="139" t="s">
        <v>132</v>
      </c>
      <c r="B4" s="138"/>
      <c r="C4" s="138"/>
      <c r="D4" s="137"/>
    </row>
    <row r="5" spans="1:4">
      <c r="A5" s="132"/>
      <c r="B5" s="131"/>
      <c r="C5" s="131"/>
      <c r="D5" s="130"/>
    </row>
    <row r="6" spans="1:4">
      <c r="A6" s="132"/>
      <c r="B6" s="131"/>
      <c r="C6" s="131"/>
      <c r="D6" s="130"/>
    </row>
    <row r="7" spans="1:4">
      <c r="A7" s="132"/>
      <c r="B7" s="131"/>
      <c r="C7" s="131"/>
      <c r="D7" s="130"/>
    </row>
    <row r="8" spans="1:4">
      <c r="A8" s="132"/>
      <c r="B8" s="131"/>
      <c r="C8" s="131"/>
      <c r="D8" s="130"/>
    </row>
    <row r="9" spans="1:4">
      <c r="A9" s="132"/>
      <c r="B9" s="131"/>
      <c r="C9" s="131"/>
      <c r="D9" s="130"/>
    </row>
    <row r="10" spans="1:4">
      <c r="A10" s="132"/>
      <c r="B10" s="131"/>
      <c r="C10" s="131"/>
      <c r="D10" s="130"/>
    </row>
    <row r="11" spans="1:4">
      <c r="A11" s="132"/>
      <c r="B11" s="131"/>
      <c r="C11" s="131"/>
      <c r="D11" s="130"/>
    </row>
    <row r="12" spans="1:4">
      <c r="A12" s="132"/>
      <c r="B12" s="131"/>
      <c r="C12" s="131"/>
      <c r="D12" s="130"/>
    </row>
    <row r="13" spans="1:4">
      <c r="A13" s="132"/>
      <c r="B13" s="131"/>
      <c r="C13" s="131"/>
      <c r="D13" s="130"/>
    </row>
    <row r="14" spans="1:4">
      <c r="A14" s="132"/>
      <c r="B14" s="131"/>
      <c r="C14" s="131"/>
      <c r="D14" s="130"/>
    </row>
    <row r="15" spans="1:4">
      <c r="A15" s="132"/>
      <c r="B15" s="131"/>
      <c r="C15" s="131"/>
      <c r="D15" s="130"/>
    </row>
    <row r="16" spans="1:4">
      <c r="A16" s="132"/>
      <c r="B16" s="131"/>
      <c r="C16" s="131"/>
      <c r="D16" s="130"/>
    </row>
    <row r="17" spans="1:4">
      <c r="A17" s="132"/>
      <c r="B17" s="131"/>
      <c r="C17" s="131"/>
      <c r="D17" s="130"/>
    </row>
    <row r="18" spans="1:4">
      <c r="A18" s="132"/>
      <c r="B18" s="131"/>
      <c r="C18" s="131"/>
      <c r="D18" s="130"/>
    </row>
    <row r="19" spans="1:4">
      <c r="A19" s="132"/>
      <c r="B19" s="131"/>
      <c r="C19" s="131"/>
      <c r="D19" s="130"/>
    </row>
    <row r="20" spans="1:4">
      <c r="A20" s="132"/>
      <c r="B20" s="131"/>
      <c r="C20" s="131"/>
      <c r="D20" s="130"/>
    </row>
    <row r="21" spans="1:4">
      <c r="A21" s="132"/>
      <c r="B21" s="131"/>
      <c r="C21" s="131"/>
      <c r="D21" s="130"/>
    </row>
    <row r="22" spans="1:4">
      <c r="A22" s="132"/>
      <c r="B22" s="131"/>
      <c r="C22" s="131"/>
      <c r="D22" s="130"/>
    </row>
    <row r="23" spans="1:4">
      <c r="A23" s="132"/>
      <c r="B23" s="131"/>
      <c r="C23" s="131"/>
      <c r="D23" s="130"/>
    </row>
    <row r="24" spans="1:4">
      <c r="A24" s="132"/>
      <c r="B24" s="131"/>
      <c r="C24" s="131"/>
      <c r="D24" s="130"/>
    </row>
    <row r="25" spans="1:4">
      <c r="A25" s="132"/>
      <c r="B25" s="131"/>
      <c r="C25" s="131"/>
      <c r="D25" s="130"/>
    </row>
    <row r="26" spans="1:4">
      <c r="A26" s="132"/>
      <c r="B26" s="131"/>
      <c r="C26" s="131"/>
      <c r="D26" s="130"/>
    </row>
    <row r="27" spans="1:4">
      <c r="A27" s="132"/>
      <c r="B27" s="131"/>
      <c r="C27" s="131"/>
      <c r="D27" s="130"/>
    </row>
    <row r="28" spans="1:4">
      <c r="A28" s="136"/>
      <c r="B28" s="135"/>
      <c r="C28" s="135"/>
      <c r="D28" s="134"/>
    </row>
    <row r="29" spans="1:4">
      <c r="A29" s="133" t="s">
        <v>131</v>
      </c>
      <c r="B29" s="131"/>
      <c r="C29" s="131"/>
      <c r="D29" s="130"/>
    </row>
    <row r="30" spans="1:4">
      <c r="A30" s="132"/>
      <c r="B30" s="131"/>
      <c r="C30" s="131"/>
      <c r="D30" s="130"/>
    </row>
    <row r="31" spans="1:4">
      <c r="A31" s="132"/>
      <c r="B31" s="131"/>
      <c r="C31" s="131"/>
      <c r="D31" s="130"/>
    </row>
    <row r="32" spans="1:4">
      <c r="A32" s="132"/>
      <c r="B32" s="131"/>
      <c r="C32" s="131"/>
      <c r="D32" s="130"/>
    </row>
    <row r="33" spans="1:4">
      <c r="A33" s="132"/>
      <c r="B33" s="131"/>
      <c r="C33" s="131"/>
      <c r="D33" s="130"/>
    </row>
    <row r="34" spans="1:4">
      <c r="A34" s="132"/>
      <c r="B34" s="131"/>
      <c r="C34" s="131"/>
      <c r="D34" s="130"/>
    </row>
    <row r="35" spans="1:4">
      <c r="A35" s="132"/>
      <c r="B35" s="131"/>
      <c r="C35" s="131"/>
      <c r="D35" s="130"/>
    </row>
    <row r="36" spans="1:4">
      <c r="A36" s="132"/>
      <c r="B36" s="131"/>
      <c r="C36" s="131"/>
      <c r="D36" s="130"/>
    </row>
    <row r="37" spans="1:4">
      <c r="A37" s="132"/>
      <c r="B37" s="131"/>
      <c r="C37" s="131"/>
      <c r="D37" s="130"/>
    </row>
    <row r="38" spans="1:4">
      <c r="A38" s="132"/>
      <c r="B38" s="131"/>
      <c r="C38" s="131"/>
      <c r="D38" s="130"/>
    </row>
    <row r="39" spans="1:4">
      <c r="A39" s="132"/>
      <c r="B39" s="131"/>
      <c r="C39" s="131"/>
      <c r="D39" s="130"/>
    </row>
    <row r="40" spans="1:4">
      <c r="A40" s="132"/>
      <c r="B40" s="131"/>
      <c r="C40" s="131"/>
      <c r="D40" s="130"/>
    </row>
    <row r="41" spans="1:4">
      <c r="A41" s="132"/>
      <c r="B41" s="131"/>
      <c r="C41" s="131"/>
      <c r="D41" s="130"/>
    </row>
    <row r="42" spans="1:4">
      <c r="A42" s="132"/>
      <c r="B42" s="131"/>
      <c r="C42" s="131"/>
      <c r="D42" s="130"/>
    </row>
    <row r="43" spans="1:4">
      <c r="A43" s="132"/>
      <c r="B43" s="131"/>
      <c r="C43" s="131"/>
      <c r="D43" s="130"/>
    </row>
    <row r="44" spans="1:4">
      <c r="A44" s="132"/>
      <c r="B44" s="131"/>
      <c r="C44" s="131"/>
      <c r="D44" s="130"/>
    </row>
    <row r="45" spans="1:4">
      <c r="A45" s="132"/>
      <c r="B45" s="131"/>
      <c r="C45" s="131"/>
      <c r="D45" s="130"/>
    </row>
    <row r="46" spans="1:4">
      <c r="A46" s="132"/>
      <c r="B46" s="131"/>
      <c r="C46" s="131"/>
      <c r="D46" s="130"/>
    </row>
    <row r="47" spans="1:4">
      <c r="A47" s="132"/>
      <c r="B47" s="131"/>
      <c r="C47" s="131"/>
      <c r="D47" s="130"/>
    </row>
    <row r="48" spans="1:4">
      <c r="A48" s="132"/>
      <c r="B48" s="131"/>
      <c r="C48" s="131"/>
      <c r="D48" s="130"/>
    </row>
    <row r="49" spans="1:4">
      <c r="A49" s="132"/>
      <c r="B49" s="131"/>
      <c r="C49" s="131"/>
      <c r="D49" s="130"/>
    </row>
    <row r="50" spans="1:4">
      <c r="A50" s="132"/>
      <c r="B50" s="131"/>
      <c r="C50" s="131"/>
      <c r="D50" s="130"/>
    </row>
    <row r="51" spans="1:4">
      <c r="A51" s="132"/>
      <c r="B51" s="131"/>
      <c r="C51" s="131"/>
      <c r="D51" s="130"/>
    </row>
    <row r="52" spans="1:4">
      <c r="A52" s="132"/>
      <c r="B52" s="131"/>
      <c r="C52" s="131"/>
      <c r="D52" s="130"/>
    </row>
    <row r="53" spans="1:4" ht="14.25" thickBot="1">
      <c r="A53" s="129"/>
      <c r="B53" s="128"/>
      <c r="C53" s="128"/>
      <c r="D53" s="127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r:id="rId5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28575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r:id="rId7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28575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方向別</vt:lpstr>
      <vt:lpstr>断面別</vt:lpstr>
      <vt:lpstr>変動図</vt:lpstr>
      <vt:lpstr>流動図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2018-08-02T04:10:33Z</dcterms:modified>
</cp:coreProperties>
</file>