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5175" yWindow="1590" windowWidth="15870" windowHeight="11760" activeTab="1"/>
  </bookViews>
  <sheets>
    <sheet name="調査地点図" sheetId="332" r:id="rId1"/>
    <sheet name="自動車交通量(交差点計)" sheetId="321" r:id="rId2"/>
    <sheet name="自動車流量図(1)" sheetId="294" r:id="rId3"/>
    <sheet name="自動車流量図(2)" sheetId="333" r:id="rId4"/>
    <sheet name="【方向別】自動車交通量(1)" sheetId="295" r:id="rId5"/>
    <sheet name="【方向別】自動車交通量(2)" sheetId="296" r:id="rId6"/>
    <sheet name="【方向別】自動車交通量(3)" sheetId="297" r:id="rId7"/>
    <sheet name="【方向別】自動車交通量(4)" sheetId="298" r:id="rId8"/>
    <sheet name="【方向別】自動車交通量(5)" sheetId="299" r:id="rId9"/>
    <sheet name="【方向別】自動車交通量(6)" sheetId="300" r:id="rId10"/>
    <sheet name="【方向別】自動車交通量(7)" sheetId="301" r:id="rId11"/>
    <sheet name="【方向別】自動車交通量(8)" sheetId="302" r:id="rId12"/>
    <sheet name="【方向別】自動車交通量(9)" sheetId="303" r:id="rId13"/>
    <sheet name="【方向別】自動車交通量(10)" sheetId="304" r:id="rId14"/>
    <sheet name="【方向別】自動車交通量(11)" sheetId="305" r:id="rId15"/>
    <sheet name="【方向別】自動車交通量(12)" sheetId="306" r:id="rId16"/>
    <sheet name="【方向別】自動車交通量(13)" sheetId="307" r:id="rId17"/>
    <sheet name="【方向別】自動車交通量(14)" sheetId="308" r:id="rId18"/>
    <sheet name="構成図" sheetId="292" r:id="rId19"/>
    <sheet name="横断構成図" sheetId="329" r:id="rId20"/>
    <sheet name="信号現示" sheetId="291" r:id="rId21"/>
    <sheet name="階梯図" sheetId="327" r:id="rId22"/>
    <sheet name="現示秒数" sheetId="328" r:id="rId23"/>
    <sheet name="【断面別】自動車交通量(A断面流入）" sheetId="309" r:id="rId24"/>
    <sheet name="【断面別】自動車交通量(A断面流出）)" sheetId="310" r:id="rId25"/>
    <sheet name="【断面別】自動車交通量(A断面計)" sheetId="311" r:id="rId26"/>
    <sheet name="【断面別】自動車交通量(B断面流入)" sheetId="312" r:id="rId27"/>
    <sheet name="【断面別】自動車交通量(B断面流出)" sheetId="313" r:id="rId28"/>
    <sheet name="【断面別】自動車交通量(B断面計)" sheetId="314" r:id="rId29"/>
    <sheet name="【断面別】自動車交通量(C断面流入)" sheetId="315" r:id="rId30"/>
    <sheet name="【断面別】自動車交通量(C断面流出)" sheetId="316" r:id="rId31"/>
    <sheet name="【断面別】自動車交通量(C断面計)" sheetId="317" r:id="rId32"/>
    <sheet name="【断面別】自動車交通量(D断面流入)" sheetId="318" r:id="rId33"/>
    <sheet name="【断面別】自動車交通量(流出)" sheetId="319" r:id="rId34"/>
    <sheet name="【断面別】自動車交通量(D断面計)" sheetId="320" r:id="rId35"/>
    <sheet name="自動車変動図(1)" sheetId="281" r:id="rId36"/>
    <sheet name="自動車変動図(2)" sheetId="280" r:id="rId37"/>
    <sheet name="自動車変動図(3)" sheetId="279" r:id="rId38"/>
    <sheet name="自動車変動図(4)" sheetId="278" r:id="rId39"/>
    <sheet name="自動車変動図(5)" sheetId="277" r:id="rId40"/>
    <sheet name="自動車変動図(6)" sheetId="276" r:id="rId41"/>
    <sheet name="自動車変動図(7)" sheetId="275" r:id="rId42"/>
    <sheet name="渋滞長" sheetId="290" r:id="rId43"/>
    <sheet name="渋滞長(1)" sheetId="322" r:id="rId44"/>
    <sheet name="渋滞長(2)" sheetId="323" r:id="rId45"/>
    <sheet name="渋滞長(3)" sheetId="324" r:id="rId46"/>
    <sheet name="渋滞長(4)" sheetId="325" r:id="rId47"/>
    <sheet name="渋滞長(5)" sheetId="326" r:id="rId48"/>
  </sheets>
  <definedNames>
    <definedName name="_xlnm.Print_Area" localSheetId="25">'【断面別】自動車交通量(A断面計)'!$B$2:$L$52</definedName>
    <definedName name="_xlnm.Print_Area" localSheetId="24">'【断面別】自動車交通量(A断面流出）)'!$B$2:$L$52</definedName>
    <definedName name="_xlnm.Print_Area" localSheetId="23">'【断面別】自動車交通量(A断面流入）'!$B$2:$L$52</definedName>
    <definedName name="_xlnm.Print_Area" localSheetId="28">'【断面別】自動車交通量(B断面計)'!$B$2:$L$52</definedName>
    <definedName name="_xlnm.Print_Area" localSheetId="27">'【断面別】自動車交通量(B断面流出)'!$B$2:$L$52</definedName>
    <definedName name="_xlnm.Print_Area" localSheetId="26">'【断面別】自動車交通量(B断面流入)'!$B$2:$L$52</definedName>
    <definedName name="_xlnm.Print_Area" localSheetId="31">'【断面別】自動車交通量(C断面計)'!$B$2:$L$52</definedName>
    <definedName name="_xlnm.Print_Area" localSheetId="30">'【断面別】自動車交通量(C断面流出)'!$B$2:$L$52</definedName>
    <definedName name="_xlnm.Print_Area" localSheetId="29">'【断面別】自動車交通量(C断面流入)'!$B$2:$L$52</definedName>
    <definedName name="_xlnm.Print_Area" localSheetId="34">'【断面別】自動車交通量(D断面計)'!$B$2:$L$52</definedName>
    <definedName name="_xlnm.Print_Area" localSheetId="32">'【断面別】自動車交通量(D断面流入)'!$B$2:$L$52</definedName>
    <definedName name="_xlnm.Print_Area" localSheetId="33">'【断面別】自動車交通量(流出)'!$B$2:$L$52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16">'【方向別】自動車交通量(13)'!$B$2:$L$52</definedName>
    <definedName name="_xlnm.Print_Area" localSheetId="17">'【方向別】自動車交通量(14)'!$B$2:$L$52</definedName>
    <definedName name="_xlnm.Print_Area" localSheetId="5">'【方向別】自動車交通量(2)'!$B$2:$L$52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19">横断構成図!$A$1:$I$48</definedName>
    <definedName name="_xlnm.Print_Area" localSheetId="21">階梯図!$A$1:$I$40</definedName>
    <definedName name="_xlnm.Print_Area" localSheetId="1">'自動車交通量(交差点計)'!$B$2:$L$52</definedName>
    <definedName name="_xlnm.Print_Area" localSheetId="35">'自動車変動図(1)'!$B$2:$Q$69</definedName>
    <definedName name="_xlnm.Print_Area" localSheetId="36">'自動車変動図(2)'!$B$2:$Q$69</definedName>
    <definedName name="_xlnm.Print_Area" localSheetId="37">'自動車変動図(3)'!$B$2:$Q$69</definedName>
    <definedName name="_xlnm.Print_Area" localSheetId="38">'自動車変動図(4)'!$B$2:$Q$69</definedName>
    <definedName name="_xlnm.Print_Area" localSheetId="39">'自動車変動図(5)'!$B$2:$Q$69</definedName>
    <definedName name="_xlnm.Print_Area" localSheetId="40">'自動車変動図(6)'!$B$2:$Q$69</definedName>
    <definedName name="_xlnm.Print_Area" localSheetId="41">'自動車変動図(7)'!$B$2:$Q$69</definedName>
    <definedName name="_xlnm.Print_Area" localSheetId="2">'自動車流量図(1)'!$B$2:$I$35</definedName>
    <definedName name="_xlnm.Print_Area" localSheetId="3">'自動車流量図(2)'!$B$2:$L$23</definedName>
    <definedName name="_xlnm.Print_Area" localSheetId="43">'渋滞長(1)'!$B$2:$T$52</definedName>
    <definedName name="_xlnm.Print_Area" localSheetId="44">'渋滞長(2)'!$B$2:$T$52</definedName>
    <definedName name="_xlnm.Print_Area" localSheetId="45">'渋滞長(3)'!$B$2:$T$52</definedName>
    <definedName name="_xlnm.Print_Area" localSheetId="46">'渋滞長(4)'!$B$2:$T$52</definedName>
    <definedName name="_xlnm.Print_Area" localSheetId="47">'渋滞長(5)'!$B$2:$T$52</definedName>
    <definedName name="_xlnm.Print_Area" localSheetId="0">調査地点図!$A$1:$I$30</definedName>
    <definedName name="_xlnm.Print_Titles" localSheetId="25">'【断面別】自動車交通量(A断面計)'!$2:$13</definedName>
    <definedName name="_xlnm.Print_Titles" localSheetId="24">'【断面別】自動車交通量(A断面流出）)'!$2:$13</definedName>
    <definedName name="_xlnm.Print_Titles" localSheetId="23">'【断面別】自動車交通量(A断面流入）'!$2:$13</definedName>
    <definedName name="_xlnm.Print_Titles" localSheetId="28">'【断面別】自動車交通量(B断面計)'!$2:$13</definedName>
    <definedName name="_xlnm.Print_Titles" localSheetId="27">'【断面別】自動車交通量(B断面流出)'!$2:$13</definedName>
    <definedName name="_xlnm.Print_Titles" localSheetId="26">'【断面別】自動車交通量(B断面流入)'!$2:$13</definedName>
    <definedName name="_xlnm.Print_Titles" localSheetId="31">'【断面別】自動車交通量(C断面計)'!$2:$13</definedName>
    <definedName name="_xlnm.Print_Titles" localSheetId="30">'【断面別】自動車交通量(C断面流出)'!$2:$13</definedName>
    <definedName name="_xlnm.Print_Titles" localSheetId="29">'【断面別】自動車交通量(C断面流入)'!$2:$13</definedName>
    <definedName name="_xlnm.Print_Titles" localSheetId="34">'【断面別】自動車交通量(D断面計)'!$2:$13</definedName>
    <definedName name="_xlnm.Print_Titles" localSheetId="32">'【断面別】自動車交通量(D断面流入)'!$2:$13</definedName>
    <definedName name="_xlnm.Print_Titles" localSheetId="33">'【断面別】自動車交通量(流出)'!$2:$13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16">'【方向別】自動車交通量(13)'!$2:$13</definedName>
    <definedName name="_xlnm.Print_Titles" localSheetId="17">'【方向別】自動車交通量(14)'!$2:$13</definedName>
    <definedName name="_xlnm.Print_Titles" localSheetId="5">'【方向別】自動車交通量(2)'!$2:$13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N4" i="328" l="1"/>
  <c r="N5" i="328"/>
  <c r="N6" i="328"/>
  <c r="N7" i="328"/>
  <c r="N8" i="328"/>
  <c r="N9" i="328"/>
  <c r="N10" i="328"/>
  <c r="N11" i="328"/>
  <c r="N12" i="328"/>
  <c r="N13" i="328"/>
  <c r="N14" i="328"/>
  <c r="N15" i="328"/>
  <c r="N16" i="328"/>
  <c r="N17" i="328"/>
  <c r="N18" i="328"/>
  <c r="N19" i="328"/>
  <c r="N20" i="328"/>
  <c r="N21" i="328"/>
  <c r="N22" i="328"/>
  <c r="N23" i="328"/>
  <c r="N24" i="328"/>
  <c r="N25" i="328"/>
  <c r="N26" i="328"/>
  <c r="N27" i="328"/>
  <c r="N28" i="328"/>
  <c r="N29" i="328"/>
  <c r="N30" i="328"/>
  <c r="N31" i="328"/>
  <c r="N32" i="328"/>
  <c r="N33" i="328"/>
  <c r="N34" i="328"/>
  <c r="N35" i="328"/>
  <c r="N36" i="328"/>
  <c r="N37" i="328"/>
  <c r="N38" i="328"/>
  <c r="N39" i="328"/>
  <c r="V15" i="326"/>
  <c r="V16" i="326"/>
  <c r="V17" i="326"/>
  <c r="V18" i="326"/>
  <c r="V19" i="326"/>
  <c r="V20" i="326"/>
  <c r="V21" i="326"/>
  <c r="V22" i="326"/>
  <c r="V23" i="326"/>
  <c r="V24" i="326"/>
  <c r="V25" i="326"/>
  <c r="V26" i="326"/>
  <c r="V27" i="326"/>
  <c r="V28" i="326"/>
  <c r="V29" i="326"/>
  <c r="V30" i="326"/>
  <c r="V31" i="326"/>
  <c r="V32" i="326"/>
  <c r="V33" i="326"/>
  <c r="V34" i="326"/>
  <c r="V35" i="326"/>
  <c r="V36" i="326"/>
  <c r="V37" i="326"/>
  <c r="AA37" i="326"/>
  <c r="V38" i="326"/>
  <c r="V39" i="326"/>
  <c r="V40" i="326"/>
  <c r="V41" i="326"/>
  <c r="V42" i="326"/>
  <c r="V43" i="326"/>
  <c r="V44" i="326"/>
  <c r="V45" i="326"/>
  <c r="V46" i="326"/>
  <c r="V15" i="325"/>
  <c r="V16" i="325"/>
  <c r="V17" i="325"/>
  <c r="V18" i="325"/>
  <c r="V19" i="325"/>
  <c r="V20" i="325"/>
  <c r="V21" i="325"/>
  <c r="V22" i="325"/>
  <c r="V23" i="325"/>
  <c r="V24" i="325"/>
  <c r="V25" i="325"/>
  <c r="V26" i="325"/>
  <c r="V27" i="325"/>
  <c r="V28" i="325"/>
  <c r="V29" i="325"/>
  <c r="V30" i="325"/>
  <c r="V31" i="325"/>
  <c r="V32" i="325"/>
  <c r="V33" i="325"/>
  <c r="V34" i="325"/>
  <c r="V35" i="325"/>
  <c r="V36" i="325"/>
  <c r="V37" i="325"/>
  <c r="AA37" i="325"/>
  <c r="V38" i="325"/>
  <c r="V39" i="325"/>
  <c r="V40" i="325"/>
  <c r="V41" i="325"/>
  <c r="V42" i="325"/>
  <c r="V43" i="325"/>
  <c r="V44" i="325"/>
  <c r="V45" i="325"/>
  <c r="V46" i="325"/>
  <c r="V15" i="324"/>
  <c r="V16" i="324"/>
  <c r="V17" i="324"/>
  <c r="V18" i="324"/>
  <c r="V19" i="324"/>
  <c r="V20" i="324"/>
  <c r="V21" i="324"/>
  <c r="V22" i="324"/>
  <c r="V23" i="324"/>
  <c r="V24" i="324"/>
  <c r="V25" i="324"/>
  <c r="V26" i="324"/>
  <c r="V27" i="324"/>
  <c r="V28" i="324"/>
  <c r="V29" i="324"/>
  <c r="V30" i="324"/>
  <c r="V31" i="324"/>
  <c r="V32" i="324"/>
  <c r="V33" i="324"/>
  <c r="V34" i="324"/>
  <c r="V35" i="324"/>
  <c r="V36" i="324"/>
  <c r="V37" i="324"/>
  <c r="AA37" i="324"/>
  <c r="V38" i="324"/>
  <c r="V39" i="324"/>
  <c r="V40" i="324"/>
  <c r="V41" i="324"/>
  <c r="V42" i="324"/>
  <c r="V43" i="324"/>
  <c r="V44" i="324"/>
  <c r="V45" i="324"/>
  <c r="V46" i="324"/>
  <c r="V15" i="323"/>
  <c r="V16" i="323"/>
  <c r="V17" i="323"/>
  <c r="V18" i="323"/>
  <c r="V19" i="323"/>
  <c r="V20" i="323"/>
  <c r="V21" i="323"/>
  <c r="V22" i="323"/>
  <c r="V23" i="323"/>
  <c r="V24" i="323"/>
  <c r="V25" i="323"/>
  <c r="V26" i="323"/>
  <c r="V27" i="323"/>
  <c r="V28" i="323"/>
  <c r="V29" i="323"/>
  <c r="V30" i="323"/>
  <c r="V31" i="323"/>
  <c r="V32" i="323"/>
  <c r="V33" i="323"/>
  <c r="V34" i="323"/>
  <c r="V35" i="323"/>
  <c r="V36" i="323"/>
  <c r="V37" i="323"/>
  <c r="AA37" i="323"/>
  <c r="V38" i="323"/>
  <c r="V39" i="323"/>
  <c r="V40" i="323"/>
  <c r="V41" i="323"/>
  <c r="V42" i="323"/>
  <c r="V43" i="323"/>
  <c r="V44" i="323"/>
  <c r="V45" i="323"/>
  <c r="V46" i="323"/>
  <c r="V15" i="322"/>
  <c r="V16" i="322"/>
  <c r="V17" i="322"/>
  <c r="V18" i="322"/>
  <c r="V19" i="322"/>
  <c r="V20" i="322"/>
  <c r="V21" i="322"/>
  <c r="V22" i="322"/>
  <c r="V23" i="322"/>
  <c r="V24" i="322"/>
  <c r="V25" i="322"/>
  <c r="V26" i="322"/>
  <c r="V27" i="322"/>
  <c r="V28" i="322"/>
  <c r="V29" i="322"/>
  <c r="V30" i="322"/>
  <c r="V31" i="322"/>
  <c r="V32" i="322"/>
  <c r="V33" i="322"/>
  <c r="V34" i="322"/>
  <c r="V35" i="322"/>
  <c r="V36" i="322"/>
  <c r="V37" i="322"/>
  <c r="AA37" i="322"/>
  <c r="V38" i="322"/>
  <c r="V39" i="322"/>
  <c r="V40" i="322"/>
  <c r="V41" i="322"/>
  <c r="V42" i="322"/>
  <c r="V43" i="322"/>
  <c r="V44" i="322"/>
  <c r="V45" i="322"/>
  <c r="V46" i="322"/>
  <c r="D16" i="319"/>
  <c r="D22" i="319" s="1"/>
  <c r="E16" i="319"/>
  <c r="F16" i="319"/>
  <c r="G16" i="319"/>
  <c r="I16" i="319" s="1"/>
  <c r="J16" i="319" s="1"/>
  <c r="H16" i="319"/>
  <c r="D17" i="319"/>
  <c r="E17" i="319"/>
  <c r="H17" i="319" s="1"/>
  <c r="F17" i="319"/>
  <c r="I17" i="319" s="1"/>
  <c r="G17" i="319"/>
  <c r="D18" i="319"/>
  <c r="E18" i="319"/>
  <c r="F18" i="319"/>
  <c r="I18" i="319"/>
  <c r="G18" i="319"/>
  <c r="H18" i="319"/>
  <c r="D19" i="319"/>
  <c r="E19" i="319"/>
  <c r="E22" i="319" s="1"/>
  <c r="F19" i="319"/>
  <c r="G19" i="319"/>
  <c r="I19" i="319" s="1"/>
  <c r="J19" i="319" s="1"/>
  <c r="H19" i="319"/>
  <c r="D20" i="319"/>
  <c r="E20" i="319"/>
  <c r="F20" i="319"/>
  <c r="I20" i="319" s="1"/>
  <c r="J20" i="319" s="1"/>
  <c r="G20" i="319"/>
  <c r="H20" i="319"/>
  <c r="D21" i="319"/>
  <c r="E21" i="319"/>
  <c r="H21" i="319"/>
  <c r="F21" i="319"/>
  <c r="I21" i="319" s="1"/>
  <c r="G21" i="319"/>
  <c r="G22" i="319"/>
  <c r="F22" i="319"/>
  <c r="D23" i="319"/>
  <c r="E23" i="319"/>
  <c r="F23" i="319"/>
  <c r="G23" i="319"/>
  <c r="I23" i="319" s="1"/>
  <c r="H23" i="319"/>
  <c r="J23" i="319" s="1"/>
  <c r="D24" i="319"/>
  <c r="E24" i="319"/>
  <c r="E29" i="319" s="1"/>
  <c r="F24" i="319"/>
  <c r="G24" i="319"/>
  <c r="I24" i="319" s="1"/>
  <c r="H24" i="319"/>
  <c r="D25" i="319"/>
  <c r="E25" i="319"/>
  <c r="H25" i="319"/>
  <c r="F25" i="319"/>
  <c r="I25" i="319" s="1"/>
  <c r="G25" i="319"/>
  <c r="D26" i="319"/>
  <c r="H26" i="319" s="1"/>
  <c r="E26" i="319"/>
  <c r="F26" i="319"/>
  <c r="I26" i="319" s="1"/>
  <c r="G26" i="319"/>
  <c r="D27" i="319"/>
  <c r="E27" i="319"/>
  <c r="F27" i="319"/>
  <c r="G27" i="319"/>
  <c r="I27" i="319" s="1"/>
  <c r="H27" i="319"/>
  <c r="J27" i="319" s="1"/>
  <c r="D28" i="319"/>
  <c r="D29" i="319" s="1"/>
  <c r="E28" i="319"/>
  <c r="F28" i="319"/>
  <c r="G28" i="319"/>
  <c r="I28" i="319" s="1"/>
  <c r="F29" i="319"/>
  <c r="D30" i="319"/>
  <c r="H30" i="319" s="1"/>
  <c r="J30" i="319" s="1"/>
  <c r="E30" i="319"/>
  <c r="F30" i="319"/>
  <c r="I30" i="319" s="1"/>
  <c r="G30" i="319"/>
  <c r="D31" i="319"/>
  <c r="E31" i="319"/>
  <c r="F31" i="319"/>
  <c r="G31" i="319"/>
  <c r="I31" i="319" s="1"/>
  <c r="H31" i="319"/>
  <c r="J31" i="319" s="1"/>
  <c r="D32" i="319"/>
  <c r="E32" i="319"/>
  <c r="F32" i="319"/>
  <c r="I32" i="319" s="1"/>
  <c r="G32" i="319"/>
  <c r="H32" i="319"/>
  <c r="D33" i="319"/>
  <c r="E33" i="319"/>
  <c r="H33" i="319"/>
  <c r="F33" i="319"/>
  <c r="I33" i="319" s="1"/>
  <c r="G33" i="319"/>
  <c r="D34" i="319"/>
  <c r="H34" i="319" s="1"/>
  <c r="J34" i="319" s="1"/>
  <c r="E34" i="319"/>
  <c r="F34" i="319"/>
  <c r="I34" i="319" s="1"/>
  <c r="G34" i="319"/>
  <c r="D35" i="319"/>
  <c r="E35" i="319"/>
  <c r="H35" i="319" s="1"/>
  <c r="J35" i="319" s="1"/>
  <c r="F35" i="319"/>
  <c r="G35" i="319"/>
  <c r="I35" i="319"/>
  <c r="D36" i="319"/>
  <c r="E36" i="319"/>
  <c r="F36" i="319"/>
  <c r="I36" i="319" s="1"/>
  <c r="J36" i="319" s="1"/>
  <c r="G36" i="319"/>
  <c r="H36" i="319"/>
  <c r="D37" i="319"/>
  <c r="H37" i="319" s="1"/>
  <c r="E37" i="319"/>
  <c r="F37" i="319"/>
  <c r="I37" i="319" s="1"/>
  <c r="G37" i="319"/>
  <c r="D38" i="319"/>
  <c r="D44" i="319" s="1"/>
  <c r="E38" i="319"/>
  <c r="F38" i="319"/>
  <c r="F44" i="319" s="1"/>
  <c r="G38" i="319"/>
  <c r="G44" i="319" s="1"/>
  <c r="D39" i="319"/>
  <c r="E39" i="319"/>
  <c r="H39" i="319" s="1"/>
  <c r="J39" i="319" s="1"/>
  <c r="F39" i="319"/>
  <c r="G39" i="319"/>
  <c r="I39" i="319"/>
  <c r="D40" i="319"/>
  <c r="H40" i="319" s="1"/>
  <c r="J40" i="319" s="1"/>
  <c r="E40" i="319"/>
  <c r="F40" i="319"/>
  <c r="G40" i="319"/>
  <c r="I40" i="319" s="1"/>
  <c r="D41" i="319"/>
  <c r="H41" i="319" s="1"/>
  <c r="E41" i="319"/>
  <c r="F41" i="319"/>
  <c r="I41" i="319" s="1"/>
  <c r="G41" i="319"/>
  <c r="D42" i="319"/>
  <c r="E42" i="319"/>
  <c r="H42" i="319" s="1"/>
  <c r="J42" i="319" s="1"/>
  <c r="F42" i="319"/>
  <c r="G42" i="319"/>
  <c r="I42" i="319" s="1"/>
  <c r="D43" i="319"/>
  <c r="E43" i="319"/>
  <c r="H43" i="319" s="1"/>
  <c r="J43" i="319" s="1"/>
  <c r="F43" i="319"/>
  <c r="G43" i="319"/>
  <c r="I43" i="319"/>
  <c r="D45" i="319"/>
  <c r="D51" i="319" s="1"/>
  <c r="E45" i="319"/>
  <c r="F45" i="319"/>
  <c r="I45" i="319"/>
  <c r="G45" i="319"/>
  <c r="D46" i="319"/>
  <c r="E46" i="319"/>
  <c r="H46" i="319"/>
  <c r="J46" i="319" s="1"/>
  <c r="F46" i="319"/>
  <c r="G46" i="319"/>
  <c r="I46" i="319"/>
  <c r="D47" i="319"/>
  <c r="E47" i="319"/>
  <c r="F47" i="319"/>
  <c r="G47" i="319"/>
  <c r="I47" i="319" s="1"/>
  <c r="H47" i="319"/>
  <c r="J47" i="319" s="1"/>
  <c r="D48" i="319"/>
  <c r="H48" i="319" s="1"/>
  <c r="E48" i="319"/>
  <c r="F48" i="319"/>
  <c r="G48" i="319"/>
  <c r="I48" i="319" s="1"/>
  <c r="D49" i="319"/>
  <c r="E49" i="319"/>
  <c r="H49" i="319"/>
  <c r="F49" i="319"/>
  <c r="I49" i="319" s="1"/>
  <c r="G49" i="319"/>
  <c r="D50" i="319"/>
  <c r="H50" i="319" s="1"/>
  <c r="J50" i="319" s="1"/>
  <c r="E50" i="319"/>
  <c r="F50" i="319"/>
  <c r="I50" i="319" s="1"/>
  <c r="G50" i="319"/>
  <c r="G51" i="319"/>
  <c r="D16" i="318"/>
  <c r="D22" i="318" s="1"/>
  <c r="E16" i="318"/>
  <c r="E16" i="320"/>
  <c r="F16" i="318"/>
  <c r="F16" i="320" s="1"/>
  <c r="G16" i="318"/>
  <c r="G16" i="320"/>
  <c r="I16" i="318"/>
  <c r="D17" i="318"/>
  <c r="D17" i="320"/>
  <c r="E17" i="318"/>
  <c r="H17" i="318" s="1"/>
  <c r="J17" i="318" s="1"/>
  <c r="F17" i="318"/>
  <c r="F17" i="320"/>
  <c r="G17" i="318"/>
  <c r="G17" i="320" s="1"/>
  <c r="I17" i="320" s="1"/>
  <c r="I17" i="318"/>
  <c r="D18" i="318"/>
  <c r="D18" i="320"/>
  <c r="E18" i="318"/>
  <c r="H18" i="318" s="1"/>
  <c r="J18" i="318" s="1"/>
  <c r="F18" i="318"/>
  <c r="F18" i="320"/>
  <c r="G18" i="318"/>
  <c r="G18" i="320" s="1"/>
  <c r="I18" i="318"/>
  <c r="D19" i="318"/>
  <c r="D19" i="320"/>
  <c r="E19" i="318"/>
  <c r="H19" i="318" s="1"/>
  <c r="F19" i="318"/>
  <c r="F19" i="320"/>
  <c r="G19" i="318"/>
  <c r="G19" i="320" s="1"/>
  <c r="D20" i="318"/>
  <c r="D20" i="320" s="1"/>
  <c r="E20" i="318"/>
  <c r="E20" i="320"/>
  <c r="F20" i="318"/>
  <c r="F20" i="320" s="1"/>
  <c r="I20" i="320" s="1"/>
  <c r="G20" i="318"/>
  <c r="G20" i="320"/>
  <c r="D21" i="318"/>
  <c r="D21" i="320" s="1"/>
  <c r="E21" i="318"/>
  <c r="E21" i="320"/>
  <c r="F21" i="318"/>
  <c r="F21" i="320" s="1"/>
  <c r="G21" i="318"/>
  <c r="G21" i="320" s="1"/>
  <c r="E22" i="318"/>
  <c r="D23" i="318"/>
  <c r="D23" i="320"/>
  <c r="E23" i="318"/>
  <c r="E23" i="320" s="1"/>
  <c r="F23" i="318"/>
  <c r="F23" i="320"/>
  <c r="G23" i="318"/>
  <c r="G23" i="320" s="1"/>
  <c r="D24" i="318"/>
  <c r="D24" i="320"/>
  <c r="E24" i="318"/>
  <c r="E24" i="320" s="1"/>
  <c r="F24" i="318"/>
  <c r="F24" i="320"/>
  <c r="I24" i="320" s="1"/>
  <c r="G24" i="318"/>
  <c r="G24" i="320"/>
  <c r="D25" i="318"/>
  <c r="D25" i="320" s="1"/>
  <c r="E25" i="318"/>
  <c r="E25" i="320"/>
  <c r="F25" i="318"/>
  <c r="F25" i="320" s="1"/>
  <c r="I25" i="320" s="1"/>
  <c r="G25" i="318"/>
  <c r="G25" i="320"/>
  <c r="D26" i="318"/>
  <c r="D26" i="320"/>
  <c r="E26" i="318"/>
  <c r="H26" i="318" s="1"/>
  <c r="J26" i="318" s="1"/>
  <c r="F26" i="318"/>
  <c r="F26" i="320"/>
  <c r="G26" i="318"/>
  <c r="G26" i="320" s="1"/>
  <c r="I26" i="318"/>
  <c r="D27" i="318"/>
  <c r="D27" i="320"/>
  <c r="E27" i="318"/>
  <c r="H27" i="318" s="1"/>
  <c r="F27" i="318"/>
  <c r="F27" i="320"/>
  <c r="G27" i="318"/>
  <c r="G27" i="320" s="1"/>
  <c r="D28" i="318"/>
  <c r="D28" i="320" s="1"/>
  <c r="E28" i="318"/>
  <c r="E28" i="320"/>
  <c r="F28" i="318"/>
  <c r="F28" i="320" s="1"/>
  <c r="I28" i="320" s="1"/>
  <c r="G28" i="318"/>
  <c r="G28" i="320"/>
  <c r="D30" i="318"/>
  <c r="D30" i="320"/>
  <c r="H30" i="320" s="1"/>
  <c r="E30" i="318"/>
  <c r="E30" i="320"/>
  <c r="F30" i="318"/>
  <c r="G30" i="318"/>
  <c r="G30" i="320"/>
  <c r="H30" i="318"/>
  <c r="D31" i="318"/>
  <c r="D31" i="320"/>
  <c r="H31" i="320" s="1"/>
  <c r="E31" i="318"/>
  <c r="E31" i="320"/>
  <c r="F31" i="318"/>
  <c r="F31" i="320" s="1"/>
  <c r="G31" i="318"/>
  <c r="G31" i="320"/>
  <c r="H31" i="318"/>
  <c r="D32" i="318"/>
  <c r="D32" i="320" s="1"/>
  <c r="E32" i="318"/>
  <c r="E32" i="320"/>
  <c r="F32" i="318"/>
  <c r="F32" i="320" s="1"/>
  <c r="G32" i="318"/>
  <c r="G32" i="320" s="1"/>
  <c r="D33" i="318"/>
  <c r="D33" i="320"/>
  <c r="E33" i="318"/>
  <c r="E33" i="320" s="1"/>
  <c r="F33" i="318"/>
  <c r="F33" i="320"/>
  <c r="G33" i="318"/>
  <c r="I33" i="318" s="1"/>
  <c r="D34" i="318"/>
  <c r="D34" i="320" s="1"/>
  <c r="E34" i="318"/>
  <c r="E34" i="320"/>
  <c r="F34" i="318"/>
  <c r="G34" i="318"/>
  <c r="G34" i="320"/>
  <c r="H34" i="318"/>
  <c r="D35" i="318"/>
  <c r="D35" i="320"/>
  <c r="E35" i="318"/>
  <c r="E35" i="320"/>
  <c r="F35" i="318"/>
  <c r="F35" i="320" s="1"/>
  <c r="G35" i="318"/>
  <c r="G35" i="320"/>
  <c r="H35" i="318"/>
  <c r="D36" i="318"/>
  <c r="D36" i="320"/>
  <c r="E36" i="318"/>
  <c r="E36" i="320"/>
  <c r="F36" i="318"/>
  <c r="F36" i="320"/>
  <c r="G36" i="318"/>
  <c r="G36" i="320" s="1"/>
  <c r="I36" i="320" s="1"/>
  <c r="D37" i="318"/>
  <c r="D37" i="320"/>
  <c r="E37" i="318"/>
  <c r="E37" i="320" s="1"/>
  <c r="F37" i="318"/>
  <c r="F37" i="320"/>
  <c r="I37" i="320"/>
  <c r="G37" i="318"/>
  <c r="G37" i="320"/>
  <c r="I37" i="318"/>
  <c r="D38" i="318"/>
  <c r="D38" i="320" s="1"/>
  <c r="E38" i="318"/>
  <c r="E38" i="320"/>
  <c r="F38" i="318"/>
  <c r="G38" i="318"/>
  <c r="G38" i="320"/>
  <c r="H38" i="318"/>
  <c r="D39" i="318"/>
  <c r="D39" i="320"/>
  <c r="E39" i="318"/>
  <c r="E39" i="320"/>
  <c r="F39" i="318"/>
  <c r="F39" i="320" s="1"/>
  <c r="G39" i="318"/>
  <c r="G39" i="320"/>
  <c r="H39" i="318"/>
  <c r="D40" i="318"/>
  <c r="D40" i="320"/>
  <c r="E40" i="318"/>
  <c r="E40" i="320"/>
  <c r="F40" i="318"/>
  <c r="F40" i="320"/>
  <c r="G40" i="318"/>
  <c r="G40" i="320" s="1"/>
  <c r="I40" i="320" s="1"/>
  <c r="D41" i="318"/>
  <c r="D41" i="320"/>
  <c r="E41" i="318"/>
  <c r="E41" i="320" s="1"/>
  <c r="F41" i="318"/>
  <c r="F41" i="320"/>
  <c r="I41" i="320"/>
  <c r="G41" i="318"/>
  <c r="G41" i="320"/>
  <c r="I41" i="318"/>
  <c r="D42" i="318"/>
  <c r="E42" i="318"/>
  <c r="E42" i="320" s="1"/>
  <c r="F42" i="318"/>
  <c r="F42" i="320"/>
  <c r="G42" i="318"/>
  <c r="G42" i="320" s="1"/>
  <c r="I42" i="318"/>
  <c r="D43" i="318"/>
  <c r="D43" i="320"/>
  <c r="H43" i="320"/>
  <c r="E43" i="318"/>
  <c r="E43" i="320"/>
  <c r="F43" i="318"/>
  <c r="F43" i="320"/>
  <c r="G43" i="318"/>
  <c r="H43" i="318"/>
  <c r="F44" i="318"/>
  <c r="D45" i="318"/>
  <c r="D45" i="320" s="1"/>
  <c r="E45" i="318"/>
  <c r="F45" i="318"/>
  <c r="F45" i="320"/>
  <c r="G45" i="318"/>
  <c r="I45" i="318" s="1"/>
  <c r="G45" i="320"/>
  <c r="D46" i="318"/>
  <c r="D46" i="320"/>
  <c r="E46" i="318"/>
  <c r="E46" i="320" s="1"/>
  <c r="F46" i="318"/>
  <c r="F46" i="320"/>
  <c r="G46" i="318"/>
  <c r="I46" i="318" s="1"/>
  <c r="D47" i="318"/>
  <c r="D47" i="320"/>
  <c r="H47" i="320"/>
  <c r="E47" i="318"/>
  <c r="E47" i="320"/>
  <c r="F47" i="318"/>
  <c r="F47" i="320" s="1"/>
  <c r="G47" i="318"/>
  <c r="G47" i="320"/>
  <c r="H47" i="318"/>
  <c r="D48" i="318"/>
  <c r="D48" i="320" s="1"/>
  <c r="E48" i="318"/>
  <c r="E48" i="320"/>
  <c r="F48" i="318"/>
  <c r="F48" i="320" s="1"/>
  <c r="G48" i="318"/>
  <c r="G51" i="318" s="1"/>
  <c r="D49" i="318"/>
  <c r="D49" i="320" s="1"/>
  <c r="E49" i="318"/>
  <c r="H49" i="318" s="1"/>
  <c r="F49" i="318"/>
  <c r="F49" i="320"/>
  <c r="I49" i="320"/>
  <c r="G49" i="318"/>
  <c r="G49" i="320" s="1"/>
  <c r="D50" i="318"/>
  <c r="D50" i="320" s="1"/>
  <c r="H50" i="320" s="1"/>
  <c r="J50" i="320" s="1"/>
  <c r="E50" i="318"/>
  <c r="E50" i="320"/>
  <c r="F50" i="318"/>
  <c r="F50" i="320"/>
  <c r="G50" i="318"/>
  <c r="G50" i="320" s="1"/>
  <c r="I50" i="320" s="1"/>
  <c r="H50" i="318"/>
  <c r="D16" i="316"/>
  <c r="E16" i="316"/>
  <c r="H16" i="316" s="1"/>
  <c r="F16" i="316"/>
  <c r="G16" i="316"/>
  <c r="J16" i="316"/>
  <c r="I16" i="316"/>
  <c r="D17" i="316"/>
  <c r="E17" i="316"/>
  <c r="F17" i="316"/>
  <c r="F22" i="316" s="1"/>
  <c r="G17" i="316"/>
  <c r="D18" i="316"/>
  <c r="H18" i="316" s="1"/>
  <c r="E18" i="316"/>
  <c r="F18" i="316"/>
  <c r="G18" i="316"/>
  <c r="I18" i="316" s="1"/>
  <c r="D19" i="316"/>
  <c r="E19" i="316"/>
  <c r="H19" i="316"/>
  <c r="J19" i="316"/>
  <c r="F19" i="316"/>
  <c r="G19" i="316"/>
  <c r="I19" i="316"/>
  <c r="D20" i="316"/>
  <c r="H20" i="316" s="1"/>
  <c r="J20" i="316" s="1"/>
  <c r="E20" i="316"/>
  <c r="F20" i="316"/>
  <c r="G20" i="316"/>
  <c r="I20" i="316"/>
  <c r="D21" i="316"/>
  <c r="E21" i="316"/>
  <c r="F21" i="316"/>
  <c r="I21" i="316"/>
  <c r="G21" i="316"/>
  <c r="H21" i="316"/>
  <c r="D23" i="316"/>
  <c r="H23" i="316" s="1"/>
  <c r="E23" i="316"/>
  <c r="F23" i="316"/>
  <c r="G23" i="316"/>
  <c r="I23" i="316" s="1"/>
  <c r="D24" i="316"/>
  <c r="H24" i="316" s="1"/>
  <c r="E24" i="316"/>
  <c r="F24" i="316"/>
  <c r="F29" i="316" s="1"/>
  <c r="G24" i="316"/>
  <c r="D25" i="316"/>
  <c r="H25" i="316" s="1"/>
  <c r="E25" i="316"/>
  <c r="F25" i="316"/>
  <c r="G25" i="316"/>
  <c r="I25" i="316" s="1"/>
  <c r="J25" i="316" s="1"/>
  <c r="D26" i="316"/>
  <c r="E26" i="316"/>
  <c r="H26" i="316"/>
  <c r="F26" i="316"/>
  <c r="I26" i="316" s="1"/>
  <c r="G26" i="316"/>
  <c r="D27" i="316"/>
  <c r="H27" i="316" s="1"/>
  <c r="J27" i="316" s="1"/>
  <c r="E27" i="316"/>
  <c r="F27" i="316"/>
  <c r="I27" i="316" s="1"/>
  <c r="G27" i="316"/>
  <c r="D28" i="316"/>
  <c r="H28" i="316" s="1"/>
  <c r="J28" i="316" s="1"/>
  <c r="E28" i="316"/>
  <c r="F28" i="316"/>
  <c r="G28" i="316"/>
  <c r="I28" i="316"/>
  <c r="G29" i="316"/>
  <c r="D30" i="316"/>
  <c r="H30" i="316" s="1"/>
  <c r="E30" i="316"/>
  <c r="F30" i="316"/>
  <c r="I30" i="316" s="1"/>
  <c r="G30" i="316"/>
  <c r="D31" i="316"/>
  <c r="E31" i="316"/>
  <c r="H31" i="316" s="1"/>
  <c r="J31" i="316" s="1"/>
  <c r="F31" i="316"/>
  <c r="G31" i="316"/>
  <c r="I31" i="316" s="1"/>
  <c r="D32" i="316"/>
  <c r="E32" i="316"/>
  <c r="F32" i="316"/>
  <c r="I32" i="316" s="1"/>
  <c r="G32" i="316"/>
  <c r="H32" i="316"/>
  <c r="D33" i="316"/>
  <c r="H33" i="316" s="1"/>
  <c r="J33" i="316" s="1"/>
  <c r="E33" i="316"/>
  <c r="F33" i="316"/>
  <c r="I33" i="316" s="1"/>
  <c r="G33" i="316"/>
  <c r="D34" i="316"/>
  <c r="E34" i="316"/>
  <c r="H34" i="316" s="1"/>
  <c r="J34" i="316" s="1"/>
  <c r="F34" i="316"/>
  <c r="I34" i="316"/>
  <c r="G34" i="316"/>
  <c r="D35" i="316"/>
  <c r="E35" i="316"/>
  <c r="H35" i="316"/>
  <c r="J35" i="316" s="1"/>
  <c r="F35" i="316"/>
  <c r="G35" i="316"/>
  <c r="I35" i="316"/>
  <c r="D36" i="316"/>
  <c r="H36" i="316" s="1"/>
  <c r="J36" i="316" s="1"/>
  <c r="E36" i="316"/>
  <c r="F36" i="316"/>
  <c r="I36" i="316"/>
  <c r="G36" i="316"/>
  <c r="D37" i="316"/>
  <c r="H37" i="316" s="1"/>
  <c r="E37" i="316"/>
  <c r="F37" i="316"/>
  <c r="I37" i="316"/>
  <c r="G37" i="316"/>
  <c r="D38" i="316"/>
  <c r="E38" i="316"/>
  <c r="H38" i="316"/>
  <c r="F38" i="316"/>
  <c r="I38" i="316" s="1"/>
  <c r="G38" i="316"/>
  <c r="D39" i="316"/>
  <c r="H39" i="316" s="1"/>
  <c r="E39" i="316"/>
  <c r="F39" i="316"/>
  <c r="I39" i="316" s="1"/>
  <c r="G39" i="316"/>
  <c r="D40" i="316"/>
  <c r="H40" i="316" s="1"/>
  <c r="E40" i="316"/>
  <c r="F40" i="316"/>
  <c r="G40" i="316"/>
  <c r="I40" i="316" s="1"/>
  <c r="D41" i="316"/>
  <c r="E41" i="316"/>
  <c r="H41" i="316"/>
  <c r="J41" i="316" s="1"/>
  <c r="F41" i="316"/>
  <c r="G41" i="316"/>
  <c r="I41" i="316" s="1"/>
  <c r="D42" i="316"/>
  <c r="H42" i="316" s="1"/>
  <c r="E42" i="316"/>
  <c r="F42" i="316"/>
  <c r="I42" i="316" s="1"/>
  <c r="G42" i="316"/>
  <c r="D43" i="316"/>
  <c r="H43" i="316" s="1"/>
  <c r="E43" i="316"/>
  <c r="F43" i="316"/>
  <c r="I43" i="316" s="1"/>
  <c r="G43" i="316"/>
  <c r="G44" i="316"/>
  <c r="D45" i="316"/>
  <c r="H45" i="316" s="1"/>
  <c r="E45" i="316"/>
  <c r="F45" i="316"/>
  <c r="I45" i="316" s="1"/>
  <c r="G45" i="316"/>
  <c r="D46" i="316"/>
  <c r="E46" i="316"/>
  <c r="E51" i="316" s="1"/>
  <c r="F46" i="316"/>
  <c r="I46" i="316"/>
  <c r="G46" i="316"/>
  <c r="G51" i="316" s="1"/>
  <c r="D47" i="316"/>
  <c r="E47" i="316"/>
  <c r="H47" i="316"/>
  <c r="J47" i="316" s="1"/>
  <c r="F47" i="316"/>
  <c r="G47" i="316"/>
  <c r="I47" i="316"/>
  <c r="D48" i="316"/>
  <c r="E48" i="316"/>
  <c r="F48" i="316"/>
  <c r="I48" i="316"/>
  <c r="G48" i="316"/>
  <c r="H48" i="316"/>
  <c r="J48" i="316" s="1"/>
  <c r="D49" i="316"/>
  <c r="E49" i="316"/>
  <c r="H49" i="316"/>
  <c r="F49" i="316"/>
  <c r="I49" i="316" s="1"/>
  <c r="G49" i="316"/>
  <c r="D50" i="316"/>
  <c r="H50" i="316" s="1"/>
  <c r="E50" i="316"/>
  <c r="F50" i="316"/>
  <c r="I50" i="316"/>
  <c r="G50" i="316"/>
  <c r="D16" i="315"/>
  <c r="D16" i="317" s="1"/>
  <c r="E16" i="315"/>
  <c r="E16" i="317"/>
  <c r="F16" i="315"/>
  <c r="F16" i="317" s="1"/>
  <c r="G16" i="315"/>
  <c r="G16" i="317"/>
  <c r="D17" i="315"/>
  <c r="D22" i="315" s="1"/>
  <c r="E17" i="315"/>
  <c r="E17" i="317"/>
  <c r="F17" i="315"/>
  <c r="F17" i="317" s="1"/>
  <c r="I17" i="317" s="1"/>
  <c r="G17" i="315"/>
  <c r="G17" i="317"/>
  <c r="D18" i="315"/>
  <c r="D18" i="317"/>
  <c r="E18" i="315"/>
  <c r="H18" i="315" s="1"/>
  <c r="J18" i="315" s="1"/>
  <c r="F18" i="315"/>
  <c r="F18" i="317"/>
  <c r="G18" i="315"/>
  <c r="G18" i="317" s="1"/>
  <c r="I18" i="315"/>
  <c r="D19" i="315"/>
  <c r="D19" i="317"/>
  <c r="E19" i="315"/>
  <c r="H19" i="315" s="1"/>
  <c r="F19" i="315"/>
  <c r="F19" i="317"/>
  <c r="G19" i="315"/>
  <c r="G19" i="317" s="1"/>
  <c r="D20" i="315"/>
  <c r="D20" i="317" s="1"/>
  <c r="E20" i="315"/>
  <c r="E20" i="317"/>
  <c r="F20" i="315"/>
  <c r="F20" i="317" s="1"/>
  <c r="I20" i="317" s="1"/>
  <c r="G20" i="315"/>
  <c r="G20" i="317"/>
  <c r="D21" i="315"/>
  <c r="D21" i="317" s="1"/>
  <c r="E21" i="315"/>
  <c r="E21" i="317"/>
  <c r="F21" i="315"/>
  <c r="F21" i="317" s="1"/>
  <c r="I21" i="317" s="1"/>
  <c r="G21" i="315"/>
  <c r="G21" i="317" s="1"/>
  <c r="D23" i="315"/>
  <c r="D23" i="317" s="1"/>
  <c r="E23" i="315"/>
  <c r="E23" i="317"/>
  <c r="F23" i="315"/>
  <c r="F23" i="317" s="1"/>
  <c r="G23" i="315"/>
  <c r="G23" i="317"/>
  <c r="H23" i="315"/>
  <c r="D24" i="315"/>
  <c r="D24" i="317" s="1"/>
  <c r="E24" i="315"/>
  <c r="E24" i="317"/>
  <c r="F24" i="315"/>
  <c r="F24" i="317" s="1"/>
  <c r="I24" i="317" s="1"/>
  <c r="G24" i="315"/>
  <c r="G24" i="317" s="1"/>
  <c r="D25" i="315"/>
  <c r="D25" i="317"/>
  <c r="E25" i="315"/>
  <c r="E29" i="315" s="1"/>
  <c r="F25" i="315"/>
  <c r="F25" i="317"/>
  <c r="G25" i="315"/>
  <c r="I25" i="315" s="1"/>
  <c r="D26" i="315"/>
  <c r="D26" i="317" s="1"/>
  <c r="H26" i="317" s="1"/>
  <c r="E26" i="315"/>
  <c r="E26" i="317"/>
  <c r="F26" i="315"/>
  <c r="I26" i="315" s="1"/>
  <c r="G26" i="315"/>
  <c r="G26" i="317"/>
  <c r="D27" i="315"/>
  <c r="D27" i="317" s="1"/>
  <c r="H27" i="317" s="1"/>
  <c r="E27" i="315"/>
  <c r="E27" i="317"/>
  <c r="F27" i="315"/>
  <c r="F27" i="317" s="1"/>
  <c r="G27" i="315"/>
  <c r="G27" i="317"/>
  <c r="D28" i="315"/>
  <c r="D28" i="317"/>
  <c r="E28" i="315"/>
  <c r="E28" i="317" s="1"/>
  <c r="F28" i="315"/>
  <c r="F28" i="317"/>
  <c r="G28" i="315"/>
  <c r="G28" i="317" s="1"/>
  <c r="I28" i="317" s="1"/>
  <c r="D30" i="315"/>
  <c r="D30" i="317" s="1"/>
  <c r="H30" i="317" s="1"/>
  <c r="E30" i="315"/>
  <c r="E30" i="317"/>
  <c r="F30" i="315"/>
  <c r="I30" i="315" s="1"/>
  <c r="G30" i="315"/>
  <c r="G30" i="317"/>
  <c r="D31" i="315"/>
  <c r="D31" i="317" s="1"/>
  <c r="H31" i="317" s="1"/>
  <c r="E31" i="315"/>
  <c r="E31" i="317"/>
  <c r="F31" i="315"/>
  <c r="F31" i="317" s="1"/>
  <c r="G31" i="315"/>
  <c r="G31" i="317"/>
  <c r="D32" i="315"/>
  <c r="D32" i="317"/>
  <c r="E32" i="315"/>
  <c r="E32" i="317" s="1"/>
  <c r="F32" i="315"/>
  <c r="F32" i="317"/>
  <c r="G32" i="315"/>
  <c r="G32" i="317" s="1"/>
  <c r="I32" i="317" s="1"/>
  <c r="D33" i="315"/>
  <c r="D33" i="317"/>
  <c r="E33" i="315"/>
  <c r="E33" i="317" s="1"/>
  <c r="F33" i="315"/>
  <c r="F33" i="317"/>
  <c r="I33" i="317" s="1"/>
  <c r="G33" i="315"/>
  <c r="G33" i="317"/>
  <c r="I33" i="315"/>
  <c r="D34" i="315"/>
  <c r="D34" i="317" s="1"/>
  <c r="H34" i="317" s="1"/>
  <c r="E34" i="315"/>
  <c r="E34" i="317" s="1"/>
  <c r="F34" i="315"/>
  <c r="F34" i="317"/>
  <c r="G34" i="315"/>
  <c r="G34" i="317" s="1"/>
  <c r="I34" i="315"/>
  <c r="D35" i="315"/>
  <c r="D35" i="317" s="1"/>
  <c r="E35" i="315"/>
  <c r="E35" i="317" s="1"/>
  <c r="F35" i="315"/>
  <c r="F35" i="317"/>
  <c r="G35" i="315"/>
  <c r="G35" i="317" s="1"/>
  <c r="D36" i="315"/>
  <c r="D36" i="317"/>
  <c r="E36" i="315"/>
  <c r="E36" i="317" s="1"/>
  <c r="F36" i="315"/>
  <c r="F36" i="317"/>
  <c r="I36" i="317" s="1"/>
  <c r="G36" i="315"/>
  <c r="G36" i="317"/>
  <c r="D37" i="315"/>
  <c r="D37" i="317" s="1"/>
  <c r="E37" i="315"/>
  <c r="E37" i="317"/>
  <c r="F37" i="315"/>
  <c r="F37" i="317" s="1"/>
  <c r="I37" i="317" s="1"/>
  <c r="G37" i="315"/>
  <c r="G37" i="317"/>
  <c r="D38" i="315"/>
  <c r="D38" i="317"/>
  <c r="E38" i="315"/>
  <c r="H38" i="315" s="1"/>
  <c r="J38" i="315" s="1"/>
  <c r="F38" i="315"/>
  <c r="F44" i="315" s="1"/>
  <c r="F38" i="317"/>
  <c r="G38" i="315"/>
  <c r="G38" i="317" s="1"/>
  <c r="I38" i="315"/>
  <c r="D39" i="315"/>
  <c r="D39" i="317"/>
  <c r="E39" i="315"/>
  <c r="H39" i="315" s="1"/>
  <c r="F39" i="315"/>
  <c r="F39" i="317"/>
  <c r="G39" i="315"/>
  <c r="G39" i="317" s="1"/>
  <c r="I39" i="317" s="1"/>
  <c r="D40" i="315"/>
  <c r="D40" i="317" s="1"/>
  <c r="H40" i="317" s="1"/>
  <c r="E40" i="315"/>
  <c r="E40" i="317"/>
  <c r="F40" i="315"/>
  <c r="G40" i="315"/>
  <c r="G40" i="317"/>
  <c r="D41" i="315"/>
  <c r="D41" i="317" s="1"/>
  <c r="E41" i="315"/>
  <c r="F41" i="315"/>
  <c r="F41" i="317" s="1"/>
  <c r="G41" i="315"/>
  <c r="G41" i="317"/>
  <c r="I41" i="315"/>
  <c r="D42" i="315"/>
  <c r="D42" i="317" s="1"/>
  <c r="H42" i="317" s="1"/>
  <c r="E42" i="315"/>
  <c r="E42" i="317" s="1"/>
  <c r="F42" i="315"/>
  <c r="F42" i="317"/>
  <c r="I42" i="317" s="1"/>
  <c r="G42" i="315"/>
  <c r="G42" i="317"/>
  <c r="H42" i="315"/>
  <c r="J42" i="315" s="1"/>
  <c r="K42" i="315" s="1"/>
  <c r="I42" i="315"/>
  <c r="D43" i="315"/>
  <c r="D43" i="317" s="1"/>
  <c r="E43" i="315"/>
  <c r="E43" i="317"/>
  <c r="F43" i="315"/>
  <c r="F43" i="317" s="1"/>
  <c r="I43" i="317" s="1"/>
  <c r="G43" i="315"/>
  <c r="G43" i="317"/>
  <c r="D45" i="315"/>
  <c r="D51" i="315" s="1"/>
  <c r="D45" i="317"/>
  <c r="E45" i="315"/>
  <c r="F45" i="315"/>
  <c r="F45" i="317"/>
  <c r="G45" i="315"/>
  <c r="G51" i="315" s="1"/>
  <c r="D46" i="315"/>
  <c r="D46" i="317"/>
  <c r="E46" i="315"/>
  <c r="E46" i="317" s="1"/>
  <c r="F46" i="315"/>
  <c r="F46" i="317"/>
  <c r="I46" i="317" s="1"/>
  <c r="G46" i="315"/>
  <c r="G46" i="317"/>
  <c r="I46" i="315"/>
  <c r="D47" i="315"/>
  <c r="D47" i="317" s="1"/>
  <c r="E47" i="315"/>
  <c r="E47" i="317"/>
  <c r="F47" i="315"/>
  <c r="F47" i="317" s="1"/>
  <c r="I47" i="317" s="1"/>
  <c r="G47" i="315"/>
  <c r="G47" i="317" s="1"/>
  <c r="D48" i="315"/>
  <c r="D48" i="317"/>
  <c r="H48" i="317" s="1"/>
  <c r="E48" i="315"/>
  <c r="E48" i="317"/>
  <c r="F48" i="315"/>
  <c r="G48" i="315"/>
  <c r="G48" i="317" s="1"/>
  <c r="D49" i="315"/>
  <c r="D49" i="317"/>
  <c r="E49" i="315"/>
  <c r="F49" i="315"/>
  <c r="F49" i="317"/>
  <c r="I49" i="317"/>
  <c r="G49" i="315"/>
  <c r="G49" i="317" s="1"/>
  <c r="D50" i="315"/>
  <c r="D50" i="317"/>
  <c r="H50" i="317" s="1"/>
  <c r="E50" i="315"/>
  <c r="E50" i="317"/>
  <c r="F50" i="315"/>
  <c r="F50" i="317" s="1"/>
  <c r="I50" i="317" s="1"/>
  <c r="G50" i="315"/>
  <c r="G50" i="317"/>
  <c r="H50" i="315"/>
  <c r="D16" i="313"/>
  <c r="D22" i="313" s="1"/>
  <c r="E16" i="313"/>
  <c r="F16" i="313"/>
  <c r="I16" i="313" s="1"/>
  <c r="G16" i="313"/>
  <c r="G22" i="313" s="1"/>
  <c r="D17" i="313"/>
  <c r="E17" i="313"/>
  <c r="F17" i="313"/>
  <c r="G17" i="313"/>
  <c r="I17" i="313" s="1"/>
  <c r="H17" i="313"/>
  <c r="D18" i="313"/>
  <c r="E18" i="313"/>
  <c r="F18" i="313"/>
  <c r="G18" i="313"/>
  <c r="I18" i="313"/>
  <c r="H18" i="313"/>
  <c r="D19" i="313"/>
  <c r="E19" i="313"/>
  <c r="F19" i="313"/>
  <c r="F22" i="313" s="1"/>
  <c r="I19" i="313"/>
  <c r="G19" i="313"/>
  <c r="H19" i="313"/>
  <c r="D20" i="313"/>
  <c r="H20" i="313" s="1"/>
  <c r="E20" i="313"/>
  <c r="J20" i="313"/>
  <c r="F20" i="313"/>
  <c r="I20" i="313" s="1"/>
  <c r="G20" i="313"/>
  <c r="D21" i="313"/>
  <c r="E21" i="313"/>
  <c r="F21" i="313"/>
  <c r="G21" i="313"/>
  <c r="I21" i="313" s="1"/>
  <c r="H21" i="313"/>
  <c r="J21" i="313" s="1"/>
  <c r="D23" i="313"/>
  <c r="H23" i="313" s="1"/>
  <c r="E23" i="313"/>
  <c r="F23" i="313"/>
  <c r="G23" i="313"/>
  <c r="G29" i="313" s="1"/>
  <c r="D24" i="313"/>
  <c r="E24" i="313"/>
  <c r="E29" i="313" s="1"/>
  <c r="F24" i="313"/>
  <c r="G24" i="313"/>
  <c r="I24" i="313"/>
  <c r="D25" i="313"/>
  <c r="D29" i="313" s="1"/>
  <c r="E25" i="313"/>
  <c r="F25" i="313"/>
  <c r="G25" i="313"/>
  <c r="I25" i="313" s="1"/>
  <c r="H25" i="313"/>
  <c r="D26" i="313"/>
  <c r="E26" i="313"/>
  <c r="F26" i="313"/>
  <c r="G26" i="313"/>
  <c r="I26" i="313" s="1"/>
  <c r="H26" i="313"/>
  <c r="D27" i="313"/>
  <c r="H27" i="313" s="1"/>
  <c r="E27" i="313"/>
  <c r="F27" i="313"/>
  <c r="G27" i="313"/>
  <c r="D28" i="313"/>
  <c r="E28" i="313"/>
  <c r="H28" i="313" s="1"/>
  <c r="F28" i="313"/>
  <c r="G28" i="313"/>
  <c r="I28" i="313" s="1"/>
  <c r="D30" i="313"/>
  <c r="E30" i="313"/>
  <c r="H30" i="313" s="1"/>
  <c r="J30" i="313" s="1"/>
  <c r="F30" i="313"/>
  <c r="I30" i="313" s="1"/>
  <c r="G30" i="313"/>
  <c r="D31" i="313"/>
  <c r="H31" i="313" s="1"/>
  <c r="J31" i="313" s="1"/>
  <c r="E31" i="313"/>
  <c r="F31" i="313"/>
  <c r="I31" i="313"/>
  <c r="G31" i="313"/>
  <c r="D32" i="313"/>
  <c r="H32" i="313" s="1"/>
  <c r="E32" i="313"/>
  <c r="F32" i="313"/>
  <c r="G32" i="313"/>
  <c r="D33" i="313"/>
  <c r="E33" i="313"/>
  <c r="F33" i="313"/>
  <c r="G33" i="313"/>
  <c r="H33" i="313"/>
  <c r="J33" i="313" s="1"/>
  <c r="I33" i="313"/>
  <c r="D34" i="313"/>
  <c r="E34" i="313"/>
  <c r="E34" i="314" s="1"/>
  <c r="F34" i="313"/>
  <c r="I34" i="313" s="1"/>
  <c r="G34" i="313"/>
  <c r="H34" i="313"/>
  <c r="D35" i="313"/>
  <c r="H35" i="313" s="1"/>
  <c r="E35" i="313"/>
  <c r="F35" i="313"/>
  <c r="I35" i="313"/>
  <c r="J35" i="313"/>
  <c r="G35" i="313"/>
  <c r="D36" i="313"/>
  <c r="E36" i="313"/>
  <c r="H36" i="313"/>
  <c r="J36" i="313" s="1"/>
  <c r="F36" i="313"/>
  <c r="G36" i="313"/>
  <c r="I36" i="313"/>
  <c r="D37" i="313"/>
  <c r="E37" i="313"/>
  <c r="H37" i="313" s="1"/>
  <c r="F37" i="313"/>
  <c r="G37" i="313"/>
  <c r="I37" i="313" s="1"/>
  <c r="J37" i="313" s="1"/>
  <c r="D38" i="313"/>
  <c r="E38" i="313"/>
  <c r="H38" i="313" s="1"/>
  <c r="F38" i="313"/>
  <c r="I38" i="313" s="1"/>
  <c r="G38" i="313"/>
  <c r="D39" i="313"/>
  <c r="E39" i="313"/>
  <c r="F39" i="313"/>
  <c r="G39" i="313"/>
  <c r="G39" i="314" s="1"/>
  <c r="H39" i="313"/>
  <c r="D40" i="313"/>
  <c r="E40" i="313"/>
  <c r="H40" i="313"/>
  <c r="J40" i="313" s="1"/>
  <c r="F40" i="313"/>
  <c r="G40" i="313"/>
  <c r="I40" i="313"/>
  <c r="D41" i="313"/>
  <c r="E41" i="313"/>
  <c r="F41" i="313"/>
  <c r="G41" i="313"/>
  <c r="I41" i="313" s="1"/>
  <c r="H41" i="313"/>
  <c r="D42" i="313"/>
  <c r="E42" i="313"/>
  <c r="F42" i="313"/>
  <c r="G42" i="313"/>
  <c r="I42" i="313" s="1"/>
  <c r="H42" i="313"/>
  <c r="D43" i="313"/>
  <c r="H43" i="313" s="1"/>
  <c r="E43" i="313"/>
  <c r="F43" i="313"/>
  <c r="G43" i="313"/>
  <c r="D45" i="313"/>
  <c r="E45" i="313"/>
  <c r="F45" i="313"/>
  <c r="G45" i="313"/>
  <c r="H45" i="313"/>
  <c r="I45" i="313"/>
  <c r="D46" i="313"/>
  <c r="H46" i="313" s="1"/>
  <c r="E46" i="313"/>
  <c r="F46" i="313"/>
  <c r="G46" i="313"/>
  <c r="G51" i="313" s="1"/>
  <c r="D47" i="313"/>
  <c r="E47" i="313"/>
  <c r="F47" i="313"/>
  <c r="I47" i="313" s="1"/>
  <c r="G47" i="313"/>
  <c r="H47" i="313"/>
  <c r="D48" i="313"/>
  <c r="E48" i="313"/>
  <c r="H48" i="313"/>
  <c r="J48" i="313"/>
  <c r="F48" i="313"/>
  <c r="G48" i="313"/>
  <c r="I48" i="313"/>
  <c r="D49" i="313"/>
  <c r="D51" i="313" s="1"/>
  <c r="E49" i="313"/>
  <c r="F49" i="313"/>
  <c r="G49" i="313"/>
  <c r="I49" i="313" s="1"/>
  <c r="H49" i="313"/>
  <c r="J49" i="313" s="1"/>
  <c r="D50" i="313"/>
  <c r="E50" i="313"/>
  <c r="F50" i="313"/>
  <c r="I50" i="313" s="1"/>
  <c r="G50" i="313"/>
  <c r="H50" i="313"/>
  <c r="F51" i="313"/>
  <c r="D16" i="312"/>
  <c r="E16" i="312"/>
  <c r="H16" i="312" s="1"/>
  <c r="E16" i="314"/>
  <c r="F16" i="312"/>
  <c r="F16" i="314"/>
  <c r="G16" i="312"/>
  <c r="I16" i="312" s="1"/>
  <c r="G16" i="314"/>
  <c r="D17" i="312"/>
  <c r="D22" i="312" s="1"/>
  <c r="E17" i="312"/>
  <c r="E17" i="314" s="1"/>
  <c r="F17" i="312"/>
  <c r="F17" i="314"/>
  <c r="G17" i="312"/>
  <c r="G17" i="314" s="1"/>
  <c r="D18" i="312"/>
  <c r="D18" i="314"/>
  <c r="H18" i="314" s="1"/>
  <c r="E18" i="312"/>
  <c r="E18" i="314"/>
  <c r="F18" i="312"/>
  <c r="F18" i="314" s="1"/>
  <c r="I18" i="314" s="1"/>
  <c r="G18" i="312"/>
  <c r="G18" i="314"/>
  <c r="H18" i="312"/>
  <c r="D19" i="312"/>
  <c r="D19" i="314"/>
  <c r="E19" i="312"/>
  <c r="E19" i="314"/>
  <c r="F19" i="312"/>
  <c r="F19" i="314"/>
  <c r="G19" i="312"/>
  <c r="G19" i="314" s="1"/>
  <c r="I19" i="314" s="1"/>
  <c r="D20" i="312"/>
  <c r="D20" i="314"/>
  <c r="E20" i="312"/>
  <c r="E20" i="314" s="1"/>
  <c r="F20" i="312"/>
  <c r="F20" i="314"/>
  <c r="I20" i="314" s="1"/>
  <c r="G20" i="312"/>
  <c r="G20" i="314" s="1"/>
  <c r="H20" i="312"/>
  <c r="J20" i="312"/>
  <c r="I20" i="312"/>
  <c r="D21" i="312"/>
  <c r="D21" i="314"/>
  <c r="E21" i="312"/>
  <c r="H21" i="312" s="1"/>
  <c r="F21" i="312"/>
  <c r="F21" i="314"/>
  <c r="G21" i="312"/>
  <c r="I21" i="312" s="1"/>
  <c r="D23" i="312"/>
  <c r="D23" i="314"/>
  <c r="E23" i="312"/>
  <c r="F23" i="312"/>
  <c r="F23" i="314"/>
  <c r="G23" i="312"/>
  <c r="I23" i="312"/>
  <c r="D24" i="312"/>
  <c r="D24" i="314" s="1"/>
  <c r="H24" i="314" s="1"/>
  <c r="E24" i="312"/>
  <c r="E29" i="312" s="1"/>
  <c r="E24" i="314"/>
  <c r="F24" i="312"/>
  <c r="F24" i="314"/>
  <c r="I24" i="314" s="1"/>
  <c r="G24" i="312"/>
  <c r="G24" i="314" s="1"/>
  <c r="H24" i="312"/>
  <c r="D25" i="312"/>
  <c r="D25" i="314"/>
  <c r="E25" i="312"/>
  <c r="E25" i="314" s="1"/>
  <c r="F25" i="312"/>
  <c r="F25" i="314"/>
  <c r="G25" i="312"/>
  <c r="H25" i="312"/>
  <c r="D26" i="312"/>
  <c r="H26" i="312" s="1"/>
  <c r="E26" i="312"/>
  <c r="E26" i="314"/>
  <c r="F26" i="312"/>
  <c r="F26" i="314" s="1"/>
  <c r="G26" i="312"/>
  <c r="G26" i="314" s="1"/>
  <c r="D27" i="312"/>
  <c r="E27" i="312"/>
  <c r="E27" i="314"/>
  <c r="F27" i="312"/>
  <c r="F27" i="314"/>
  <c r="G27" i="312"/>
  <c r="I27" i="312" s="1"/>
  <c r="G27" i="314"/>
  <c r="D28" i="312"/>
  <c r="D28" i="314" s="1"/>
  <c r="E28" i="312"/>
  <c r="F28" i="312"/>
  <c r="I28" i="312" s="1"/>
  <c r="F28" i="314"/>
  <c r="I28" i="314" s="1"/>
  <c r="G28" i="312"/>
  <c r="G28" i="314"/>
  <c r="H28" i="312"/>
  <c r="J28" i="312" s="1"/>
  <c r="D30" i="312"/>
  <c r="H30" i="312" s="1"/>
  <c r="D30" i="314"/>
  <c r="E30" i="312"/>
  <c r="E30" i="314" s="1"/>
  <c r="F30" i="312"/>
  <c r="F30" i="314" s="1"/>
  <c r="G30" i="312"/>
  <c r="G30" i="314" s="1"/>
  <c r="D31" i="312"/>
  <c r="D31" i="314"/>
  <c r="E31" i="312"/>
  <c r="F31" i="312"/>
  <c r="G31" i="312"/>
  <c r="G31" i="314" s="1"/>
  <c r="D32" i="312"/>
  <c r="D32" i="314"/>
  <c r="E32" i="312"/>
  <c r="E32" i="314" s="1"/>
  <c r="F32" i="312"/>
  <c r="F32" i="314" s="1"/>
  <c r="G32" i="312"/>
  <c r="G32" i="314" s="1"/>
  <c r="H32" i="312"/>
  <c r="D33" i="312"/>
  <c r="H33" i="312" s="1"/>
  <c r="D33" i="314"/>
  <c r="E33" i="312"/>
  <c r="E33" i="314" s="1"/>
  <c r="F33" i="312"/>
  <c r="F33" i="314"/>
  <c r="G33" i="312"/>
  <c r="D34" i="312"/>
  <c r="D34" i="314" s="1"/>
  <c r="H34" i="314" s="1"/>
  <c r="E34" i="312"/>
  <c r="F34" i="312"/>
  <c r="G34" i="312"/>
  <c r="G34" i="314" s="1"/>
  <c r="H34" i="312"/>
  <c r="D35" i="312"/>
  <c r="D35" i="314" s="1"/>
  <c r="E35" i="312"/>
  <c r="F35" i="312"/>
  <c r="F35" i="314" s="1"/>
  <c r="I35" i="314" s="1"/>
  <c r="G35" i="312"/>
  <c r="G35" i="314"/>
  <c r="D36" i="312"/>
  <c r="E36" i="312"/>
  <c r="E36" i="314" s="1"/>
  <c r="F36" i="312"/>
  <c r="F36" i="314"/>
  <c r="G36" i="312"/>
  <c r="G36" i="314" s="1"/>
  <c r="I36" i="312"/>
  <c r="D37" i="312"/>
  <c r="D37" i="314"/>
  <c r="E37" i="312"/>
  <c r="E37" i="314"/>
  <c r="F37" i="312"/>
  <c r="F37" i="314"/>
  <c r="G37" i="312"/>
  <c r="H37" i="312"/>
  <c r="D38" i="312"/>
  <c r="D38" i="314"/>
  <c r="E38" i="312"/>
  <c r="E38" i="314"/>
  <c r="F38" i="312"/>
  <c r="G38" i="312"/>
  <c r="H38" i="312"/>
  <c r="D39" i="312"/>
  <c r="D39" i="314" s="1"/>
  <c r="E39" i="312"/>
  <c r="F39" i="312"/>
  <c r="F39" i="314"/>
  <c r="G39" i="312"/>
  <c r="I39" i="312"/>
  <c r="D40" i="312"/>
  <c r="D40" i="314" s="1"/>
  <c r="E40" i="312"/>
  <c r="E40" i="314" s="1"/>
  <c r="F40" i="312"/>
  <c r="G40" i="312"/>
  <c r="G40" i="314" s="1"/>
  <c r="D41" i="312"/>
  <c r="D41" i="314"/>
  <c r="E41" i="312"/>
  <c r="E41" i="314" s="1"/>
  <c r="F41" i="312"/>
  <c r="F41" i="314" s="1"/>
  <c r="G41" i="312"/>
  <c r="D42" i="312"/>
  <c r="H42" i="312" s="1"/>
  <c r="E42" i="312"/>
  <c r="E42" i="314"/>
  <c r="F42" i="312"/>
  <c r="G42" i="312"/>
  <c r="G42" i="314" s="1"/>
  <c r="D43" i="312"/>
  <c r="D43" i="314" s="1"/>
  <c r="E43" i="312"/>
  <c r="F43" i="312"/>
  <c r="I43" i="312" s="1"/>
  <c r="F43" i="314"/>
  <c r="G43" i="312"/>
  <c r="D45" i="312"/>
  <c r="E45" i="312"/>
  <c r="E45" i="314" s="1"/>
  <c r="F45" i="312"/>
  <c r="F45" i="314" s="1"/>
  <c r="G45" i="312"/>
  <c r="D46" i="312"/>
  <c r="H46" i="312" s="1"/>
  <c r="E46" i="312"/>
  <c r="E46" i="314" s="1"/>
  <c r="F46" i="312"/>
  <c r="G46" i="312"/>
  <c r="G46" i="314" s="1"/>
  <c r="D47" i="312"/>
  <c r="D47" i="314"/>
  <c r="E47" i="312"/>
  <c r="F47" i="312"/>
  <c r="F47" i="314"/>
  <c r="G47" i="312"/>
  <c r="I47" i="312" s="1"/>
  <c r="G47" i="314"/>
  <c r="D48" i="312"/>
  <c r="D48" i="314" s="1"/>
  <c r="E48" i="312"/>
  <c r="E48" i="314" s="1"/>
  <c r="F48" i="312"/>
  <c r="F48" i="314" s="1"/>
  <c r="I48" i="314" s="1"/>
  <c r="G48" i="312"/>
  <c r="G48" i="314"/>
  <c r="D49" i="312"/>
  <c r="E49" i="312"/>
  <c r="E49" i="314"/>
  <c r="F49" i="312"/>
  <c r="F49" i="314" s="1"/>
  <c r="I49" i="314" s="1"/>
  <c r="G49" i="312"/>
  <c r="G49" i="314"/>
  <c r="D50" i="312"/>
  <c r="D50" i="314"/>
  <c r="E50" i="312"/>
  <c r="E50" i="314"/>
  <c r="F50" i="312"/>
  <c r="G50" i="312"/>
  <c r="G50" i="314"/>
  <c r="H50" i="312"/>
  <c r="D16" i="310"/>
  <c r="D22" i="310" s="1"/>
  <c r="E16" i="310"/>
  <c r="F16" i="310"/>
  <c r="I16" i="310" s="1"/>
  <c r="G16" i="310"/>
  <c r="D17" i="310"/>
  <c r="H17" i="310" s="1"/>
  <c r="E17" i="310"/>
  <c r="F17" i="310"/>
  <c r="G17" i="310"/>
  <c r="I17" i="310" s="1"/>
  <c r="D18" i="310"/>
  <c r="E18" i="310"/>
  <c r="H18" i="310"/>
  <c r="F18" i="310"/>
  <c r="G18" i="310"/>
  <c r="I18" i="310" s="1"/>
  <c r="D19" i="310"/>
  <c r="H19" i="310" s="1"/>
  <c r="E19" i="310"/>
  <c r="F19" i="310"/>
  <c r="I19" i="310" s="1"/>
  <c r="G19" i="310"/>
  <c r="D20" i="310"/>
  <c r="E20" i="310"/>
  <c r="H20" i="310" s="1"/>
  <c r="J20" i="310" s="1"/>
  <c r="F20" i="310"/>
  <c r="G20" i="310"/>
  <c r="I20" i="310" s="1"/>
  <c r="D21" i="310"/>
  <c r="E21" i="310"/>
  <c r="F21" i="310"/>
  <c r="G21" i="310"/>
  <c r="H21" i="310"/>
  <c r="D23" i="310"/>
  <c r="E23" i="310"/>
  <c r="H23" i="310" s="1"/>
  <c r="F23" i="310"/>
  <c r="G23" i="310"/>
  <c r="I23" i="310"/>
  <c r="D24" i="310"/>
  <c r="E24" i="310"/>
  <c r="F24" i="310"/>
  <c r="I24" i="310" s="1"/>
  <c r="G24" i="310"/>
  <c r="G29" i="310" s="1"/>
  <c r="D25" i="310"/>
  <c r="H25" i="310" s="1"/>
  <c r="E25" i="310"/>
  <c r="F25" i="310"/>
  <c r="I25" i="310" s="1"/>
  <c r="G25" i="310"/>
  <c r="D26" i="310"/>
  <c r="H26" i="310" s="1"/>
  <c r="J26" i="310" s="1"/>
  <c r="E26" i="310"/>
  <c r="F26" i="310"/>
  <c r="I26" i="310"/>
  <c r="G26" i="310"/>
  <c r="D27" i="310"/>
  <c r="E27" i="310"/>
  <c r="H27" i="310"/>
  <c r="J27" i="310" s="1"/>
  <c r="F27" i="310"/>
  <c r="G27" i="310"/>
  <c r="I27" i="310"/>
  <c r="D28" i="310"/>
  <c r="E28" i="310"/>
  <c r="F28" i="310"/>
  <c r="I28" i="310" s="1"/>
  <c r="G28" i="310"/>
  <c r="H28" i="310"/>
  <c r="D30" i="310"/>
  <c r="H30" i="310" s="1"/>
  <c r="J30" i="310" s="1"/>
  <c r="E30" i="310"/>
  <c r="F30" i="310"/>
  <c r="I30" i="310" s="1"/>
  <c r="G30" i="310"/>
  <c r="D31" i="310"/>
  <c r="E31" i="310"/>
  <c r="H31" i="310"/>
  <c r="J31" i="310" s="1"/>
  <c r="F31" i="310"/>
  <c r="G31" i="310"/>
  <c r="I31" i="310"/>
  <c r="D32" i="310"/>
  <c r="E32" i="310"/>
  <c r="F32" i="310"/>
  <c r="G32" i="310"/>
  <c r="I32" i="310" s="1"/>
  <c r="H32" i="310"/>
  <c r="D33" i="310"/>
  <c r="H33" i="310" s="1"/>
  <c r="E33" i="310"/>
  <c r="F33" i="310"/>
  <c r="G33" i="310"/>
  <c r="I33" i="310" s="1"/>
  <c r="D34" i="310"/>
  <c r="E34" i="310"/>
  <c r="H34" i="310"/>
  <c r="F34" i="310"/>
  <c r="G34" i="310"/>
  <c r="I34" i="310" s="1"/>
  <c r="D35" i="310"/>
  <c r="E35" i="310"/>
  <c r="H35" i="310"/>
  <c r="J35" i="310"/>
  <c r="F35" i="310"/>
  <c r="G35" i="310"/>
  <c r="I35" i="310"/>
  <c r="D36" i="310"/>
  <c r="E36" i="310"/>
  <c r="F36" i="310"/>
  <c r="G36" i="310"/>
  <c r="H36" i="310"/>
  <c r="J36" i="310" s="1"/>
  <c r="K36" i="310" s="1"/>
  <c r="I36" i="310"/>
  <c r="D37" i="310"/>
  <c r="E37" i="310"/>
  <c r="F37" i="310"/>
  <c r="G37" i="310"/>
  <c r="H37" i="310"/>
  <c r="D38" i="310"/>
  <c r="E38" i="310"/>
  <c r="H38" i="310"/>
  <c r="F38" i="310"/>
  <c r="G38" i="310"/>
  <c r="D39" i="310"/>
  <c r="E39" i="310"/>
  <c r="F39" i="310"/>
  <c r="G39" i="310"/>
  <c r="I39" i="310"/>
  <c r="D40" i="310"/>
  <c r="E40" i="310"/>
  <c r="F40" i="310"/>
  <c r="G40" i="310"/>
  <c r="H40" i="310"/>
  <c r="J40" i="310" s="1"/>
  <c r="K40" i="310" s="1"/>
  <c r="I40" i="310"/>
  <c r="D41" i="310"/>
  <c r="H41" i="310" s="1"/>
  <c r="E41" i="310"/>
  <c r="F41" i="310"/>
  <c r="G41" i="310"/>
  <c r="I41" i="310" s="1"/>
  <c r="D42" i="310"/>
  <c r="E42" i="310"/>
  <c r="H42" i="310"/>
  <c r="J42" i="310" s="1"/>
  <c r="F42" i="310"/>
  <c r="I42" i="310" s="1"/>
  <c r="G42" i="310"/>
  <c r="D43" i="310"/>
  <c r="E43" i="310"/>
  <c r="H43" i="310"/>
  <c r="J43" i="310"/>
  <c r="F43" i="310"/>
  <c r="G43" i="310"/>
  <c r="I43" i="310"/>
  <c r="D44" i="310"/>
  <c r="D45" i="310"/>
  <c r="H45" i="310" s="1"/>
  <c r="E45" i="310"/>
  <c r="F45" i="310"/>
  <c r="G45" i="310"/>
  <c r="G51" i="310" s="1"/>
  <c r="D46" i="310"/>
  <c r="H46" i="310" s="1"/>
  <c r="E46" i="310"/>
  <c r="E51" i="310" s="1"/>
  <c r="F46" i="310"/>
  <c r="I46" i="310"/>
  <c r="G46" i="310"/>
  <c r="D47" i="310"/>
  <c r="E47" i="310"/>
  <c r="H47" i="310"/>
  <c r="F47" i="310"/>
  <c r="G47" i="310"/>
  <c r="I47" i="310"/>
  <c r="D48" i="310"/>
  <c r="E48" i="310"/>
  <c r="F48" i="310"/>
  <c r="G48" i="310"/>
  <c r="H48" i="310"/>
  <c r="J48" i="310" s="1"/>
  <c r="K48" i="310" s="1"/>
  <c r="I48" i="310"/>
  <c r="D49" i="310"/>
  <c r="E49" i="310"/>
  <c r="F49" i="310"/>
  <c r="G49" i="310"/>
  <c r="H49" i="310"/>
  <c r="D50" i="310"/>
  <c r="E50" i="310"/>
  <c r="H50" i="310"/>
  <c r="F50" i="310"/>
  <c r="F51" i="310" s="1"/>
  <c r="G50" i="310"/>
  <c r="D16" i="309"/>
  <c r="H16" i="309" s="1"/>
  <c r="E16" i="309"/>
  <c r="E16" i="321" s="1"/>
  <c r="F16" i="309"/>
  <c r="I16" i="309"/>
  <c r="G16" i="309"/>
  <c r="D17" i="309"/>
  <c r="H17" i="309" s="1"/>
  <c r="E17" i="309"/>
  <c r="F17" i="309"/>
  <c r="G17" i="309"/>
  <c r="D18" i="309"/>
  <c r="E18" i="309"/>
  <c r="F18" i="309"/>
  <c r="I18" i="309" s="1"/>
  <c r="G18" i="309"/>
  <c r="G18" i="321" s="1"/>
  <c r="D19" i="309"/>
  <c r="H19" i="309" s="1"/>
  <c r="E19" i="309"/>
  <c r="F19" i="309"/>
  <c r="I19" i="309" s="1"/>
  <c r="G19" i="309"/>
  <c r="D20" i="309"/>
  <c r="E20" i="309"/>
  <c r="E20" i="321" s="1"/>
  <c r="F20" i="309"/>
  <c r="G20" i="309"/>
  <c r="D21" i="309"/>
  <c r="D21" i="321" s="1"/>
  <c r="E21" i="309"/>
  <c r="F21" i="309"/>
  <c r="I21" i="309" s="1"/>
  <c r="G21" i="309"/>
  <c r="F22" i="309"/>
  <c r="D23" i="309"/>
  <c r="H23" i="309" s="1"/>
  <c r="E23" i="309"/>
  <c r="F23" i="309"/>
  <c r="F23" i="321"/>
  <c r="G23" i="309"/>
  <c r="D24" i="309"/>
  <c r="E24" i="309"/>
  <c r="E24" i="321"/>
  <c r="F24" i="309"/>
  <c r="G24" i="309"/>
  <c r="H24" i="309"/>
  <c r="D25" i="309"/>
  <c r="D25" i="321" s="1"/>
  <c r="E25" i="309"/>
  <c r="F25" i="309"/>
  <c r="I25" i="309" s="1"/>
  <c r="G25" i="309"/>
  <c r="D26" i="309"/>
  <c r="E26" i="309"/>
  <c r="F26" i="309"/>
  <c r="I26" i="309" s="1"/>
  <c r="G26" i="309"/>
  <c r="G26" i="321"/>
  <c r="H26" i="309"/>
  <c r="D27" i="309"/>
  <c r="E27" i="309"/>
  <c r="F27" i="309"/>
  <c r="I27" i="309" s="1"/>
  <c r="G27" i="309"/>
  <c r="H27" i="309"/>
  <c r="D28" i="309"/>
  <c r="H28" i="309" s="1"/>
  <c r="E28" i="309"/>
  <c r="E28" i="321" s="1"/>
  <c r="F28" i="309"/>
  <c r="G28" i="309"/>
  <c r="D30" i="309"/>
  <c r="E30" i="309"/>
  <c r="F30" i="309"/>
  <c r="G30" i="309"/>
  <c r="G30" i="321"/>
  <c r="D31" i="309"/>
  <c r="E31" i="309"/>
  <c r="F31" i="309"/>
  <c r="F31" i="321"/>
  <c r="G31" i="309"/>
  <c r="I31" i="309" s="1"/>
  <c r="D32" i="309"/>
  <c r="E32" i="309"/>
  <c r="E32" i="321"/>
  <c r="F32" i="309"/>
  <c r="G32" i="309"/>
  <c r="H32" i="309"/>
  <c r="D33" i="309"/>
  <c r="D33" i="321" s="1"/>
  <c r="E33" i="309"/>
  <c r="F33" i="309"/>
  <c r="G33" i="309"/>
  <c r="D34" i="309"/>
  <c r="E34" i="309"/>
  <c r="H34" i="309"/>
  <c r="F34" i="309"/>
  <c r="G34" i="309"/>
  <c r="G34" i="321" s="1"/>
  <c r="D35" i="309"/>
  <c r="E35" i="309"/>
  <c r="F35" i="309"/>
  <c r="G35" i="309"/>
  <c r="D36" i="309"/>
  <c r="E36" i="309"/>
  <c r="F36" i="309"/>
  <c r="G36" i="309"/>
  <c r="I36" i="309"/>
  <c r="D37" i="309"/>
  <c r="H37" i="309" s="1"/>
  <c r="E37" i="309"/>
  <c r="F37" i="309"/>
  <c r="I37" i="309"/>
  <c r="G37" i="309"/>
  <c r="D38" i="309"/>
  <c r="E38" i="309"/>
  <c r="E44" i="309" s="1"/>
  <c r="F38" i="309"/>
  <c r="G38" i="309"/>
  <c r="D39" i="309"/>
  <c r="E39" i="309"/>
  <c r="F39" i="309"/>
  <c r="F44" i="309" s="1"/>
  <c r="G39" i="309"/>
  <c r="D40" i="309"/>
  <c r="E40" i="309"/>
  <c r="F40" i="309"/>
  <c r="G40" i="309"/>
  <c r="D41" i="309"/>
  <c r="E41" i="309"/>
  <c r="F41" i="309"/>
  <c r="I41" i="309" s="1"/>
  <c r="G41" i="309"/>
  <c r="H41" i="309"/>
  <c r="D42" i="309"/>
  <c r="H42" i="309" s="1"/>
  <c r="E42" i="309"/>
  <c r="F42" i="309"/>
  <c r="G42" i="309"/>
  <c r="D43" i="309"/>
  <c r="E43" i="309"/>
  <c r="F43" i="309"/>
  <c r="G43" i="309"/>
  <c r="D45" i="309"/>
  <c r="H45" i="309" s="1"/>
  <c r="E45" i="309"/>
  <c r="F45" i="309"/>
  <c r="G45" i="309"/>
  <c r="G51" i="309" s="1"/>
  <c r="D46" i="309"/>
  <c r="E46" i="309"/>
  <c r="E51" i="309" s="1"/>
  <c r="H46" i="309"/>
  <c r="F46" i="309"/>
  <c r="G46" i="309"/>
  <c r="D47" i="309"/>
  <c r="E47" i="309"/>
  <c r="F47" i="309"/>
  <c r="G47" i="309"/>
  <c r="D48" i="309"/>
  <c r="E48" i="309"/>
  <c r="F48" i="309"/>
  <c r="G48" i="309"/>
  <c r="I48" i="309"/>
  <c r="D49" i="309"/>
  <c r="H49" i="309" s="1"/>
  <c r="E49" i="309"/>
  <c r="F49" i="309"/>
  <c r="G49" i="309"/>
  <c r="I49" i="309" s="1"/>
  <c r="D50" i="309"/>
  <c r="H50" i="309" s="1"/>
  <c r="E50" i="309"/>
  <c r="F50" i="309"/>
  <c r="G50" i="309"/>
  <c r="F51" i="309"/>
  <c r="H16" i="308"/>
  <c r="J16" i="308"/>
  <c r="I16" i="308"/>
  <c r="H17" i="308"/>
  <c r="I17" i="308"/>
  <c r="J17" i="308"/>
  <c r="K17" i="308" s="1"/>
  <c r="H18" i="308"/>
  <c r="I18" i="308"/>
  <c r="J18" i="308"/>
  <c r="L18" i="308" s="1"/>
  <c r="H19" i="308"/>
  <c r="I19" i="308"/>
  <c r="J19" i="308" s="1"/>
  <c r="H20" i="308"/>
  <c r="J20" i="308" s="1"/>
  <c r="I20" i="308"/>
  <c r="H21" i="308"/>
  <c r="J21" i="308" s="1"/>
  <c r="I21" i="308"/>
  <c r="L21" i="308"/>
  <c r="K21" i="308"/>
  <c r="D22" i="308"/>
  <c r="E22" i="308"/>
  <c r="F22" i="308"/>
  <c r="G22" i="308"/>
  <c r="H23" i="308"/>
  <c r="J23" i="308"/>
  <c r="I23" i="308"/>
  <c r="H24" i="308"/>
  <c r="J24" i="308"/>
  <c r="I24" i="308"/>
  <c r="H25" i="308"/>
  <c r="I25" i="308"/>
  <c r="J25" i="308"/>
  <c r="K25" i="308" s="1"/>
  <c r="H26" i="308"/>
  <c r="I26" i="308"/>
  <c r="J26" i="308" s="1"/>
  <c r="K26" i="308" s="1"/>
  <c r="H27" i="308"/>
  <c r="I27" i="308"/>
  <c r="H28" i="308"/>
  <c r="J28" i="308" s="1"/>
  <c r="I28" i="308"/>
  <c r="D29" i="308"/>
  <c r="D52" i="308" s="1"/>
  <c r="E29" i="308"/>
  <c r="E52" i="308" s="1"/>
  <c r="F29" i="308"/>
  <c r="G29" i="308"/>
  <c r="H30" i="308"/>
  <c r="I30" i="308"/>
  <c r="H31" i="308"/>
  <c r="J31" i="308" s="1"/>
  <c r="I31" i="308"/>
  <c r="H32" i="308"/>
  <c r="J32" i="308"/>
  <c r="I32" i="308"/>
  <c r="H33" i="308"/>
  <c r="J33" i="308" s="1"/>
  <c r="K33" i="308" s="1"/>
  <c r="I33" i="308"/>
  <c r="H34" i="308"/>
  <c r="J34" i="308" s="1"/>
  <c r="K34" i="308" s="1"/>
  <c r="I34" i="308"/>
  <c r="H35" i="308"/>
  <c r="J35" i="308"/>
  <c r="I35" i="308"/>
  <c r="H36" i="308"/>
  <c r="J36" i="308" s="1"/>
  <c r="I36" i="308"/>
  <c r="H37" i="308"/>
  <c r="I37" i="308"/>
  <c r="J37" i="308" s="1"/>
  <c r="H38" i="308"/>
  <c r="I38" i="308"/>
  <c r="J38" i="308" s="1"/>
  <c r="H39" i="308"/>
  <c r="H44" i="308" s="1"/>
  <c r="I39" i="308"/>
  <c r="H40" i="308"/>
  <c r="J40" i="308" s="1"/>
  <c r="I40" i="308"/>
  <c r="H41" i="308"/>
  <c r="J41" i="308" s="1"/>
  <c r="K41" i="308" s="1"/>
  <c r="I41" i="308"/>
  <c r="H42" i="308"/>
  <c r="J42" i="308" s="1"/>
  <c r="I42" i="308"/>
  <c r="H43" i="308"/>
  <c r="I43" i="308"/>
  <c r="J43" i="308" s="1"/>
  <c r="L43" i="308" s="1"/>
  <c r="D44" i="308"/>
  <c r="E44" i="308"/>
  <c r="F44" i="308"/>
  <c r="G44" i="308"/>
  <c r="G52" i="308" s="1"/>
  <c r="H45" i="308"/>
  <c r="I45" i="308"/>
  <c r="J45" i="308"/>
  <c r="K45" i="308" s="1"/>
  <c r="H46" i="308"/>
  <c r="I46" i="308"/>
  <c r="J46" i="308"/>
  <c r="H47" i="308"/>
  <c r="I47" i="308"/>
  <c r="H48" i="308"/>
  <c r="J48" i="308"/>
  <c r="I48" i="308"/>
  <c r="H49" i="308"/>
  <c r="I49" i="308"/>
  <c r="J49" i="308"/>
  <c r="K49" i="308" s="1"/>
  <c r="H50" i="308"/>
  <c r="I50" i="308"/>
  <c r="J50" i="308"/>
  <c r="D51" i="308"/>
  <c r="E51" i="308"/>
  <c r="F51" i="308"/>
  <c r="G51" i="308"/>
  <c r="I51" i="308"/>
  <c r="H16" i="307"/>
  <c r="I16" i="307"/>
  <c r="J16" i="307" s="1"/>
  <c r="K16" i="307" s="1"/>
  <c r="H17" i="307"/>
  <c r="I17" i="307"/>
  <c r="H18" i="307"/>
  <c r="J18" i="307" s="1"/>
  <c r="I18" i="307"/>
  <c r="H19" i="307"/>
  <c r="H22" i="307" s="1"/>
  <c r="I19" i="307"/>
  <c r="H20" i="307"/>
  <c r="I20" i="307"/>
  <c r="J20" i="307" s="1"/>
  <c r="K20" i="307" s="1"/>
  <c r="H21" i="307"/>
  <c r="I21" i="307"/>
  <c r="J21" i="307" s="1"/>
  <c r="K21" i="307" s="1"/>
  <c r="D22" i="307"/>
  <c r="E22" i="307"/>
  <c r="F22" i="307"/>
  <c r="G22" i="307"/>
  <c r="I22" i="307"/>
  <c r="H23" i="307"/>
  <c r="J23" i="307" s="1"/>
  <c r="I23" i="307"/>
  <c r="H24" i="307"/>
  <c r="I24" i="307"/>
  <c r="I29" i="307" s="1"/>
  <c r="H25" i="307"/>
  <c r="I25" i="307"/>
  <c r="H26" i="307"/>
  <c r="J26" i="307" s="1"/>
  <c r="L26" i="307" s="1"/>
  <c r="I26" i="307"/>
  <c r="H27" i="307"/>
  <c r="J27" i="307"/>
  <c r="I27" i="307"/>
  <c r="H28" i="307"/>
  <c r="I28" i="307"/>
  <c r="J28" i="307"/>
  <c r="K28" i="307" s="1"/>
  <c r="D29" i="307"/>
  <c r="E29" i="307"/>
  <c r="F29" i="307"/>
  <c r="F52" i="307" s="1"/>
  <c r="G29" i="307"/>
  <c r="H30" i="307"/>
  <c r="J30" i="307"/>
  <c r="I30" i="307"/>
  <c r="H31" i="307"/>
  <c r="I31" i="307"/>
  <c r="H32" i="307"/>
  <c r="J32" i="307" s="1"/>
  <c r="K32" i="307" s="1"/>
  <c r="I32" i="307"/>
  <c r="H33" i="307"/>
  <c r="I33" i="307"/>
  <c r="H34" i="307"/>
  <c r="J34" i="307" s="1"/>
  <c r="K34" i="307" s="1"/>
  <c r="I34" i="307"/>
  <c r="H35" i="307"/>
  <c r="J35" i="307"/>
  <c r="I35" i="307"/>
  <c r="H36" i="307"/>
  <c r="J36" i="307" s="1"/>
  <c r="K36" i="307" s="1"/>
  <c r="I36" i="307"/>
  <c r="H37" i="307"/>
  <c r="J37" i="307" s="1"/>
  <c r="I37" i="307"/>
  <c r="H38" i="307"/>
  <c r="J38" i="307"/>
  <c r="I38" i="307"/>
  <c r="H39" i="307"/>
  <c r="J39" i="307"/>
  <c r="I39" i="307"/>
  <c r="H40" i="307"/>
  <c r="I40" i="307"/>
  <c r="J40" i="307"/>
  <c r="K40" i="307" s="1"/>
  <c r="H41" i="307"/>
  <c r="J41" i="307" s="1"/>
  <c r="I41" i="307"/>
  <c r="I44" i="307" s="1"/>
  <c r="H42" i="307"/>
  <c r="J42" i="307"/>
  <c r="I42" i="307"/>
  <c r="H43" i="307"/>
  <c r="I43" i="307"/>
  <c r="D44" i="307"/>
  <c r="E44" i="307"/>
  <c r="F44" i="307"/>
  <c r="G44" i="307"/>
  <c r="H45" i="307"/>
  <c r="J45" i="307" s="1"/>
  <c r="I45" i="307"/>
  <c r="H46" i="307"/>
  <c r="I46" i="307"/>
  <c r="J46" i="307" s="1"/>
  <c r="H47" i="307"/>
  <c r="I47" i="307"/>
  <c r="J47" i="307" s="1"/>
  <c r="L47" i="307" s="1"/>
  <c r="H48" i="307"/>
  <c r="J48" i="307" s="1"/>
  <c r="K48" i="307" s="1"/>
  <c r="I48" i="307"/>
  <c r="H49" i="307"/>
  <c r="J49" i="307" s="1"/>
  <c r="L49" i="307" s="1"/>
  <c r="I49" i="307"/>
  <c r="H50" i="307"/>
  <c r="J50" i="307"/>
  <c r="I50" i="307"/>
  <c r="D51" i="307"/>
  <c r="E51" i="307"/>
  <c r="E52" i="307" s="1"/>
  <c r="F51" i="307"/>
  <c r="G51" i="307"/>
  <c r="G52" i="307"/>
  <c r="H16" i="306"/>
  <c r="I16" i="306"/>
  <c r="J16" i="306"/>
  <c r="H17" i="306"/>
  <c r="I17" i="306"/>
  <c r="H18" i="306"/>
  <c r="I18" i="306"/>
  <c r="J18" i="306" s="1"/>
  <c r="H19" i="306"/>
  <c r="I19" i="306"/>
  <c r="J19" i="306"/>
  <c r="K19" i="306"/>
  <c r="H20" i="306"/>
  <c r="I20" i="306"/>
  <c r="J20" i="306"/>
  <c r="H21" i="306"/>
  <c r="J21" i="306" s="1"/>
  <c r="I21" i="306"/>
  <c r="D22" i="306"/>
  <c r="E22" i="306"/>
  <c r="F22" i="306"/>
  <c r="F52" i="306" s="1"/>
  <c r="G22" i="306"/>
  <c r="G52" i="306"/>
  <c r="H23" i="306"/>
  <c r="J23" i="306" s="1"/>
  <c r="I23" i="306"/>
  <c r="H24" i="306"/>
  <c r="J24" i="306" s="1"/>
  <c r="L24" i="306" s="1"/>
  <c r="I24" i="306"/>
  <c r="H25" i="306"/>
  <c r="J25" i="306"/>
  <c r="I25" i="306"/>
  <c r="H26" i="306"/>
  <c r="I26" i="306"/>
  <c r="J26" i="306" s="1"/>
  <c r="H27" i="306"/>
  <c r="I27" i="306"/>
  <c r="J27" i="306"/>
  <c r="K27" i="306" s="1"/>
  <c r="L27" i="306"/>
  <c r="H28" i="306"/>
  <c r="I28" i="306"/>
  <c r="J28" i="306"/>
  <c r="L28" i="306" s="1"/>
  <c r="D29" i="306"/>
  <c r="D52" i="306" s="1"/>
  <c r="E29" i="306"/>
  <c r="F29" i="306"/>
  <c r="G29" i="306"/>
  <c r="H29" i="306"/>
  <c r="H30" i="306"/>
  <c r="I30" i="306"/>
  <c r="H31" i="306"/>
  <c r="J31" i="306" s="1"/>
  <c r="K31" i="306" s="1"/>
  <c r="I31" i="306"/>
  <c r="H32" i="306"/>
  <c r="I32" i="306"/>
  <c r="H33" i="306"/>
  <c r="J33" i="306" s="1"/>
  <c r="L33" i="306" s="1"/>
  <c r="I33" i="306"/>
  <c r="H34" i="306"/>
  <c r="J34" i="306"/>
  <c r="I34" i="306"/>
  <c r="H35" i="306"/>
  <c r="J35" i="306" s="1"/>
  <c r="I35" i="306"/>
  <c r="H36" i="306"/>
  <c r="I36" i="306"/>
  <c r="J36" i="306" s="1"/>
  <c r="H37" i="306"/>
  <c r="I37" i="306"/>
  <c r="H38" i="306"/>
  <c r="J38" i="306" s="1"/>
  <c r="I38" i="306"/>
  <c r="H39" i="306"/>
  <c r="J39" i="306" s="1"/>
  <c r="I39" i="306"/>
  <c r="H40" i="306"/>
  <c r="J40" i="306" s="1"/>
  <c r="L40" i="306" s="1"/>
  <c r="I40" i="306"/>
  <c r="H41" i="306"/>
  <c r="J41" i="306"/>
  <c r="I41" i="306"/>
  <c r="H42" i="306"/>
  <c r="I42" i="306"/>
  <c r="J42" i="306" s="1"/>
  <c r="H43" i="306"/>
  <c r="I43" i="306"/>
  <c r="J43" i="306"/>
  <c r="K43" i="306" s="1"/>
  <c r="L43" i="306"/>
  <c r="D44" i="306"/>
  <c r="E44" i="306"/>
  <c r="F44" i="306"/>
  <c r="G44" i="306"/>
  <c r="H45" i="306"/>
  <c r="J45" i="306"/>
  <c r="I45" i="306"/>
  <c r="H46" i="306"/>
  <c r="J46" i="306"/>
  <c r="I46" i="306"/>
  <c r="H47" i="306"/>
  <c r="I47" i="306"/>
  <c r="J47" i="306"/>
  <c r="L47" i="306" s="1"/>
  <c r="K47" i="306"/>
  <c r="H48" i="306"/>
  <c r="J48" i="306" s="1"/>
  <c r="I48" i="306"/>
  <c r="L48" i="306"/>
  <c r="H49" i="306"/>
  <c r="J49" i="306" s="1"/>
  <c r="I49" i="306"/>
  <c r="H50" i="306"/>
  <c r="J50" i="306"/>
  <c r="I50" i="306"/>
  <c r="I51" i="306" s="1"/>
  <c r="D51" i="306"/>
  <c r="E51" i="306"/>
  <c r="F51" i="306"/>
  <c r="G51" i="306"/>
  <c r="H16" i="305"/>
  <c r="J16" i="305"/>
  <c r="I16" i="305"/>
  <c r="H17" i="305"/>
  <c r="J17" i="305"/>
  <c r="I17" i="305"/>
  <c r="H18" i="305"/>
  <c r="I18" i="305"/>
  <c r="I22" i="305" s="1"/>
  <c r="J18" i="305"/>
  <c r="K18" i="305" s="1"/>
  <c r="H19" i="305"/>
  <c r="I19" i="305"/>
  <c r="J19" i="305"/>
  <c r="H20" i="305"/>
  <c r="J20" i="305"/>
  <c r="I20" i="305"/>
  <c r="H21" i="305"/>
  <c r="I21" i="305"/>
  <c r="D22" i="305"/>
  <c r="E22" i="305"/>
  <c r="F22" i="305"/>
  <c r="F52" i="305"/>
  <c r="G22" i="305"/>
  <c r="G52" i="305" s="1"/>
  <c r="H23" i="305"/>
  <c r="I23" i="305"/>
  <c r="J23" i="305" s="1"/>
  <c r="H24" i="305"/>
  <c r="I24" i="305"/>
  <c r="H25" i="305"/>
  <c r="J25" i="305" s="1"/>
  <c r="I25" i="305"/>
  <c r="H26" i="305"/>
  <c r="J26" i="305" s="1"/>
  <c r="K26" i="305" s="1"/>
  <c r="I26" i="305"/>
  <c r="H27" i="305"/>
  <c r="I27" i="305"/>
  <c r="J27" i="305"/>
  <c r="H28" i="305"/>
  <c r="I28" i="305"/>
  <c r="J28" i="305" s="1"/>
  <c r="D29" i="305"/>
  <c r="D52" i="305" s="1"/>
  <c r="E29" i="305"/>
  <c r="F29" i="305"/>
  <c r="G29" i="305"/>
  <c r="H29" i="305"/>
  <c r="H30" i="305"/>
  <c r="I30" i="305"/>
  <c r="J30" i="305"/>
  <c r="K30" i="305"/>
  <c r="H31" i="305"/>
  <c r="I31" i="305"/>
  <c r="J31" i="305"/>
  <c r="H32" i="305"/>
  <c r="J32" i="305" s="1"/>
  <c r="I32" i="305"/>
  <c r="H33" i="305"/>
  <c r="J33" i="305"/>
  <c r="I33" i="305"/>
  <c r="H34" i="305"/>
  <c r="I34" i="305"/>
  <c r="J34" i="305"/>
  <c r="K34" i="305" s="1"/>
  <c r="H35" i="305"/>
  <c r="J35" i="305" s="1"/>
  <c r="I35" i="305"/>
  <c r="H36" i="305"/>
  <c r="J36" i="305"/>
  <c r="I36" i="305"/>
  <c r="H37" i="305"/>
  <c r="I37" i="305"/>
  <c r="H38" i="305"/>
  <c r="J38" i="305" s="1"/>
  <c r="K38" i="305" s="1"/>
  <c r="I38" i="305"/>
  <c r="H39" i="305"/>
  <c r="I39" i="305"/>
  <c r="I44" i="305" s="1"/>
  <c r="H40" i="305"/>
  <c r="J40" i="305" s="1"/>
  <c r="I40" i="305"/>
  <c r="H41" i="305"/>
  <c r="J41" i="305"/>
  <c r="I41" i="305"/>
  <c r="H42" i="305"/>
  <c r="J42" i="305" s="1"/>
  <c r="K42" i="305" s="1"/>
  <c r="I42" i="305"/>
  <c r="H43" i="305"/>
  <c r="J43" i="305" s="1"/>
  <c r="I43" i="305"/>
  <c r="D44" i="305"/>
  <c r="E44" i="305"/>
  <c r="E52" i="305" s="1"/>
  <c r="F44" i="305"/>
  <c r="G44" i="305"/>
  <c r="H45" i="305"/>
  <c r="J45" i="305"/>
  <c r="I45" i="305"/>
  <c r="H46" i="305"/>
  <c r="J46" i="305" s="1"/>
  <c r="I46" i="305"/>
  <c r="H47" i="305"/>
  <c r="J47" i="305" s="1"/>
  <c r="I47" i="305"/>
  <c r="H48" i="305"/>
  <c r="J48" i="305"/>
  <c r="I48" i="305"/>
  <c r="H49" i="305"/>
  <c r="J49" i="305" s="1"/>
  <c r="L49" i="305" s="1"/>
  <c r="I49" i="305"/>
  <c r="H50" i="305"/>
  <c r="I50" i="305"/>
  <c r="J50" i="305" s="1"/>
  <c r="K50" i="305" s="1"/>
  <c r="D51" i="305"/>
  <c r="E51" i="305"/>
  <c r="F51" i="305"/>
  <c r="G51" i="305"/>
  <c r="I51" i="305"/>
  <c r="H16" i="304"/>
  <c r="J16" i="304"/>
  <c r="I16" i="304"/>
  <c r="H17" i="304"/>
  <c r="I17" i="304"/>
  <c r="I22" i="304" s="1"/>
  <c r="J17" i="304"/>
  <c r="K17" i="304" s="1"/>
  <c r="H18" i="304"/>
  <c r="I18" i="304"/>
  <c r="J18" i="304"/>
  <c r="H19" i="304"/>
  <c r="J19" i="304" s="1"/>
  <c r="I19" i="304"/>
  <c r="H20" i="304"/>
  <c r="J20" i="304" s="1"/>
  <c r="K20" i="304" s="1"/>
  <c r="I20" i="304"/>
  <c r="H21" i="304"/>
  <c r="J21" i="304" s="1"/>
  <c r="K21" i="304" s="1"/>
  <c r="I21" i="304"/>
  <c r="D22" i="304"/>
  <c r="D52" i="304" s="1"/>
  <c r="E22" i="304"/>
  <c r="E52" i="304" s="1"/>
  <c r="F22" i="304"/>
  <c r="G22" i="304"/>
  <c r="G52" i="304" s="1"/>
  <c r="H23" i="304"/>
  <c r="I23" i="304"/>
  <c r="J23" i="304" s="1"/>
  <c r="H24" i="304"/>
  <c r="I24" i="304"/>
  <c r="J24" i="304" s="1"/>
  <c r="H25" i="304"/>
  <c r="I25" i="304"/>
  <c r="J25" i="304"/>
  <c r="K25" i="304"/>
  <c r="H26" i="304"/>
  <c r="I26" i="304"/>
  <c r="J26" i="304"/>
  <c r="H27" i="304"/>
  <c r="J27" i="304" s="1"/>
  <c r="I27" i="304"/>
  <c r="H28" i="304"/>
  <c r="J28" i="304"/>
  <c r="I28" i="304"/>
  <c r="D29" i="304"/>
  <c r="E29" i="304"/>
  <c r="F29" i="304"/>
  <c r="F52" i="304" s="1"/>
  <c r="G29" i="304"/>
  <c r="H30" i="304"/>
  <c r="I30" i="304"/>
  <c r="J30" i="304"/>
  <c r="H31" i="304"/>
  <c r="J31" i="304" s="1"/>
  <c r="K31" i="304" s="1"/>
  <c r="I31" i="304"/>
  <c r="H32" i="304"/>
  <c r="J32" i="304" s="1"/>
  <c r="I32" i="304"/>
  <c r="H33" i="304"/>
  <c r="J33" i="304" s="1"/>
  <c r="K33" i="304" s="1"/>
  <c r="I33" i="304"/>
  <c r="H34" i="304"/>
  <c r="J34" i="304" s="1"/>
  <c r="I34" i="304"/>
  <c r="H35" i="304"/>
  <c r="I35" i="304"/>
  <c r="J35" i="304" s="1"/>
  <c r="H36" i="304"/>
  <c r="J36" i="304" s="1"/>
  <c r="I36" i="304"/>
  <c r="H37" i="304"/>
  <c r="J37" i="304" s="1"/>
  <c r="K37" i="304" s="1"/>
  <c r="I37" i="304"/>
  <c r="H38" i="304"/>
  <c r="H44" i="304" s="1"/>
  <c r="I38" i="304"/>
  <c r="H39" i="304"/>
  <c r="J39" i="304"/>
  <c r="I39" i="304"/>
  <c r="H40" i="304"/>
  <c r="I40" i="304"/>
  <c r="J40" i="304" s="1"/>
  <c r="H41" i="304"/>
  <c r="I41" i="304"/>
  <c r="J41" i="304"/>
  <c r="K41" i="304"/>
  <c r="H42" i="304"/>
  <c r="I42" i="304"/>
  <c r="J42" i="304"/>
  <c r="H43" i="304"/>
  <c r="I43" i="304"/>
  <c r="D44" i="304"/>
  <c r="E44" i="304"/>
  <c r="F44" i="304"/>
  <c r="G44" i="304"/>
  <c r="H45" i="304"/>
  <c r="J45" i="304" s="1"/>
  <c r="I45" i="304"/>
  <c r="H46" i="304"/>
  <c r="J46" i="304" s="1"/>
  <c r="K46" i="304" s="1"/>
  <c r="I46" i="304"/>
  <c r="H47" i="304"/>
  <c r="I47" i="304"/>
  <c r="J47" i="304" s="1"/>
  <c r="H48" i="304"/>
  <c r="J48" i="304" s="1"/>
  <c r="K48" i="304" s="1"/>
  <c r="I48" i="304"/>
  <c r="H49" i="304"/>
  <c r="H51" i="304" s="1"/>
  <c r="I49" i="304"/>
  <c r="H50" i="304"/>
  <c r="J50" i="304" s="1"/>
  <c r="K50" i="304" s="1"/>
  <c r="I50" i="304"/>
  <c r="D51" i="304"/>
  <c r="E51" i="304"/>
  <c r="F51" i="304"/>
  <c r="G51" i="304"/>
  <c r="I51" i="304"/>
  <c r="H16" i="303"/>
  <c r="J16" i="303" s="1"/>
  <c r="K16" i="303" s="1"/>
  <c r="I16" i="303"/>
  <c r="H17" i="303"/>
  <c r="I17" i="303"/>
  <c r="H18" i="303"/>
  <c r="J18" i="303" s="1"/>
  <c r="I18" i="303"/>
  <c r="H19" i="303"/>
  <c r="H22" i="303" s="1"/>
  <c r="I19" i="303"/>
  <c r="H20" i="303"/>
  <c r="J20" i="303" s="1"/>
  <c r="K20" i="303" s="1"/>
  <c r="I20" i="303"/>
  <c r="H21" i="303"/>
  <c r="J21" i="303" s="1"/>
  <c r="L21" i="303" s="1"/>
  <c r="I21" i="303"/>
  <c r="D22" i="303"/>
  <c r="E22" i="303"/>
  <c r="E52" i="303"/>
  <c r="F22" i="303"/>
  <c r="G22" i="303"/>
  <c r="I22" i="303"/>
  <c r="H23" i="303"/>
  <c r="J23" i="303" s="1"/>
  <c r="I23" i="303"/>
  <c r="I29" i="303" s="1"/>
  <c r="H24" i="303"/>
  <c r="J24" i="303" s="1"/>
  <c r="K24" i="303" s="1"/>
  <c r="I24" i="303"/>
  <c r="H25" i="303"/>
  <c r="J25" i="303" s="1"/>
  <c r="I25" i="303"/>
  <c r="H26" i="303"/>
  <c r="J26" i="303"/>
  <c r="K26" i="303" s="1"/>
  <c r="I26" i="303"/>
  <c r="H27" i="303"/>
  <c r="I27" i="303"/>
  <c r="J27" i="303" s="1"/>
  <c r="H28" i="303"/>
  <c r="I28" i="303"/>
  <c r="J28" i="303"/>
  <c r="K28" i="303"/>
  <c r="D29" i="303"/>
  <c r="E29" i="303"/>
  <c r="F29" i="303"/>
  <c r="G29" i="303"/>
  <c r="G52" i="303" s="1"/>
  <c r="H30" i="303"/>
  <c r="I30" i="303"/>
  <c r="J30" i="303" s="1"/>
  <c r="H31" i="303"/>
  <c r="J31" i="303" s="1"/>
  <c r="K31" i="303" s="1"/>
  <c r="I31" i="303"/>
  <c r="H32" i="303"/>
  <c r="J32" i="303" s="1"/>
  <c r="K32" i="303" s="1"/>
  <c r="I32" i="303"/>
  <c r="H33" i="303"/>
  <c r="J33" i="303" s="1"/>
  <c r="L33" i="303" s="1"/>
  <c r="I33" i="303"/>
  <c r="H34" i="303"/>
  <c r="J34" i="303"/>
  <c r="I34" i="303"/>
  <c r="H35" i="303"/>
  <c r="J35" i="303"/>
  <c r="K35" i="303" s="1"/>
  <c r="L35" i="303"/>
  <c r="I35" i="303"/>
  <c r="H36" i="303"/>
  <c r="J36" i="303" s="1"/>
  <c r="I36" i="303"/>
  <c r="H37" i="303"/>
  <c r="I37" i="303"/>
  <c r="J37" i="303"/>
  <c r="H38" i="303"/>
  <c r="I38" i="303"/>
  <c r="H39" i="303"/>
  <c r="J39" i="303"/>
  <c r="L39" i="303" s="1"/>
  <c r="I39" i="303"/>
  <c r="H40" i="303"/>
  <c r="J40" i="303" s="1"/>
  <c r="I40" i="303"/>
  <c r="H41" i="303"/>
  <c r="I41" i="303"/>
  <c r="J41" i="303"/>
  <c r="H42" i="303"/>
  <c r="J42" i="303" s="1"/>
  <c r="K42" i="303" s="1"/>
  <c r="I42" i="303"/>
  <c r="H43" i="303"/>
  <c r="J43" i="303" s="1"/>
  <c r="I43" i="303"/>
  <c r="D44" i="303"/>
  <c r="E44" i="303"/>
  <c r="F44" i="303"/>
  <c r="G44" i="303"/>
  <c r="H45" i="303"/>
  <c r="I45" i="303"/>
  <c r="J45" i="303"/>
  <c r="K45" i="303" s="1"/>
  <c r="H46" i="303"/>
  <c r="J46" i="303" s="1"/>
  <c r="I46" i="303"/>
  <c r="H47" i="303"/>
  <c r="J47" i="303" s="1"/>
  <c r="I47" i="303"/>
  <c r="H48" i="303"/>
  <c r="I48" i="303"/>
  <c r="J48" i="303"/>
  <c r="K48" i="303" s="1"/>
  <c r="L48" i="303"/>
  <c r="H49" i="303"/>
  <c r="I49" i="303"/>
  <c r="J49" i="303"/>
  <c r="L49" i="303" s="1"/>
  <c r="H50" i="303"/>
  <c r="J50" i="303" s="1"/>
  <c r="I50" i="303"/>
  <c r="D51" i="303"/>
  <c r="E51" i="303"/>
  <c r="F51" i="303"/>
  <c r="F52" i="303" s="1"/>
  <c r="G51" i="303"/>
  <c r="H16" i="302"/>
  <c r="H22" i="302" s="1"/>
  <c r="I16" i="302"/>
  <c r="H17" i="302"/>
  <c r="J17" i="302" s="1"/>
  <c r="I17" i="302"/>
  <c r="H18" i="302"/>
  <c r="J18" i="302" s="1"/>
  <c r="I18" i="302"/>
  <c r="H19" i="302"/>
  <c r="I19" i="302"/>
  <c r="J19" i="302"/>
  <c r="L19" i="302" s="1"/>
  <c r="H20" i="302"/>
  <c r="I20" i="302"/>
  <c r="J20" i="302"/>
  <c r="H21" i="302"/>
  <c r="J21" i="302" s="1"/>
  <c r="K21" i="302" s="1"/>
  <c r="I21" i="302"/>
  <c r="D22" i="302"/>
  <c r="E22" i="302"/>
  <c r="F22" i="302"/>
  <c r="G22" i="302"/>
  <c r="H23" i="302"/>
  <c r="I23" i="302"/>
  <c r="J23" i="302"/>
  <c r="K23" i="302" s="1"/>
  <c r="H24" i="302"/>
  <c r="I24" i="302"/>
  <c r="J24" i="302"/>
  <c r="K24" i="302" s="1"/>
  <c r="H25" i="302"/>
  <c r="J25" i="302" s="1"/>
  <c r="I25" i="302"/>
  <c r="H26" i="302"/>
  <c r="J26" i="302"/>
  <c r="L26" i="302" s="1"/>
  <c r="K26" i="302"/>
  <c r="I26" i="302"/>
  <c r="H27" i="302"/>
  <c r="J27" i="302" s="1"/>
  <c r="I27" i="302"/>
  <c r="H28" i="302"/>
  <c r="H29" i="302" s="1"/>
  <c r="I28" i="302"/>
  <c r="D29" i="302"/>
  <c r="E29" i="302"/>
  <c r="E52" i="302" s="1"/>
  <c r="F29" i="302"/>
  <c r="G29" i="302"/>
  <c r="H30" i="302"/>
  <c r="J30" i="302" s="1"/>
  <c r="I30" i="302"/>
  <c r="H31" i="302"/>
  <c r="I31" i="302"/>
  <c r="J31" i="302"/>
  <c r="L31" i="302"/>
  <c r="H32" i="302"/>
  <c r="I32" i="302"/>
  <c r="J32" i="302"/>
  <c r="H33" i="302"/>
  <c r="J33" i="302" s="1"/>
  <c r="I33" i="302"/>
  <c r="H34" i="302"/>
  <c r="J34" i="302" s="1"/>
  <c r="I34" i="302"/>
  <c r="H35" i="302"/>
  <c r="I35" i="302"/>
  <c r="J35" i="302"/>
  <c r="L35" i="302" s="1"/>
  <c r="H36" i="302"/>
  <c r="J36" i="302" s="1"/>
  <c r="L36" i="302" s="1"/>
  <c r="I36" i="302"/>
  <c r="H37" i="302"/>
  <c r="J37" i="302"/>
  <c r="K37" i="302"/>
  <c r="I37" i="302"/>
  <c r="H38" i="302"/>
  <c r="I38" i="302"/>
  <c r="H39" i="302"/>
  <c r="J39" i="302" s="1"/>
  <c r="L39" i="302" s="1"/>
  <c r="I39" i="302"/>
  <c r="H40" i="302"/>
  <c r="J40" i="302" s="1"/>
  <c r="I40" i="302"/>
  <c r="H41" i="302"/>
  <c r="J41" i="302"/>
  <c r="L41" i="302" s="1"/>
  <c r="I41" i="302"/>
  <c r="H42" i="302"/>
  <c r="J42" i="302" s="1"/>
  <c r="I42" i="302"/>
  <c r="H43" i="302"/>
  <c r="I43" i="302"/>
  <c r="J43" i="302"/>
  <c r="K43" i="302" s="1"/>
  <c r="L43" i="302"/>
  <c r="D44" i="302"/>
  <c r="E44" i="302"/>
  <c r="F44" i="302"/>
  <c r="G44" i="302"/>
  <c r="H45" i="302"/>
  <c r="I45" i="302"/>
  <c r="H46" i="302"/>
  <c r="J46" i="302" s="1"/>
  <c r="I46" i="302"/>
  <c r="H47" i="302"/>
  <c r="I47" i="302"/>
  <c r="J47" i="302"/>
  <c r="L47" i="302" s="1"/>
  <c r="H48" i="302"/>
  <c r="I48" i="302"/>
  <c r="J48" i="302"/>
  <c r="H49" i="302"/>
  <c r="J49" i="302" s="1"/>
  <c r="I49" i="302"/>
  <c r="I51" i="302" s="1"/>
  <c r="H50" i="302"/>
  <c r="J50" i="302" s="1"/>
  <c r="K50" i="302" s="1"/>
  <c r="I50" i="302"/>
  <c r="D51" i="302"/>
  <c r="E51" i="302"/>
  <c r="F51" i="302"/>
  <c r="F52" i="302"/>
  <c r="G51" i="302"/>
  <c r="H16" i="301"/>
  <c r="I16" i="301"/>
  <c r="H17" i="301"/>
  <c r="J17" i="301" s="1"/>
  <c r="I17" i="301"/>
  <c r="H18" i="301"/>
  <c r="I18" i="301"/>
  <c r="J18" i="301"/>
  <c r="L18" i="301" s="1"/>
  <c r="H19" i="301"/>
  <c r="J19" i="301" s="1"/>
  <c r="K19" i="301" s="1"/>
  <c r="I19" i="301"/>
  <c r="H20" i="301"/>
  <c r="J20" i="301"/>
  <c r="K20" i="301"/>
  <c r="I20" i="301"/>
  <c r="H21" i="301"/>
  <c r="I21" i="301"/>
  <c r="J21" i="301" s="1"/>
  <c r="D22" i="301"/>
  <c r="E22" i="301"/>
  <c r="F22" i="301"/>
  <c r="G22" i="301"/>
  <c r="H23" i="301"/>
  <c r="J23" i="301" s="1"/>
  <c r="L23" i="301" s="1"/>
  <c r="I23" i="301"/>
  <c r="I29" i="301" s="1"/>
  <c r="H24" i="301"/>
  <c r="J24" i="301"/>
  <c r="K24" i="301"/>
  <c r="I24" i="301"/>
  <c r="H25" i="301"/>
  <c r="I25" i="301"/>
  <c r="J25" i="301" s="1"/>
  <c r="H26" i="301"/>
  <c r="J26" i="301" s="1"/>
  <c r="L26" i="301" s="1"/>
  <c r="I26" i="301"/>
  <c r="H27" i="301"/>
  <c r="J27" i="301" s="1"/>
  <c r="K27" i="301" s="1"/>
  <c r="I27" i="301"/>
  <c r="H28" i="301"/>
  <c r="J28" i="301"/>
  <c r="L28" i="301" s="1"/>
  <c r="K28" i="301"/>
  <c r="I28" i="301"/>
  <c r="D29" i="301"/>
  <c r="D52" i="301"/>
  <c r="E29" i="301"/>
  <c r="F29" i="301"/>
  <c r="G29" i="301"/>
  <c r="G52" i="301"/>
  <c r="H30" i="301"/>
  <c r="I30" i="301"/>
  <c r="J30" i="301"/>
  <c r="K30" i="301" s="1"/>
  <c r="L30" i="301"/>
  <c r="H31" i="301"/>
  <c r="I31" i="301"/>
  <c r="J31" i="301"/>
  <c r="H32" i="301"/>
  <c r="I32" i="301"/>
  <c r="H33" i="301"/>
  <c r="I33" i="301"/>
  <c r="J33" i="301" s="1"/>
  <c r="H34" i="301"/>
  <c r="J34" i="301" s="1"/>
  <c r="L34" i="301" s="1"/>
  <c r="I34" i="301"/>
  <c r="H35" i="301"/>
  <c r="J35" i="301" s="1"/>
  <c r="I35" i="301"/>
  <c r="H36" i="301"/>
  <c r="J36" i="301"/>
  <c r="K36" i="301"/>
  <c r="I36" i="301"/>
  <c r="H37" i="301"/>
  <c r="J37" i="301"/>
  <c r="K37" i="301"/>
  <c r="I37" i="301"/>
  <c r="H38" i="301"/>
  <c r="I38" i="301"/>
  <c r="J38" i="301"/>
  <c r="K38" i="301" s="1"/>
  <c r="H39" i="301"/>
  <c r="I39" i="301"/>
  <c r="J39" i="301"/>
  <c r="H40" i="301"/>
  <c r="J40" i="301" s="1"/>
  <c r="I40" i="301"/>
  <c r="H41" i="301"/>
  <c r="J41" i="301"/>
  <c r="L41" i="301" s="1"/>
  <c r="I41" i="301"/>
  <c r="H42" i="301"/>
  <c r="H44" i="301" s="1"/>
  <c r="I42" i="301"/>
  <c r="H43" i="301"/>
  <c r="J43" i="301" s="1"/>
  <c r="L43" i="301" s="1"/>
  <c r="I43" i="301"/>
  <c r="D44" i="301"/>
  <c r="E44" i="301"/>
  <c r="F44" i="301"/>
  <c r="G44" i="301"/>
  <c r="H45" i="301"/>
  <c r="J45" i="301" s="1"/>
  <c r="I45" i="301"/>
  <c r="H46" i="301"/>
  <c r="J46" i="301" s="1"/>
  <c r="L46" i="301" s="1"/>
  <c r="I46" i="301"/>
  <c r="I51" i="301" s="1"/>
  <c r="H47" i="301"/>
  <c r="J47" i="301" s="1"/>
  <c r="L47" i="301" s="1"/>
  <c r="I47" i="301"/>
  <c r="H48" i="301"/>
  <c r="I48" i="301"/>
  <c r="H49" i="301"/>
  <c r="J49" i="301" s="1"/>
  <c r="K49" i="301" s="1"/>
  <c r="I49" i="301"/>
  <c r="H50" i="301"/>
  <c r="J50" i="301" s="1"/>
  <c r="K50" i="301" s="1"/>
  <c r="I50" i="301"/>
  <c r="D51" i="301"/>
  <c r="E51" i="301"/>
  <c r="F51" i="301"/>
  <c r="G51" i="301"/>
  <c r="E52" i="301"/>
  <c r="H16" i="300"/>
  <c r="I16" i="300"/>
  <c r="J16" i="300"/>
  <c r="K16" i="300"/>
  <c r="H17" i="300"/>
  <c r="I17" i="300"/>
  <c r="J17" i="300"/>
  <c r="K17" i="300" s="1"/>
  <c r="H18" i="300"/>
  <c r="H22" i="300" s="1"/>
  <c r="I18" i="300"/>
  <c r="H19" i="300"/>
  <c r="I19" i="300"/>
  <c r="H20" i="300"/>
  <c r="I20" i="300"/>
  <c r="J20" i="300"/>
  <c r="K20" i="300"/>
  <c r="H21" i="300"/>
  <c r="I21" i="300"/>
  <c r="J21" i="300"/>
  <c r="D22" i="300"/>
  <c r="D52" i="300" s="1"/>
  <c r="E22" i="300"/>
  <c r="F22" i="300"/>
  <c r="G22" i="300"/>
  <c r="H23" i="300"/>
  <c r="I23" i="300"/>
  <c r="H24" i="300"/>
  <c r="J24" i="300" s="1"/>
  <c r="I24" i="300"/>
  <c r="H25" i="300"/>
  <c r="J25" i="300" s="1"/>
  <c r="I25" i="300"/>
  <c r="H26" i="300"/>
  <c r="J26" i="300"/>
  <c r="K26" i="300" s="1"/>
  <c r="I26" i="300"/>
  <c r="H27" i="300"/>
  <c r="J27" i="300"/>
  <c r="K27" i="300"/>
  <c r="I27" i="300"/>
  <c r="H28" i="300"/>
  <c r="I28" i="300"/>
  <c r="J28" i="300" s="1"/>
  <c r="D29" i="300"/>
  <c r="E29" i="300"/>
  <c r="F29" i="300"/>
  <c r="F52" i="300" s="1"/>
  <c r="G29" i="300"/>
  <c r="H30" i="300"/>
  <c r="J30" i="300" s="1"/>
  <c r="I30" i="300"/>
  <c r="H31" i="300"/>
  <c r="J31" i="300" s="1"/>
  <c r="K31" i="300" s="1"/>
  <c r="I31" i="300"/>
  <c r="H32" i="300"/>
  <c r="J32" i="300" s="1"/>
  <c r="I32" i="300"/>
  <c r="H33" i="300"/>
  <c r="J33" i="300" s="1"/>
  <c r="K33" i="300" s="1"/>
  <c r="I33" i="300"/>
  <c r="H34" i="300"/>
  <c r="J34" i="300" s="1"/>
  <c r="K34" i="300" s="1"/>
  <c r="I34" i="300"/>
  <c r="H35" i="300"/>
  <c r="J35" i="300"/>
  <c r="K35" i="300" s="1"/>
  <c r="I35" i="300"/>
  <c r="H36" i="300"/>
  <c r="J36" i="300" s="1"/>
  <c r="K36" i="300" s="1"/>
  <c r="I36" i="300"/>
  <c r="H37" i="300"/>
  <c r="J37" i="300" s="1"/>
  <c r="I37" i="300"/>
  <c r="H38" i="300"/>
  <c r="I38" i="300"/>
  <c r="I44" i="300" s="1"/>
  <c r="J38" i="300"/>
  <c r="H39" i="300"/>
  <c r="H44" i="300" s="1"/>
  <c r="I39" i="300"/>
  <c r="H40" i="300"/>
  <c r="J40" i="300" s="1"/>
  <c r="K40" i="300" s="1"/>
  <c r="I40" i="300"/>
  <c r="H41" i="300"/>
  <c r="J41" i="300" s="1"/>
  <c r="K41" i="300" s="1"/>
  <c r="I41" i="300"/>
  <c r="H42" i="300"/>
  <c r="I42" i="300"/>
  <c r="J42" i="300" s="1"/>
  <c r="H43" i="300"/>
  <c r="J43" i="300" s="1"/>
  <c r="K43" i="300" s="1"/>
  <c r="I43" i="300"/>
  <c r="D44" i="300"/>
  <c r="E44" i="300"/>
  <c r="F44" i="300"/>
  <c r="G44" i="300"/>
  <c r="H45" i="300"/>
  <c r="J45" i="300" s="1"/>
  <c r="I45" i="300"/>
  <c r="H46" i="300"/>
  <c r="I46" i="300"/>
  <c r="J46" i="300" s="1"/>
  <c r="K46" i="300" s="1"/>
  <c r="H47" i="300"/>
  <c r="J47" i="300" s="1"/>
  <c r="K47" i="300" s="1"/>
  <c r="I47" i="300"/>
  <c r="H48" i="300"/>
  <c r="H51" i="300" s="1"/>
  <c r="I48" i="300"/>
  <c r="H49" i="300"/>
  <c r="J49" i="300" s="1"/>
  <c r="K49" i="300" s="1"/>
  <c r="I49" i="300"/>
  <c r="H50" i="300"/>
  <c r="J50" i="300" s="1"/>
  <c r="I50" i="300"/>
  <c r="D51" i="300"/>
  <c r="E51" i="300"/>
  <c r="E52" i="300"/>
  <c r="F51" i="300"/>
  <c r="G51" i="300"/>
  <c r="G52" i="300"/>
  <c r="H16" i="299"/>
  <c r="I16" i="299"/>
  <c r="J16" i="299"/>
  <c r="K16" i="299"/>
  <c r="H17" i="299"/>
  <c r="I17" i="299"/>
  <c r="J17" i="299"/>
  <c r="K17" i="299" s="1"/>
  <c r="H18" i="299"/>
  <c r="I18" i="299"/>
  <c r="H19" i="299"/>
  <c r="J19" i="299"/>
  <c r="I19" i="299"/>
  <c r="I22" i="299" s="1"/>
  <c r="H20" i="299"/>
  <c r="I20" i="299"/>
  <c r="J20" i="299"/>
  <c r="K20" i="299" s="1"/>
  <c r="H21" i="299"/>
  <c r="I21" i="299"/>
  <c r="J21" i="299"/>
  <c r="D22" i="299"/>
  <c r="E22" i="299"/>
  <c r="E52" i="299"/>
  <c r="F22" i="299"/>
  <c r="G22" i="299"/>
  <c r="H23" i="299"/>
  <c r="J23" i="299" s="1"/>
  <c r="K23" i="299" s="1"/>
  <c r="I23" i="299"/>
  <c r="H24" i="299"/>
  <c r="I24" i="299"/>
  <c r="H25" i="299"/>
  <c r="J25" i="299" s="1"/>
  <c r="I25" i="299"/>
  <c r="H26" i="299"/>
  <c r="I26" i="299"/>
  <c r="J26" i="299" s="1"/>
  <c r="H27" i="299"/>
  <c r="J27" i="299" s="1"/>
  <c r="I27" i="299"/>
  <c r="H28" i="299"/>
  <c r="J28" i="299" s="1"/>
  <c r="K28" i="299" s="1"/>
  <c r="I28" i="299"/>
  <c r="D29" i="299"/>
  <c r="E29" i="299"/>
  <c r="F29" i="299"/>
  <c r="G29" i="299"/>
  <c r="G52" i="299" s="1"/>
  <c r="I29" i="299"/>
  <c r="H30" i="299"/>
  <c r="J30" i="299" s="1"/>
  <c r="K30" i="299" s="1"/>
  <c r="I30" i="299"/>
  <c r="H31" i="299"/>
  <c r="J31" i="299" s="1"/>
  <c r="I31" i="299"/>
  <c r="H32" i="299"/>
  <c r="J32" i="299" s="1"/>
  <c r="K32" i="299" s="1"/>
  <c r="I32" i="299"/>
  <c r="H33" i="299"/>
  <c r="J33" i="299" s="1"/>
  <c r="I33" i="299"/>
  <c r="H34" i="299"/>
  <c r="I34" i="299"/>
  <c r="J34" i="299" s="1"/>
  <c r="H35" i="299"/>
  <c r="J35" i="299" s="1"/>
  <c r="K35" i="299" s="1"/>
  <c r="I35" i="299"/>
  <c r="H36" i="299"/>
  <c r="J36" i="299" s="1"/>
  <c r="K36" i="299" s="1"/>
  <c r="I36" i="299"/>
  <c r="H37" i="299"/>
  <c r="J37" i="299" s="1"/>
  <c r="I37" i="299"/>
  <c r="H38" i="299"/>
  <c r="J38" i="299"/>
  <c r="I38" i="299"/>
  <c r="I44" i="299" s="1"/>
  <c r="H39" i="299"/>
  <c r="J39" i="299"/>
  <c r="K39" i="299" s="1"/>
  <c r="I39" i="299"/>
  <c r="H40" i="299"/>
  <c r="I40" i="299"/>
  <c r="J40" i="299"/>
  <c r="K40" i="299" s="1"/>
  <c r="H41" i="299"/>
  <c r="I41" i="299"/>
  <c r="J41" i="299"/>
  <c r="H42" i="299"/>
  <c r="J42" i="299" s="1"/>
  <c r="K42" i="299" s="1"/>
  <c r="I42" i="299"/>
  <c r="H43" i="299"/>
  <c r="J43" i="299" s="1"/>
  <c r="I43" i="299"/>
  <c r="D44" i="299"/>
  <c r="E44" i="299"/>
  <c r="F44" i="299"/>
  <c r="G44" i="299"/>
  <c r="H45" i="299"/>
  <c r="J45" i="299" s="1"/>
  <c r="I45" i="299"/>
  <c r="H46" i="299"/>
  <c r="I46" i="299"/>
  <c r="I51" i="299" s="1"/>
  <c r="I52" i="299" s="1"/>
  <c r="H47" i="299"/>
  <c r="J47" i="299" s="1"/>
  <c r="I47" i="299"/>
  <c r="H48" i="299"/>
  <c r="I48" i="299"/>
  <c r="H49" i="299"/>
  <c r="J49" i="299" s="1"/>
  <c r="K49" i="299" s="1"/>
  <c r="I49" i="299"/>
  <c r="H50" i="299"/>
  <c r="J50" i="299"/>
  <c r="I50" i="299"/>
  <c r="D51" i="299"/>
  <c r="E51" i="299"/>
  <c r="F51" i="299"/>
  <c r="F52" i="299" s="1"/>
  <c r="G51" i="299"/>
  <c r="H16" i="298"/>
  <c r="I16" i="298"/>
  <c r="I22" i="298" s="1"/>
  <c r="H17" i="298"/>
  <c r="I17" i="298"/>
  <c r="H18" i="298"/>
  <c r="I18" i="298"/>
  <c r="J18" i="298" s="1"/>
  <c r="H19" i="298"/>
  <c r="I19" i="298"/>
  <c r="J19" i="298"/>
  <c r="K19" i="298"/>
  <c r="H20" i="298"/>
  <c r="I20" i="298"/>
  <c r="J20" i="298"/>
  <c r="H21" i="298"/>
  <c r="J21" i="298" s="1"/>
  <c r="I21" i="298"/>
  <c r="D22" i="298"/>
  <c r="E22" i="298"/>
  <c r="E52" i="298" s="1"/>
  <c r="F22" i="298"/>
  <c r="G22" i="298"/>
  <c r="H23" i="298"/>
  <c r="I23" i="298"/>
  <c r="J23" i="298"/>
  <c r="K23" i="298"/>
  <c r="H24" i="298"/>
  <c r="I24" i="298"/>
  <c r="J24" i="298"/>
  <c r="K24" i="298" s="1"/>
  <c r="H25" i="298"/>
  <c r="I25" i="298"/>
  <c r="H26" i="298"/>
  <c r="J26" i="298"/>
  <c r="I26" i="298"/>
  <c r="H27" i="298"/>
  <c r="I27" i="298"/>
  <c r="J27" i="298"/>
  <c r="K27" i="298" s="1"/>
  <c r="H28" i="298"/>
  <c r="I28" i="298"/>
  <c r="J28" i="298"/>
  <c r="K28" i="298" s="1"/>
  <c r="D29" i="298"/>
  <c r="E29" i="298"/>
  <c r="F29" i="298"/>
  <c r="G29" i="298"/>
  <c r="H30" i="298"/>
  <c r="I30" i="298"/>
  <c r="J30" i="298" s="1"/>
  <c r="H31" i="298"/>
  <c r="I31" i="298"/>
  <c r="J31" i="298"/>
  <c r="K31" i="298"/>
  <c r="H32" i="298"/>
  <c r="I32" i="298"/>
  <c r="J32" i="298"/>
  <c r="H33" i="298"/>
  <c r="J33" i="298" s="1"/>
  <c r="K33" i="298" s="1"/>
  <c r="I33" i="298"/>
  <c r="H34" i="298"/>
  <c r="J34" i="298"/>
  <c r="I34" i="298"/>
  <c r="H35" i="298"/>
  <c r="I35" i="298"/>
  <c r="J35" i="298"/>
  <c r="K35" i="298" s="1"/>
  <c r="H36" i="298"/>
  <c r="I36" i="298"/>
  <c r="J36" i="298"/>
  <c r="K36" i="298" s="1"/>
  <c r="H37" i="298"/>
  <c r="J37" i="298" s="1"/>
  <c r="K37" i="298" s="1"/>
  <c r="I37" i="298"/>
  <c r="H38" i="298"/>
  <c r="J38" i="298" s="1"/>
  <c r="I38" i="298"/>
  <c r="H39" i="298"/>
  <c r="I39" i="298"/>
  <c r="I44" i="298" s="1"/>
  <c r="I52" i="298" s="1"/>
  <c r="H40" i="298"/>
  <c r="J40" i="298" s="1"/>
  <c r="I40" i="298"/>
  <c r="H41" i="298"/>
  <c r="I41" i="298"/>
  <c r="J41" i="298" s="1"/>
  <c r="H42" i="298"/>
  <c r="J42" i="298" s="1"/>
  <c r="I42" i="298"/>
  <c r="H43" i="298"/>
  <c r="J43" i="298" s="1"/>
  <c r="K43" i="298" s="1"/>
  <c r="I43" i="298"/>
  <c r="D44" i="298"/>
  <c r="D52" i="298" s="1"/>
  <c r="E44" i="298"/>
  <c r="F44" i="298"/>
  <c r="G44" i="298"/>
  <c r="G52" i="298" s="1"/>
  <c r="H45" i="298"/>
  <c r="J45" i="298" s="1"/>
  <c r="I45" i="298"/>
  <c r="I51" i="298"/>
  <c r="H46" i="298"/>
  <c r="J46" i="298" s="1"/>
  <c r="I46" i="298"/>
  <c r="H47" i="298"/>
  <c r="J47" i="298" s="1"/>
  <c r="I47" i="298"/>
  <c r="K47" i="298"/>
  <c r="H48" i="298"/>
  <c r="J48" i="298" s="1"/>
  <c r="I48" i="298"/>
  <c r="H49" i="298"/>
  <c r="J49" i="298" s="1"/>
  <c r="K49" i="298" s="1"/>
  <c r="I49" i="298"/>
  <c r="H50" i="298"/>
  <c r="J50" i="298"/>
  <c r="I50" i="298"/>
  <c r="D51" i="298"/>
  <c r="E51" i="298"/>
  <c r="F51" i="298"/>
  <c r="F52" i="298" s="1"/>
  <c r="G51" i="298"/>
  <c r="H16" i="297"/>
  <c r="J16" i="297"/>
  <c r="I16" i="297"/>
  <c r="H17" i="297"/>
  <c r="J17" i="297" s="1"/>
  <c r="K17" i="297" s="1"/>
  <c r="I17" i="297"/>
  <c r="H18" i="297"/>
  <c r="I18" i="297"/>
  <c r="J18" i="297" s="1"/>
  <c r="K18" i="297" s="1"/>
  <c r="H19" i="297"/>
  <c r="I19" i="297"/>
  <c r="J19" i="297" s="1"/>
  <c r="K19" i="297" s="1"/>
  <c r="H20" i="297"/>
  <c r="I20" i="297"/>
  <c r="H21" i="297"/>
  <c r="J21" i="297" s="1"/>
  <c r="I21" i="297"/>
  <c r="D22" i="297"/>
  <c r="E22" i="297"/>
  <c r="F22" i="297"/>
  <c r="F52" i="297" s="1"/>
  <c r="G22" i="297"/>
  <c r="G52" i="297" s="1"/>
  <c r="H23" i="297"/>
  <c r="I23" i="297"/>
  <c r="J23" i="297"/>
  <c r="H24" i="297"/>
  <c r="I24" i="297"/>
  <c r="H25" i="297"/>
  <c r="J25" i="297" s="1"/>
  <c r="I25" i="297"/>
  <c r="H26" i="297"/>
  <c r="I26" i="297"/>
  <c r="J26" i="297" s="1"/>
  <c r="K26" i="297" s="1"/>
  <c r="H27" i="297"/>
  <c r="I27" i="297"/>
  <c r="J27" i="297"/>
  <c r="K27" i="297" s="1"/>
  <c r="H28" i="297"/>
  <c r="J28" i="297" s="1"/>
  <c r="I28" i="297"/>
  <c r="D29" i="297"/>
  <c r="E29" i="297"/>
  <c r="F29" i="297"/>
  <c r="G29" i="297"/>
  <c r="H30" i="297"/>
  <c r="J30" i="297" s="1"/>
  <c r="K30" i="297" s="1"/>
  <c r="I30" i="297"/>
  <c r="H31" i="297"/>
  <c r="J31" i="297" s="1"/>
  <c r="K31" i="297" s="1"/>
  <c r="I31" i="297"/>
  <c r="H32" i="297"/>
  <c r="J32" i="297" s="1"/>
  <c r="K32" i="297" s="1"/>
  <c r="I32" i="297"/>
  <c r="H33" i="297"/>
  <c r="J33" i="297"/>
  <c r="K33" i="297" s="1"/>
  <c r="I33" i="297"/>
  <c r="H34" i="297"/>
  <c r="I34" i="297"/>
  <c r="J34" i="297"/>
  <c r="K34" i="297" s="1"/>
  <c r="H35" i="297"/>
  <c r="I35" i="297"/>
  <c r="J35" i="297"/>
  <c r="K35" i="297" s="1"/>
  <c r="H36" i="297"/>
  <c r="J36" i="297" s="1"/>
  <c r="I36" i="297"/>
  <c r="H37" i="297"/>
  <c r="J37" i="297"/>
  <c r="I37" i="297"/>
  <c r="H38" i="297"/>
  <c r="I38" i="297"/>
  <c r="J38" i="297"/>
  <c r="H39" i="297"/>
  <c r="I39" i="297"/>
  <c r="J39" i="297"/>
  <c r="K39" i="297" s="1"/>
  <c r="H40" i="297"/>
  <c r="J40" i="297" s="1"/>
  <c r="I40" i="297"/>
  <c r="H41" i="297"/>
  <c r="J41" i="297" s="1"/>
  <c r="I41" i="297"/>
  <c r="H42" i="297"/>
  <c r="J42" i="297" s="1"/>
  <c r="K42" i="297" s="1"/>
  <c r="I42" i="297"/>
  <c r="H43" i="297"/>
  <c r="I43" i="297"/>
  <c r="D44" i="297"/>
  <c r="E44" i="297"/>
  <c r="F44" i="297"/>
  <c r="G44" i="297"/>
  <c r="H45" i="297"/>
  <c r="J45" i="297" s="1"/>
  <c r="I45" i="297"/>
  <c r="H46" i="297"/>
  <c r="I46" i="297"/>
  <c r="I51" i="297" s="1"/>
  <c r="H47" i="297"/>
  <c r="I47" i="297"/>
  <c r="J47" i="297"/>
  <c r="H48" i="297"/>
  <c r="J48" i="297" s="1"/>
  <c r="I48" i="297"/>
  <c r="H49" i="297"/>
  <c r="J49" i="297" s="1"/>
  <c r="I49" i="297"/>
  <c r="H50" i="297"/>
  <c r="J50" i="297" s="1"/>
  <c r="K50" i="297" s="1"/>
  <c r="I50" i="297"/>
  <c r="D51" i="297"/>
  <c r="E51" i="297"/>
  <c r="F51" i="297"/>
  <c r="G51" i="297"/>
  <c r="H16" i="296"/>
  <c r="J16" i="296"/>
  <c r="K16" i="296" s="1"/>
  <c r="I16" i="296"/>
  <c r="H17" i="296"/>
  <c r="I17" i="296"/>
  <c r="J17" i="296"/>
  <c r="K17" i="296" s="1"/>
  <c r="H18" i="296"/>
  <c r="I18" i="296"/>
  <c r="J18" i="296"/>
  <c r="K18" i="296" s="1"/>
  <c r="H19" i="296"/>
  <c r="J19" i="296" s="1"/>
  <c r="I19" i="296"/>
  <c r="H20" i="296"/>
  <c r="J20" i="296" s="1"/>
  <c r="I20" i="296"/>
  <c r="H21" i="296"/>
  <c r="I21" i="296"/>
  <c r="I22" i="296" s="1"/>
  <c r="D22" i="296"/>
  <c r="E22" i="296"/>
  <c r="E52" i="296"/>
  <c r="F22" i="296"/>
  <c r="G22" i="296"/>
  <c r="H23" i="296"/>
  <c r="J23" i="296" s="1"/>
  <c r="K23" i="296" s="1"/>
  <c r="I23" i="296"/>
  <c r="I29" i="296" s="1"/>
  <c r="H24" i="296"/>
  <c r="I24" i="296"/>
  <c r="H25" i="296"/>
  <c r="J25" i="296" s="1"/>
  <c r="I25" i="296"/>
  <c r="K25" i="296"/>
  <c r="H26" i="296"/>
  <c r="J26" i="296" s="1"/>
  <c r="I26" i="296"/>
  <c r="H27" i="296"/>
  <c r="J27" i="296"/>
  <c r="I27" i="296"/>
  <c r="H28" i="296"/>
  <c r="I28" i="296"/>
  <c r="J28" i="296" s="1"/>
  <c r="K28" i="296" s="1"/>
  <c r="D29" i="296"/>
  <c r="E29" i="296"/>
  <c r="F29" i="296"/>
  <c r="G29" i="296"/>
  <c r="H30" i="296"/>
  <c r="I30" i="296"/>
  <c r="J30" i="296"/>
  <c r="K30" i="296" s="1"/>
  <c r="H31" i="296"/>
  <c r="J31" i="296" s="1"/>
  <c r="K31" i="296" s="1"/>
  <c r="I31" i="296"/>
  <c r="H32" i="296"/>
  <c r="J32" i="296" s="1"/>
  <c r="K32" i="296" s="1"/>
  <c r="I32" i="296"/>
  <c r="H33" i="296"/>
  <c r="I33" i="296"/>
  <c r="J33" i="296" s="1"/>
  <c r="K33" i="296" s="1"/>
  <c r="H34" i="296"/>
  <c r="I34" i="296"/>
  <c r="J34" i="296" s="1"/>
  <c r="H35" i="296"/>
  <c r="I35" i="296"/>
  <c r="H36" i="296"/>
  <c r="J36" i="296" s="1"/>
  <c r="I36" i="296"/>
  <c r="H37" i="296"/>
  <c r="I37" i="296"/>
  <c r="H38" i="296"/>
  <c r="J38" i="296" s="1"/>
  <c r="K38" i="296" s="1"/>
  <c r="I38" i="296"/>
  <c r="H39" i="296"/>
  <c r="J39" i="296"/>
  <c r="I39" i="296"/>
  <c r="H40" i="296"/>
  <c r="I40" i="296"/>
  <c r="J40" i="296" s="1"/>
  <c r="H41" i="296"/>
  <c r="I41" i="296"/>
  <c r="J41" i="296"/>
  <c r="K41" i="296"/>
  <c r="H42" i="296"/>
  <c r="I42" i="296"/>
  <c r="J42" i="296"/>
  <c r="K42" i="296"/>
  <c r="H43" i="296"/>
  <c r="I43" i="296"/>
  <c r="J43" i="296" s="1"/>
  <c r="K43" i="296" s="1"/>
  <c r="D44" i="296"/>
  <c r="E44" i="296"/>
  <c r="F44" i="296"/>
  <c r="G44" i="296"/>
  <c r="H44" i="296"/>
  <c r="H45" i="296"/>
  <c r="I45" i="296"/>
  <c r="J45" i="296"/>
  <c r="K45" i="296"/>
  <c r="H46" i="296"/>
  <c r="I46" i="296"/>
  <c r="J46" i="296"/>
  <c r="K46" i="296"/>
  <c r="H47" i="296"/>
  <c r="I47" i="296"/>
  <c r="J47" i="296" s="1"/>
  <c r="H48" i="296"/>
  <c r="H51" i="296" s="1"/>
  <c r="I48" i="296"/>
  <c r="H49" i="296"/>
  <c r="I49" i="296"/>
  <c r="H50" i="296"/>
  <c r="I50" i="296"/>
  <c r="J50" i="296"/>
  <c r="K50" i="296" s="1"/>
  <c r="D51" i="296"/>
  <c r="E51" i="296"/>
  <c r="F51" i="296"/>
  <c r="G51" i="296"/>
  <c r="G52" i="296"/>
  <c r="H16" i="295"/>
  <c r="J16" i="295" s="1"/>
  <c r="K16" i="295" s="1"/>
  <c r="I16" i="295"/>
  <c r="H17" i="295"/>
  <c r="I17" i="295"/>
  <c r="I22" i="295" s="1"/>
  <c r="H18" i="295"/>
  <c r="J18" i="295"/>
  <c r="I18" i="295"/>
  <c r="H19" i="295"/>
  <c r="J19" i="295" s="1"/>
  <c r="I19" i="295"/>
  <c r="H20" i="295"/>
  <c r="I20" i="295"/>
  <c r="J20" i="295" s="1"/>
  <c r="K20" i="295" s="1"/>
  <c r="H21" i="295"/>
  <c r="I21" i="295"/>
  <c r="J21" i="295" s="1"/>
  <c r="K21" i="295" s="1"/>
  <c r="D22" i="295"/>
  <c r="E22" i="295"/>
  <c r="E52" i="295" s="1"/>
  <c r="F22" i="295"/>
  <c r="G22" i="295"/>
  <c r="H23" i="295"/>
  <c r="J23" i="295"/>
  <c r="I23" i="295"/>
  <c r="H24" i="295"/>
  <c r="I24" i="295"/>
  <c r="J24" i="295"/>
  <c r="K24" i="295" s="1"/>
  <c r="H25" i="295"/>
  <c r="J25" i="295" s="1"/>
  <c r="K25" i="295" s="1"/>
  <c r="I25" i="295"/>
  <c r="H26" i="295"/>
  <c r="J26" i="295"/>
  <c r="K26" i="295" s="1"/>
  <c r="I26" i="295"/>
  <c r="H27" i="295"/>
  <c r="I27" i="295"/>
  <c r="J27" i="295" s="1"/>
  <c r="K27" i="295" s="1"/>
  <c r="H28" i="295"/>
  <c r="I28" i="295"/>
  <c r="J28" i="295"/>
  <c r="K28" i="295"/>
  <c r="D29" i="295"/>
  <c r="E29" i="295"/>
  <c r="F29" i="295"/>
  <c r="G29" i="295"/>
  <c r="H30" i="295"/>
  <c r="I30" i="295"/>
  <c r="J30" i="295" s="1"/>
  <c r="K30" i="295" s="1"/>
  <c r="H31" i="295"/>
  <c r="I31" i="295"/>
  <c r="J31" i="295" s="1"/>
  <c r="K31" i="295" s="1"/>
  <c r="H32" i="295"/>
  <c r="J32" i="295" s="1"/>
  <c r="I32" i="295"/>
  <c r="H33" i="295"/>
  <c r="J33" i="295" s="1"/>
  <c r="K33" i="295" s="1"/>
  <c r="I33" i="295"/>
  <c r="H34" i="295"/>
  <c r="J34" i="295" s="1"/>
  <c r="I34" i="295"/>
  <c r="H35" i="295"/>
  <c r="J35" i="295"/>
  <c r="K35" i="295" s="1"/>
  <c r="I35" i="295"/>
  <c r="H36" i="295"/>
  <c r="I36" i="295"/>
  <c r="J36" i="295"/>
  <c r="K36" i="295" s="1"/>
  <c r="H37" i="295"/>
  <c r="J37" i="295" s="1"/>
  <c r="K37" i="295" s="1"/>
  <c r="I37" i="295"/>
  <c r="H38" i="295"/>
  <c r="H44" i="295" s="1"/>
  <c r="J38" i="295"/>
  <c r="K38" i="295" s="1"/>
  <c r="I38" i="295"/>
  <c r="H39" i="295"/>
  <c r="I39" i="295"/>
  <c r="J39" i="295" s="1"/>
  <c r="H40" i="295"/>
  <c r="I40" i="295"/>
  <c r="J40" i="295"/>
  <c r="K40" i="295"/>
  <c r="H41" i="295"/>
  <c r="I41" i="295"/>
  <c r="J41" i="295"/>
  <c r="K41" i="295"/>
  <c r="H42" i="295"/>
  <c r="I42" i="295"/>
  <c r="J42" i="295" s="1"/>
  <c r="K42" i="295" s="1"/>
  <c r="H43" i="295"/>
  <c r="J43" i="295" s="1"/>
  <c r="K43" i="295" s="1"/>
  <c r="I43" i="295"/>
  <c r="D44" i="295"/>
  <c r="E44" i="295"/>
  <c r="F44" i="295"/>
  <c r="G44" i="295"/>
  <c r="G52" i="295" s="1"/>
  <c r="H45" i="295"/>
  <c r="I45" i="295"/>
  <c r="J45" i="295"/>
  <c r="K45" i="295" s="1"/>
  <c r="H46" i="295"/>
  <c r="I46" i="295"/>
  <c r="H47" i="295"/>
  <c r="J47" i="295" s="1"/>
  <c r="K47" i="295" s="1"/>
  <c r="I47" i="295"/>
  <c r="H48" i="295"/>
  <c r="J48" i="295" s="1"/>
  <c r="K48" i="295" s="1"/>
  <c r="I48" i="295"/>
  <c r="H49" i="295"/>
  <c r="I49" i="295"/>
  <c r="J49" i="295"/>
  <c r="K49" i="295" s="1"/>
  <c r="H50" i="295"/>
  <c r="J50" i="295" s="1"/>
  <c r="I50" i="295"/>
  <c r="D51" i="295"/>
  <c r="D52" i="295"/>
  <c r="E51" i="295"/>
  <c r="F51" i="295"/>
  <c r="F52" i="295" s="1"/>
  <c r="G51" i="295"/>
  <c r="K39" i="296"/>
  <c r="K36" i="296"/>
  <c r="K49" i="297"/>
  <c r="K36" i="297"/>
  <c r="K28" i="297"/>
  <c r="K16" i="297"/>
  <c r="K46" i="298"/>
  <c r="K42" i="298"/>
  <c r="K21" i="298"/>
  <c r="K45" i="299"/>
  <c r="K33" i="299"/>
  <c r="K26" i="299"/>
  <c r="K45" i="300"/>
  <c r="K37" i="300"/>
  <c r="K47" i="301"/>
  <c r="L39" i="301"/>
  <c r="K39" i="301"/>
  <c r="K23" i="301"/>
  <c r="L19" i="301"/>
  <c r="K34" i="295"/>
  <c r="K23" i="295"/>
  <c r="K18" i="295"/>
  <c r="K27" i="296"/>
  <c r="K41" i="297"/>
  <c r="K21" i="297"/>
  <c r="K38" i="298"/>
  <c r="K32" i="298"/>
  <c r="K20" i="298"/>
  <c r="K47" i="299"/>
  <c r="K25" i="299"/>
  <c r="K21" i="299"/>
  <c r="K50" i="300"/>
  <c r="K28" i="300"/>
  <c r="K24" i="300"/>
  <c r="K21" i="300"/>
  <c r="L31" i="301"/>
  <c r="K31" i="301"/>
  <c r="L27" i="301"/>
  <c r="L24" i="302"/>
  <c r="K26" i="296"/>
  <c r="K19" i="296"/>
  <c r="K48" i="297"/>
  <c r="K37" i="297"/>
  <c r="K23" i="297"/>
  <c r="K48" i="298"/>
  <c r="K45" i="298"/>
  <c r="K41" i="298"/>
  <c r="K34" i="298"/>
  <c r="K50" i="299"/>
  <c r="K41" i="299"/>
  <c r="K38" i="299"/>
  <c r="K31" i="299"/>
  <c r="K27" i="299"/>
  <c r="K42" i="300"/>
  <c r="K38" i="300"/>
  <c r="K25" i="300"/>
  <c r="L40" i="302"/>
  <c r="K40" i="302"/>
  <c r="K47" i="297"/>
  <c r="K40" i="297"/>
  <c r="K50" i="298"/>
  <c r="K40" i="298"/>
  <c r="K30" i="298"/>
  <c r="K26" i="298"/>
  <c r="K18" i="298"/>
  <c r="K43" i="299"/>
  <c r="K37" i="299"/>
  <c r="K34" i="299"/>
  <c r="K19" i="299"/>
  <c r="K32" i="300"/>
  <c r="K30" i="300"/>
  <c r="K36" i="302"/>
  <c r="L32" i="302"/>
  <c r="K32" i="302"/>
  <c r="K49" i="303"/>
  <c r="L45" i="303"/>
  <c r="J51" i="303"/>
  <c r="L41" i="303"/>
  <c r="K41" i="303"/>
  <c r="J48" i="296"/>
  <c r="H22" i="296"/>
  <c r="H44" i="298"/>
  <c r="H29" i="299"/>
  <c r="J39" i="300"/>
  <c r="J19" i="300"/>
  <c r="J48" i="301"/>
  <c r="K46" i="301"/>
  <c r="L45" i="301"/>
  <c r="L37" i="301"/>
  <c r="L36" i="301"/>
  <c r="J32" i="301"/>
  <c r="I22" i="301"/>
  <c r="I52" i="301" s="1"/>
  <c r="L50" i="302"/>
  <c r="J45" i="302"/>
  <c r="H51" i="302"/>
  <c r="J38" i="302"/>
  <c r="G52" i="302"/>
  <c r="L21" i="302"/>
  <c r="I44" i="303"/>
  <c r="K36" i="303"/>
  <c r="L36" i="303"/>
  <c r="K33" i="303"/>
  <c r="K30" i="303"/>
  <c r="L30" i="303"/>
  <c r="L26" i="303"/>
  <c r="L50" i="304"/>
  <c r="K47" i="304"/>
  <c r="L42" i="304"/>
  <c r="K42" i="304"/>
  <c r="K39" i="304"/>
  <c r="K32" i="304"/>
  <c r="K27" i="304"/>
  <c r="L27" i="304"/>
  <c r="K16" i="304"/>
  <c r="L16" i="304"/>
  <c r="J22" i="304"/>
  <c r="K49" i="305"/>
  <c r="L43" i="305"/>
  <c r="K43" i="305"/>
  <c r="K40" i="305"/>
  <c r="K33" i="305"/>
  <c r="L23" i="305"/>
  <c r="K23" i="305"/>
  <c r="K17" i="305"/>
  <c r="L17" i="305"/>
  <c r="K49" i="306"/>
  <c r="L49" i="306"/>
  <c r="K41" i="306"/>
  <c r="L41" i="306"/>
  <c r="K34" i="306"/>
  <c r="L34" i="306"/>
  <c r="K25" i="306"/>
  <c r="L16" i="306"/>
  <c r="K16" i="306"/>
  <c r="L45" i="307"/>
  <c r="K45" i="307"/>
  <c r="K39" i="307"/>
  <c r="L39" i="307"/>
  <c r="K30" i="307"/>
  <c r="K26" i="307"/>
  <c r="L50" i="308"/>
  <c r="K50" i="308"/>
  <c r="K43" i="308"/>
  <c r="K36" i="308"/>
  <c r="L36" i="308"/>
  <c r="K24" i="308"/>
  <c r="L24" i="308"/>
  <c r="K16" i="308"/>
  <c r="L16" i="308"/>
  <c r="J41" i="309"/>
  <c r="I29" i="297"/>
  <c r="J24" i="297"/>
  <c r="H51" i="298"/>
  <c r="J17" i="298"/>
  <c r="J46" i="299"/>
  <c r="H44" i="299"/>
  <c r="L49" i="301"/>
  <c r="K45" i="301"/>
  <c r="I44" i="301"/>
  <c r="K26" i="301"/>
  <c r="L24" i="301"/>
  <c r="L20" i="301"/>
  <c r="J16" i="301"/>
  <c r="H22" i="301"/>
  <c r="K39" i="302"/>
  <c r="L37" i="302"/>
  <c r="K31" i="302"/>
  <c r="I51" i="303"/>
  <c r="L42" i="303"/>
  <c r="J38" i="303"/>
  <c r="H44" i="303"/>
  <c r="L25" i="303"/>
  <c r="K25" i="303"/>
  <c r="D52" i="303"/>
  <c r="K35" i="304"/>
  <c r="K26" i="304"/>
  <c r="K23" i="304"/>
  <c r="J29" i="304"/>
  <c r="K19" i="304"/>
  <c r="K45" i="305"/>
  <c r="J51" i="305"/>
  <c r="K36" i="305"/>
  <c r="K25" i="305"/>
  <c r="K20" i="305"/>
  <c r="L20" i="305"/>
  <c r="K46" i="306"/>
  <c r="L46" i="306"/>
  <c r="K38" i="306"/>
  <c r="L38" i="306"/>
  <c r="K18" i="306"/>
  <c r="L18" i="306"/>
  <c r="K47" i="307"/>
  <c r="K42" i="307"/>
  <c r="L42" i="307"/>
  <c r="K35" i="307"/>
  <c r="L35" i="307"/>
  <c r="L46" i="308"/>
  <c r="K46" i="308"/>
  <c r="L42" i="308"/>
  <c r="K42" i="308"/>
  <c r="K32" i="308"/>
  <c r="K20" i="308"/>
  <c r="L20" i="308"/>
  <c r="J26" i="309"/>
  <c r="I44" i="297"/>
  <c r="I29" i="298"/>
  <c r="I51" i="300"/>
  <c r="I22" i="300"/>
  <c r="K34" i="301"/>
  <c r="H29" i="301"/>
  <c r="F52" i="301"/>
  <c r="K47" i="302"/>
  <c r="I44" i="302"/>
  <c r="I29" i="302"/>
  <c r="L23" i="302"/>
  <c r="K19" i="302"/>
  <c r="I22" i="302"/>
  <c r="H51" i="303"/>
  <c r="L37" i="303"/>
  <c r="K37" i="303"/>
  <c r="L31" i="303"/>
  <c r="K27" i="303"/>
  <c r="L27" i="303"/>
  <c r="K21" i="303"/>
  <c r="K18" i="303"/>
  <c r="L18" i="303"/>
  <c r="L48" i="304"/>
  <c r="K40" i="304"/>
  <c r="K34" i="304"/>
  <c r="K28" i="304"/>
  <c r="L28" i="304"/>
  <c r="L18" i="304"/>
  <c r="K18" i="304"/>
  <c r="K48" i="305"/>
  <c r="K41" i="305"/>
  <c r="K35" i="305"/>
  <c r="K32" i="305"/>
  <c r="K28" i="305"/>
  <c r="L28" i="305"/>
  <c r="L19" i="305"/>
  <c r="K19" i="305"/>
  <c r="K16" i="305"/>
  <c r="K50" i="306"/>
  <c r="L50" i="306"/>
  <c r="K42" i="306"/>
  <c r="L42" i="306"/>
  <c r="K33" i="306"/>
  <c r="K26" i="306"/>
  <c r="L26" i="306"/>
  <c r="K21" i="306"/>
  <c r="K50" i="307"/>
  <c r="L50" i="307"/>
  <c r="L41" i="307"/>
  <c r="K41" i="307"/>
  <c r="K38" i="307"/>
  <c r="L38" i="307"/>
  <c r="K27" i="307"/>
  <c r="L27" i="307"/>
  <c r="L21" i="307"/>
  <c r="K18" i="307"/>
  <c r="K48" i="308"/>
  <c r="L48" i="308"/>
  <c r="K38" i="308"/>
  <c r="K35" i="308"/>
  <c r="L26" i="308"/>
  <c r="K23" i="308"/>
  <c r="J23" i="300"/>
  <c r="H29" i="300"/>
  <c r="H52" i="300"/>
  <c r="K43" i="301"/>
  <c r="K35" i="301"/>
  <c r="L48" i="302"/>
  <c r="K48" i="302"/>
  <c r="D52" i="302"/>
  <c r="L20" i="302"/>
  <c r="K20" i="302"/>
  <c r="K34" i="303"/>
  <c r="K23" i="303"/>
  <c r="L23" i="303"/>
  <c r="J29" i="303"/>
  <c r="K36" i="304"/>
  <c r="K30" i="304"/>
  <c r="K24" i="304"/>
  <c r="L20" i="304"/>
  <c r="L47" i="305"/>
  <c r="K47" i="305"/>
  <c r="K31" i="305"/>
  <c r="L27" i="305"/>
  <c r="K27" i="305"/>
  <c r="K45" i="306"/>
  <c r="L45" i="306"/>
  <c r="J51" i="306"/>
  <c r="L20" i="306"/>
  <c r="K20" i="306"/>
  <c r="K49" i="307"/>
  <c r="K46" i="307"/>
  <c r="L46" i="307"/>
  <c r="L37" i="307"/>
  <c r="K37" i="307"/>
  <c r="L34" i="307"/>
  <c r="K23" i="307"/>
  <c r="L23" i="307"/>
  <c r="K40" i="308"/>
  <c r="L40" i="308"/>
  <c r="L34" i="308"/>
  <c r="K31" i="308"/>
  <c r="K28" i="308"/>
  <c r="L28" i="308"/>
  <c r="L19" i="308"/>
  <c r="L32" i="303"/>
  <c r="L28" i="303"/>
  <c r="L24" i="303"/>
  <c r="L20" i="303"/>
  <c r="L16" i="303"/>
  <c r="I44" i="304"/>
  <c r="J43" i="304"/>
  <c r="H29" i="304"/>
  <c r="L17" i="304"/>
  <c r="L50" i="305"/>
  <c r="I29" i="305"/>
  <c r="L26" i="305"/>
  <c r="H22" i="305"/>
  <c r="L18" i="305"/>
  <c r="H51" i="306"/>
  <c r="K48" i="306"/>
  <c r="K40" i="306"/>
  <c r="K36" i="306"/>
  <c r="J29" i="306"/>
  <c r="K28" i="306"/>
  <c r="K24" i="306"/>
  <c r="I22" i="306"/>
  <c r="L19" i="306"/>
  <c r="J17" i="306"/>
  <c r="I51" i="307"/>
  <c r="I52" i="307"/>
  <c r="L48" i="307"/>
  <c r="H44" i="307"/>
  <c r="L40" i="307"/>
  <c r="L36" i="307"/>
  <c r="L32" i="307"/>
  <c r="L28" i="307"/>
  <c r="L20" i="307"/>
  <c r="L16" i="307"/>
  <c r="L49" i="308"/>
  <c r="I44" i="308"/>
  <c r="L41" i="308"/>
  <c r="L33" i="308"/>
  <c r="H29" i="308"/>
  <c r="L25" i="308"/>
  <c r="K18" i="308"/>
  <c r="D50" i="321"/>
  <c r="D50" i="311"/>
  <c r="E49" i="321"/>
  <c r="E49" i="311"/>
  <c r="F48" i="321"/>
  <c r="F48" i="311"/>
  <c r="G47" i="321"/>
  <c r="G47" i="311"/>
  <c r="D46" i="321"/>
  <c r="D46" i="311"/>
  <c r="E45" i="321"/>
  <c r="E45" i="311"/>
  <c r="G43" i="321"/>
  <c r="G43" i="311"/>
  <c r="D42" i="321"/>
  <c r="D42" i="311"/>
  <c r="E41" i="321"/>
  <c r="E41" i="311"/>
  <c r="F40" i="321"/>
  <c r="F40" i="311"/>
  <c r="G39" i="321"/>
  <c r="G39" i="311"/>
  <c r="D38" i="321"/>
  <c r="D38" i="311"/>
  <c r="E37" i="321"/>
  <c r="E37" i="311"/>
  <c r="F36" i="321"/>
  <c r="F36" i="311"/>
  <c r="G35" i="321"/>
  <c r="G35" i="311"/>
  <c r="D34" i="321"/>
  <c r="D34" i="311"/>
  <c r="G33" i="321"/>
  <c r="G33" i="311"/>
  <c r="G32" i="321"/>
  <c r="G32" i="311"/>
  <c r="G31" i="321"/>
  <c r="G31" i="311"/>
  <c r="F29" i="309"/>
  <c r="F52" i="309" s="1"/>
  <c r="E27" i="321"/>
  <c r="E27" i="311"/>
  <c r="E26" i="321"/>
  <c r="E26" i="311"/>
  <c r="D24" i="321"/>
  <c r="H24" i="321"/>
  <c r="D24" i="311"/>
  <c r="D23" i="321"/>
  <c r="D23" i="311"/>
  <c r="D29" i="309"/>
  <c r="F21" i="321"/>
  <c r="F21" i="311"/>
  <c r="D19" i="321"/>
  <c r="D19" i="311"/>
  <c r="F18" i="321"/>
  <c r="I18" i="321" s="1"/>
  <c r="F18" i="311"/>
  <c r="G16" i="321"/>
  <c r="G16" i="311"/>
  <c r="G22" i="309"/>
  <c r="I50" i="310"/>
  <c r="J50" i="310" s="1"/>
  <c r="K50" i="310" s="1"/>
  <c r="J47" i="310"/>
  <c r="D51" i="310"/>
  <c r="I37" i="310"/>
  <c r="J17" i="310"/>
  <c r="J17" i="303"/>
  <c r="J17" i="307"/>
  <c r="G50" i="321"/>
  <c r="G50" i="311"/>
  <c r="D49" i="321"/>
  <c r="H49" i="321"/>
  <c r="D49" i="311"/>
  <c r="H49" i="311"/>
  <c r="E48" i="321"/>
  <c r="E48" i="311"/>
  <c r="F47" i="321"/>
  <c r="I47" i="321"/>
  <c r="F47" i="311"/>
  <c r="I47" i="311"/>
  <c r="G46" i="321"/>
  <c r="G46" i="311"/>
  <c r="D45" i="321"/>
  <c r="D45" i="311"/>
  <c r="F43" i="321"/>
  <c r="I43" i="321" s="1"/>
  <c r="J43" i="321" s="1"/>
  <c r="F43" i="311"/>
  <c r="I43" i="311"/>
  <c r="G42" i="321"/>
  <c r="G42" i="311"/>
  <c r="D41" i="321"/>
  <c r="H41" i="321"/>
  <c r="D41" i="311"/>
  <c r="H41" i="311" s="1"/>
  <c r="E40" i="321"/>
  <c r="E40" i="311"/>
  <c r="F39" i="321"/>
  <c r="I39" i="321" s="1"/>
  <c r="F39" i="311"/>
  <c r="I39" i="311"/>
  <c r="G38" i="321"/>
  <c r="G38" i="311"/>
  <c r="D37" i="321"/>
  <c r="H37" i="321"/>
  <c r="D37" i="311"/>
  <c r="H37" i="311" s="1"/>
  <c r="E36" i="321"/>
  <c r="E36" i="311"/>
  <c r="F35" i="321"/>
  <c r="I35" i="321" s="1"/>
  <c r="J35" i="321" s="1"/>
  <c r="K35" i="321" s="1"/>
  <c r="F35" i="311"/>
  <c r="I35" i="311"/>
  <c r="F33" i="321"/>
  <c r="I33" i="321" s="1"/>
  <c r="F33" i="311"/>
  <c r="I33" i="311"/>
  <c r="F32" i="321"/>
  <c r="I32" i="321" s="1"/>
  <c r="F32" i="311"/>
  <c r="I32" i="311"/>
  <c r="I32" i="309"/>
  <c r="J32" i="309" s="1"/>
  <c r="F30" i="321"/>
  <c r="I30" i="321"/>
  <c r="F30" i="311"/>
  <c r="D28" i="321"/>
  <c r="H28" i="321" s="1"/>
  <c r="D28" i="311"/>
  <c r="J27" i="309"/>
  <c r="D27" i="321"/>
  <c r="H27" i="321" s="1"/>
  <c r="D27" i="311"/>
  <c r="H27" i="311"/>
  <c r="D26" i="321"/>
  <c r="H26" i="321" s="1"/>
  <c r="D26" i="311"/>
  <c r="H26" i="311"/>
  <c r="G25" i="321"/>
  <c r="G25" i="311"/>
  <c r="G24" i="321"/>
  <c r="G24" i="311"/>
  <c r="G23" i="321"/>
  <c r="I23" i="321" s="1"/>
  <c r="G23" i="311"/>
  <c r="E21" i="321"/>
  <c r="E21" i="311"/>
  <c r="H21" i="309"/>
  <c r="J21" i="309" s="1"/>
  <c r="K21" i="309" s="1"/>
  <c r="D20" i="321"/>
  <c r="H20" i="321"/>
  <c r="D20" i="311"/>
  <c r="E18" i="321"/>
  <c r="H18" i="309"/>
  <c r="E18" i="311"/>
  <c r="G17" i="321"/>
  <c r="G17" i="311"/>
  <c r="K42" i="310"/>
  <c r="K35" i="310"/>
  <c r="K31" i="310"/>
  <c r="K30" i="310"/>
  <c r="K27" i="310"/>
  <c r="K26" i="310"/>
  <c r="J23" i="310"/>
  <c r="F50" i="321"/>
  <c r="I50" i="321" s="1"/>
  <c r="F50" i="311"/>
  <c r="I50" i="311"/>
  <c r="G49" i="321"/>
  <c r="G49" i="311"/>
  <c r="H48" i="309"/>
  <c r="J48" i="309"/>
  <c r="D48" i="321"/>
  <c r="H48" i="321" s="1"/>
  <c r="D48" i="311"/>
  <c r="H48" i="311"/>
  <c r="I47" i="309"/>
  <c r="E47" i="321"/>
  <c r="E47" i="311"/>
  <c r="F46" i="321"/>
  <c r="I46" i="321" s="1"/>
  <c r="F46" i="311"/>
  <c r="I46" i="311"/>
  <c r="G45" i="321"/>
  <c r="G45" i="311"/>
  <c r="G51" i="311" s="1"/>
  <c r="I43" i="309"/>
  <c r="E43" i="321"/>
  <c r="E43" i="311"/>
  <c r="F42" i="321"/>
  <c r="I42" i="321"/>
  <c r="F42" i="311"/>
  <c r="I42" i="311" s="1"/>
  <c r="G41" i="321"/>
  <c r="G41" i="311"/>
  <c r="H40" i="309"/>
  <c r="D40" i="321"/>
  <c r="H40" i="321"/>
  <c r="D40" i="311"/>
  <c r="H40" i="311" s="1"/>
  <c r="I39" i="309"/>
  <c r="E39" i="321"/>
  <c r="E39" i="311"/>
  <c r="F38" i="321"/>
  <c r="F38" i="311"/>
  <c r="G37" i="321"/>
  <c r="G37" i="311"/>
  <c r="H36" i="309"/>
  <c r="J36" i="309" s="1"/>
  <c r="D36" i="321"/>
  <c r="H36" i="321"/>
  <c r="D36" i="311"/>
  <c r="H36" i="311" s="1"/>
  <c r="I35" i="309"/>
  <c r="E35" i="321"/>
  <c r="E35" i="311"/>
  <c r="F34" i="321"/>
  <c r="I34" i="321"/>
  <c r="F34" i="311"/>
  <c r="E33" i="321"/>
  <c r="H33" i="321" s="1"/>
  <c r="J33" i="321" s="1"/>
  <c r="E33" i="311"/>
  <c r="H33" i="309"/>
  <c r="E31" i="321"/>
  <c r="E31" i="311"/>
  <c r="I30" i="309"/>
  <c r="E30" i="321"/>
  <c r="E30" i="311"/>
  <c r="G28" i="321"/>
  <c r="G28" i="311"/>
  <c r="G27" i="321"/>
  <c r="G27" i="311"/>
  <c r="F25" i="321"/>
  <c r="I25" i="321"/>
  <c r="F25" i="311"/>
  <c r="I25" i="311" s="1"/>
  <c r="J25" i="311" s="1"/>
  <c r="K25" i="311" s="1"/>
  <c r="F24" i="321"/>
  <c r="I24" i="321"/>
  <c r="F24" i="311"/>
  <c r="I24" i="311" s="1"/>
  <c r="I24" i="309"/>
  <c r="J24" i="309"/>
  <c r="E22" i="309"/>
  <c r="G20" i="321"/>
  <c r="G20" i="311"/>
  <c r="F17" i="321"/>
  <c r="I17" i="321" s="1"/>
  <c r="F17" i="311"/>
  <c r="I17" i="311"/>
  <c r="I17" i="309"/>
  <c r="I22" i="309" s="1"/>
  <c r="I45" i="310"/>
  <c r="H39" i="310"/>
  <c r="E44" i="310"/>
  <c r="I38" i="310"/>
  <c r="I44" i="310" s="1"/>
  <c r="F44" i="310"/>
  <c r="J37" i="310"/>
  <c r="I29" i="310"/>
  <c r="K20" i="310"/>
  <c r="J18" i="310"/>
  <c r="H29" i="303"/>
  <c r="H52" i="303"/>
  <c r="H22" i="304"/>
  <c r="H52" i="304" s="1"/>
  <c r="H51" i="305"/>
  <c r="H44" i="306"/>
  <c r="H29" i="307"/>
  <c r="H22" i="308"/>
  <c r="D51" i="309"/>
  <c r="I50" i="309"/>
  <c r="J50" i="309"/>
  <c r="E50" i="321"/>
  <c r="E50" i="311"/>
  <c r="F49" i="321"/>
  <c r="I49" i="321"/>
  <c r="F49" i="311"/>
  <c r="I49" i="311" s="1"/>
  <c r="J49" i="311" s="1"/>
  <c r="G48" i="321"/>
  <c r="G48" i="311"/>
  <c r="H47" i="309"/>
  <c r="J47" i="309" s="1"/>
  <c r="D47" i="321"/>
  <c r="H47" i="321"/>
  <c r="J47" i="321" s="1"/>
  <c r="D47" i="311"/>
  <c r="H47" i="311"/>
  <c r="J47" i="311"/>
  <c r="I46" i="309"/>
  <c r="E46" i="321"/>
  <c r="E46" i="311"/>
  <c r="F45" i="321"/>
  <c r="F45" i="311"/>
  <c r="G44" i="309"/>
  <c r="H43" i="309"/>
  <c r="J43" i="309" s="1"/>
  <c r="D43" i="321"/>
  <c r="H43" i="321"/>
  <c r="D43" i="311"/>
  <c r="H43" i="311" s="1"/>
  <c r="J43" i="311" s="1"/>
  <c r="I42" i="309"/>
  <c r="J42" i="309" s="1"/>
  <c r="E42" i="321"/>
  <c r="E42" i="311"/>
  <c r="F41" i="321"/>
  <c r="I41" i="321" s="1"/>
  <c r="F41" i="311"/>
  <c r="I41" i="311"/>
  <c r="G40" i="321"/>
  <c r="G40" i="311"/>
  <c r="H39" i="309"/>
  <c r="J39" i="309"/>
  <c r="D39" i="321"/>
  <c r="H39" i="321" s="1"/>
  <c r="J39" i="321" s="1"/>
  <c r="D39" i="311"/>
  <c r="H39" i="311"/>
  <c r="J39" i="311" s="1"/>
  <c r="I38" i="309"/>
  <c r="E38" i="321"/>
  <c r="E38" i="311"/>
  <c r="E44" i="311" s="1"/>
  <c r="F37" i="321"/>
  <c r="I37" i="321"/>
  <c r="F37" i="311"/>
  <c r="I37" i="311" s="1"/>
  <c r="G36" i="321"/>
  <c r="G36" i="311"/>
  <c r="H35" i="309"/>
  <c r="J35" i="309" s="1"/>
  <c r="K35" i="309" s="1"/>
  <c r="D35" i="321"/>
  <c r="H35" i="321"/>
  <c r="D35" i="311"/>
  <c r="H35" i="311" s="1"/>
  <c r="J35" i="311" s="1"/>
  <c r="K35" i="311" s="1"/>
  <c r="I34" i="309"/>
  <c r="J34" i="309" s="1"/>
  <c r="E34" i="321"/>
  <c r="E34" i="311"/>
  <c r="I33" i="309"/>
  <c r="J33" i="309" s="1"/>
  <c r="D32" i="321"/>
  <c r="H32" i="321" s="1"/>
  <c r="J32" i="321" s="1"/>
  <c r="K32" i="321" s="1"/>
  <c r="D32" i="311"/>
  <c r="H31" i="309"/>
  <c r="J31" i="309" s="1"/>
  <c r="D31" i="321"/>
  <c r="D31" i="311"/>
  <c r="H31" i="311" s="1"/>
  <c r="H30" i="309"/>
  <c r="J30" i="309"/>
  <c r="D30" i="321"/>
  <c r="H30" i="321" s="1"/>
  <c r="J30" i="321" s="1"/>
  <c r="D30" i="311"/>
  <c r="G29" i="309"/>
  <c r="F28" i="321"/>
  <c r="I28" i="321" s="1"/>
  <c r="F28" i="311"/>
  <c r="I28" i="311"/>
  <c r="I28" i="309"/>
  <c r="J28" i="309" s="1"/>
  <c r="F26" i="321"/>
  <c r="I26" i="321"/>
  <c r="F26" i="311"/>
  <c r="E25" i="321"/>
  <c r="H25" i="321"/>
  <c r="J25" i="321"/>
  <c r="E25" i="311"/>
  <c r="H25" i="309"/>
  <c r="J25" i="309"/>
  <c r="I23" i="309"/>
  <c r="I29" i="309" s="1"/>
  <c r="E23" i="321"/>
  <c r="E29" i="321"/>
  <c r="E23" i="311"/>
  <c r="D22" i="309"/>
  <c r="G21" i="321"/>
  <c r="G21" i="311"/>
  <c r="I20" i="309"/>
  <c r="E19" i="321"/>
  <c r="E19" i="311"/>
  <c r="J16" i="309"/>
  <c r="D16" i="321"/>
  <c r="D16" i="311"/>
  <c r="I49" i="310"/>
  <c r="J49" i="310" s="1"/>
  <c r="K49" i="310" s="1"/>
  <c r="K43" i="310"/>
  <c r="J41" i="310"/>
  <c r="J33" i="310"/>
  <c r="J25" i="310"/>
  <c r="I31" i="321"/>
  <c r="H21" i="321"/>
  <c r="E29" i="310"/>
  <c r="E24" i="311"/>
  <c r="D17" i="311"/>
  <c r="E51" i="312"/>
  <c r="H50" i="314"/>
  <c r="H49" i="312"/>
  <c r="E47" i="314"/>
  <c r="H47" i="314" s="1"/>
  <c r="J47" i="314" s="1"/>
  <c r="H47" i="312"/>
  <c r="J47" i="312"/>
  <c r="G45" i="314"/>
  <c r="G51" i="314" s="1"/>
  <c r="I45" i="312"/>
  <c r="D44" i="312"/>
  <c r="H41" i="314"/>
  <c r="E39" i="314"/>
  <c r="H39" i="312"/>
  <c r="H38" i="314"/>
  <c r="G37" i="314"/>
  <c r="I37" i="314"/>
  <c r="I37" i="312"/>
  <c r="J37" i="312" s="1"/>
  <c r="K37" i="312" s="1"/>
  <c r="I36" i="314"/>
  <c r="G33" i="314"/>
  <c r="I33" i="312"/>
  <c r="I32" i="314"/>
  <c r="J24" i="314"/>
  <c r="F22" i="314"/>
  <c r="I16" i="314"/>
  <c r="J50" i="313"/>
  <c r="K40" i="313"/>
  <c r="J34" i="313"/>
  <c r="K21" i="313"/>
  <c r="K20" i="313"/>
  <c r="G26" i="311"/>
  <c r="D21" i="311"/>
  <c r="H21" i="311"/>
  <c r="F19" i="311"/>
  <c r="I45" i="314"/>
  <c r="E43" i="314"/>
  <c r="H43" i="312"/>
  <c r="J43" i="312"/>
  <c r="G41" i="314"/>
  <c r="I41" i="314" s="1"/>
  <c r="J41" i="314" s="1"/>
  <c r="I41" i="312"/>
  <c r="H39" i="314"/>
  <c r="G38" i="314"/>
  <c r="G44" i="312"/>
  <c r="I33" i="314"/>
  <c r="K20" i="312"/>
  <c r="K37" i="313"/>
  <c r="K36" i="313"/>
  <c r="K35" i="313"/>
  <c r="K30" i="313"/>
  <c r="G34" i="311"/>
  <c r="D33" i="311"/>
  <c r="H33" i="311" s="1"/>
  <c r="J33" i="311" s="1"/>
  <c r="E32" i="311"/>
  <c r="F31" i="311"/>
  <c r="I31" i="311" s="1"/>
  <c r="G30" i="311"/>
  <c r="E28" i="311"/>
  <c r="E29" i="311" s="1"/>
  <c r="F27" i="311"/>
  <c r="I27" i="311" s="1"/>
  <c r="J27" i="311" s="1"/>
  <c r="D25" i="311"/>
  <c r="H25" i="311"/>
  <c r="F23" i="311"/>
  <c r="E16" i="311"/>
  <c r="F50" i="314"/>
  <c r="I50" i="314"/>
  <c r="I50" i="312"/>
  <c r="J50" i="312" s="1"/>
  <c r="F46" i="314"/>
  <c r="I46" i="314"/>
  <c r="I46" i="312"/>
  <c r="J46" i="312" s="1"/>
  <c r="K46" i="312" s="1"/>
  <c r="E51" i="314"/>
  <c r="H43" i="314"/>
  <c r="F38" i="314"/>
  <c r="F44" i="312"/>
  <c r="I38" i="312"/>
  <c r="E35" i="314"/>
  <c r="H35" i="312"/>
  <c r="H32" i="314"/>
  <c r="J32" i="314"/>
  <c r="E31" i="314"/>
  <c r="H31" i="314" s="1"/>
  <c r="H31" i="312"/>
  <c r="I30" i="314"/>
  <c r="I27" i="314"/>
  <c r="H25" i="314"/>
  <c r="I17" i="314"/>
  <c r="K49" i="313"/>
  <c r="K48" i="313"/>
  <c r="K33" i="313"/>
  <c r="K31" i="313"/>
  <c r="I22" i="313"/>
  <c r="F20" i="321"/>
  <c r="I20" i="321"/>
  <c r="F20" i="311"/>
  <c r="I20" i="311" s="1"/>
  <c r="G19" i="321"/>
  <c r="G19" i="311"/>
  <c r="D18" i="321"/>
  <c r="H18" i="321" s="1"/>
  <c r="J18" i="321" s="1"/>
  <c r="D18" i="311"/>
  <c r="H18" i="311" s="1"/>
  <c r="E17" i="321"/>
  <c r="E17" i="311"/>
  <c r="F16" i="321"/>
  <c r="F16" i="311"/>
  <c r="H51" i="310"/>
  <c r="E20" i="311"/>
  <c r="G18" i="311"/>
  <c r="F51" i="312"/>
  <c r="I49" i="312"/>
  <c r="H48" i="312"/>
  <c r="H48" i="314"/>
  <c r="J48" i="314"/>
  <c r="K48" i="314" s="1"/>
  <c r="I47" i="314"/>
  <c r="D45" i="314"/>
  <c r="D51" i="312"/>
  <c r="E44" i="312"/>
  <c r="F42" i="314"/>
  <c r="I42" i="314"/>
  <c r="I42" i="312"/>
  <c r="J42" i="312"/>
  <c r="H40" i="312"/>
  <c r="H40" i="314"/>
  <c r="I39" i="314"/>
  <c r="E44" i="314"/>
  <c r="H37" i="314"/>
  <c r="H35" i="314"/>
  <c r="J35" i="314" s="1"/>
  <c r="F34" i="314"/>
  <c r="I34" i="314"/>
  <c r="J34" i="314"/>
  <c r="I34" i="312"/>
  <c r="J34" i="312" s="1"/>
  <c r="J33" i="312"/>
  <c r="H33" i="314"/>
  <c r="J33" i="314" s="1"/>
  <c r="K33" i="314" s="1"/>
  <c r="K28" i="312"/>
  <c r="I26" i="314"/>
  <c r="F29" i="314"/>
  <c r="J21" i="312"/>
  <c r="J18" i="314"/>
  <c r="J38" i="313"/>
  <c r="J18" i="313"/>
  <c r="I30" i="312"/>
  <c r="J30" i="312" s="1"/>
  <c r="K30" i="312" s="1"/>
  <c r="F29" i="312"/>
  <c r="H27" i="312"/>
  <c r="J27" i="312"/>
  <c r="I26" i="312"/>
  <c r="J26" i="312"/>
  <c r="H23" i="312"/>
  <c r="H29" i="312" s="1"/>
  <c r="E22" i="312"/>
  <c r="H19" i="312"/>
  <c r="H19" i="314"/>
  <c r="J19" i="314" s="1"/>
  <c r="I18" i="312"/>
  <c r="J18" i="312"/>
  <c r="H44" i="313"/>
  <c r="I39" i="313"/>
  <c r="J39" i="313"/>
  <c r="K39" i="313" s="1"/>
  <c r="H24" i="313"/>
  <c r="H29" i="313" s="1"/>
  <c r="I23" i="313"/>
  <c r="H16" i="313"/>
  <c r="E23" i="314"/>
  <c r="G21" i="314"/>
  <c r="I21" i="314"/>
  <c r="D16" i="314"/>
  <c r="F51" i="315"/>
  <c r="I50" i="315"/>
  <c r="I49" i="315"/>
  <c r="I48" i="315"/>
  <c r="F48" i="317"/>
  <c r="I48" i="317" s="1"/>
  <c r="J48" i="317" s="1"/>
  <c r="H46" i="315"/>
  <c r="J46" i="315"/>
  <c r="H46" i="317"/>
  <c r="J46" i="317" s="1"/>
  <c r="K46" i="317" s="1"/>
  <c r="F51" i="317"/>
  <c r="K38" i="315"/>
  <c r="J40" i="316"/>
  <c r="J38" i="316"/>
  <c r="H44" i="316"/>
  <c r="J37" i="316"/>
  <c r="J32" i="316"/>
  <c r="K31" i="316"/>
  <c r="J30" i="316"/>
  <c r="K28" i="316"/>
  <c r="K27" i="316"/>
  <c r="J26" i="316"/>
  <c r="K25" i="316"/>
  <c r="J21" i="316"/>
  <c r="I25" i="312"/>
  <c r="J25" i="312" s="1"/>
  <c r="I17" i="312"/>
  <c r="H51" i="313"/>
  <c r="I46" i="313"/>
  <c r="J46" i="313"/>
  <c r="G44" i="313"/>
  <c r="G52" i="313" s="1"/>
  <c r="J50" i="315"/>
  <c r="J50" i="317"/>
  <c r="H47" i="317"/>
  <c r="J47" i="317" s="1"/>
  <c r="K47" i="317" s="1"/>
  <c r="E45" i="317"/>
  <c r="E51" i="317"/>
  <c r="H45" i="315"/>
  <c r="E51" i="315"/>
  <c r="J50" i="316"/>
  <c r="J49" i="316"/>
  <c r="D29" i="312"/>
  <c r="D52" i="312" s="1"/>
  <c r="G22" i="312"/>
  <c r="J39" i="315"/>
  <c r="I51" i="316"/>
  <c r="K41" i="316"/>
  <c r="K36" i="316"/>
  <c r="K35" i="316"/>
  <c r="K34" i="316"/>
  <c r="K33" i="316"/>
  <c r="K20" i="316"/>
  <c r="K19" i="316"/>
  <c r="J18" i="316"/>
  <c r="K16" i="316"/>
  <c r="H49" i="315"/>
  <c r="J49" i="315"/>
  <c r="E49" i="317"/>
  <c r="E41" i="317"/>
  <c r="H41" i="315"/>
  <c r="J41" i="315" s="1"/>
  <c r="K41" i="315" s="1"/>
  <c r="E44" i="315"/>
  <c r="F40" i="317"/>
  <c r="I40" i="317" s="1"/>
  <c r="I40" i="315"/>
  <c r="K18" i="315"/>
  <c r="K48" i="316"/>
  <c r="K47" i="316"/>
  <c r="J45" i="316"/>
  <c r="J23" i="316"/>
  <c r="K23" i="316" s="1"/>
  <c r="H29" i="316"/>
  <c r="H48" i="315"/>
  <c r="J48" i="315" s="1"/>
  <c r="I47" i="315"/>
  <c r="D44" i="315"/>
  <c r="I43" i="315"/>
  <c r="H40" i="315"/>
  <c r="J40" i="315" s="1"/>
  <c r="I39" i="315"/>
  <c r="I38" i="317"/>
  <c r="H36" i="315"/>
  <c r="H36" i="317"/>
  <c r="J36" i="317"/>
  <c r="I35" i="315"/>
  <c r="I34" i="317"/>
  <c r="H32" i="315"/>
  <c r="J32" i="315" s="1"/>
  <c r="H32" i="317"/>
  <c r="J32" i="317" s="1"/>
  <c r="K32" i="317" s="1"/>
  <c r="I31" i="315"/>
  <c r="G29" i="315"/>
  <c r="H28" i="315"/>
  <c r="H28" i="317"/>
  <c r="J28" i="317" s="1"/>
  <c r="I27" i="315"/>
  <c r="H24" i="315"/>
  <c r="H24" i="317"/>
  <c r="J24" i="317"/>
  <c r="I23" i="315"/>
  <c r="I29" i="315" s="1"/>
  <c r="F22" i="315"/>
  <c r="F52" i="315" s="1"/>
  <c r="H20" i="315"/>
  <c r="J20" i="315" s="1"/>
  <c r="H20" i="317"/>
  <c r="J20" i="317"/>
  <c r="K20" i="317" s="1"/>
  <c r="I19" i="315"/>
  <c r="J19" i="315" s="1"/>
  <c r="I18" i="317"/>
  <c r="H16" i="315"/>
  <c r="H16" i="317"/>
  <c r="F51" i="316"/>
  <c r="E44" i="316"/>
  <c r="H43" i="317"/>
  <c r="J43" i="317" s="1"/>
  <c r="I41" i="317"/>
  <c r="F29" i="315"/>
  <c r="H23" i="317"/>
  <c r="D29" i="317"/>
  <c r="E22" i="315"/>
  <c r="G22" i="317"/>
  <c r="J34" i="317"/>
  <c r="I16" i="317"/>
  <c r="F22" i="317"/>
  <c r="H49" i="317"/>
  <c r="J49" i="317" s="1"/>
  <c r="D51" i="317"/>
  <c r="H41" i="317"/>
  <c r="J41" i="317" s="1"/>
  <c r="G44" i="317"/>
  <c r="H37" i="315"/>
  <c r="H37" i="317"/>
  <c r="J37" i="317"/>
  <c r="I36" i="315"/>
  <c r="I35" i="317"/>
  <c r="H33" i="315"/>
  <c r="J33" i="315"/>
  <c r="H33" i="317"/>
  <c r="J33" i="317" s="1"/>
  <c r="I32" i="315"/>
  <c r="I31" i="317"/>
  <c r="J31" i="317" s="1"/>
  <c r="K31" i="317" s="1"/>
  <c r="D29" i="315"/>
  <c r="I28" i="315"/>
  <c r="I27" i="317"/>
  <c r="J27" i="317" s="1"/>
  <c r="K27" i="317" s="1"/>
  <c r="H25" i="315"/>
  <c r="J25" i="315"/>
  <c r="K25" i="315" s="1"/>
  <c r="I24" i="315"/>
  <c r="I23" i="317"/>
  <c r="G22" i="315"/>
  <c r="H21" i="315"/>
  <c r="H21" i="317"/>
  <c r="J21" i="317" s="1"/>
  <c r="I20" i="315"/>
  <c r="I19" i="317"/>
  <c r="H17" i="315"/>
  <c r="I16" i="315"/>
  <c r="F44" i="316"/>
  <c r="F52" i="316" s="1"/>
  <c r="E29" i="316"/>
  <c r="D44" i="317"/>
  <c r="K50" i="320"/>
  <c r="L50" i="320"/>
  <c r="G43" i="320"/>
  <c r="G44" i="318"/>
  <c r="K18" i="318"/>
  <c r="I51" i="319"/>
  <c r="K40" i="319"/>
  <c r="K36" i="319"/>
  <c r="K27" i="319"/>
  <c r="L27" i="319"/>
  <c r="J25" i="319"/>
  <c r="I29" i="319"/>
  <c r="K23" i="319"/>
  <c r="L23" i="319"/>
  <c r="K20" i="319"/>
  <c r="L20" i="319"/>
  <c r="H46" i="318"/>
  <c r="J46" i="318" s="1"/>
  <c r="L46" i="318" s="1"/>
  <c r="H46" i="320"/>
  <c r="L17" i="318"/>
  <c r="K17" i="318"/>
  <c r="L50" i="319"/>
  <c r="K50" i="319"/>
  <c r="J49" i="319"/>
  <c r="K47" i="319"/>
  <c r="L47" i="319"/>
  <c r="L46" i="319"/>
  <c r="K46" i="319"/>
  <c r="I22" i="319"/>
  <c r="J18" i="319"/>
  <c r="K18" i="319" s="1"/>
  <c r="E45" i="320"/>
  <c r="H45" i="318"/>
  <c r="H51" i="318" s="1"/>
  <c r="E51" i="318"/>
  <c r="K43" i="319"/>
  <c r="L43" i="319"/>
  <c r="K42" i="319"/>
  <c r="K39" i="319"/>
  <c r="L39" i="319"/>
  <c r="K35" i="319"/>
  <c r="K34" i="319"/>
  <c r="J33" i="319"/>
  <c r="K31" i="319"/>
  <c r="K30" i="319"/>
  <c r="J24" i="319"/>
  <c r="H22" i="319"/>
  <c r="J21" i="319"/>
  <c r="K19" i="319"/>
  <c r="F51" i="318"/>
  <c r="I50" i="318"/>
  <c r="J50" i="318" s="1"/>
  <c r="L50" i="318" s="1"/>
  <c r="I49" i="318"/>
  <c r="J49" i="318" s="1"/>
  <c r="K49" i="318" s="1"/>
  <c r="I48" i="318"/>
  <c r="I51" i="318"/>
  <c r="K26" i="318"/>
  <c r="L26" i="318"/>
  <c r="J48" i="319"/>
  <c r="K16" i="319"/>
  <c r="H48" i="318"/>
  <c r="J48" i="318"/>
  <c r="H48" i="320"/>
  <c r="I47" i="318"/>
  <c r="J47" i="318" s="1"/>
  <c r="D44" i="318"/>
  <c r="I43" i="318"/>
  <c r="J43" i="318"/>
  <c r="K43" i="318" s="1"/>
  <c r="I42" i="320"/>
  <c r="H40" i="318"/>
  <c r="H40" i="320"/>
  <c r="J40" i="320"/>
  <c r="I39" i="318"/>
  <c r="H36" i="318"/>
  <c r="H36" i="320"/>
  <c r="J36" i="320" s="1"/>
  <c r="I35" i="318"/>
  <c r="J35" i="318"/>
  <c r="H32" i="318"/>
  <c r="H32" i="320"/>
  <c r="I31" i="318"/>
  <c r="J31" i="318" s="1"/>
  <c r="G29" i="318"/>
  <c r="H28" i="318"/>
  <c r="H28" i="320"/>
  <c r="J28" i="320"/>
  <c r="L28" i="320" s="1"/>
  <c r="I27" i="318"/>
  <c r="J27" i="318" s="1"/>
  <c r="I26" i="320"/>
  <c r="H24" i="318"/>
  <c r="J24" i="318" s="1"/>
  <c r="H24" i="320"/>
  <c r="J24" i="320"/>
  <c r="I23" i="318"/>
  <c r="F22" i="318"/>
  <c r="H20" i="318"/>
  <c r="H20" i="320"/>
  <c r="J20" i="320"/>
  <c r="K20" i="320" s="1"/>
  <c r="I19" i="318"/>
  <c r="J19" i="318" s="1"/>
  <c r="K19" i="318" s="1"/>
  <c r="I18" i="320"/>
  <c r="H16" i="318"/>
  <c r="H22" i="318" s="1"/>
  <c r="F51" i="319"/>
  <c r="F52" i="319"/>
  <c r="E44" i="319"/>
  <c r="E44" i="320"/>
  <c r="F29" i="318"/>
  <c r="D29" i="320"/>
  <c r="H23" i="320"/>
  <c r="G22" i="320"/>
  <c r="E51" i="319"/>
  <c r="H38" i="320"/>
  <c r="G29" i="320"/>
  <c r="I16" i="320"/>
  <c r="F22" i="320"/>
  <c r="F51" i="320"/>
  <c r="I47" i="320"/>
  <c r="J47" i="320" s="1"/>
  <c r="K47" i="320" s="1"/>
  <c r="E44" i="318"/>
  <c r="I43" i="320"/>
  <c r="J43" i="320" s="1"/>
  <c r="K43" i="320" s="1"/>
  <c r="H41" i="318"/>
  <c r="J41" i="318"/>
  <c r="H41" i="320"/>
  <c r="J41" i="320" s="1"/>
  <c r="K41" i="320" s="1"/>
  <c r="I40" i="318"/>
  <c r="I39" i="320"/>
  <c r="G44" i="320"/>
  <c r="H37" i="318"/>
  <c r="J37" i="318"/>
  <c r="H37" i="320"/>
  <c r="J37" i="320" s="1"/>
  <c r="I36" i="318"/>
  <c r="I35" i="320"/>
  <c r="H33" i="318"/>
  <c r="J33" i="318" s="1"/>
  <c r="L33" i="318" s="1"/>
  <c r="H33" i="320"/>
  <c r="I32" i="318"/>
  <c r="I31" i="320"/>
  <c r="J31" i="320"/>
  <c r="I28" i="318"/>
  <c r="I27" i="320"/>
  <c r="H25" i="318"/>
  <c r="H25" i="320"/>
  <c r="J25" i="320" s="1"/>
  <c r="K25" i="320" s="1"/>
  <c r="I24" i="318"/>
  <c r="F29" i="320"/>
  <c r="I23" i="320"/>
  <c r="H21" i="318"/>
  <c r="H21" i="320"/>
  <c r="I20" i="318"/>
  <c r="I19" i="320"/>
  <c r="D51" i="320"/>
  <c r="I11" i="294"/>
  <c r="I12" i="294"/>
  <c r="I13" i="294"/>
  <c r="I15" i="294" s="1"/>
  <c r="I14" i="294"/>
  <c r="E15" i="294"/>
  <c r="F15" i="294"/>
  <c r="G15" i="294"/>
  <c r="H15" i="294"/>
  <c r="I16" i="294"/>
  <c r="I17" i="294"/>
  <c r="I18" i="294"/>
  <c r="I19" i="294"/>
  <c r="E20" i="294"/>
  <c r="G20" i="294"/>
  <c r="H20" i="294"/>
  <c r="I21" i="294"/>
  <c r="I25" i="294" s="1"/>
  <c r="I22" i="294"/>
  <c r="I23" i="294"/>
  <c r="I24" i="294"/>
  <c r="E25" i="294"/>
  <c r="F25" i="294"/>
  <c r="G25" i="294"/>
  <c r="H25" i="294"/>
  <c r="I26" i="294"/>
  <c r="I27" i="294"/>
  <c r="I28" i="294"/>
  <c r="I29" i="294"/>
  <c r="E30" i="294"/>
  <c r="F30" i="294"/>
  <c r="G30" i="294"/>
  <c r="H30" i="294"/>
  <c r="E31" i="294"/>
  <c r="I31" i="294" s="1"/>
  <c r="F31" i="294"/>
  <c r="G31" i="294"/>
  <c r="H31" i="294"/>
  <c r="H35" i="294" s="1"/>
  <c r="E32" i="294"/>
  <c r="F32" i="294"/>
  <c r="I32" i="294" s="1"/>
  <c r="G32" i="294"/>
  <c r="H32" i="294"/>
  <c r="E33" i="294"/>
  <c r="F33" i="294"/>
  <c r="G33" i="294"/>
  <c r="H33" i="294"/>
  <c r="E34" i="294"/>
  <c r="F34" i="294"/>
  <c r="I34" i="294" s="1"/>
  <c r="G34" i="294"/>
  <c r="H34" i="294"/>
  <c r="K28" i="309"/>
  <c r="K19" i="315"/>
  <c r="K46" i="313"/>
  <c r="K25" i="312"/>
  <c r="K25" i="321"/>
  <c r="L43" i="320"/>
  <c r="L43" i="318"/>
  <c r="L47" i="320"/>
  <c r="K27" i="318"/>
  <c r="L27" i="318"/>
  <c r="K50" i="309"/>
  <c r="K31" i="320"/>
  <c r="K31" i="318"/>
  <c r="K35" i="318"/>
  <c r="K34" i="314"/>
  <c r="K34" i="309"/>
  <c r="K42" i="309"/>
  <c r="K37" i="320"/>
  <c r="J16" i="318"/>
  <c r="J20" i="318"/>
  <c r="K28" i="320"/>
  <c r="K47" i="318"/>
  <c r="L47" i="318"/>
  <c r="K50" i="318"/>
  <c r="K21" i="317"/>
  <c r="K34" i="317"/>
  <c r="K33" i="318"/>
  <c r="K37" i="318"/>
  <c r="H45" i="320"/>
  <c r="F52" i="318"/>
  <c r="J28" i="318"/>
  <c r="K36" i="320"/>
  <c r="J45" i="318"/>
  <c r="K25" i="319"/>
  <c r="J39" i="318"/>
  <c r="K33" i="317"/>
  <c r="K37" i="317"/>
  <c r="H45" i="317"/>
  <c r="E52" i="315"/>
  <c r="J24" i="315"/>
  <c r="J28" i="315"/>
  <c r="K36" i="317"/>
  <c r="I44" i="315"/>
  <c r="K45" i="316"/>
  <c r="K49" i="316"/>
  <c r="G22" i="314"/>
  <c r="K38" i="316"/>
  <c r="K46" i="315"/>
  <c r="J24" i="313"/>
  <c r="K19" i="314"/>
  <c r="J23" i="312"/>
  <c r="K18" i="314"/>
  <c r="K34" i="312"/>
  <c r="I16" i="311"/>
  <c r="F22" i="311"/>
  <c r="I51" i="313"/>
  <c r="I38" i="314"/>
  <c r="E22" i="311"/>
  <c r="E52" i="311"/>
  <c r="K33" i="311"/>
  <c r="I19" i="311"/>
  <c r="J38" i="314"/>
  <c r="H17" i="311"/>
  <c r="J17" i="311" s="1"/>
  <c r="K25" i="310"/>
  <c r="H16" i="321"/>
  <c r="H30" i="311"/>
  <c r="H31" i="321"/>
  <c r="J31" i="321" s="1"/>
  <c r="K31" i="321" s="1"/>
  <c r="E44" i="321"/>
  <c r="K39" i="309"/>
  <c r="K43" i="311"/>
  <c r="F51" i="311"/>
  <c r="I45" i="311"/>
  <c r="H51" i="309"/>
  <c r="F44" i="311"/>
  <c r="I38" i="311"/>
  <c r="G51" i="321"/>
  <c r="K48" i="309"/>
  <c r="K23" i="310"/>
  <c r="J20" i="321"/>
  <c r="J26" i="321"/>
  <c r="H28" i="311"/>
  <c r="J28" i="311" s="1"/>
  <c r="K32" i="309"/>
  <c r="G44" i="321"/>
  <c r="D51" i="321"/>
  <c r="H45" i="321"/>
  <c r="J49" i="321"/>
  <c r="L17" i="303"/>
  <c r="K17" i="303"/>
  <c r="I18" i="311"/>
  <c r="J18" i="311"/>
  <c r="I21" i="311"/>
  <c r="J21" i="311" s="1"/>
  <c r="D29" i="321"/>
  <c r="H23" i="321"/>
  <c r="H46" i="311"/>
  <c r="J46" i="311" s="1"/>
  <c r="I48" i="311"/>
  <c r="H50" i="311"/>
  <c r="J50" i="311"/>
  <c r="K17" i="306"/>
  <c r="L17" i="306"/>
  <c r="J46" i="309"/>
  <c r="K51" i="306"/>
  <c r="L51" i="306"/>
  <c r="L29" i="303"/>
  <c r="K29" i="303"/>
  <c r="J23" i="309"/>
  <c r="K48" i="301"/>
  <c r="L48" i="301"/>
  <c r="L41" i="318"/>
  <c r="K41" i="318"/>
  <c r="J32" i="318"/>
  <c r="J36" i="318"/>
  <c r="K40" i="320"/>
  <c r="K48" i="319"/>
  <c r="K21" i="319"/>
  <c r="L21" i="319"/>
  <c r="K33" i="319"/>
  <c r="L18" i="319"/>
  <c r="K49" i="319"/>
  <c r="L49" i="319"/>
  <c r="K46" i="318"/>
  <c r="D52" i="315"/>
  <c r="K33" i="315"/>
  <c r="J16" i="317"/>
  <c r="J36" i="315"/>
  <c r="K40" i="315"/>
  <c r="K48" i="317"/>
  <c r="K50" i="316"/>
  <c r="K21" i="316"/>
  <c r="K26" i="316"/>
  <c r="K32" i="316"/>
  <c r="K26" i="312"/>
  <c r="K38" i="313"/>
  <c r="K42" i="312"/>
  <c r="H45" i="314"/>
  <c r="I16" i="321"/>
  <c r="K18" i="321"/>
  <c r="I23" i="311"/>
  <c r="F29" i="311"/>
  <c r="F51" i="314"/>
  <c r="K50" i="313"/>
  <c r="J39" i="312"/>
  <c r="J49" i="312"/>
  <c r="K33" i="310"/>
  <c r="K16" i="309"/>
  <c r="K30" i="321"/>
  <c r="K31" i="309"/>
  <c r="K43" i="321"/>
  <c r="I45" i="321"/>
  <c r="F51" i="321"/>
  <c r="K47" i="311"/>
  <c r="K37" i="310"/>
  <c r="J39" i="310"/>
  <c r="H44" i="310"/>
  <c r="K24" i="309"/>
  <c r="K36" i="309"/>
  <c r="F44" i="321"/>
  <c r="I38" i="321"/>
  <c r="J18" i="309"/>
  <c r="G29" i="311"/>
  <c r="J28" i="321"/>
  <c r="J37" i="311"/>
  <c r="J41" i="311"/>
  <c r="K17" i="310"/>
  <c r="G52" i="309"/>
  <c r="I21" i="321"/>
  <c r="J21" i="321" s="1"/>
  <c r="K21" i="321" s="1"/>
  <c r="H24" i="311"/>
  <c r="J24" i="311" s="1"/>
  <c r="H46" i="321"/>
  <c r="J46" i="321" s="1"/>
  <c r="K46" i="321" s="1"/>
  <c r="I48" i="321"/>
  <c r="H50" i="321"/>
  <c r="J50" i="321"/>
  <c r="K43" i="304"/>
  <c r="L43" i="304"/>
  <c r="J38" i="310"/>
  <c r="K26" i="309"/>
  <c r="K51" i="305"/>
  <c r="K24" i="297"/>
  <c r="K45" i="302"/>
  <c r="J51" i="302"/>
  <c r="L45" i="302"/>
  <c r="K40" i="301"/>
  <c r="L40" i="301"/>
  <c r="K39" i="300"/>
  <c r="J44" i="300"/>
  <c r="E52" i="319"/>
  <c r="L20" i="320"/>
  <c r="J40" i="318"/>
  <c r="L48" i="318"/>
  <c r="K48" i="318"/>
  <c r="K49" i="317"/>
  <c r="I22" i="317"/>
  <c r="J23" i="317"/>
  <c r="K43" i="317"/>
  <c r="K48" i="315"/>
  <c r="K49" i="315"/>
  <c r="K18" i="316"/>
  <c r="K50" i="317"/>
  <c r="K30" i="316"/>
  <c r="K37" i="316"/>
  <c r="H16" i="314"/>
  <c r="J16" i="313"/>
  <c r="H22" i="313"/>
  <c r="H52" i="313"/>
  <c r="E52" i="312"/>
  <c r="K18" i="313"/>
  <c r="K21" i="312"/>
  <c r="K35" i="314"/>
  <c r="K32" i="314"/>
  <c r="J38" i="312"/>
  <c r="K50" i="312"/>
  <c r="I51" i="314"/>
  <c r="I22" i="314"/>
  <c r="K47" i="312"/>
  <c r="J50" i="314"/>
  <c r="E22" i="321"/>
  <c r="E52" i="321" s="1"/>
  <c r="I26" i="311"/>
  <c r="K30" i="309"/>
  <c r="H32" i="311"/>
  <c r="J32" i="311" s="1"/>
  <c r="K32" i="311" s="1"/>
  <c r="K39" i="311"/>
  <c r="K43" i="309"/>
  <c r="K47" i="321"/>
  <c r="I51" i="310"/>
  <c r="I34" i="311"/>
  <c r="J48" i="311"/>
  <c r="G29" i="321"/>
  <c r="I30" i="311"/>
  <c r="J37" i="321"/>
  <c r="J41" i="321"/>
  <c r="J45" i="310"/>
  <c r="G22" i="311"/>
  <c r="G52" i="311"/>
  <c r="H19" i="311"/>
  <c r="J19" i="311"/>
  <c r="J24" i="321"/>
  <c r="H34" i="311"/>
  <c r="J34" i="311" s="1"/>
  <c r="I36" i="311"/>
  <c r="D44" i="311"/>
  <c r="H38" i="311"/>
  <c r="I40" i="311"/>
  <c r="J40" i="311"/>
  <c r="H42" i="311"/>
  <c r="J42" i="311"/>
  <c r="E51" i="311"/>
  <c r="K38" i="303"/>
  <c r="L38" i="303"/>
  <c r="J44" i="303"/>
  <c r="K16" i="301"/>
  <c r="L16" i="301"/>
  <c r="J22" i="301"/>
  <c r="K17" i="302"/>
  <c r="L17" i="302"/>
  <c r="K32" i="301"/>
  <c r="L32" i="301"/>
  <c r="K19" i="295"/>
  <c r="K24" i="320"/>
  <c r="L24" i="320"/>
  <c r="K24" i="319"/>
  <c r="L24" i="319"/>
  <c r="K41" i="317"/>
  <c r="J16" i="315"/>
  <c r="H22" i="315"/>
  <c r="K20" i="315"/>
  <c r="K24" i="317"/>
  <c r="K28" i="317"/>
  <c r="J23" i="315"/>
  <c r="K39" i="315"/>
  <c r="K50" i="315"/>
  <c r="K40" i="316"/>
  <c r="J23" i="313"/>
  <c r="K18" i="312"/>
  <c r="K27" i="312"/>
  <c r="K33" i="312"/>
  <c r="J37" i="314"/>
  <c r="J39" i="314"/>
  <c r="K43" i="312"/>
  <c r="K47" i="314"/>
  <c r="K34" i="313"/>
  <c r="K24" i="314"/>
  <c r="K33" i="321"/>
  <c r="K41" i="310"/>
  <c r="D22" i="311"/>
  <c r="H16" i="311"/>
  <c r="K25" i="309"/>
  <c r="J31" i="311"/>
  <c r="K39" i="321"/>
  <c r="K47" i="309"/>
  <c r="K18" i="310"/>
  <c r="K33" i="309"/>
  <c r="J36" i="311"/>
  <c r="H20" i="311"/>
  <c r="J20" i="311"/>
  <c r="J26" i="311"/>
  <c r="K27" i="309"/>
  <c r="G44" i="311"/>
  <c r="H45" i="311"/>
  <c r="D51" i="311"/>
  <c r="L17" i="307"/>
  <c r="K17" i="307"/>
  <c r="K47" i="310"/>
  <c r="G22" i="321"/>
  <c r="G52" i="321"/>
  <c r="H19" i="321"/>
  <c r="D29" i="311"/>
  <c r="D52" i="311"/>
  <c r="H23" i="311"/>
  <c r="H34" i="321"/>
  <c r="J34" i="321" s="1"/>
  <c r="I36" i="321"/>
  <c r="J36" i="321" s="1"/>
  <c r="D44" i="321"/>
  <c r="H38" i="321"/>
  <c r="I40" i="321"/>
  <c r="J40" i="321" s="1"/>
  <c r="H42" i="321"/>
  <c r="J42" i="321" s="1"/>
  <c r="K42" i="321" s="1"/>
  <c r="E51" i="321"/>
  <c r="K23" i="300"/>
  <c r="J29" i="300"/>
  <c r="J17" i="309"/>
  <c r="H29" i="309"/>
  <c r="K46" i="299"/>
  <c r="K17" i="298"/>
  <c r="K41" i="309"/>
  <c r="J22" i="306"/>
  <c r="K22" i="304"/>
  <c r="K38" i="302"/>
  <c r="L38" i="302"/>
  <c r="J44" i="302"/>
  <c r="K19" i="300"/>
  <c r="K48" i="296"/>
  <c r="K51" i="303"/>
  <c r="L51" i="303"/>
  <c r="J51" i="301"/>
  <c r="F35" i="294"/>
  <c r="H133" i="281"/>
  <c r="G133" i="281"/>
  <c r="F133" i="281"/>
  <c r="E133" i="281"/>
  <c r="J132" i="281"/>
  <c r="I132" i="281"/>
  <c r="K132" i="281"/>
  <c r="L132" i="281" s="1"/>
  <c r="J131" i="281"/>
  <c r="I131" i="281"/>
  <c r="J130" i="281"/>
  <c r="I130" i="281"/>
  <c r="K130" i="281" s="1"/>
  <c r="K129" i="281"/>
  <c r="J129" i="281"/>
  <c r="I129" i="281"/>
  <c r="K128" i="281"/>
  <c r="L128" i="281" s="1"/>
  <c r="J128" i="281"/>
  <c r="I128" i="281"/>
  <c r="J127" i="281"/>
  <c r="I127" i="281"/>
  <c r="J126" i="281"/>
  <c r="I126" i="281"/>
  <c r="J125" i="281"/>
  <c r="I125" i="281"/>
  <c r="K125" i="281" s="1"/>
  <c r="J124" i="281"/>
  <c r="I124" i="281"/>
  <c r="J123" i="281"/>
  <c r="I123" i="281"/>
  <c r="J122" i="281"/>
  <c r="I122" i="281"/>
  <c r="K122" i="281"/>
  <c r="K121" i="281"/>
  <c r="J121" i="281"/>
  <c r="I121" i="281"/>
  <c r="H117" i="281"/>
  <c r="G117" i="281"/>
  <c r="F117" i="281"/>
  <c r="E117" i="281"/>
  <c r="J116" i="281"/>
  <c r="I116" i="281"/>
  <c r="J115" i="281"/>
  <c r="I115" i="281"/>
  <c r="K114" i="281"/>
  <c r="J114" i="281"/>
  <c r="I114" i="281"/>
  <c r="J113" i="281"/>
  <c r="I113" i="281"/>
  <c r="K113" i="281" s="1"/>
  <c r="J112" i="281"/>
  <c r="I112" i="281"/>
  <c r="J111" i="281"/>
  <c r="I111" i="281"/>
  <c r="J110" i="281"/>
  <c r="I110" i="281"/>
  <c r="J109" i="281"/>
  <c r="I109" i="281"/>
  <c r="J108" i="281"/>
  <c r="I108" i="281"/>
  <c r="K108" i="281"/>
  <c r="J107" i="281"/>
  <c r="K107" i="281"/>
  <c r="I107" i="281"/>
  <c r="J106" i="281"/>
  <c r="I106" i="281"/>
  <c r="J105" i="281"/>
  <c r="I105" i="281"/>
  <c r="H101" i="281"/>
  <c r="G101" i="281"/>
  <c r="F101" i="281"/>
  <c r="E101" i="281"/>
  <c r="J100" i="281"/>
  <c r="I100" i="281"/>
  <c r="J99" i="281"/>
  <c r="I99" i="281"/>
  <c r="J98" i="281"/>
  <c r="I98" i="281"/>
  <c r="K98" i="281" s="1"/>
  <c r="J97" i="281"/>
  <c r="I97" i="281"/>
  <c r="K97" i="281" s="1"/>
  <c r="J96" i="281"/>
  <c r="I96" i="281"/>
  <c r="J95" i="281"/>
  <c r="I95" i="281"/>
  <c r="K95" i="281" s="1"/>
  <c r="J94" i="281"/>
  <c r="I94" i="281"/>
  <c r="J93" i="281"/>
  <c r="I93" i="281"/>
  <c r="J92" i="281"/>
  <c r="K92" i="281"/>
  <c r="I92" i="281"/>
  <c r="J91" i="281"/>
  <c r="I91" i="281"/>
  <c r="K91" i="281" s="1"/>
  <c r="J90" i="281"/>
  <c r="K90" i="281" s="1"/>
  <c r="I90" i="281"/>
  <c r="J89" i="281"/>
  <c r="J101" i="281" s="1"/>
  <c r="I89" i="281"/>
  <c r="H85" i="281"/>
  <c r="G85" i="281"/>
  <c r="F85" i="281"/>
  <c r="E85" i="281"/>
  <c r="J84" i="281"/>
  <c r="I84" i="281"/>
  <c r="J83" i="281"/>
  <c r="I83" i="281"/>
  <c r="J82" i="281"/>
  <c r="I82" i="281"/>
  <c r="J81" i="281"/>
  <c r="I81" i="281"/>
  <c r="J80" i="281"/>
  <c r="I80" i="281"/>
  <c r="K80" i="281" s="1"/>
  <c r="J79" i="281"/>
  <c r="I79" i="281"/>
  <c r="K79" i="281" s="1"/>
  <c r="L79" i="281" s="1"/>
  <c r="J78" i="281"/>
  <c r="I78" i="281"/>
  <c r="K78" i="281" s="1"/>
  <c r="J77" i="281"/>
  <c r="I77" i="281"/>
  <c r="J76" i="281"/>
  <c r="K76" i="281" s="1"/>
  <c r="I76" i="281"/>
  <c r="J75" i="281"/>
  <c r="I75" i="281"/>
  <c r="J74" i="281"/>
  <c r="I74" i="281"/>
  <c r="J73" i="281"/>
  <c r="K73" i="281"/>
  <c r="I73" i="281"/>
  <c r="J69" i="281"/>
  <c r="B69" i="281"/>
  <c r="J43" i="281"/>
  <c r="B43" i="281"/>
  <c r="H133" i="280"/>
  <c r="G133" i="280"/>
  <c r="F133" i="280"/>
  <c r="E133" i="280"/>
  <c r="J132" i="280"/>
  <c r="I132" i="280"/>
  <c r="K132" i="280" s="1"/>
  <c r="J131" i="280"/>
  <c r="I131" i="280"/>
  <c r="J130" i="280"/>
  <c r="I130" i="280"/>
  <c r="J129" i="280"/>
  <c r="I129" i="280"/>
  <c r="K129" i="280" s="1"/>
  <c r="M129" i="280" s="1"/>
  <c r="J128" i="280"/>
  <c r="I128" i="280"/>
  <c r="J127" i="280"/>
  <c r="I127" i="280"/>
  <c r="K127" i="280" s="1"/>
  <c r="M127" i="280" s="1"/>
  <c r="J126" i="280"/>
  <c r="I126" i="280"/>
  <c r="K126" i="280"/>
  <c r="J125" i="280"/>
  <c r="K125" i="280" s="1"/>
  <c r="I125" i="280"/>
  <c r="J124" i="280"/>
  <c r="K124" i="280" s="1"/>
  <c r="I124" i="280"/>
  <c r="J123" i="280"/>
  <c r="I123" i="280"/>
  <c r="J122" i="280"/>
  <c r="I122" i="280"/>
  <c r="J121" i="280"/>
  <c r="I121" i="280"/>
  <c r="H117" i="280"/>
  <c r="G117" i="280"/>
  <c r="F117" i="280"/>
  <c r="E117" i="280"/>
  <c r="J116" i="280"/>
  <c r="I116" i="280"/>
  <c r="K116" i="280" s="1"/>
  <c r="J115" i="280"/>
  <c r="I115" i="280"/>
  <c r="K115" i="280" s="1"/>
  <c r="M115" i="280" s="1"/>
  <c r="J114" i="280"/>
  <c r="K114" i="280"/>
  <c r="M114" i="280" s="1"/>
  <c r="I114" i="280"/>
  <c r="J113" i="280"/>
  <c r="I113" i="280"/>
  <c r="J112" i="280"/>
  <c r="I112" i="280"/>
  <c r="J111" i="280"/>
  <c r="I111" i="280"/>
  <c r="J110" i="280"/>
  <c r="I110" i="280"/>
  <c r="K110" i="280" s="1"/>
  <c r="M110" i="280" s="1"/>
  <c r="J109" i="280"/>
  <c r="I109" i="280"/>
  <c r="K109" i="280" s="1"/>
  <c r="L109" i="280" s="1"/>
  <c r="J108" i="280"/>
  <c r="I108" i="280"/>
  <c r="K108" i="280" s="1"/>
  <c r="L108" i="280" s="1"/>
  <c r="J107" i="280"/>
  <c r="I107" i="280"/>
  <c r="K107" i="280" s="1"/>
  <c r="J106" i="280"/>
  <c r="I106" i="280"/>
  <c r="K106" i="280"/>
  <c r="M106" i="280" s="1"/>
  <c r="J105" i="280"/>
  <c r="I105" i="280"/>
  <c r="H101" i="280"/>
  <c r="G101" i="280"/>
  <c r="F101" i="280"/>
  <c r="E101" i="280"/>
  <c r="J100" i="280"/>
  <c r="I100" i="280"/>
  <c r="K100" i="280" s="1"/>
  <c r="J99" i="280"/>
  <c r="I99" i="280"/>
  <c r="K99" i="280" s="1"/>
  <c r="J98" i="280"/>
  <c r="I98" i="280"/>
  <c r="J97" i="280"/>
  <c r="I97" i="280"/>
  <c r="J96" i="280"/>
  <c r="I96" i="280"/>
  <c r="K95" i="280"/>
  <c r="J95" i="280"/>
  <c r="I95" i="280"/>
  <c r="J94" i="280"/>
  <c r="I94" i="280"/>
  <c r="K94" i="280" s="1"/>
  <c r="J93" i="280"/>
  <c r="I93" i="280"/>
  <c r="K93" i="280"/>
  <c r="J92" i="280"/>
  <c r="I92" i="280"/>
  <c r="K92" i="280" s="1"/>
  <c r="J91" i="280"/>
  <c r="I91" i="280"/>
  <c r="J90" i="280"/>
  <c r="I90" i="280"/>
  <c r="K90" i="280" s="1"/>
  <c r="L90" i="280" s="1"/>
  <c r="J89" i="280"/>
  <c r="I89" i="280"/>
  <c r="H85" i="280"/>
  <c r="G85" i="280"/>
  <c r="F85" i="280"/>
  <c r="E85" i="280"/>
  <c r="J84" i="280"/>
  <c r="I84" i="280"/>
  <c r="K84" i="280" s="1"/>
  <c r="L84" i="280" s="1"/>
  <c r="J83" i="280"/>
  <c r="I83" i="280"/>
  <c r="J82" i="280"/>
  <c r="I82" i="280"/>
  <c r="K82" i="280" s="1"/>
  <c r="L82" i="280" s="1"/>
  <c r="J81" i="280"/>
  <c r="I81" i="280"/>
  <c r="K81" i="280" s="1"/>
  <c r="J80" i="280"/>
  <c r="I80" i="280"/>
  <c r="K80" i="280"/>
  <c r="J79" i="280"/>
  <c r="K79" i="280" s="1"/>
  <c r="I79" i="280"/>
  <c r="J78" i="280"/>
  <c r="I78" i="280"/>
  <c r="J77" i="280"/>
  <c r="I77" i="280"/>
  <c r="K76" i="280"/>
  <c r="J76" i="280"/>
  <c r="I76" i="280"/>
  <c r="J75" i="280"/>
  <c r="I75" i="280"/>
  <c r="J74" i="280"/>
  <c r="I74" i="280"/>
  <c r="K74" i="280" s="1"/>
  <c r="J73" i="280"/>
  <c r="I73" i="280"/>
  <c r="K73" i="280" s="1"/>
  <c r="J69" i="280"/>
  <c r="B69" i="280"/>
  <c r="J43" i="280"/>
  <c r="B43" i="280"/>
  <c r="H133" i="279"/>
  <c r="G133" i="279"/>
  <c r="F133" i="279"/>
  <c r="E133" i="279"/>
  <c r="J132" i="279"/>
  <c r="I132" i="279"/>
  <c r="K132" i="279" s="1"/>
  <c r="M132" i="279" s="1"/>
  <c r="J131" i="279"/>
  <c r="I131" i="279"/>
  <c r="K131" i="279"/>
  <c r="J130" i="279"/>
  <c r="I130" i="279"/>
  <c r="K130" i="279" s="1"/>
  <c r="J129" i="279"/>
  <c r="K129" i="279" s="1"/>
  <c r="I129" i="279"/>
  <c r="J128" i="279"/>
  <c r="K128" i="279"/>
  <c r="I128" i="279"/>
  <c r="J127" i="279"/>
  <c r="I127" i="279"/>
  <c r="J126" i="279"/>
  <c r="I126" i="279"/>
  <c r="J125" i="279"/>
  <c r="I125" i="279"/>
  <c r="K125" i="279" s="1"/>
  <c r="J124" i="279"/>
  <c r="I124" i="279"/>
  <c r="K124" i="279" s="1"/>
  <c r="J123" i="279"/>
  <c r="I123" i="279"/>
  <c r="K123" i="279" s="1"/>
  <c r="L123" i="279" s="1"/>
  <c r="J122" i="279"/>
  <c r="I122" i="279"/>
  <c r="J121" i="279"/>
  <c r="J133" i="279" s="1"/>
  <c r="I121" i="279"/>
  <c r="H117" i="279"/>
  <c r="G117" i="279"/>
  <c r="F117" i="279"/>
  <c r="E117" i="279"/>
  <c r="J116" i="279"/>
  <c r="I116" i="279"/>
  <c r="J115" i="279"/>
  <c r="I115" i="279"/>
  <c r="K115" i="279" s="1"/>
  <c r="K114" i="279"/>
  <c r="J114" i="279"/>
  <c r="I114" i="279"/>
  <c r="J113" i="279"/>
  <c r="I113" i="279"/>
  <c r="K113" i="279" s="1"/>
  <c r="J112" i="279"/>
  <c r="I112" i="279"/>
  <c r="K112" i="279" s="1"/>
  <c r="J111" i="279"/>
  <c r="I111" i="279"/>
  <c r="J110" i="279"/>
  <c r="I110" i="279"/>
  <c r="K110" i="279" s="1"/>
  <c r="J109" i="279"/>
  <c r="I109" i="279"/>
  <c r="J108" i="279"/>
  <c r="I108" i="279"/>
  <c r="J107" i="279"/>
  <c r="K107" i="279"/>
  <c r="I107" i="279"/>
  <c r="J106" i="279"/>
  <c r="I106" i="279"/>
  <c r="K106" i="279" s="1"/>
  <c r="J105" i="279"/>
  <c r="I105" i="279"/>
  <c r="H101" i="279"/>
  <c r="G101" i="279"/>
  <c r="F101" i="279"/>
  <c r="E101" i="279"/>
  <c r="J100" i="279"/>
  <c r="I100" i="279"/>
  <c r="J99" i="279"/>
  <c r="I99" i="279"/>
  <c r="J98" i="279"/>
  <c r="I98" i="279"/>
  <c r="J97" i="279"/>
  <c r="I97" i="279"/>
  <c r="J96" i="279"/>
  <c r="K96" i="279"/>
  <c r="I96" i="279"/>
  <c r="J95" i="279"/>
  <c r="I95" i="279"/>
  <c r="K95" i="279" s="1"/>
  <c r="M95" i="279" s="1"/>
  <c r="J94" i="279"/>
  <c r="I94" i="279"/>
  <c r="K94" i="279" s="1"/>
  <c r="L94" i="279" s="1"/>
  <c r="J93" i="279"/>
  <c r="I93" i="279"/>
  <c r="K93" i="279" s="1"/>
  <c r="J92" i="279"/>
  <c r="I92" i="279"/>
  <c r="J91" i="279"/>
  <c r="K91" i="279" s="1"/>
  <c r="I91" i="279"/>
  <c r="J90" i="279"/>
  <c r="I90" i="279"/>
  <c r="J89" i="279"/>
  <c r="I89" i="279"/>
  <c r="H85" i="279"/>
  <c r="G85" i="279"/>
  <c r="F85" i="279"/>
  <c r="E85" i="279"/>
  <c r="J84" i="279"/>
  <c r="I84" i="279"/>
  <c r="K84" i="279" s="1"/>
  <c r="M84" i="279" s="1"/>
  <c r="J83" i="279"/>
  <c r="I83" i="279"/>
  <c r="K83" i="279" s="1"/>
  <c r="J82" i="279"/>
  <c r="I82" i="279"/>
  <c r="K82" i="279" s="1"/>
  <c r="M82" i="279" s="1"/>
  <c r="J81" i="279"/>
  <c r="I81" i="279"/>
  <c r="J80" i="279"/>
  <c r="K80" i="279" s="1"/>
  <c r="I80" i="279"/>
  <c r="J79" i="279"/>
  <c r="I79" i="279"/>
  <c r="J78" i="279"/>
  <c r="I78" i="279"/>
  <c r="J77" i="279"/>
  <c r="K77" i="279" s="1"/>
  <c r="L77" i="279" s="1"/>
  <c r="I77" i="279"/>
  <c r="J76" i="279"/>
  <c r="I76" i="279"/>
  <c r="K76" i="279" s="1"/>
  <c r="M76" i="279" s="1"/>
  <c r="J75" i="279"/>
  <c r="I75" i="279"/>
  <c r="K75" i="279" s="1"/>
  <c r="J74" i="279"/>
  <c r="I74" i="279"/>
  <c r="K74" i="279"/>
  <c r="J73" i="279"/>
  <c r="I73" i="279"/>
  <c r="J69" i="279"/>
  <c r="B69" i="279"/>
  <c r="J43" i="279"/>
  <c r="B43" i="279"/>
  <c r="H133" i="278"/>
  <c r="G133" i="278"/>
  <c r="F133" i="278"/>
  <c r="E133" i="278"/>
  <c r="J132" i="278"/>
  <c r="I132" i="278"/>
  <c r="K132" i="278" s="1"/>
  <c r="J131" i="278"/>
  <c r="I131" i="278"/>
  <c r="J130" i="278"/>
  <c r="I130" i="278"/>
  <c r="J129" i="278"/>
  <c r="I129" i="278"/>
  <c r="K129" i="278" s="1"/>
  <c r="J128" i="278"/>
  <c r="I128" i="278"/>
  <c r="K128" i="278" s="1"/>
  <c r="L128" i="278" s="1"/>
  <c r="J127" i="278"/>
  <c r="I127" i="278"/>
  <c r="K127" i="278" s="1"/>
  <c r="J126" i="278"/>
  <c r="I126" i="278"/>
  <c r="K126" i="278" s="1"/>
  <c r="J125" i="278"/>
  <c r="I125" i="278"/>
  <c r="J124" i="278"/>
  <c r="K124" i="278" s="1"/>
  <c r="L124" i="278" s="1"/>
  <c r="I124" i="278"/>
  <c r="J123" i="278"/>
  <c r="I123" i="278"/>
  <c r="J122" i="278"/>
  <c r="I122" i="278"/>
  <c r="J121" i="278"/>
  <c r="I121" i="278"/>
  <c r="H117" i="278"/>
  <c r="G117" i="278"/>
  <c r="F117" i="278"/>
  <c r="E117" i="278"/>
  <c r="J116" i="278"/>
  <c r="I116" i="278"/>
  <c r="J115" i="278"/>
  <c r="I115" i="278"/>
  <c r="J114" i="278"/>
  <c r="I114" i="278"/>
  <c r="K114" i="278" s="1"/>
  <c r="L114" i="278" s="1"/>
  <c r="J113" i="278"/>
  <c r="I113" i="278"/>
  <c r="K113" i="278" s="1"/>
  <c r="L113" i="278" s="1"/>
  <c r="J112" i="278"/>
  <c r="I112" i="278"/>
  <c r="K112" i="278" s="1"/>
  <c r="L112" i="278" s="1"/>
  <c r="J111" i="278"/>
  <c r="I111" i="278"/>
  <c r="K111" i="278" s="1"/>
  <c r="J110" i="278"/>
  <c r="I110" i="278"/>
  <c r="J109" i="278"/>
  <c r="K109" i="278" s="1"/>
  <c r="I109" i="278"/>
  <c r="J108" i="278"/>
  <c r="I108" i="278"/>
  <c r="J107" i="278"/>
  <c r="I107" i="278"/>
  <c r="J106" i="278"/>
  <c r="K106" i="278" s="1"/>
  <c r="I106" i="278"/>
  <c r="J105" i="278"/>
  <c r="I105" i="278"/>
  <c r="K105" i="278" s="1"/>
  <c r="L105" i="278" s="1"/>
  <c r="H101" i="278"/>
  <c r="G101" i="278"/>
  <c r="F101" i="278"/>
  <c r="E101" i="278"/>
  <c r="J100" i="278"/>
  <c r="I100" i="278"/>
  <c r="K100" i="278" s="1"/>
  <c r="L100" i="278" s="1"/>
  <c r="J99" i="278"/>
  <c r="I99" i="278"/>
  <c r="J98" i="278"/>
  <c r="K98" i="278"/>
  <c r="L98" i="278" s="1"/>
  <c r="I98" i="278"/>
  <c r="J97" i="278"/>
  <c r="I97" i="278"/>
  <c r="J96" i="278"/>
  <c r="I96" i="278"/>
  <c r="J95" i="278"/>
  <c r="K95" i="278"/>
  <c r="I95" i="278"/>
  <c r="J94" i="278"/>
  <c r="I94" i="278"/>
  <c r="K94" i="278"/>
  <c r="L94" i="278" s="1"/>
  <c r="J93" i="278"/>
  <c r="I93" i="278"/>
  <c r="K93" i="278"/>
  <c r="J92" i="278"/>
  <c r="I92" i="278"/>
  <c r="K92" i="278"/>
  <c r="J91" i="278"/>
  <c r="I91" i="278"/>
  <c r="J90" i="278"/>
  <c r="I90" i="278"/>
  <c r="K90" i="278"/>
  <c r="L90" i="278" s="1"/>
  <c r="J89" i="278"/>
  <c r="I89" i="278"/>
  <c r="H85" i="278"/>
  <c r="G85" i="278"/>
  <c r="F85" i="278"/>
  <c r="E85" i="278"/>
  <c r="J84" i="278"/>
  <c r="K84" i="278" s="1"/>
  <c r="I84" i="278"/>
  <c r="J83" i="278"/>
  <c r="I83" i="278"/>
  <c r="K83" i="278" s="1"/>
  <c r="M83" i="278" s="1"/>
  <c r="J82" i="278"/>
  <c r="I82" i="278"/>
  <c r="K82" i="278" s="1"/>
  <c r="J81" i="278"/>
  <c r="I81" i="278"/>
  <c r="K81" i="278"/>
  <c r="J80" i="278"/>
  <c r="I80" i="278"/>
  <c r="J79" i="278"/>
  <c r="I79" i="278"/>
  <c r="J78" i="278"/>
  <c r="I78" i="278"/>
  <c r="J77" i="278"/>
  <c r="I77" i="278"/>
  <c r="J76" i="278"/>
  <c r="I76" i="278"/>
  <c r="K76" i="278" s="1"/>
  <c r="M76" i="278" s="1"/>
  <c r="K75" i="278"/>
  <c r="L75" i="278" s="1"/>
  <c r="J75" i="278"/>
  <c r="I75" i="278"/>
  <c r="J74" i="278"/>
  <c r="I74" i="278"/>
  <c r="K74" i="278" s="1"/>
  <c r="J73" i="278"/>
  <c r="I73" i="278"/>
  <c r="J69" i="278"/>
  <c r="B69" i="278"/>
  <c r="J43" i="278"/>
  <c r="B43" i="278"/>
  <c r="H133" i="277"/>
  <c r="G133" i="277"/>
  <c r="F133" i="277"/>
  <c r="E133" i="277"/>
  <c r="J132" i="277"/>
  <c r="I132" i="277"/>
  <c r="K132" i="277"/>
  <c r="L132" i="277"/>
  <c r="J131" i="277"/>
  <c r="I131" i="277"/>
  <c r="J130" i="277"/>
  <c r="I130" i="277"/>
  <c r="J129" i="277"/>
  <c r="I129" i="277"/>
  <c r="K129" i="277" s="1"/>
  <c r="J128" i="277"/>
  <c r="I128" i="277"/>
  <c r="K128" i="277" s="1"/>
  <c r="J127" i="277"/>
  <c r="I127" i="277"/>
  <c r="K127" i="277" s="1"/>
  <c r="L127" i="277" s="1"/>
  <c r="J126" i="277"/>
  <c r="I126" i="277"/>
  <c r="K126" i="277"/>
  <c r="J125" i="277"/>
  <c r="I125" i="277"/>
  <c r="J124" i="277"/>
  <c r="K124" i="277"/>
  <c r="I124" i="277"/>
  <c r="J123" i="277"/>
  <c r="I123" i="277"/>
  <c r="J122" i="277"/>
  <c r="I122" i="277"/>
  <c r="J121" i="277"/>
  <c r="I121" i="277"/>
  <c r="H117" i="277"/>
  <c r="G117" i="277"/>
  <c r="F117" i="277"/>
  <c r="E117" i="277"/>
  <c r="J116" i="277"/>
  <c r="K116" i="277" s="1"/>
  <c r="I116" i="277"/>
  <c r="J115" i="277"/>
  <c r="I115" i="277"/>
  <c r="J114" i="277"/>
  <c r="K114" i="277" s="1"/>
  <c r="I114" i="277"/>
  <c r="J113" i="277"/>
  <c r="I113" i="277"/>
  <c r="K113" i="277" s="1"/>
  <c r="L113" i="277" s="1"/>
  <c r="J112" i="277"/>
  <c r="I112" i="277"/>
  <c r="K112" i="277" s="1"/>
  <c r="J111" i="277"/>
  <c r="I111" i="277"/>
  <c r="K111" i="277"/>
  <c r="J110" i="277"/>
  <c r="I110" i="277"/>
  <c r="J109" i="277"/>
  <c r="K109" i="277"/>
  <c r="I109" i="277"/>
  <c r="J108" i="277"/>
  <c r="I108" i="277"/>
  <c r="J107" i="277"/>
  <c r="I107" i="277"/>
  <c r="J106" i="277"/>
  <c r="I106" i="277"/>
  <c r="K106" i="277" s="1"/>
  <c r="J105" i="277"/>
  <c r="I105" i="277"/>
  <c r="K105" i="277"/>
  <c r="H101" i="277"/>
  <c r="G101" i="277"/>
  <c r="F101" i="277"/>
  <c r="E101" i="277"/>
  <c r="J100" i="277"/>
  <c r="I100" i="277"/>
  <c r="K100" i="277" s="1"/>
  <c r="J99" i="277"/>
  <c r="I99" i="277"/>
  <c r="K99" i="277" s="1"/>
  <c r="J98" i="277"/>
  <c r="I98" i="277"/>
  <c r="K98" i="277" s="1"/>
  <c r="J97" i="277"/>
  <c r="I97" i="277"/>
  <c r="J96" i="277"/>
  <c r="I96" i="277"/>
  <c r="J95" i="277"/>
  <c r="K95" i="277" s="1"/>
  <c r="I95" i="277"/>
  <c r="J94" i="277"/>
  <c r="I94" i="277"/>
  <c r="K94" i="277" s="1"/>
  <c r="J93" i="277"/>
  <c r="I93" i="277"/>
  <c r="K93" i="277"/>
  <c r="J92" i="277"/>
  <c r="I92" i="277"/>
  <c r="K92" i="277"/>
  <c r="J91" i="277"/>
  <c r="I91" i="277"/>
  <c r="J90" i="277"/>
  <c r="I90" i="277"/>
  <c r="K90" i="277"/>
  <c r="J89" i="277"/>
  <c r="I89" i="277"/>
  <c r="H85" i="277"/>
  <c r="G85" i="277"/>
  <c r="F85" i="277"/>
  <c r="E85" i="277"/>
  <c r="J84" i="277"/>
  <c r="K84" i="277"/>
  <c r="I84" i="277"/>
  <c r="J83" i="277"/>
  <c r="I83" i="277"/>
  <c r="K83" i="277" s="1"/>
  <c r="L83" i="277" s="1"/>
  <c r="J82" i="277"/>
  <c r="I82" i="277"/>
  <c r="K82" i="277"/>
  <c r="J81" i="277"/>
  <c r="I81" i="277"/>
  <c r="K81" i="277"/>
  <c r="J80" i="277"/>
  <c r="K80" i="277" s="1"/>
  <c r="I80" i="277"/>
  <c r="J79" i="277"/>
  <c r="I79" i="277"/>
  <c r="J78" i="277"/>
  <c r="I78" i="277"/>
  <c r="J77" i="277"/>
  <c r="I77" i="277"/>
  <c r="J76" i="277"/>
  <c r="K76" i="277" s="1"/>
  <c r="L76" i="277" s="1"/>
  <c r="I76" i="277"/>
  <c r="J75" i="277"/>
  <c r="I75" i="277"/>
  <c r="K75" i="277" s="1"/>
  <c r="L75" i="277" s="1"/>
  <c r="J74" i="277"/>
  <c r="I74" i="277"/>
  <c r="K74" i="277" s="1"/>
  <c r="J73" i="277"/>
  <c r="I73" i="277"/>
  <c r="K73" i="277"/>
  <c r="J69" i="277"/>
  <c r="B69" i="277"/>
  <c r="J43" i="277"/>
  <c r="B43" i="277"/>
  <c r="H133" i="276"/>
  <c r="G133" i="276"/>
  <c r="F133" i="276"/>
  <c r="E133" i="276"/>
  <c r="J132" i="276"/>
  <c r="I132" i="276"/>
  <c r="K132" i="276"/>
  <c r="J131" i="276"/>
  <c r="K131" i="276" s="1"/>
  <c r="I131" i="276"/>
  <c r="J130" i="276"/>
  <c r="I130" i="276"/>
  <c r="K130" i="276"/>
  <c r="L130" i="276" s="1"/>
  <c r="J129" i="276"/>
  <c r="I129" i="276"/>
  <c r="J128" i="276"/>
  <c r="K128" i="276" s="1"/>
  <c r="I128" i="276"/>
  <c r="J127" i="276"/>
  <c r="I127" i="276"/>
  <c r="J126" i="276"/>
  <c r="I126" i="276"/>
  <c r="J125" i="276"/>
  <c r="K125" i="276"/>
  <c r="I125" i="276"/>
  <c r="J124" i="276"/>
  <c r="I124" i="276"/>
  <c r="K124" i="276" s="1"/>
  <c r="L124" i="276" s="1"/>
  <c r="J123" i="276"/>
  <c r="I123" i="276"/>
  <c r="K123" i="276"/>
  <c r="L123" i="276"/>
  <c r="J122" i="276"/>
  <c r="I122" i="276"/>
  <c r="J121" i="276"/>
  <c r="I121" i="276"/>
  <c r="H117" i="276"/>
  <c r="G117" i="276"/>
  <c r="F117" i="276"/>
  <c r="E117" i="276"/>
  <c r="J116" i="276"/>
  <c r="I116" i="276"/>
  <c r="K116" i="276"/>
  <c r="L116" i="276"/>
  <c r="J115" i="276"/>
  <c r="I115" i="276"/>
  <c r="J114" i="276"/>
  <c r="K114" i="276"/>
  <c r="I114" i="276"/>
  <c r="J113" i="276"/>
  <c r="I113" i="276"/>
  <c r="K113" i="276" s="1"/>
  <c r="J112" i="276"/>
  <c r="I112" i="276"/>
  <c r="K112" i="276"/>
  <c r="L112" i="276"/>
  <c r="J111" i="276"/>
  <c r="I111" i="276"/>
  <c r="K111" i="276"/>
  <c r="L111" i="276"/>
  <c r="J110" i="276"/>
  <c r="I110" i="276"/>
  <c r="J109" i="276"/>
  <c r="I109" i="276"/>
  <c r="K109" i="276" s="1"/>
  <c r="J108" i="276"/>
  <c r="I108" i="276"/>
  <c r="J107" i="276"/>
  <c r="I107" i="276"/>
  <c r="K107" i="276" s="1"/>
  <c r="L107" i="276" s="1"/>
  <c r="J106" i="276"/>
  <c r="J117" i="276" s="1"/>
  <c r="I106" i="276"/>
  <c r="J105" i="276"/>
  <c r="I105" i="276"/>
  <c r="H101" i="276"/>
  <c r="G101" i="276"/>
  <c r="F101" i="276"/>
  <c r="E101" i="276"/>
  <c r="J100" i="276"/>
  <c r="K100" i="276" s="1"/>
  <c r="I100" i="276"/>
  <c r="J99" i="276"/>
  <c r="I99" i="276"/>
  <c r="K99" i="276"/>
  <c r="J98" i="276"/>
  <c r="I98" i="276"/>
  <c r="K98" i="276"/>
  <c r="J97" i="276"/>
  <c r="I97" i="276"/>
  <c r="J96" i="276"/>
  <c r="I96" i="276"/>
  <c r="J95" i="276"/>
  <c r="K95" i="276" s="1"/>
  <c r="I95" i="276"/>
  <c r="J94" i="276"/>
  <c r="K94" i="276" s="1"/>
  <c r="I94" i="276"/>
  <c r="J93" i="276"/>
  <c r="I93" i="276"/>
  <c r="K93" i="276"/>
  <c r="J92" i="276"/>
  <c r="I92" i="276"/>
  <c r="K92" i="276"/>
  <c r="L92" i="276"/>
  <c r="J91" i="276"/>
  <c r="I91" i="276"/>
  <c r="K91" i="276" s="1"/>
  <c r="K90" i="276"/>
  <c r="J90" i="276"/>
  <c r="I90" i="276"/>
  <c r="J89" i="276"/>
  <c r="I89" i="276"/>
  <c r="K89" i="276" s="1"/>
  <c r="L89" i="276" s="1"/>
  <c r="H85" i="276"/>
  <c r="G85" i="276"/>
  <c r="F85" i="276"/>
  <c r="E85" i="276"/>
  <c r="J84" i="276"/>
  <c r="I84" i="276"/>
  <c r="J83" i="276"/>
  <c r="I83" i="276"/>
  <c r="K83" i="276" s="1"/>
  <c r="J82" i="276"/>
  <c r="I82" i="276"/>
  <c r="J81" i="276"/>
  <c r="I81" i="276"/>
  <c r="J80" i="276"/>
  <c r="I80" i="276"/>
  <c r="K80" i="276" s="1"/>
  <c r="L80" i="276" s="1"/>
  <c r="J79" i="276"/>
  <c r="I79" i="276"/>
  <c r="J78" i="276"/>
  <c r="I78" i="276"/>
  <c r="J77" i="276"/>
  <c r="I77" i="276"/>
  <c r="J76" i="276"/>
  <c r="I76" i="276"/>
  <c r="K76" i="276" s="1"/>
  <c r="L76" i="276" s="1"/>
  <c r="J75" i="276"/>
  <c r="I75" i="276"/>
  <c r="K75" i="276" s="1"/>
  <c r="J74" i="276"/>
  <c r="J85" i="276" s="1"/>
  <c r="I74" i="276"/>
  <c r="K74" i="276" s="1"/>
  <c r="J73" i="276"/>
  <c r="I73" i="276"/>
  <c r="K73" i="276"/>
  <c r="J69" i="276"/>
  <c r="B69" i="276"/>
  <c r="J43" i="276"/>
  <c r="B43" i="276"/>
  <c r="H133" i="275"/>
  <c r="G133" i="275"/>
  <c r="F133" i="275"/>
  <c r="E133" i="275"/>
  <c r="J132" i="275"/>
  <c r="I132" i="275"/>
  <c r="K132" i="275" s="1"/>
  <c r="M132" i="275" s="1"/>
  <c r="J131" i="275"/>
  <c r="I131" i="275"/>
  <c r="K131" i="275" s="1"/>
  <c r="J130" i="275"/>
  <c r="I130" i="275"/>
  <c r="K130" i="275" s="1"/>
  <c r="J129" i="275"/>
  <c r="K129" i="275"/>
  <c r="M129" i="275"/>
  <c r="I129" i="275"/>
  <c r="J128" i="275"/>
  <c r="I128" i="275"/>
  <c r="K128" i="275" s="1"/>
  <c r="M128" i="275" s="1"/>
  <c r="J127" i="275"/>
  <c r="I127" i="275"/>
  <c r="J126" i="275"/>
  <c r="I126" i="275"/>
  <c r="K126" i="275" s="1"/>
  <c r="J125" i="275"/>
  <c r="I125" i="275"/>
  <c r="K125" i="275" s="1"/>
  <c r="M125" i="275" s="1"/>
  <c r="J124" i="275"/>
  <c r="I124" i="275"/>
  <c r="K124" i="275" s="1"/>
  <c r="L124" i="275" s="1"/>
  <c r="J123" i="275"/>
  <c r="I123" i="275"/>
  <c r="K123" i="275" s="1"/>
  <c r="J122" i="275"/>
  <c r="I122" i="275"/>
  <c r="K122" i="275" s="1"/>
  <c r="M122" i="275" s="1"/>
  <c r="J121" i="275"/>
  <c r="I121" i="275"/>
  <c r="H117" i="275"/>
  <c r="G117" i="275"/>
  <c r="F117" i="275"/>
  <c r="E117" i="275"/>
  <c r="J116" i="275"/>
  <c r="I116" i="275"/>
  <c r="J115" i="275"/>
  <c r="I115" i="275"/>
  <c r="K115" i="275" s="1"/>
  <c r="J114" i="275"/>
  <c r="I114" i="275"/>
  <c r="K114" i="275" s="1"/>
  <c r="J113" i="275"/>
  <c r="I113" i="275"/>
  <c r="K113" i="275" s="1"/>
  <c r="J112" i="275"/>
  <c r="I112" i="275"/>
  <c r="K112" i="275" s="1"/>
  <c r="L112" i="275" s="1"/>
  <c r="J111" i="275"/>
  <c r="I111" i="275"/>
  <c r="J110" i="275"/>
  <c r="I110" i="275"/>
  <c r="K110" i="275" s="1"/>
  <c r="J109" i="275"/>
  <c r="I109" i="275"/>
  <c r="J108" i="275"/>
  <c r="I108" i="275"/>
  <c r="J107" i="275"/>
  <c r="K107" i="275"/>
  <c r="I107" i="275"/>
  <c r="J106" i="275"/>
  <c r="I106" i="275"/>
  <c r="K106" i="275"/>
  <c r="J105" i="275"/>
  <c r="I105" i="275"/>
  <c r="H101" i="275"/>
  <c r="G101" i="275"/>
  <c r="F101" i="275"/>
  <c r="E101" i="275"/>
  <c r="J100" i="275"/>
  <c r="I100" i="275"/>
  <c r="K100" i="275" s="1"/>
  <c r="J99" i="275"/>
  <c r="I99" i="275"/>
  <c r="J98" i="275"/>
  <c r="I98" i="275"/>
  <c r="K98" i="275" s="1"/>
  <c r="L98" i="275" s="1"/>
  <c r="J97" i="275"/>
  <c r="I97" i="275"/>
  <c r="J96" i="275"/>
  <c r="K96" i="275"/>
  <c r="I96" i="275"/>
  <c r="J95" i="275"/>
  <c r="I95" i="275"/>
  <c r="K95" i="275"/>
  <c r="J94" i="275"/>
  <c r="I94" i="275"/>
  <c r="K94" i="275"/>
  <c r="J93" i="275"/>
  <c r="I93" i="275"/>
  <c r="K93" i="275" s="1"/>
  <c r="J92" i="275"/>
  <c r="I92" i="275"/>
  <c r="J91" i="275"/>
  <c r="I91" i="275"/>
  <c r="K91" i="275" s="1"/>
  <c r="J90" i="275"/>
  <c r="J101" i="275" s="1"/>
  <c r="I90" i="275"/>
  <c r="J89" i="275"/>
  <c r="I89" i="275"/>
  <c r="H85" i="275"/>
  <c r="G85" i="275"/>
  <c r="F85" i="275"/>
  <c r="E85" i="275"/>
  <c r="K84" i="275"/>
  <c r="J84" i="275"/>
  <c r="I84" i="275"/>
  <c r="J83" i="275"/>
  <c r="I83" i="275"/>
  <c r="K83" i="275" s="1"/>
  <c r="L83" i="275" s="1"/>
  <c r="J82" i="275"/>
  <c r="I82" i="275"/>
  <c r="K82" i="275"/>
  <c r="J81" i="275"/>
  <c r="K81" i="275" s="1"/>
  <c r="L81" i="275" s="1"/>
  <c r="I81" i="275"/>
  <c r="J80" i="275"/>
  <c r="K80" i="275"/>
  <c r="I80" i="275"/>
  <c r="J79" i="275"/>
  <c r="I79" i="275"/>
  <c r="J78" i="275"/>
  <c r="I78" i="275"/>
  <c r="J77" i="275"/>
  <c r="I77" i="275"/>
  <c r="K77" i="275" s="1"/>
  <c r="J76" i="275"/>
  <c r="I76" i="275"/>
  <c r="K76" i="275"/>
  <c r="J75" i="275"/>
  <c r="I75" i="275"/>
  <c r="K75" i="275" s="1"/>
  <c r="L75" i="275" s="1"/>
  <c r="J74" i="275"/>
  <c r="I74" i="275"/>
  <c r="K74" i="275" s="1"/>
  <c r="J73" i="275"/>
  <c r="I73" i="275"/>
  <c r="K73" i="275" s="1"/>
  <c r="B69" i="275"/>
  <c r="J43" i="275"/>
  <c r="B43" i="275"/>
  <c r="K36" i="321"/>
  <c r="K40" i="311"/>
  <c r="K40" i="321"/>
  <c r="K18" i="311"/>
  <c r="K51" i="301"/>
  <c r="L51" i="301"/>
  <c r="K22" i="306"/>
  <c r="K49" i="311"/>
  <c r="K23" i="315"/>
  <c r="L22" i="301"/>
  <c r="K22" i="301"/>
  <c r="L44" i="303"/>
  <c r="K44" i="303"/>
  <c r="K42" i="311"/>
  <c r="K48" i="311"/>
  <c r="K23" i="317"/>
  <c r="K40" i="318"/>
  <c r="L40" i="318"/>
  <c r="K28" i="321"/>
  <c r="K18" i="309"/>
  <c r="I44" i="321"/>
  <c r="I29" i="311"/>
  <c r="K36" i="315"/>
  <c r="K46" i="311"/>
  <c r="K49" i="321"/>
  <c r="K20" i="321"/>
  <c r="K17" i="311"/>
  <c r="K38" i="314"/>
  <c r="I22" i="311"/>
  <c r="K34" i="321"/>
  <c r="K34" i="311"/>
  <c r="K41" i="321"/>
  <c r="K38" i="312"/>
  <c r="K16" i="313"/>
  <c r="K24" i="311"/>
  <c r="K27" i="311"/>
  <c r="I51" i="321"/>
  <c r="K39" i="312"/>
  <c r="K21" i="311"/>
  <c r="K32" i="315"/>
  <c r="K36" i="318"/>
  <c r="J23" i="321"/>
  <c r="H29" i="321"/>
  <c r="J45" i="321"/>
  <c r="H51" i="321"/>
  <c r="J30" i="311"/>
  <c r="J16" i="321"/>
  <c r="K39" i="318"/>
  <c r="L39" i="318"/>
  <c r="K45" i="318"/>
  <c r="J51" i="318"/>
  <c r="K28" i="318"/>
  <c r="L28" i="318"/>
  <c r="K16" i="318"/>
  <c r="L16" i="318"/>
  <c r="J38" i="321"/>
  <c r="H44" i="321"/>
  <c r="J23" i="311"/>
  <c r="H29" i="311"/>
  <c r="J45" i="311"/>
  <c r="H51" i="311"/>
  <c r="K26" i="311"/>
  <c r="J16" i="311"/>
  <c r="H22" i="311"/>
  <c r="K41" i="314"/>
  <c r="K23" i="313"/>
  <c r="J38" i="311"/>
  <c r="H44" i="311"/>
  <c r="K24" i="321"/>
  <c r="K45" i="310"/>
  <c r="K37" i="321"/>
  <c r="K50" i="314"/>
  <c r="K44" i="300"/>
  <c r="L51" i="302"/>
  <c r="K51" i="302"/>
  <c r="K38" i="310"/>
  <c r="J44" i="310"/>
  <c r="K50" i="321"/>
  <c r="K41" i="311"/>
  <c r="J45" i="314"/>
  <c r="K32" i="318"/>
  <c r="K46" i="309"/>
  <c r="K50" i="311"/>
  <c r="K28" i="311"/>
  <c r="K24" i="313"/>
  <c r="K28" i="315"/>
  <c r="H51" i="317"/>
  <c r="K24" i="318"/>
  <c r="L24" i="318"/>
  <c r="K20" i="318"/>
  <c r="L20" i="318"/>
  <c r="L44" i="302"/>
  <c r="K44" i="302"/>
  <c r="K17" i="309"/>
  <c r="K20" i="311"/>
  <c r="K36" i="311"/>
  <c r="K31" i="311"/>
  <c r="K39" i="314"/>
  <c r="K37" i="314"/>
  <c r="K16" i="315"/>
  <c r="K19" i="311"/>
  <c r="J16" i="314"/>
  <c r="K37" i="311"/>
  <c r="K39" i="310"/>
  <c r="K49" i="312"/>
  <c r="K16" i="317"/>
  <c r="K23" i="309"/>
  <c r="J29" i="309"/>
  <c r="K26" i="321"/>
  <c r="I44" i="311"/>
  <c r="I51" i="311"/>
  <c r="I52" i="311" s="1"/>
  <c r="K23" i="312"/>
  <c r="K24" i="315"/>
  <c r="L132" i="279"/>
  <c r="I133" i="280"/>
  <c r="K121" i="280"/>
  <c r="L109" i="276"/>
  <c r="I85" i="275"/>
  <c r="I85" i="278"/>
  <c r="L132" i="275"/>
  <c r="J101" i="280"/>
  <c r="J133" i="275"/>
  <c r="L128" i="275"/>
  <c r="J133" i="277"/>
  <c r="J133" i="278"/>
  <c r="I85" i="279"/>
  <c r="K99" i="275"/>
  <c r="I117" i="275"/>
  <c r="K79" i="276"/>
  <c r="J133" i="276"/>
  <c r="K79" i="277"/>
  <c r="L79" i="277" s="1"/>
  <c r="J101" i="278"/>
  <c r="I117" i="278"/>
  <c r="K121" i="279"/>
  <c r="L121" i="279" s="1"/>
  <c r="K91" i="280"/>
  <c r="J117" i="281"/>
  <c r="K121" i="275"/>
  <c r="M124" i="275"/>
  <c r="K105" i="276"/>
  <c r="J101" i="277"/>
  <c r="I117" i="277"/>
  <c r="K79" i="278"/>
  <c r="L79" i="278"/>
  <c r="J101" i="279"/>
  <c r="K99" i="279"/>
  <c r="L99" i="279" s="1"/>
  <c r="I117" i="279"/>
  <c r="K78" i="275"/>
  <c r="K89" i="275"/>
  <c r="K92" i="275"/>
  <c r="L92" i="275" s="1"/>
  <c r="J117" i="275"/>
  <c r="K109" i="275"/>
  <c r="K116" i="275"/>
  <c r="K81" i="276"/>
  <c r="L81" i="276" s="1"/>
  <c r="K84" i="276"/>
  <c r="L100" i="276"/>
  <c r="K127" i="276"/>
  <c r="K129" i="276"/>
  <c r="L129" i="276" s="1"/>
  <c r="K78" i="277"/>
  <c r="K89" i="277"/>
  <c r="L89" i="277" s="1"/>
  <c r="K96" i="277"/>
  <c r="J117" i="277"/>
  <c r="K107" i="277"/>
  <c r="K110" i="277"/>
  <c r="L110" i="277" s="1"/>
  <c r="K122" i="277"/>
  <c r="K125" i="277"/>
  <c r="K131" i="277"/>
  <c r="K78" i="278"/>
  <c r="M78" i="278"/>
  <c r="K89" i="278"/>
  <c r="K96" i="278"/>
  <c r="K99" i="278"/>
  <c r="J117" i="278"/>
  <c r="K107" i="278"/>
  <c r="K110" i="278"/>
  <c r="L110" i="278" s="1"/>
  <c r="K116" i="278"/>
  <c r="K122" i="278"/>
  <c r="K125" i="278"/>
  <c r="K131" i="278"/>
  <c r="L131" i="278" s="1"/>
  <c r="K78" i="279"/>
  <c r="K81" i="279"/>
  <c r="L81" i="279" s="1"/>
  <c r="K89" i="279"/>
  <c r="K92" i="279"/>
  <c r="K98" i="279"/>
  <c r="J117" i="279"/>
  <c r="K109" i="279"/>
  <c r="K116" i="279"/>
  <c r="K127" i="279"/>
  <c r="L127" i="279" s="1"/>
  <c r="J85" i="280"/>
  <c r="K75" i="280"/>
  <c r="K77" i="280"/>
  <c r="K97" i="280"/>
  <c r="L97" i="280" s="1"/>
  <c r="K89" i="281"/>
  <c r="K96" i="281"/>
  <c r="L96" i="281" s="1"/>
  <c r="K106" i="281"/>
  <c r="K111" i="281"/>
  <c r="L111" i="281" s="1"/>
  <c r="I133" i="281"/>
  <c r="K124" i="281"/>
  <c r="K79" i="275"/>
  <c r="K90" i="275"/>
  <c r="L90" i="275" s="1"/>
  <c r="K97" i="275"/>
  <c r="K108" i="275"/>
  <c r="L108" i="275" s="1"/>
  <c r="K111" i="275"/>
  <c r="I133" i="275"/>
  <c r="K127" i="275"/>
  <c r="K78" i="276"/>
  <c r="K82" i="276"/>
  <c r="L82" i="276" s="1"/>
  <c r="K97" i="276"/>
  <c r="K108" i="276"/>
  <c r="K110" i="276"/>
  <c r="K115" i="276"/>
  <c r="K122" i="276"/>
  <c r="K126" i="276"/>
  <c r="J85" i="277"/>
  <c r="K77" i="277"/>
  <c r="K91" i="277"/>
  <c r="L91" i="277" s="1"/>
  <c r="K97" i="277"/>
  <c r="K108" i="277"/>
  <c r="L108" i="277" s="1"/>
  <c r="K115" i="277"/>
  <c r="I133" i="277"/>
  <c r="K123" i="277"/>
  <c r="L123" i="277"/>
  <c r="K130" i="277"/>
  <c r="J85" i="278"/>
  <c r="K77" i="278"/>
  <c r="M77" i="278"/>
  <c r="K80" i="278"/>
  <c r="L80" i="278"/>
  <c r="K91" i="278"/>
  <c r="L91" i="278" s="1"/>
  <c r="K97" i="278"/>
  <c r="L97" i="278" s="1"/>
  <c r="K108" i="278"/>
  <c r="L108" i="278"/>
  <c r="K115" i="278"/>
  <c r="I133" i="278"/>
  <c r="K123" i="278"/>
  <c r="K130" i="278"/>
  <c r="L130" i="278" s="1"/>
  <c r="K73" i="279"/>
  <c r="L73" i="279" s="1"/>
  <c r="K79" i="279"/>
  <c r="K90" i="279"/>
  <c r="K97" i="279"/>
  <c r="L97" i="279" s="1"/>
  <c r="K100" i="279"/>
  <c r="K108" i="279"/>
  <c r="K111" i="279"/>
  <c r="I133" i="279"/>
  <c r="K122" i="279"/>
  <c r="L122" i="279" s="1"/>
  <c r="K126" i="279"/>
  <c r="M126" i="279" s="1"/>
  <c r="K78" i="280"/>
  <c r="K83" i="280"/>
  <c r="L83" i="280" s="1"/>
  <c r="K89" i="280"/>
  <c r="K96" i="280"/>
  <c r="L96" i="280" s="1"/>
  <c r="K98" i="280"/>
  <c r="J117" i="280"/>
  <c r="K111" i="280"/>
  <c r="M111" i="280" s="1"/>
  <c r="K113" i="280"/>
  <c r="M113" i="280" s="1"/>
  <c r="K122" i="280"/>
  <c r="L122" i="280"/>
  <c r="K131" i="280"/>
  <c r="L131" i="280"/>
  <c r="I85" i="281"/>
  <c r="K75" i="281"/>
  <c r="L75" i="281" s="1"/>
  <c r="K82" i="281"/>
  <c r="K84" i="281"/>
  <c r="K109" i="281"/>
  <c r="K116" i="281"/>
  <c r="K127" i="281"/>
  <c r="I117" i="280"/>
  <c r="K112" i="280"/>
  <c r="J133" i="280"/>
  <c r="K123" i="280"/>
  <c r="K128" i="280"/>
  <c r="L128" i="280" s="1"/>
  <c r="K130" i="280"/>
  <c r="K74" i="281"/>
  <c r="K77" i="281"/>
  <c r="K83" i="281"/>
  <c r="K94" i="281"/>
  <c r="I117" i="281"/>
  <c r="K112" i="281"/>
  <c r="L112" i="281"/>
  <c r="K115" i="281"/>
  <c r="J133" i="281"/>
  <c r="K123" i="281"/>
  <c r="K131" i="281"/>
  <c r="L90" i="281"/>
  <c r="L97" i="281"/>
  <c r="L108" i="281"/>
  <c r="L82" i="281"/>
  <c r="L107" i="281"/>
  <c r="L113" i="281"/>
  <c r="L122" i="281"/>
  <c r="L130" i="281"/>
  <c r="L83" i="281"/>
  <c r="L94" i="281"/>
  <c r="L115" i="281"/>
  <c r="L123" i="281"/>
  <c r="L131" i="281"/>
  <c r="L73" i="281"/>
  <c r="L78" i="281"/>
  <c r="L89" i="281"/>
  <c r="L92" i="281"/>
  <c r="L98" i="281"/>
  <c r="L109" i="281"/>
  <c r="L127" i="281"/>
  <c r="J85" i="281"/>
  <c r="K105" i="281"/>
  <c r="I101" i="281"/>
  <c r="L76" i="281"/>
  <c r="L80" i="281"/>
  <c r="L84" i="281"/>
  <c r="L91" i="281"/>
  <c r="L95" i="281"/>
  <c r="L106" i="281"/>
  <c r="L114" i="281"/>
  <c r="L121" i="281"/>
  <c r="L125" i="281"/>
  <c r="L129" i="281"/>
  <c r="M108" i="280"/>
  <c r="L126" i="280"/>
  <c r="M126" i="280"/>
  <c r="L73" i="280"/>
  <c r="L93" i="280"/>
  <c r="L100" i="280"/>
  <c r="L111" i="280"/>
  <c r="L113" i="280"/>
  <c r="M122" i="280"/>
  <c r="M131" i="280"/>
  <c r="L77" i="280"/>
  <c r="L115" i="280"/>
  <c r="L74" i="280"/>
  <c r="L79" i="280"/>
  <c r="L81" i="280"/>
  <c r="L92" i="280"/>
  <c r="L94" i="280"/>
  <c r="L112" i="280"/>
  <c r="M128" i="280"/>
  <c r="L130" i="280"/>
  <c r="M130" i="280"/>
  <c r="L124" i="280"/>
  <c r="M124" i="280"/>
  <c r="L78" i="280"/>
  <c r="K101" i="280"/>
  <c r="M96" i="280" s="1"/>
  <c r="L89" i="280"/>
  <c r="L98" i="280"/>
  <c r="L107" i="280"/>
  <c r="M107" i="280"/>
  <c r="M109" i="280"/>
  <c r="M116" i="280"/>
  <c r="L116" i="280"/>
  <c r="L127" i="280"/>
  <c r="L132" i="280"/>
  <c r="M132" i="280"/>
  <c r="I85" i="280"/>
  <c r="K105" i="280"/>
  <c r="L76" i="280"/>
  <c r="L80" i="280"/>
  <c r="L91" i="280"/>
  <c r="L95" i="280"/>
  <c r="L99" i="280"/>
  <c r="L106" i="280"/>
  <c r="L110" i="280"/>
  <c r="L114" i="280"/>
  <c r="L121" i="280"/>
  <c r="L129" i="280"/>
  <c r="I101" i="280"/>
  <c r="L78" i="279"/>
  <c r="M78" i="279"/>
  <c r="L92" i="279"/>
  <c r="M98" i="279"/>
  <c r="L98" i="279"/>
  <c r="M127" i="279"/>
  <c r="L74" i="279"/>
  <c r="M74" i="279"/>
  <c r="M77" i="279"/>
  <c r="M83" i="279"/>
  <c r="L83" i="279"/>
  <c r="L112" i="279"/>
  <c r="L115" i="279"/>
  <c r="M123" i="279"/>
  <c r="M128" i="279"/>
  <c r="L128" i="279"/>
  <c r="L130" i="279"/>
  <c r="M81" i="279"/>
  <c r="L75" i="279"/>
  <c r="M75" i="279"/>
  <c r="L82" i="279"/>
  <c r="L93" i="279"/>
  <c r="L96" i="279"/>
  <c r="L107" i="279"/>
  <c r="L113" i="279"/>
  <c r="L124" i="279"/>
  <c r="L131" i="279"/>
  <c r="M131" i="279"/>
  <c r="K101" i="279"/>
  <c r="M96" i="279" s="1"/>
  <c r="M97" i="279"/>
  <c r="L116" i="279"/>
  <c r="L79" i="279"/>
  <c r="L90" i="279"/>
  <c r="L100" i="279"/>
  <c r="L108" i="279"/>
  <c r="L111" i="279"/>
  <c r="L126" i="279"/>
  <c r="K133" i="279"/>
  <c r="M125" i="279" s="1"/>
  <c r="K105" i="279"/>
  <c r="J85" i="279"/>
  <c r="L76" i="279"/>
  <c r="L84" i="279"/>
  <c r="L91" i="279"/>
  <c r="L95" i="279"/>
  <c r="L106" i="279"/>
  <c r="L110" i="279"/>
  <c r="L114" i="279"/>
  <c r="L125" i="279"/>
  <c r="L129" i="279"/>
  <c r="I101" i="279"/>
  <c r="L76" i="278"/>
  <c r="L93" i="278"/>
  <c r="L111" i="278"/>
  <c r="L126" i="278"/>
  <c r="L77" i="278"/>
  <c r="M74" i="278"/>
  <c r="L74" i="278"/>
  <c r="L81" i="278"/>
  <c r="M81" i="278"/>
  <c r="M84" i="278"/>
  <c r="L84" i="278"/>
  <c r="L92" i="278"/>
  <c r="M95" i="278"/>
  <c r="L95" i="278"/>
  <c r="L106" i="278"/>
  <c r="L127" i="278"/>
  <c r="M82" i="278"/>
  <c r="L82" i="278"/>
  <c r="L129" i="278"/>
  <c r="M80" i="278"/>
  <c r="L115" i="278"/>
  <c r="L123" i="278"/>
  <c r="L78" i="278"/>
  <c r="L96" i="278"/>
  <c r="L99" i="278"/>
  <c r="L116" i="278"/>
  <c r="L125" i="278"/>
  <c r="L83" i="278"/>
  <c r="L109" i="278"/>
  <c r="K121" i="278"/>
  <c r="L132" i="278"/>
  <c r="K73" i="278"/>
  <c r="L73" i="278" s="1"/>
  <c r="M79" i="278"/>
  <c r="M94" i="278"/>
  <c r="M98" i="278"/>
  <c r="I101" i="278"/>
  <c r="L100" i="277"/>
  <c r="L111" i="277"/>
  <c r="L114" i="277"/>
  <c r="L126" i="277"/>
  <c r="L129" i="277"/>
  <c r="L77" i="277"/>
  <c r="L80" i="277"/>
  <c r="L97" i="277"/>
  <c r="L115" i="277"/>
  <c r="L130" i="277"/>
  <c r="L74" i="277"/>
  <c r="L81" i="277"/>
  <c r="L84" i="277"/>
  <c r="L92" i="277"/>
  <c r="L95" i="277"/>
  <c r="L106" i="277"/>
  <c r="L112" i="277"/>
  <c r="L73" i="277"/>
  <c r="L82" i="277"/>
  <c r="L93" i="277"/>
  <c r="L96" i="277"/>
  <c r="L99" i="277"/>
  <c r="L107" i="277"/>
  <c r="L116" i="277"/>
  <c r="L125" i="277"/>
  <c r="L131" i="277"/>
  <c r="I85" i="277"/>
  <c r="L90" i="277"/>
  <c r="L94" i="277"/>
  <c r="L98" i="277"/>
  <c r="I101" i="277"/>
  <c r="L105" i="277"/>
  <c r="L109" i="277"/>
  <c r="K121" i="277"/>
  <c r="L124" i="277"/>
  <c r="L128" i="277"/>
  <c r="L114" i="276"/>
  <c r="L125" i="276"/>
  <c r="L95" i="276"/>
  <c r="L110" i="276"/>
  <c r="L91" i="276"/>
  <c r="L73" i="276"/>
  <c r="L79" i="276"/>
  <c r="L90" i="276"/>
  <c r="L98" i="276"/>
  <c r="L74" i="276"/>
  <c r="L93" i="276"/>
  <c r="L113" i="276"/>
  <c r="L128" i="276"/>
  <c r="L132" i="276"/>
  <c r="L99" i="276"/>
  <c r="I101" i="276"/>
  <c r="K121" i="276"/>
  <c r="L75" i="276"/>
  <c r="K77" i="276"/>
  <c r="L83" i="276"/>
  <c r="I85" i="276"/>
  <c r="J101" i="276"/>
  <c r="L94" i="276"/>
  <c r="K96" i="276"/>
  <c r="I117" i="276"/>
  <c r="I133" i="276"/>
  <c r="L74" i="275"/>
  <c r="L94" i="275"/>
  <c r="L78" i="275"/>
  <c r="K101" i="275"/>
  <c r="M96" i="275" s="1"/>
  <c r="M92" i="275"/>
  <c r="L116" i="275"/>
  <c r="L126" i="275"/>
  <c r="M126" i="275"/>
  <c r="L115" i="275"/>
  <c r="L130" i="275"/>
  <c r="M130" i="275"/>
  <c r="L82" i="275"/>
  <c r="L93" i="275"/>
  <c r="L96" i="275"/>
  <c r="L107" i="275"/>
  <c r="L113" i="275"/>
  <c r="L122" i="275"/>
  <c r="M131" i="275"/>
  <c r="L131" i="275"/>
  <c r="L77" i="275"/>
  <c r="M123" i="275"/>
  <c r="L123" i="275"/>
  <c r="L73" i="275"/>
  <c r="L79" i="275"/>
  <c r="M97" i="275"/>
  <c r="L97" i="275"/>
  <c r="L100" i="275"/>
  <c r="L111" i="275"/>
  <c r="L127" i="275"/>
  <c r="M127" i="275"/>
  <c r="K105" i="275"/>
  <c r="J85" i="275"/>
  <c r="L76" i="275"/>
  <c r="L80" i="275"/>
  <c r="L84" i="275"/>
  <c r="L91" i="275"/>
  <c r="L95" i="275"/>
  <c r="L99" i="275"/>
  <c r="L106" i="275"/>
  <c r="L110" i="275"/>
  <c r="L114" i="275"/>
  <c r="L121" i="275"/>
  <c r="L125" i="275"/>
  <c r="L129" i="275"/>
  <c r="I101" i="275"/>
  <c r="K29" i="309"/>
  <c r="K45" i="314"/>
  <c r="K38" i="311"/>
  <c r="J44" i="311"/>
  <c r="K16" i="311"/>
  <c r="J22" i="311"/>
  <c r="J52" i="311" s="1"/>
  <c r="K45" i="311"/>
  <c r="J51" i="311"/>
  <c r="K38" i="321"/>
  <c r="J44" i="321"/>
  <c r="K16" i="314"/>
  <c r="K45" i="321"/>
  <c r="K23" i="311"/>
  <c r="J29" i="311"/>
  <c r="K16" i="321"/>
  <c r="K44" i="310"/>
  <c r="K51" i="318"/>
  <c r="K30" i="311"/>
  <c r="K23" i="321"/>
  <c r="L116" i="281"/>
  <c r="M91" i="275"/>
  <c r="M100" i="275"/>
  <c r="M93" i="275"/>
  <c r="L77" i="281"/>
  <c r="L123" i="280"/>
  <c r="M123" i="280"/>
  <c r="L122" i="278"/>
  <c r="M116" i="277"/>
  <c r="K101" i="277"/>
  <c r="M99" i="277"/>
  <c r="L131" i="276"/>
  <c r="L84" i="276"/>
  <c r="L109" i="275"/>
  <c r="L89" i="275"/>
  <c r="M89" i="275"/>
  <c r="L105" i="276"/>
  <c r="M92" i="279"/>
  <c r="M94" i="279"/>
  <c r="M93" i="279"/>
  <c r="M95" i="280"/>
  <c r="M93" i="280"/>
  <c r="M90" i="280"/>
  <c r="M100" i="280"/>
  <c r="M99" i="280"/>
  <c r="M92" i="280"/>
  <c r="M97" i="280"/>
  <c r="L124" i="281"/>
  <c r="K85" i="280"/>
  <c r="M85" i="280"/>
  <c r="L75" i="280"/>
  <c r="M109" i="279"/>
  <c r="L109" i="279"/>
  <c r="L89" i="279"/>
  <c r="M89" i="279"/>
  <c r="K117" i="278"/>
  <c r="M108" i="278" s="1"/>
  <c r="L107" i="278"/>
  <c r="M89" i="278"/>
  <c r="L89" i="278"/>
  <c r="L122" i="277"/>
  <c r="L78" i="277"/>
  <c r="K85" i="277"/>
  <c r="M83" i="277" s="1"/>
  <c r="M85" i="277"/>
  <c r="M121" i="275"/>
  <c r="K133" i="275"/>
  <c r="M133" i="275" s="1"/>
  <c r="M95" i="275"/>
  <c r="M91" i="277"/>
  <c r="L126" i="276"/>
  <c r="M126" i="276"/>
  <c r="L108" i="276"/>
  <c r="L78" i="276"/>
  <c r="K117" i="277"/>
  <c r="M99" i="279"/>
  <c r="M122" i="279"/>
  <c r="L74" i="281"/>
  <c r="M89" i="280"/>
  <c r="M100" i="279"/>
  <c r="L115" i="276"/>
  <c r="L97" i="276"/>
  <c r="L127" i="276"/>
  <c r="M127" i="276"/>
  <c r="M121" i="279"/>
  <c r="L122" i="276"/>
  <c r="M91" i="280"/>
  <c r="M99" i="275"/>
  <c r="L105" i="281"/>
  <c r="L105" i="280"/>
  <c r="M105" i="280"/>
  <c r="K117" i="280"/>
  <c r="M117" i="280" s="1"/>
  <c r="M112" i="280"/>
  <c r="L85" i="280"/>
  <c r="M101" i="280"/>
  <c r="L101" i="280"/>
  <c r="M133" i="279"/>
  <c r="L101" i="279"/>
  <c r="M101" i="279"/>
  <c r="M105" i="279"/>
  <c r="K117" i="279"/>
  <c r="L105" i="279"/>
  <c r="K85" i="278"/>
  <c r="M75" i="278" s="1"/>
  <c r="L121" i="278"/>
  <c r="K133" i="278"/>
  <c r="M122" i="278" s="1"/>
  <c r="L121" i="277"/>
  <c r="K133" i="277"/>
  <c r="M121" i="277" s="1"/>
  <c r="L101" i="277"/>
  <c r="M101" i="277"/>
  <c r="L85" i="277"/>
  <c r="L96" i="276"/>
  <c r="K101" i="276"/>
  <c r="M97" i="276"/>
  <c r="L77" i="276"/>
  <c r="L121" i="276"/>
  <c r="K133" i="276"/>
  <c r="M131" i="276" s="1"/>
  <c r="K117" i="275"/>
  <c r="M109" i="275" s="1"/>
  <c r="L105" i="275"/>
  <c r="L133" i="275"/>
  <c r="M101" i="275"/>
  <c r="L101" i="275"/>
  <c r="K44" i="321"/>
  <c r="K22" i="311"/>
  <c r="K29" i="311"/>
  <c r="K51" i="311"/>
  <c r="L51" i="311"/>
  <c r="K44" i="311"/>
  <c r="M109" i="278"/>
  <c r="M111" i="278"/>
  <c r="M110" i="278"/>
  <c r="M105" i="278"/>
  <c r="M112" i="278"/>
  <c r="M113" i="278"/>
  <c r="M114" i="278"/>
  <c r="M115" i="278"/>
  <c r="M116" i="278"/>
  <c r="M130" i="276"/>
  <c r="M123" i="276"/>
  <c r="M132" i="276"/>
  <c r="M124" i="276"/>
  <c r="M129" i="276"/>
  <c r="M124" i="277"/>
  <c r="M125" i="277"/>
  <c r="M123" i="277"/>
  <c r="M130" i="277"/>
  <c r="M132" i="277"/>
  <c r="M127" i="277"/>
  <c r="M131" i="277"/>
  <c r="M126" i="277"/>
  <c r="M73" i="278"/>
  <c r="M106" i="279"/>
  <c r="M114" i="279"/>
  <c r="M110" i="279"/>
  <c r="M112" i="279"/>
  <c r="M113" i="279"/>
  <c r="M111" i="279"/>
  <c r="M107" i="279"/>
  <c r="M108" i="279"/>
  <c r="M115" i="279"/>
  <c r="M116" i="279"/>
  <c r="M109" i="277"/>
  <c r="M112" i="277"/>
  <c r="M117" i="277"/>
  <c r="M110" i="277"/>
  <c r="M105" i="277"/>
  <c r="L117" i="277"/>
  <c r="M114" i="277"/>
  <c r="M115" i="277"/>
  <c r="M107" i="277"/>
  <c r="M106" i="277"/>
  <c r="M113" i="277"/>
  <c r="M111" i="277"/>
  <c r="M108" i="277"/>
  <c r="M94" i="276"/>
  <c r="M91" i="276"/>
  <c r="M90" i="276"/>
  <c r="M95" i="276"/>
  <c r="M93" i="276"/>
  <c r="M98" i="276"/>
  <c r="M100" i="276"/>
  <c r="M89" i="276"/>
  <c r="M92" i="276"/>
  <c r="M99" i="276"/>
  <c r="M80" i="280"/>
  <c r="M76" i="280"/>
  <c r="M79" i="280"/>
  <c r="M82" i="280"/>
  <c r="M74" i="280"/>
  <c r="M81" i="280"/>
  <c r="M73" i="280"/>
  <c r="M77" i="280"/>
  <c r="M78" i="280"/>
  <c r="M75" i="280"/>
  <c r="M83" i="280"/>
  <c r="M84" i="280"/>
  <c r="M114" i="275"/>
  <c r="M115" i="275"/>
  <c r="M107" i="275"/>
  <c r="M110" i="275"/>
  <c r="M108" i="275"/>
  <c r="M116" i="275"/>
  <c r="M113" i="275"/>
  <c r="M96" i="276"/>
  <c r="M123" i="278"/>
  <c r="M131" i="278"/>
  <c r="M128" i="278"/>
  <c r="M126" i="278"/>
  <c r="M129" i="278"/>
  <c r="M124" i="278"/>
  <c r="M127" i="278"/>
  <c r="M74" i="277"/>
  <c r="M84" i="277"/>
  <c r="M76" i="277"/>
  <c r="M80" i="277"/>
  <c r="M79" i="277"/>
  <c r="M81" i="277"/>
  <c r="M75" i="277"/>
  <c r="M73" i="277"/>
  <c r="M82" i="277"/>
  <c r="M107" i="278"/>
  <c r="M94" i="277"/>
  <c r="M90" i="277"/>
  <c r="M95" i="277"/>
  <c r="M92" i="277"/>
  <c r="M93" i="277"/>
  <c r="M98" i="277"/>
  <c r="M97" i="277"/>
  <c r="M96" i="277"/>
  <c r="M100" i="277"/>
  <c r="M89" i="277"/>
  <c r="L117" i="280"/>
  <c r="M117" i="279"/>
  <c r="L117" i="279"/>
  <c r="L85" i="278"/>
  <c r="M133" i="278"/>
  <c r="L133" i="278"/>
  <c r="M133" i="277"/>
  <c r="M133" i="276"/>
  <c r="L133" i="276"/>
  <c r="L101" i="276"/>
  <c r="M101" i="276"/>
  <c r="L117" i="275"/>
  <c r="M117" i="275"/>
  <c r="I30" i="294" l="1"/>
  <c r="I20" i="294"/>
  <c r="I33" i="294"/>
  <c r="L44" i="311"/>
  <c r="K52" i="311"/>
  <c r="L32" i="311"/>
  <c r="L48" i="311"/>
  <c r="L24" i="311"/>
  <c r="L35" i="311"/>
  <c r="L33" i="311"/>
  <c r="L21" i="311"/>
  <c r="L34" i="311"/>
  <c r="L27" i="311"/>
  <c r="L42" i="311"/>
  <c r="L36" i="311"/>
  <c r="L30" i="311"/>
  <c r="L22" i="311"/>
  <c r="L29" i="311"/>
  <c r="L47" i="311"/>
  <c r="L39" i="311"/>
  <c r="L41" i="311"/>
  <c r="L28" i="311"/>
  <c r="L26" i="311"/>
  <c r="L46" i="311"/>
  <c r="L37" i="311"/>
  <c r="L38" i="311"/>
  <c r="L52" i="311"/>
  <c r="L25" i="311"/>
  <c r="L49" i="311"/>
  <c r="L50" i="311"/>
  <c r="L18" i="311"/>
  <c r="L20" i="311"/>
  <c r="L17" i="311"/>
  <c r="L19" i="311"/>
  <c r="L45" i="311"/>
  <c r="L43" i="311"/>
  <c r="L40" i="311"/>
  <c r="L31" i="311"/>
  <c r="L16" i="311"/>
  <c r="L23" i="311"/>
  <c r="M121" i="278"/>
  <c r="L133" i="277"/>
  <c r="M85" i="278"/>
  <c r="M78" i="277"/>
  <c r="M77" i="277"/>
  <c r="M125" i="278"/>
  <c r="M132" i="278"/>
  <c r="M106" i="275"/>
  <c r="M112" i="275"/>
  <c r="L117" i="278"/>
  <c r="M128" i="277"/>
  <c r="M129" i="277"/>
  <c r="M128" i="276"/>
  <c r="M125" i="276"/>
  <c r="M117" i="278"/>
  <c r="M106" i="278"/>
  <c r="M105" i="275"/>
  <c r="M121" i="276"/>
  <c r="M130" i="278"/>
  <c r="L133" i="279"/>
  <c r="M122" i="276"/>
  <c r="M90" i="275"/>
  <c r="M124" i="279"/>
  <c r="M91" i="279"/>
  <c r="M98" i="280"/>
  <c r="M94" i="280"/>
  <c r="M90" i="279"/>
  <c r="M94" i="275"/>
  <c r="M98" i="275"/>
  <c r="M97" i="278"/>
  <c r="K85" i="279"/>
  <c r="K101" i="278"/>
  <c r="K85" i="276"/>
  <c r="I35" i="294"/>
  <c r="M111" i="275"/>
  <c r="M122" i="277"/>
  <c r="M129" i="279"/>
  <c r="M121" i="280"/>
  <c r="K133" i="280"/>
  <c r="H52" i="311"/>
  <c r="M130" i="279"/>
  <c r="K85" i="275"/>
  <c r="M80" i="279"/>
  <c r="L80" i="279"/>
  <c r="M125" i="280"/>
  <c r="L125" i="280"/>
  <c r="K106" i="276"/>
  <c r="K99" i="281"/>
  <c r="K110" i="281"/>
  <c r="L49" i="318"/>
  <c r="L19" i="318"/>
  <c r="E35" i="294"/>
  <c r="K50" i="295"/>
  <c r="K34" i="296"/>
  <c r="K25" i="297"/>
  <c r="J29" i="297"/>
  <c r="K81" i="281"/>
  <c r="K93" i="281"/>
  <c r="K126" i="281"/>
  <c r="I44" i="317"/>
  <c r="J40" i="317"/>
  <c r="J48" i="321"/>
  <c r="J44" i="295"/>
  <c r="K39" i="295"/>
  <c r="K20" i="296"/>
  <c r="K45" i="297"/>
  <c r="K100" i="281"/>
  <c r="J40" i="312"/>
  <c r="K47" i="296"/>
  <c r="G35" i="294"/>
  <c r="I29" i="320"/>
  <c r="J23" i="320"/>
  <c r="F52" i="311"/>
  <c r="K32" i="295"/>
  <c r="K40" i="296"/>
  <c r="H23" i="314"/>
  <c r="I52" i="302"/>
  <c r="H29" i="296"/>
  <c r="H52" i="296" s="1"/>
  <c r="H51" i="297"/>
  <c r="L50" i="301"/>
  <c r="J29" i="301"/>
  <c r="J46" i="295"/>
  <c r="I29" i="295"/>
  <c r="I52" i="295" s="1"/>
  <c r="H29" i="295"/>
  <c r="H22" i="295"/>
  <c r="I51" i="296"/>
  <c r="J49" i="296"/>
  <c r="J37" i="296"/>
  <c r="J35" i="296"/>
  <c r="J43" i="297"/>
  <c r="H29" i="297"/>
  <c r="D52" i="297"/>
  <c r="J20" i="297"/>
  <c r="H22" i="297"/>
  <c r="H52" i="297" s="1"/>
  <c r="J39" i="298"/>
  <c r="J16" i="298"/>
  <c r="J44" i="299"/>
  <c r="J24" i="299"/>
  <c r="K25" i="301"/>
  <c r="L25" i="301"/>
  <c r="K21" i="301"/>
  <c r="L21" i="301"/>
  <c r="K17" i="301"/>
  <c r="L17" i="301"/>
  <c r="K25" i="302"/>
  <c r="L25" i="302"/>
  <c r="K18" i="302"/>
  <c r="L18" i="302"/>
  <c r="I52" i="303"/>
  <c r="K45" i="304"/>
  <c r="J51" i="304"/>
  <c r="K46" i="305"/>
  <c r="L46" i="305"/>
  <c r="K37" i="308"/>
  <c r="L37" i="308"/>
  <c r="F44" i="317"/>
  <c r="H51" i="295"/>
  <c r="I44" i="295"/>
  <c r="I44" i="296"/>
  <c r="I52" i="296" s="1"/>
  <c r="F52" i="296"/>
  <c r="J21" i="296"/>
  <c r="J46" i="297"/>
  <c r="J51" i="298"/>
  <c r="H22" i="298"/>
  <c r="H52" i="298" s="1"/>
  <c r="L33" i="302"/>
  <c r="K33" i="302"/>
  <c r="K46" i="303"/>
  <c r="L46" i="303"/>
  <c r="L40" i="303"/>
  <c r="K40" i="303"/>
  <c r="L39" i="306"/>
  <c r="K39" i="306"/>
  <c r="K35" i="306"/>
  <c r="L35" i="306"/>
  <c r="L23" i="306"/>
  <c r="K23" i="306"/>
  <c r="J51" i="307"/>
  <c r="J44" i="296"/>
  <c r="D52" i="296"/>
  <c r="K38" i="297"/>
  <c r="J44" i="297"/>
  <c r="I22" i="297"/>
  <c r="I52" i="297" s="1"/>
  <c r="H22" i="299"/>
  <c r="J18" i="299"/>
  <c r="K30" i="302"/>
  <c r="L30" i="302"/>
  <c r="K27" i="302"/>
  <c r="L27" i="302"/>
  <c r="K50" i="303"/>
  <c r="L50" i="303"/>
  <c r="K43" i="303"/>
  <c r="L43" i="303"/>
  <c r="I51" i="295"/>
  <c r="J29" i="295"/>
  <c r="J17" i="295"/>
  <c r="J24" i="296"/>
  <c r="E52" i="297"/>
  <c r="J22" i="297"/>
  <c r="J25" i="298"/>
  <c r="H29" i="298"/>
  <c r="H51" i="299"/>
  <c r="J48" i="299"/>
  <c r="J51" i="299" s="1"/>
  <c r="D52" i="299"/>
  <c r="J51" i="300"/>
  <c r="K33" i="301"/>
  <c r="L33" i="301"/>
  <c r="K49" i="302"/>
  <c r="L49" i="302"/>
  <c r="K46" i="302"/>
  <c r="L46" i="302"/>
  <c r="L42" i="302"/>
  <c r="K42" i="302"/>
  <c r="K34" i="302"/>
  <c r="L34" i="302"/>
  <c r="K47" i="303"/>
  <c r="L47" i="303"/>
  <c r="I52" i="305"/>
  <c r="J44" i="306"/>
  <c r="J22" i="308"/>
  <c r="K19" i="308"/>
  <c r="L38" i="301"/>
  <c r="H44" i="302"/>
  <c r="H52" i="302" s="1"/>
  <c r="H51" i="301"/>
  <c r="H52" i="301" s="1"/>
  <c r="H44" i="297"/>
  <c r="J18" i="300"/>
  <c r="J42" i="301"/>
  <c r="K41" i="301"/>
  <c r="K18" i="301"/>
  <c r="K35" i="302"/>
  <c r="J28" i="302"/>
  <c r="J16" i="302"/>
  <c r="J49" i="304"/>
  <c r="J38" i="304"/>
  <c r="H44" i="305"/>
  <c r="H52" i="305" s="1"/>
  <c r="J37" i="305"/>
  <c r="J24" i="305"/>
  <c r="J30" i="306"/>
  <c r="H51" i="307"/>
  <c r="H52" i="307" s="1"/>
  <c r="J43" i="307"/>
  <c r="J31" i="307"/>
  <c r="J25" i="307"/>
  <c r="D52" i="307"/>
  <c r="I40" i="309"/>
  <c r="I44" i="309" s="1"/>
  <c r="J37" i="309"/>
  <c r="H20" i="309"/>
  <c r="G44" i="310"/>
  <c r="J32" i="310"/>
  <c r="J19" i="310"/>
  <c r="J32" i="313"/>
  <c r="J28" i="313"/>
  <c r="J48" i="300"/>
  <c r="K41" i="302"/>
  <c r="K39" i="303"/>
  <c r="J19" i="303"/>
  <c r="I29" i="304"/>
  <c r="I44" i="306"/>
  <c r="I29" i="306"/>
  <c r="E52" i="306"/>
  <c r="J19" i="307"/>
  <c r="J47" i="308"/>
  <c r="H51" i="308"/>
  <c r="H52" i="308" s="1"/>
  <c r="I29" i="308"/>
  <c r="F52" i="308"/>
  <c r="L17" i="308"/>
  <c r="I22" i="308"/>
  <c r="I52" i="308" s="1"/>
  <c r="F27" i="321"/>
  <c r="E29" i="309"/>
  <c r="E52" i="309" s="1"/>
  <c r="J19" i="309"/>
  <c r="D17" i="321"/>
  <c r="J34" i="310"/>
  <c r="I29" i="300"/>
  <c r="K29" i="300" s="1"/>
  <c r="H22" i="306"/>
  <c r="H52" i="306" s="1"/>
  <c r="J49" i="309"/>
  <c r="F19" i="321"/>
  <c r="J46" i="310"/>
  <c r="J32" i="312"/>
  <c r="J16" i="312"/>
  <c r="J39" i="305"/>
  <c r="J21" i="305"/>
  <c r="J37" i="306"/>
  <c r="J32" i="306"/>
  <c r="J33" i="307"/>
  <c r="J24" i="307"/>
  <c r="J39" i="308"/>
  <c r="J30" i="308"/>
  <c r="J27" i="308"/>
  <c r="I45" i="309"/>
  <c r="H38" i="309"/>
  <c r="D44" i="309"/>
  <c r="D52" i="309" s="1"/>
  <c r="F29" i="310"/>
  <c r="F22" i="310"/>
  <c r="F52" i="310" s="1"/>
  <c r="H16" i="310"/>
  <c r="D49" i="314"/>
  <c r="H49" i="314" s="1"/>
  <c r="J49" i="314" s="1"/>
  <c r="H41" i="312"/>
  <c r="F40" i="314"/>
  <c r="I40" i="314" s="1"/>
  <c r="J40" i="314" s="1"/>
  <c r="I40" i="312"/>
  <c r="I44" i="312" s="1"/>
  <c r="D36" i="314"/>
  <c r="H36" i="314" s="1"/>
  <c r="J36" i="314" s="1"/>
  <c r="H36" i="312"/>
  <c r="J36" i="312" s="1"/>
  <c r="F31" i="314"/>
  <c r="I31" i="312"/>
  <c r="J31" i="312" s="1"/>
  <c r="G29" i="312"/>
  <c r="E28" i="314"/>
  <c r="H28" i="314" s="1"/>
  <c r="J28" i="314" s="1"/>
  <c r="G25" i="314"/>
  <c r="I25" i="314" s="1"/>
  <c r="J25" i="314" s="1"/>
  <c r="I24" i="312"/>
  <c r="I29" i="312" s="1"/>
  <c r="G23" i="314"/>
  <c r="F22" i="312"/>
  <c r="F52" i="312" s="1"/>
  <c r="I43" i="313"/>
  <c r="I44" i="313" s="1"/>
  <c r="F44" i="313"/>
  <c r="D44" i="313"/>
  <c r="I32" i="313"/>
  <c r="I27" i="313"/>
  <c r="J27" i="313" s="1"/>
  <c r="F29" i="313"/>
  <c r="F52" i="313" s="1"/>
  <c r="H35" i="317"/>
  <c r="J35" i="317" s="1"/>
  <c r="J43" i="316"/>
  <c r="J42" i="316"/>
  <c r="J28" i="310"/>
  <c r="D29" i="310"/>
  <c r="D52" i="310" s="1"/>
  <c r="H24" i="310"/>
  <c r="G22" i="310"/>
  <c r="G52" i="310" s="1"/>
  <c r="I48" i="312"/>
  <c r="I51" i="312" s="1"/>
  <c r="D46" i="314"/>
  <c r="G43" i="314"/>
  <c r="I43" i="314" s="1"/>
  <c r="J43" i="314" s="1"/>
  <c r="D42" i="314"/>
  <c r="I35" i="312"/>
  <c r="J35" i="312" s="1"/>
  <c r="I32" i="312"/>
  <c r="D27" i="314"/>
  <c r="H27" i="314" s="1"/>
  <c r="J27" i="314" s="1"/>
  <c r="D26" i="314"/>
  <c r="E21" i="314"/>
  <c r="I19" i="312"/>
  <c r="J19" i="313"/>
  <c r="J17" i="313"/>
  <c r="J42" i="317"/>
  <c r="J39" i="316"/>
  <c r="H30" i="314"/>
  <c r="J30" i="314" s="1"/>
  <c r="J47" i="313"/>
  <c r="E51" i="313"/>
  <c r="J41" i="313"/>
  <c r="J25" i="313"/>
  <c r="E22" i="313"/>
  <c r="E52" i="313" s="1"/>
  <c r="I21" i="310"/>
  <c r="E22" i="310"/>
  <c r="E52" i="310" s="1"/>
  <c r="G51" i="312"/>
  <c r="H45" i="312"/>
  <c r="H20" i="314"/>
  <c r="J20" i="314" s="1"/>
  <c r="D17" i="314"/>
  <c r="H17" i="312"/>
  <c r="J45" i="313"/>
  <c r="J42" i="313"/>
  <c r="E44" i="313"/>
  <c r="J26" i="313"/>
  <c r="D52" i="313"/>
  <c r="I44" i="316"/>
  <c r="H47" i="315"/>
  <c r="J47" i="315" s="1"/>
  <c r="I45" i="315"/>
  <c r="G44" i="315"/>
  <c r="G52" i="315" s="1"/>
  <c r="E38" i="317"/>
  <c r="H35" i="315"/>
  <c r="J35" i="315" s="1"/>
  <c r="H34" i="315"/>
  <c r="J34" i="315" s="1"/>
  <c r="F30" i="317"/>
  <c r="I30" i="317" s="1"/>
  <c r="J30" i="317" s="1"/>
  <c r="F26" i="317"/>
  <c r="G25" i="317"/>
  <c r="I21" i="315"/>
  <c r="J21" i="315" s="1"/>
  <c r="E19" i="317"/>
  <c r="H19" i="317" s="1"/>
  <c r="J19" i="317" s="1"/>
  <c r="E18" i="317"/>
  <c r="D51" i="316"/>
  <c r="I24" i="316"/>
  <c r="E22" i="316"/>
  <c r="E52" i="316" s="1"/>
  <c r="H17" i="316"/>
  <c r="D22" i="316"/>
  <c r="D51" i="318"/>
  <c r="E49" i="320"/>
  <c r="G48" i="320"/>
  <c r="I48" i="320" s="1"/>
  <c r="J48" i="320" s="1"/>
  <c r="G46" i="320"/>
  <c r="I38" i="318"/>
  <c r="I44" i="318" s="1"/>
  <c r="F38" i="320"/>
  <c r="I34" i="318"/>
  <c r="F34" i="320"/>
  <c r="I34" i="320" s="1"/>
  <c r="I32" i="320"/>
  <c r="J32" i="320" s="1"/>
  <c r="I21" i="320"/>
  <c r="J37" i="319"/>
  <c r="J32" i="319"/>
  <c r="J17" i="319"/>
  <c r="G45" i="317"/>
  <c r="H43" i="315"/>
  <c r="E39" i="317"/>
  <c r="H39" i="317" s="1"/>
  <c r="J39" i="317" s="1"/>
  <c r="I37" i="315"/>
  <c r="J37" i="315" s="1"/>
  <c r="H31" i="315"/>
  <c r="J31" i="315" s="1"/>
  <c r="H30" i="315"/>
  <c r="J30" i="315" s="1"/>
  <c r="H27" i="315"/>
  <c r="J27" i="315" s="1"/>
  <c r="H26" i="315"/>
  <c r="E25" i="317"/>
  <c r="I17" i="315"/>
  <c r="D17" i="317"/>
  <c r="H46" i="316"/>
  <c r="D29" i="316"/>
  <c r="D52" i="316" s="1"/>
  <c r="I17" i="316"/>
  <c r="J38" i="318"/>
  <c r="J34" i="318"/>
  <c r="D52" i="319"/>
  <c r="D44" i="316"/>
  <c r="G22" i="316"/>
  <c r="G52" i="316" s="1"/>
  <c r="I45" i="320"/>
  <c r="D42" i="320"/>
  <c r="H42" i="318"/>
  <c r="H39" i="320"/>
  <c r="H35" i="320"/>
  <c r="J35" i="320" s="1"/>
  <c r="H34" i="320"/>
  <c r="J34" i="320" s="1"/>
  <c r="F30" i="320"/>
  <c r="I30" i="320" s="1"/>
  <c r="J30" i="320" s="1"/>
  <c r="I30" i="318"/>
  <c r="J30" i="318" s="1"/>
  <c r="J41" i="319"/>
  <c r="J26" i="319"/>
  <c r="G33" i="320"/>
  <c r="E29" i="318"/>
  <c r="E52" i="318" s="1"/>
  <c r="E27" i="320"/>
  <c r="H27" i="320" s="1"/>
  <c r="J27" i="320" s="1"/>
  <c r="E26" i="320"/>
  <c r="H23" i="318"/>
  <c r="I21" i="318"/>
  <c r="E19" i="320"/>
  <c r="H19" i="320" s="1"/>
  <c r="J19" i="320" s="1"/>
  <c r="E18" i="320"/>
  <c r="H18" i="320" s="1"/>
  <c r="J18" i="320" s="1"/>
  <c r="D16" i="320"/>
  <c r="H45" i="319"/>
  <c r="H38" i="319"/>
  <c r="H28" i="319"/>
  <c r="D29" i="318"/>
  <c r="D52" i="318" s="1"/>
  <c r="I25" i="318"/>
  <c r="J25" i="318" s="1"/>
  <c r="G22" i="318"/>
  <c r="G52" i="318" s="1"/>
  <c r="E17" i="320"/>
  <c r="I38" i="319"/>
  <c r="I44" i="319" s="1"/>
  <c r="G29" i="319"/>
  <c r="G52" i="319" s="1"/>
  <c r="K30" i="318" l="1"/>
  <c r="K48" i="320"/>
  <c r="K35" i="312"/>
  <c r="K31" i="312"/>
  <c r="K27" i="313"/>
  <c r="K25" i="314"/>
  <c r="K37" i="315"/>
  <c r="K43" i="314"/>
  <c r="K51" i="299"/>
  <c r="J39" i="320"/>
  <c r="K38" i="318"/>
  <c r="J26" i="315"/>
  <c r="H29" i="315"/>
  <c r="K17" i="319"/>
  <c r="J22" i="319"/>
  <c r="L17" i="319"/>
  <c r="H49" i="320"/>
  <c r="E51" i="320"/>
  <c r="K45" i="313"/>
  <c r="J51" i="313"/>
  <c r="K17" i="313"/>
  <c r="J22" i="313"/>
  <c r="L39" i="308"/>
  <c r="K39" i="308"/>
  <c r="H17" i="321"/>
  <c r="D22" i="321"/>
  <c r="D52" i="321"/>
  <c r="H16" i="320"/>
  <c r="D22" i="320"/>
  <c r="D52" i="320" s="1"/>
  <c r="J23" i="318"/>
  <c r="H29" i="318"/>
  <c r="H52" i="318" s="1"/>
  <c r="I22" i="316"/>
  <c r="K27" i="315"/>
  <c r="K32" i="319"/>
  <c r="K34" i="315"/>
  <c r="I51" i="315"/>
  <c r="J45" i="315"/>
  <c r="H22" i="312"/>
  <c r="J17" i="312"/>
  <c r="K25" i="313"/>
  <c r="J29" i="313"/>
  <c r="K36" i="312"/>
  <c r="J22" i="305"/>
  <c r="K21" i="305"/>
  <c r="L21" i="305"/>
  <c r="K46" i="310"/>
  <c r="J51" i="310"/>
  <c r="E52" i="320"/>
  <c r="E22" i="320"/>
  <c r="H17" i="320"/>
  <c r="J17" i="320" s="1"/>
  <c r="H29" i="319"/>
  <c r="J28" i="319"/>
  <c r="K18" i="320"/>
  <c r="H26" i="320"/>
  <c r="E29" i="320"/>
  <c r="L26" i="319"/>
  <c r="K26" i="319"/>
  <c r="J29" i="319"/>
  <c r="K34" i="320"/>
  <c r="H42" i="320"/>
  <c r="J42" i="320" s="1"/>
  <c r="D44" i="320"/>
  <c r="I22" i="315"/>
  <c r="I52" i="315" s="1"/>
  <c r="K30" i="315"/>
  <c r="J43" i="315"/>
  <c r="H44" i="315"/>
  <c r="K37" i="319"/>
  <c r="I46" i="320"/>
  <c r="J46" i="320" s="1"/>
  <c r="G51" i="320"/>
  <c r="I25" i="317"/>
  <c r="G29" i="317"/>
  <c r="G52" i="317" s="1"/>
  <c r="K35" i="315"/>
  <c r="K47" i="315"/>
  <c r="H17" i="314"/>
  <c r="D22" i="314"/>
  <c r="D52" i="314" s="1"/>
  <c r="K41" i="313"/>
  <c r="K39" i="316"/>
  <c r="J44" i="316"/>
  <c r="I22" i="312"/>
  <c r="I52" i="312"/>
  <c r="J19" i="312"/>
  <c r="H46" i="314"/>
  <c r="D51" i="314"/>
  <c r="K35" i="317"/>
  <c r="G29" i="314"/>
  <c r="G52" i="314" s="1"/>
  <c r="I23" i="314"/>
  <c r="G52" i="312"/>
  <c r="K36" i="314"/>
  <c r="K49" i="314"/>
  <c r="J29" i="308"/>
  <c r="K27" i="308"/>
  <c r="L27" i="308"/>
  <c r="L33" i="307"/>
  <c r="K33" i="307"/>
  <c r="L39" i="305"/>
  <c r="J44" i="305"/>
  <c r="K39" i="305"/>
  <c r="I19" i="321"/>
  <c r="F22" i="321"/>
  <c r="K19" i="307"/>
  <c r="J22" i="307"/>
  <c r="J52" i="307" s="1"/>
  <c r="L19" i="307"/>
  <c r="I52" i="304"/>
  <c r="K29" i="304"/>
  <c r="K48" i="300"/>
  <c r="J24" i="312"/>
  <c r="J20" i="309"/>
  <c r="H22" i="309"/>
  <c r="H52" i="309" s="1"/>
  <c r="L25" i="307"/>
  <c r="K25" i="307"/>
  <c r="K30" i="306"/>
  <c r="L30" i="306"/>
  <c r="J52" i="306"/>
  <c r="K38" i="304"/>
  <c r="L38" i="304"/>
  <c r="J44" i="304"/>
  <c r="J52" i="304" s="1"/>
  <c r="K18" i="300"/>
  <c r="H52" i="299"/>
  <c r="K21" i="296"/>
  <c r="J22" i="300"/>
  <c r="K20" i="297"/>
  <c r="K35" i="296"/>
  <c r="H52" i="295"/>
  <c r="K29" i="301"/>
  <c r="L29" i="301"/>
  <c r="I52" i="309"/>
  <c r="J40" i="309"/>
  <c r="J22" i="296"/>
  <c r="L93" i="281"/>
  <c r="K101" i="281"/>
  <c r="M93" i="281" s="1"/>
  <c r="H51" i="315"/>
  <c r="H52" i="315"/>
  <c r="I44" i="314"/>
  <c r="K47" i="313"/>
  <c r="H26" i="314"/>
  <c r="J26" i="314" s="1"/>
  <c r="D29" i="314"/>
  <c r="K42" i="316"/>
  <c r="I29" i="313"/>
  <c r="I52" i="313" s="1"/>
  <c r="K37" i="306"/>
  <c r="L37" i="306"/>
  <c r="K30" i="320"/>
  <c r="J42" i="318"/>
  <c r="H44" i="318"/>
  <c r="K39" i="317"/>
  <c r="K21" i="315"/>
  <c r="K30" i="314"/>
  <c r="K19" i="313"/>
  <c r="J24" i="310"/>
  <c r="H29" i="310"/>
  <c r="K43" i="316"/>
  <c r="J45" i="309"/>
  <c r="I51" i="309"/>
  <c r="J38" i="319"/>
  <c r="H44" i="319"/>
  <c r="H52" i="319" s="1"/>
  <c r="K19" i="320"/>
  <c r="L27" i="320"/>
  <c r="K27" i="320"/>
  <c r="K41" i="319"/>
  <c r="K35" i="320"/>
  <c r="I51" i="320"/>
  <c r="J45" i="320"/>
  <c r="K34" i="318"/>
  <c r="L34" i="318"/>
  <c r="H25" i="317"/>
  <c r="E29" i="317"/>
  <c r="K31" i="315"/>
  <c r="I45" i="317"/>
  <c r="G51" i="317"/>
  <c r="J17" i="316"/>
  <c r="H22" i="316"/>
  <c r="H52" i="316" s="1"/>
  <c r="H18" i="317"/>
  <c r="J18" i="317" s="1"/>
  <c r="E22" i="317"/>
  <c r="E52" i="317" s="1"/>
  <c r="F29" i="317"/>
  <c r="F52" i="317" s="1"/>
  <c r="I26" i="317"/>
  <c r="J26" i="317" s="1"/>
  <c r="H38" i="317"/>
  <c r="E44" i="317"/>
  <c r="K42" i="313"/>
  <c r="K20" i="314"/>
  <c r="J21" i="310"/>
  <c r="I22" i="310"/>
  <c r="I52" i="310"/>
  <c r="K42" i="317"/>
  <c r="H21" i="314"/>
  <c r="J21" i="314" s="1"/>
  <c r="E22" i="314"/>
  <c r="E52" i="314" s="1"/>
  <c r="K28" i="310"/>
  <c r="J16" i="310"/>
  <c r="H22" i="310"/>
  <c r="H52" i="310"/>
  <c r="K30" i="308"/>
  <c r="K32" i="306"/>
  <c r="L32" i="306"/>
  <c r="K16" i="312"/>
  <c r="J22" i="312"/>
  <c r="K49" i="309"/>
  <c r="K34" i="310"/>
  <c r="F29" i="321"/>
  <c r="F52" i="321" s="1"/>
  <c r="I27" i="321"/>
  <c r="K19" i="303"/>
  <c r="J52" i="303"/>
  <c r="J22" i="303"/>
  <c r="L19" i="303"/>
  <c r="K28" i="313"/>
  <c r="K19" i="310"/>
  <c r="K37" i="309"/>
  <c r="L31" i="307"/>
  <c r="K31" i="307"/>
  <c r="K24" i="305"/>
  <c r="J29" i="305"/>
  <c r="L24" i="305"/>
  <c r="K49" i="304"/>
  <c r="L49" i="304"/>
  <c r="K51" i="300"/>
  <c r="K24" i="296"/>
  <c r="J29" i="296"/>
  <c r="J44" i="308"/>
  <c r="K44" i="296"/>
  <c r="I52" i="300"/>
  <c r="K16" i="298"/>
  <c r="J22" i="298"/>
  <c r="J52" i="298" s="1"/>
  <c r="K37" i="296"/>
  <c r="G44" i="314"/>
  <c r="I22" i="320"/>
  <c r="J48" i="312"/>
  <c r="L81" i="281"/>
  <c r="K85" i="281"/>
  <c r="M81" i="281"/>
  <c r="J17" i="315"/>
  <c r="L110" i="281"/>
  <c r="K117" i="281"/>
  <c r="M110" i="281"/>
  <c r="M83" i="276"/>
  <c r="M76" i="276"/>
  <c r="M82" i="276"/>
  <c r="M79" i="276"/>
  <c r="M74" i="276"/>
  <c r="M81" i="276"/>
  <c r="M80" i="276"/>
  <c r="M78" i="276"/>
  <c r="L85" i="276"/>
  <c r="M77" i="276"/>
  <c r="M84" i="276"/>
  <c r="M75" i="276"/>
  <c r="M73" i="276"/>
  <c r="M85" i="276"/>
  <c r="I38" i="320"/>
  <c r="F44" i="320"/>
  <c r="F52" i="320" s="1"/>
  <c r="K30" i="317"/>
  <c r="H51" i="312"/>
  <c r="J45" i="312"/>
  <c r="H42" i="314"/>
  <c r="D44" i="314"/>
  <c r="I31" i="314"/>
  <c r="J31" i="314" s="1"/>
  <c r="I52" i="306"/>
  <c r="K29" i="306"/>
  <c r="K32" i="313"/>
  <c r="K32" i="310"/>
  <c r="K43" i="307"/>
  <c r="J44" i="307"/>
  <c r="L43" i="307"/>
  <c r="K37" i="305"/>
  <c r="L16" i="302"/>
  <c r="K16" i="302"/>
  <c r="J22" i="302"/>
  <c r="J52" i="302" s="1"/>
  <c r="L22" i="308"/>
  <c r="K22" i="308"/>
  <c r="K25" i="298"/>
  <c r="J29" i="298"/>
  <c r="K17" i="295"/>
  <c r="K44" i="297"/>
  <c r="J22" i="295"/>
  <c r="K51" i="298"/>
  <c r="K24" i="299"/>
  <c r="J29" i="299"/>
  <c r="K39" i="298"/>
  <c r="J44" i="298"/>
  <c r="L49" i="296"/>
  <c r="K49" i="296"/>
  <c r="H29" i="314"/>
  <c r="J23" i="314"/>
  <c r="F44" i="314"/>
  <c r="F52" i="314" s="1"/>
  <c r="K23" i="320"/>
  <c r="J51" i="296"/>
  <c r="K40" i="312"/>
  <c r="J44" i="312"/>
  <c r="L100" i="281"/>
  <c r="M100" i="281"/>
  <c r="K44" i="295"/>
  <c r="E29" i="314"/>
  <c r="J21" i="320"/>
  <c r="K29" i="297"/>
  <c r="I52" i="319"/>
  <c r="L99" i="281"/>
  <c r="M99" i="281"/>
  <c r="M90" i="278"/>
  <c r="M92" i="278"/>
  <c r="M96" i="278"/>
  <c r="M99" i="278"/>
  <c r="M93" i="278"/>
  <c r="M100" i="278"/>
  <c r="L101" i="278"/>
  <c r="M91" i="278"/>
  <c r="M101" i="278"/>
  <c r="K25" i="318"/>
  <c r="J45" i="319"/>
  <c r="H51" i="319"/>
  <c r="J21" i="318"/>
  <c r="I22" i="318"/>
  <c r="J46" i="316"/>
  <c r="H51" i="316"/>
  <c r="K19" i="317"/>
  <c r="K40" i="314"/>
  <c r="J38" i="309"/>
  <c r="H44" i="309"/>
  <c r="K32" i="312"/>
  <c r="I33" i="320"/>
  <c r="J33" i="320" s="1"/>
  <c r="G52" i="320"/>
  <c r="H17" i="317"/>
  <c r="D22" i="317"/>
  <c r="D52" i="317" s="1"/>
  <c r="K32" i="320"/>
  <c r="J24" i="316"/>
  <c r="I29" i="316"/>
  <c r="I52" i="316" s="1"/>
  <c r="K26" i="313"/>
  <c r="K27" i="314"/>
  <c r="K28" i="314"/>
  <c r="J41" i="312"/>
  <c r="H44" i="312"/>
  <c r="H52" i="312" s="1"/>
  <c r="K24" i="307"/>
  <c r="J29" i="307"/>
  <c r="L24" i="307"/>
  <c r="K19" i="309"/>
  <c r="J22" i="309"/>
  <c r="K47" i="308"/>
  <c r="L47" i="308"/>
  <c r="J51" i="308"/>
  <c r="J52" i="308" s="1"/>
  <c r="J43" i="313"/>
  <c r="K28" i="302"/>
  <c r="J29" i="302"/>
  <c r="L28" i="302"/>
  <c r="L42" i="301"/>
  <c r="K42" i="301"/>
  <c r="J44" i="301"/>
  <c r="L44" i="306"/>
  <c r="K44" i="306"/>
  <c r="K48" i="299"/>
  <c r="K22" i="297"/>
  <c r="K29" i="295"/>
  <c r="K18" i="299"/>
  <c r="J22" i="299"/>
  <c r="J52" i="299" s="1"/>
  <c r="K51" i="307"/>
  <c r="L51" i="307"/>
  <c r="K46" i="297"/>
  <c r="K51" i="304"/>
  <c r="K44" i="299"/>
  <c r="K43" i="297"/>
  <c r="K46" i="295"/>
  <c r="J51" i="295"/>
  <c r="J51" i="297"/>
  <c r="J51" i="321"/>
  <c r="K48" i="321"/>
  <c r="K40" i="317"/>
  <c r="L126" i="281"/>
  <c r="M126" i="281"/>
  <c r="K133" i="281"/>
  <c r="I29" i="318"/>
  <c r="I52" i="318" s="1"/>
  <c r="K117" i="276"/>
  <c r="L106" i="276"/>
  <c r="M75" i="275"/>
  <c r="M78" i="275"/>
  <c r="M80" i="275"/>
  <c r="M73" i="275"/>
  <c r="M82" i="275"/>
  <c r="M83" i="275"/>
  <c r="L85" i="275"/>
  <c r="M84" i="275"/>
  <c r="M76" i="275"/>
  <c r="M77" i="275"/>
  <c r="M85" i="275"/>
  <c r="M81" i="275"/>
  <c r="M74" i="275"/>
  <c r="M79" i="275"/>
  <c r="M133" i="280"/>
  <c r="L133" i="280"/>
  <c r="M79" i="279"/>
  <c r="M73" i="279"/>
  <c r="L85" i="279"/>
  <c r="M85" i="279"/>
  <c r="K52" i="307" l="1"/>
  <c r="L52" i="307"/>
  <c r="L30" i="307"/>
  <c r="L18" i="307"/>
  <c r="L52" i="308"/>
  <c r="L38" i="308"/>
  <c r="L23" i="308"/>
  <c r="L31" i="308"/>
  <c r="L45" i="308"/>
  <c r="L32" i="308"/>
  <c r="K52" i="308"/>
  <c r="L35" i="308"/>
  <c r="L30" i="308"/>
  <c r="L46" i="299"/>
  <c r="K52" i="299"/>
  <c r="L41" i="299"/>
  <c r="L45" i="299"/>
  <c r="L31" i="299"/>
  <c r="L33" i="299"/>
  <c r="L17" i="299"/>
  <c r="L30" i="299"/>
  <c r="L49" i="299"/>
  <c r="L36" i="299"/>
  <c r="L34" i="299"/>
  <c r="L50" i="299"/>
  <c r="L16" i="299"/>
  <c r="L19" i="299"/>
  <c r="L52" i="299"/>
  <c r="L32" i="299"/>
  <c r="L38" i="299"/>
  <c r="L47" i="299"/>
  <c r="L40" i="299"/>
  <c r="L27" i="299"/>
  <c r="L39" i="299"/>
  <c r="L20" i="299"/>
  <c r="L43" i="299"/>
  <c r="L35" i="299"/>
  <c r="L37" i="299"/>
  <c r="L25" i="299"/>
  <c r="L26" i="299"/>
  <c r="L28" i="299"/>
  <c r="L21" i="299"/>
  <c r="L42" i="299"/>
  <c r="L23" i="299"/>
  <c r="L51" i="299"/>
  <c r="L18" i="299"/>
  <c r="L24" i="299"/>
  <c r="L48" i="299"/>
  <c r="L44" i="299"/>
  <c r="L52" i="304"/>
  <c r="L23" i="304"/>
  <c r="L26" i="304"/>
  <c r="L40" i="304"/>
  <c r="L19" i="304"/>
  <c r="L25" i="304"/>
  <c r="L47" i="304"/>
  <c r="L45" i="304"/>
  <c r="L33" i="304"/>
  <c r="L39" i="304"/>
  <c r="L37" i="304"/>
  <c r="L32" i="304"/>
  <c r="L36" i="304"/>
  <c r="L30" i="304"/>
  <c r="K52" i="304"/>
  <c r="L35" i="304"/>
  <c r="L21" i="304"/>
  <c r="L46" i="304"/>
  <c r="L24" i="304"/>
  <c r="L41" i="304"/>
  <c r="L29" i="304"/>
  <c r="L22" i="304"/>
  <c r="L31" i="304"/>
  <c r="L34" i="304"/>
  <c r="L51" i="304"/>
  <c r="L52" i="302"/>
  <c r="K52" i="302"/>
  <c r="L49" i="298"/>
  <c r="L24" i="298"/>
  <c r="L35" i="298"/>
  <c r="L52" i="298"/>
  <c r="L20" i="298"/>
  <c r="L27" i="298"/>
  <c r="L30" i="298"/>
  <c r="L21" i="298"/>
  <c r="L47" i="298"/>
  <c r="L38" i="298"/>
  <c r="L50" i="298"/>
  <c r="L17" i="298"/>
  <c r="L33" i="298"/>
  <c r="L45" i="298"/>
  <c r="L42" i="298"/>
  <c r="L18" i="298"/>
  <c r="L32" i="298"/>
  <c r="L31" i="298"/>
  <c r="L48" i="298"/>
  <c r="L26" i="298"/>
  <c r="L28" i="298"/>
  <c r="L34" i="298"/>
  <c r="L41" i="298"/>
  <c r="L37" i="298"/>
  <c r="L40" i="298"/>
  <c r="L46" i="298"/>
  <c r="L43" i="298"/>
  <c r="K52" i="298"/>
  <c r="L23" i="298"/>
  <c r="L36" i="298"/>
  <c r="L19" i="298"/>
  <c r="L39" i="298"/>
  <c r="L16" i="298"/>
  <c r="L25" i="298"/>
  <c r="L51" i="298"/>
  <c r="L44" i="301"/>
  <c r="K44" i="301"/>
  <c r="K46" i="316"/>
  <c r="J51" i="316"/>
  <c r="K45" i="319"/>
  <c r="J51" i="319"/>
  <c r="K44" i="312"/>
  <c r="M125" i="281"/>
  <c r="M129" i="281"/>
  <c r="M128" i="281"/>
  <c r="M132" i="281"/>
  <c r="M130" i="281"/>
  <c r="M121" i="281"/>
  <c r="M127" i="281"/>
  <c r="M123" i="281"/>
  <c r="M133" i="281"/>
  <c r="L133" i="281"/>
  <c r="M122" i="281"/>
  <c r="M124" i="281"/>
  <c r="M131" i="281"/>
  <c r="K51" i="297"/>
  <c r="K33" i="320"/>
  <c r="K38" i="309"/>
  <c r="J44" i="309"/>
  <c r="K21" i="320"/>
  <c r="J42" i="314"/>
  <c r="H44" i="314"/>
  <c r="K17" i="315"/>
  <c r="J22" i="315"/>
  <c r="K48" i="312"/>
  <c r="L44" i="308"/>
  <c r="K44" i="308"/>
  <c r="L22" i="303"/>
  <c r="K22" i="303"/>
  <c r="K26" i="317"/>
  <c r="K17" i="316"/>
  <c r="J22" i="316"/>
  <c r="J52" i="316"/>
  <c r="L17" i="316" s="1"/>
  <c r="J52" i="301"/>
  <c r="K52" i="306"/>
  <c r="L25" i="306"/>
  <c r="L21" i="306"/>
  <c r="L22" i="306"/>
  <c r="L31" i="306"/>
  <c r="L52" i="306"/>
  <c r="L36" i="306"/>
  <c r="L29" i="306"/>
  <c r="K24" i="312"/>
  <c r="J29" i="312"/>
  <c r="K19" i="312"/>
  <c r="K44" i="316"/>
  <c r="L46" i="320"/>
  <c r="K46" i="320"/>
  <c r="K43" i="315"/>
  <c r="J44" i="315"/>
  <c r="L28" i="319"/>
  <c r="K28" i="319"/>
  <c r="K22" i="305"/>
  <c r="K29" i="313"/>
  <c r="J16" i="320"/>
  <c r="H22" i="320"/>
  <c r="K22" i="313"/>
  <c r="K26" i="315"/>
  <c r="J29" i="315"/>
  <c r="H44" i="320"/>
  <c r="K51" i="321"/>
  <c r="K22" i="309"/>
  <c r="M114" i="276"/>
  <c r="M107" i="276"/>
  <c r="M108" i="276"/>
  <c r="M117" i="276"/>
  <c r="M105" i="276"/>
  <c r="M115" i="276"/>
  <c r="L117" i="276"/>
  <c r="M116" i="276"/>
  <c r="M113" i="276"/>
  <c r="M109" i="276"/>
  <c r="M112" i="276"/>
  <c r="M111" i="276"/>
  <c r="M110" i="276"/>
  <c r="L22" i="299"/>
  <c r="K22" i="299"/>
  <c r="K43" i="313"/>
  <c r="K41" i="312"/>
  <c r="K24" i="316"/>
  <c r="J29" i="316"/>
  <c r="L24" i="316"/>
  <c r="K21" i="318"/>
  <c r="J22" i="318"/>
  <c r="K51" i="296"/>
  <c r="K29" i="298"/>
  <c r="L29" i="298"/>
  <c r="K44" i="307"/>
  <c r="L44" i="307"/>
  <c r="K45" i="312"/>
  <c r="J51" i="312"/>
  <c r="K29" i="305"/>
  <c r="L34" i="303"/>
  <c r="K52" i="303"/>
  <c r="L52" i="303"/>
  <c r="K21" i="310"/>
  <c r="K18" i="317"/>
  <c r="J44" i="319"/>
  <c r="K38" i="319"/>
  <c r="L42" i="318"/>
  <c r="K42" i="318"/>
  <c r="K22" i="296"/>
  <c r="L22" i="296"/>
  <c r="J52" i="296"/>
  <c r="K22" i="300"/>
  <c r="L22" i="300"/>
  <c r="L44" i="304"/>
  <c r="K44" i="304"/>
  <c r="K44" i="305"/>
  <c r="K29" i="319"/>
  <c r="J26" i="320"/>
  <c r="H29" i="320"/>
  <c r="H52" i="320" s="1"/>
  <c r="K45" i="315"/>
  <c r="J51" i="315"/>
  <c r="K23" i="318"/>
  <c r="J29" i="318"/>
  <c r="K22" i="319"/>
  <c r="J44" i="318"/>
  <c r="L39" i="320"/>
  <c r="K39" i="320"/>
  <c r="L51" i="295"/>
  <c r="K51" i="295"/>
  <c r="L29" i="302"/>
  <c r="K29" i="302"/>
  <c r="M106" i="276"/>
  <c r="K51" i="308"/>
  <c r="L51" i="308"/>
  <c r="K29" i="307"/>
  <c r="L29" i="307"/>
  <c r="J17" i="317"/>
  <c r="H22" i="317"/>
  <c r="K23" i="314"/>
  <c r="J29" i="314"/>
  <c r="K29" i="299"/>
  <c r="L29" i="299"/>
  <c r="K22" i="295"/>
  <c r="K31" i="314"/>
  <c r="I44" i="320"/>
  <c r="I52" i="320" s="1"/>
  <c r="J38" i="320"/>
  <c r="M111" i="281"/>
  <c r="M112" i="281"/>
  <c r="M105" i="281"/>
  <c r="M107" i="281"/>
  <c r="M113" i="281"/>
  <c r="M114" i="281"/>
  <c r="M115" i="281"/>
  <c r="M116" i="281"/>
  <c r="M108" i="281"/>
  <c r="M109" i="281"/>
  <c r="L117" i="281"/>
  <c r="M106" i="281"/>
  <c r="M117" i="281"/>
  <c r="M84" i="281"/>
  <c r="L85" i="281"/>
  <c r="M77" i="281"/>
  <c r="M85" i="281"/>
  <c r="M80" i="281"/>
  <c r="M78" i="281"/>
  <c r="M79" i="281"/>
  <c r="M82" i="281"/>
  <c r="M73" i="281"/>
  <c r="M83" i="281"/>
  <c r="M76" i="281"/>
  <c r="M75" i="281"/>
  <c r="M74" i="281"/>
  <c r="L29" i="296"/>
  <c r="K29" i="296"/>
  <c r="J51" i="320"/>
  <c r="K45" i="320"/>
  <c r="K40" i="309"/>
  <c r="J52" i="297"/>
  <c r="L51" i="297" s="1"/>
  <c r="J52" i="300"/>
  <c r="I29" i="314"/>
  <c r="I52" i="314"/>
  <c r="I52" i="317"/>
  <c r="I29" i="317"/>
  <c r="K42" i="320"/>
  <c r="K17" i="312"/>
  <c r="J49" i="320"/>
  <c r="H51" i="320"/>
  <c r="K44" i="298"/>
  <c r="L44" i="298"/>
  <c r="J52" i="295"/>
  <c r="L22" i="302"/>
  <c r="K22" i="302"/>
  <c r="K22" i="298"/>
  <c r="L22" i="298"/>
  <c r="J27" i="321"/>
  <c r="I29" i="321"/>
  <c r="K22" i="312"/>
  <c r="J22" i="310"/>
  <c r="K16" i="310"/>
  <c r="K21" i="314"/>
  <c r="H44" i="317"/>
  <c r="H52" i="317" s="1"/>
  <c r="J38" i="317"/>
  <c r="I51" i="317"/>
  <c r="J45" i="317"/>
  <c r="J25" i="317"/>
  <c r="H29" i="317"/>
  <c r="K45" i="309"/>
  <c r="J51" i="309"/>
  <c r="K24" i="310"/>
  <c r="J29" i="310"/>
  <c r="J52" i="310" s="1"/>
  <c r="K26" i="314"/>
  <c r="M89" i="281"/>
  <c r="M96" i="281"/>
  <c r="L101" i="281"/>
  <c r="M98" i="281"/>
  <c r="M94" i="281"/>
  <c r="M101" i="281"/>
  <c r="M92" i="281"/>
  <c r="M91" i="281"/>
  <c r="M95" i="281"/>
  <c r="M97" i="281"/>
  <c r="M90" i="281"/>
  <c r="K20" i="309"/>
  <c r="K22" i="307"/>
  <c r="L22" i="307"/>
  <c r="J19" i="321"/>
  <c r="I22" i="321"/>
  <c r="I52" i="321"/>
  <c r="K29" i="308"/>
  <c r="L29" i="308"/>
  <c r="J46" i="314"/>
  <c r="H51" i="314"/>
  <c r="J44" i="313"/>
  <c r="J17" i="314"/>
  <c r="H22" i="314"/>
  <c r="H52" i="314" s="1"/>
  <c r="L17" i="320"/>
  <c r="K17" i="320"/>
  <c r="K51" i="310"/>
  <c r="J52" i="305"/>
  <c r="L22" i="305" s="1"/>
  <c r="J17" i="321"/>
  <c r="H22" i="321"/>
  <c r="H52" i="321"/>
  <c r="J52" i="313"/>
  <c r="L43" i="313" s="1"/>
  <c r="K51" i="313"/>
  <c r="J52" i="319"/>
  <c r="L22" i="319" s="1"/>
  <c r="L44" i="310" l="1"/>
  <c r="L30" i="310"/>
  <c r="L37" i="310"/>
  <c r="L52" i="310"/>
  <c r="L26" i="310"/>
  <c r="L20" i="310"/>
  <c r="L40" i="310"/>
  <c r="L33" i="310"/>
  <c r="L25" i="310"/>
  <c r="L17" i="310"/>
  <c r="L45" i="310"/>
  <c r="L42" i="310"/>
  <c r="L36" i="310"/>
  <c r="L31" i="310"/>
  <c r="L41" i="310"/>
  <c r="L47" i="310"/>
  <c r="L38" i="310"/>
  <c r="K52" i="310"/>
  <c r="L35" i="310"/>
  <c r="L18" i="310"/>
  <c r="L50" i="310"/>
  <c r="L48" i="310"/>
  <c r="L27" i="310"/>
  <c r="L43" i="310"/>
  <c r="L23" i="310"/>
  <c r="L49" i="310"/>
  <c r="L39" i="310"/>
  <c r="L19" i="310"/>
  <c r="L32" i="310"/>
  <c r="L46" i="310"/>
  <c r="L34" i="310"/>
  <c r="L28" i="310"/>
  <c r="L24" i="310"/>
  <c r="L21" i="310"/>
  <c r="L51" i="310"/>
  <c r="L16" i="310"/>
  <c r="K46" i="314"/>
  <c r="J51" i="314"/>
  <c r="K22" i="310"/>
  <c r="L22" i="310"/>
  <c r="K27" i="321"/>
  <c r="J29" i="321"/>
  <c r="K17" i="321"/>
  <c r="J22" i="321"/>
  <c r="J52" i="321" s="1"/>
  <c r="K17" i="314"/>
  <c r="J22" i="314"/>
  <c r="J52" i="314" s="1"/>
  <c r="K19" i="321"/>
  <c r="J44" i="317"/>
  <c r="K38" i="317"/>
  <c r="K52" i="295"/>
  <c r="L43" i="295"/>
  <c r="L36" i="295"/>
  <c r="L45" i="295"/>
  <c r="L34" i="295"/>
  <c r="L16" i="295"/>
  <c r="L21" i="295"/>
  <c r="L27" i="295"/>
  <c r="L30" i="295"/>
  <c r="L26" i="295"/>
  <c r="L35" i="295"/>
  <c r="L39" i="295"/>
  <c r="L24" i="295"/>
  <c r="L49" i="295"/>
  <c r="L23" i="295"/>
  <c r="L48" i="295"/>
  <c r="L41" i="295"/>
  <c r="L52" i="295"/>
  <c r="L28" i="295"/>
  <c r="L18" i="295"/>
  <c r="L33" i="295"/>
  <c r="L38" i="295"/>
  <c r="L25" i="295"/>
  <c r="L19" i="295"/>
  <c r="L40" i="295"/>
  <c r="L31" i="295"/>
  <c r="L20" i="295"/>
  <c r="L47" i="295"/>
  <c r="L50" i="295"/>
  <c r="L32" i="295"/>
  <c r="L37" i="295"/>
  <c r="L42" i="295"/>
  <c r="L29" i="295"/>
  <c r="L44" i="295"/>
  <c r="L46" i="295"/>
  <c r="L17" i="295"/>
  <c r="L49" i="320"/>
  <c r="K49" i="320"/>
  <c r="K38" i="320"/>
  <c r="J44" i="320"/>
  <c r="L22" i="295"/>
  <c r="L29" i="319"/>
  <c r="L36" i="296"/>
  <c r="L38" i="296"/>
  <c r="L19" i="296"/>
  <c r="L42" i="296"/>
  <c r="L52" i="296"/>
  <c r="L33" i="296"/>
  <c r="L43" i="296"/>
  <c r="L26" i="296"/>
  <c r="L16" i="296"/>
  <c r="L41" i="296"/>
  <c r="L17" i="296"/>
  <c r="L46" i="296"/>
  <c r="L31" i="296"/>
  <c r="L50" i="296"/>
  <c r="L48" i="296"/>
  <c r="L32" i="296"/>
  <c r="L45" i="296"/>
  <c r="L27" i="296"/>
  <c r="L39" i="296"/>
  <c r="L25" i="296"/>
  <c r="K52" i="296"/>
  <c r="L23" i="296"/>
  <c r="L18" i="296"/>
  <c r="L30" i="296"/>
  <c r="L47" i="296"/>
  <c r="L28" i="296"/>
  <c r="L20" i="296"/>
  <c r="L34" i="296"/>
  <c r="L40" i="296"/>
  <c r="L44" i="296"/>
  <c r="L37" i="296"/>
  <c r="L21" i="296"/>
  <c r="L24" i="296"/>
  <c r="L35" i="296"/>
  <c r="L29" i="305"/>
  <c r="L51" i="296"/>
  <c r="K22" i="318"/>
  <c r="L52" i="301"/>
  <c r="L35" i="301"/>
  <c r="K52" i="301"/>
  <c r="K51" i="319"/>
  <c r="L51" i="319"/>
  <c r="J51" i="317"/>
  <c r="K45" i="317"/>
  <c r="L36" i="313"/>
  <c r="L37" i="313"/>
  <c r="L33" i="313"/>
  <c r="L39" i="313"/>
  <c r="L16" i="313"/>
  <c r="L23" i="313"/>
  <c r="K52" i="313"/>
  <c r="L30" i="313"/>
  <c r="L49" i="313"/>
  <c r="L35" i="313"/>
  <c r="L38" i="313"/>
  <c r="L24" i="313"/>
  <c r="L52" i="313"/>
  <c r="L48" i="313"/>
  <c r="L50" i="313"/>
  <c r="L18" i="313"/>
  <c r="L20" i="313"/>
  <c r="L21" i="313"/>
  <c r="L40" i="313"/>
  <c r="L31" i="313"/>
  <c r="L46" i="313"/>
  <c r="L34" i="313"/>
  <c r="L25" i="313"/>
  <c r="L27" i="313"/>
  <c r="L45" i="313"/>
  <c r="L17" i="313"/>
  <c r="L41" i="313"/>
  <c r="L26" i="313"/>
  <c r="L28" i="313"/>
  <c r="L32" i="313"/>
  <c r="L47" i="313"/>
  <c r="L19" i="313"/>
  <c r="L42" i="313"/>
  <c r="L25" i="305"/>
  <c r="L30" i="305"/>
  <c r="L40" i="305"/>
  <c r="L38" i="305"/>
  <c r="K52" i="305"/>
  <c r="L48" i="305"/>
  <c r="L45" i="305"/>
  <c r="L36" i="305"/>
  <c r="L35" i="305"/>
  <c r="L16" i="305"/>
  <c r="L41" i="305"/>
  <c r="L32" i="305"/>
  <c r="L52" i="305"/>
  <c r="L31" i="305"/>
  <c r="L34" i="305"/>
  <c r="L33" i="305"/>
  <c r="L42" i="305"/>
  <c r="L51" i="305"/>
  <c r="L37" i="305"/>
  <c r="K44" i="313"/>
  <c r="L44" i="313"/>
  <c r="K25" i="317"/>
  <c r="J29" i="317"/>
  <c r="L44" i="300"/>
  <c r="K52" i="300"/>
  <c r="L42" i="300"/>
  <c r="L43" i="300"/>
  <c r="L40" i="300"/>
  <c r="L17" i="300"/>
  <c r="L45" i="300"/>
  <c r="L41" i="300"/>
  <c r="L33" i="300"/>
  <c r="L19" i="300"/>
  <c r="L35" i="300"/>
  <c r="L25" i="300"/>
  <c r="L36" i="300"/>
  <c r="L37" i="300"/>
  <c r="L46" i="300"/>
  <c r="L47" i="300"/>
  <c r="L20" i="300"/>
  <c r="L29" i="300"/>
  <c r="L27" i="300"/>
  <c r="L52" i="300"/>
  <c r="L50" i="300"/>
  <c r="L32" i="300"/>
  <c r="L21" i="300"/>
  <c r="L49" i="300"/>
  <c r="L39" i="300"/>
  <c r="L31" i="300"/>
  <c r="L26" i="300"/>
  <c r="L30" i="300"/>
  <c r="L24" i="300"/>
  <c r="L28" i="300"/>
  <c r="L16" i="300"/>
  <c r="L38" i="300"/>
  <c r="L34" i="300"/>
  <c r="L23" i="300"/>
  <c r="L48" i="300"/>
  <c r="L18" i="300"/>
  <c r="L51" i="300"/>
  <c r="K29" i="314"/>
  <c r="K17" i="317"/>
  <c r="J22" i="317"/>
  <c r="J52" i="317"/>
  <c r="L45" i="317" s="1"/>
  <c r="L17" i="317"/>
  <c r="K44" i="318"/>
  <c r="K29" i="318"/>
  <c r="L38" i="319"/>
  <c r="L22" i="313"/>
  <c r="K16" i="320"/>
  <c r="J22" i="320"/>
  <c r="J52" i="320" s="1"/>
  <c r="K44" i="315"/>
  <c r="L44" i="316"/>
  <c r="K44" i="309"/>
  <c r="K51" i="309"/>
  <c r="K51" i="312"/>
  <c r="K29" i="312"/>
  <c r="K52" i="316"/>
  <c r="L27" i="316"/>
  <c r="L19" i="316"/>
  <c r="L26" i="316"/>
  <c r="L21" i="316"/>
  <c r="L52" i="316"/>
  <c r="L36" i="316"/>
  <c r="L48" i="316"/>
  <c r="L41" i="316"/>
  <c r="L16" i="316"/>
  <c r="L23" i="316"/>
  <c r="L37" i="316"/>
  <c r="L32" i="316"/>
  <c r="L31" i="316"/>
  <c r="L34" i="316"/>
  <c r="L20" i="316"/>
  <c r="L35" i="316"/>
  <c r="L45" i="316"/>
  <c r="L18" i="316"/>
  <c r="L40" i="316"/>
  <c r="L30" i="316"/>
  <c r="L25" i="316"/>
  <c r="L47" i="316"/>
  <c r="L28" i="316"/>
  <c r="L33" i="316"/>
  <c r="L50" i="316"/>
  <c r="L38" i="316"/>
  <c r="L49" i="316"/>
  <c r="L39" i="316"/>
  <c r="L42" i="316"/>
  <c r="L43" i="316"/>
  <c r="K22" i="315"/>
  <c r="K42" i="314"/>
  <c r="J44" i="314"/>
  <c r="L46" i="316"/>
  <c r="J52" i="312"/>
  <c r="L29" i="312" s="1"/>
  <c r="L36" i="319"/>
  <c r="L33" i="319"/>
  <c r="K52" i="319"/>
  <c r="L30" i="319"/>
  <c r="L16" i="319"/>
  <c r="L42" i="319"/>
  <c r="L52" i="319"/>
  <c r="L19" i="319"/>
  <c r="L31" i="319"/>
  <c r="L25" i="319"/>
  <c r="L34" i="319"/>
  <c r="L40" i="319"/>
  <c r="L35" i="319"/>
  <c r="L48" i="319"/>
  <c r="L41" i="319"/>
  <c r="L32" i="319"/>
  <c r="L37" i="319"/>
  <c r="L36" i="297"/>
  <c r="L25" i="297"/>
  <c r="L16" i="297"/>
  <c r="L17" i="297"/>
  <c r="L39" i="297"/>
  <c r="L48" i="297"/>
  <c r="L52" i="297"/>
  <c r="L47" i="297"/>
  <c r="L18" i="297"/>
  <c r="L27" i="297"/>
  <c r="L38" i="297"/>
  <c r="L41" i="297"/>
  <c r="L32" i="297"/>
  <c r="L24" i="297"/>
  <c r="L49" i="297"/>
  <c r="L40" i="297"/>
  <c r="L19" i="297"/>
  <c r="L37" i="297"/>
  <c r="L26" i="297"/>
  <c r="L23" i="297"/>
  <c r="L34" i="297"/>
  <c r="L21" i="297"/>
  <c r="L31" i="297"/>
  <c r="L28" i="297"/>
  <c r="L42" i="297"/>
  <c r="L33" i="297"/>
  <c r="L35" i="297"/>
  <c r="L45" i="297"/>
  <c r="K52" i="297"/>
  <c r="L50" i="297"/>
  <c r="L30" i="297"/>
  <c r="L20" i="297"/>
  <c r="L43" i="297"/>
  <c r="L22" i="297"/>
  <c r="L46" i="297"/>
  <c r="L44" i="297"/>
  <c r="L29" i="297"/>
  <c r="L51" i="313"/>
  <c r="K29" i="310"/>
  <c r="L29" i="310"/>
  <c r="K51" i="320"/>
  <c r="K51" i="315"/>
  <c r="L26" i="320"/>
  <c r="K26" i="320"/>
  <c r="J29" i="320"/>
  <c r="L44" i="305"/>
  <c r="K44" i="319"/>
  <c r="L44" i="319"/>
  <c r="J52" i="318"/>
  <c r="L29" i="318" s="1"/>
  <c r="K29" i="316"/>
  <c r="L29" i="316"/>
  <c r="J52" i="309"/>
  <c r="K29" i="315"/>
  <c r="L29" i="313"/>
  <c r="K22" i="316"/>
  <c r="L22" i="316"/>
  <c r="J52" i="315"/>
  <c r="L51" i="315" s="1"/>
  <c r="L45" i="319"/>
  <c r="L51" i="316"/>
  <c r="K51" i="316"/>
  <c r="L18" i="321" l="1"/>
  <c r="L26" i="321"/>
  <c r="L45" i="321"/>
  <c r="K52" i="321"/>
  <c r="L33" i="321"/>
  <c r="L40" i="321"/>
  <c r="L24" i="321"/>
  <c r="L20" i="321"/>
  <c r="L41" i="321"/>
  <c r="L38" i="321"/>
  <c r="L52" i="321"/>
  <c r="L39" i="321"/>
  <c r="L30" i="321"/>
  <c r="L42" i="321"/>
  <c r="L28" i="321"/>
  <c r="L36" i="321"/>
  <c r="L34" i="321"/>
  <c r="L37" i="321"/>
  <c r="L16" i="321"/>
  <c r="L25" i="321"/>
  <c r="L43" i="321"/>
  <c r="L35" i="321"/>
  <c r="L49" i="321"/>
  <c r="L31" i="321"/>
  <c r="L50" i="321"/>
  <c r="L23" i="321"/>
  <c r="L32" i="321"/>
  <c r="L47" i="321"/>
  <c r="L21" i="321"/>
  <c r="L46" i="321"/>
  <c r="L44" i="321"/>
  <c r="L48" i="321"/>
  <c r="L51" i="321"/>
  <c r="L27" i="321"/>
  <c r="L19" i="321"/>
  <c r="L17" i="321"/>
  <c r="L52" i="314"/>
  <c r="L47" i="314"/>
  <c r="L35" i="314"/>
  <c r="L50" i="314"/>
  <c r="L37" i="314"/>
  <c r="L16" i="314"/>
  <c r="L18" i="314"/>
  <c r="L41" i="314"/>
  <c r="L33" i="314"/>
  <c r="K52" i="314"/>
  <c r="L24" i="314"/>
  <c r="L19" i="314"/>
  <c r="L48" i="314"/>
  <c r="L34" i="314"/>
  <c r="L32" i="314"/>
  <c r="L38" i="314"/>
  <c r="L45" i="314"/>
  <c r="L39" i="314"/>
  <c r="L36" i="314"/>
  <c r="L30" i="314"/>
  <c r="L20" i="314"/>
  <c r="L28" i="314"/>
  <c r="L40" i="314"/>
  <c r="L25" i="314"/>
  <c r="L43" i="314"/>
  <c r="L49" i="314"/>
  <c r="L27" i="314"/>
  <c r="L21" i="314"/>
  <c r="L31" i="314"/>
  <c r="L23" i="314"/>
  <c r="L26" i="314"/>
  <c r="L29" i="314"/>
  <c r="L42" i="314"/>
  <c r="L46" i="314"/>
  <c r="L17" i="314"/>
  <c r="K52" i="320"/>
  <c r="L52" i="320"/>
  <c r="L40" i="320"/>
  <c r="L36" i="320"/>
  <c r="L37" i="320"/>
  <c r="L31" i="320"/>
  <c r="L25" i="320"/>
  <c r="L41" i="320"/>
  <c r="L34" i="320"/>
  <c r="L18" i="320"/>
  <c r="L30" i="320"/>
  <c r="L19" i="320"/>
  <c r="L23" i="320"/>
  <c r="L32" i="320"/>
  <c r="L48" i="320"/>
  <c r="L35" i="320"/>
  <c r="L21" i="320"/>
  <c r="L45" i="320"/>
  <c r="L33" i="320"/>
  <c r="L42" i="320"/>
  <c r="L38" i="320"/>
  <c r="L16" i="320"/>
  <c r="L51" i="320"/>
  <c r="L29" i="320"/>
  <c r="K29" i="320"/>
  <c r="L36" i="309"/>
  <c r="L34" i="309"/>
  <c r="L21" i="309"/>
  <c r="L47" i="309"/>
  <c r="L25" i="309"/>
  <c r="L48" i="309"/>
  <c r="L26" i="309"/>
  <c r="L18" i="309"/>
  <c r="L31" i="309"/>
  <c r="L33" i="309"/>
  <c r="L29" i="309"/>
  <c r="K52" i="309"/>
  <c r="L35" i="309"/>
  <c r="L28" i="309"/>
  <c r="L42" i="309"/>
  <c r="L16" i="309"/>
  <c r="L41" i="309"/>
  <c r="L23" i="309"/>
  <c r="L52" i="309"/>
  <c r="L50" i="309"/>
  <c r="L43" i="309"/>
  <c r="L30" i="309"/>
  <c r="L39" i="309"/>
  <c r="L24" i="309"/>
  <c r="L46" i="309"/>
  <c r="L17" i="309"/>
  <c r="L32" i="309"/>
  <c r="L27" i="309"/>
  <c r="L49" i="309"/>
  <c r="L19" i="309"/>
  <c r="L37" i="309"/>
  <c r="L38" i="309"/>
  <c r="L22" i="309"/>
  <c r="L45" i="309"/>
  <c r="L40" i="309"/>
  <c r="L20" i="309"/>
  <c r="L44" i="309"/>
  <c r="L44" i="318"/>
  <c r="K22" i="317"/>
  <c r="L22" i="317"/>
  <c r="L51" i="317"/>
  <c r="K51" i="317"/>
  <c r="L29" i="321"/>
  <c r="K29" i="321"/>
  <c r="L18" i="315"/>
  <c r="L20" i="315"/>
  <c r="L33" i="315"/>
  <c r="L19" i="315"/>
  <c r="L25" i="315"/>
  <c r="L32" i="315"/>
  <c r="L38" i="315"/>
  <c r="L42" i="315"/>
  <c r="L50" i="315"/>
  <c r="L40" i="315"/>
  <c r="L23" i="315"/>
  <c r="L52" i="315"/>
  <c r="L48" i="315"/>
  <c r="L46" i="315"/>
  <c r="L36" i="315"/>
  <c r="L28" i="315"/>
  <c r="K52" i="315"/>
  <c r="L49" i="315"/>
  <c r="L39" i="315"/>
  <c r="L41" i="315"/>
  <c r="L16" i="315"/>
  <c r="L24" i="315"/>
  <c r="L27" i="315"/>
  <c r="L34" i="315"/>
  <c r="L37" i="315"/>
  <c r="L35" i="315"/>
  <c r="L30" i="315"/>
  <c r="L47" i="315"/>
  <c r="L21" i="315"/>
  <c r="L31" i="315"/>
  <c r="L26" i="315"/>
  <c r="L17" i="315"/>
  <c r="L43" i="315"/>
  <c r="L45" i="315"/>
  <c r="L29" i="315"/>
  <c r="K44" i="314"/>
  <c r="L44" i="314"/>
  <c r="L22" i="315"/>
  <c r="L51" i="309"/>
  <c r="L25" i="317"/>
  <c r="K44" i="317"/>
  <c r="L44" i="317"/>
  <c r="L44" i="315"/>
  <c r="K22" i="320"/>
  <c r="L22" i="320"/>
  <c r="K29" i="317"/>
  <c r="L29" i="317"/>
  <c r="K22" i="314"/>
  <c r="L22" i="314"/>
  <c r="K22" i="321"/>
  <c r="L22" i="321"/>
  <c r="L51" i="314"/>
  <c r="K51" i="314"/>
  <c r="L18" i="318"/>
  <c r="L37" i="318"/>
  <c r="L45" i="318"/>
  <c r="L51" i="318"/>
  <c r="K52" i="318"/>
  <c r="L36" i="318"/>
  <c r="L31" i="318"/>
  <c r="L35" i="318"/>
  <c r="L32" i="318"/>
  <c r="L52" i="318"/>
  <c r="L30" i="318"/>
  <c r="L38" i="318"/>
  <c r="L25" i="318"/>
  <c r="L21" i="318"/>
  <c r="L23" i="318"/>
  <c r="L43" i="312"/>
  <c r="L20" i="312"/>
  <c r="L47" i="312"/>
  <c r="L46" i="312"/>
  <c r="L50" i="312"/>
  <c r="L49" i="312"/>
  <c r="L23" i="312"/>
  <c r="K52" i="312"/>
  <c r="L25" i="312"/>
  <c r="L27" i="312"/>
  <c r="L34" i="312"/>
  <c r="L33" i="312"/>
  <c r="L21" i="312"/>
  <c r="L38" i="312"/>
  <c r="L52" i="312"/>
  <c r="L37" i="312"/>
  <c r="L39" i="312"/>
  <c r="L42" i="312"/>
  <c r="L28" i="312"/>
  <c r="L30" i="312"/>
  <c r="L18" i="312"/>
  <c r="L26" i="312"/>
  <c r="L35" i="312"/>
  <c r="L40" i="312"/>
  <c r="L36" i="312"/>
  <c r="L16" i="312"/>
  <c r="L32" i="312"/>
  <c r="L31" i="312"/>
  <c r="L48" i="312"/>
  <c r="L19" i="312"/>
  <c r="L44" i="312"/>
  <c r="L24" i="312"/>
  <c r="L41" i="312"/>
  <c r="L45" i="312"/>
  <c r="L17" i="312"/>
  <c r="L22" i="312"/>
  <c r="L51" i="312"/>
  <c r="L52" i="317"/>
  <c r="L37" i="317"/>
  <c r="L28" i="317"/>
  <c r="L36" i="317"/>
  <c r="L27" i="317"/>
  <c r="L24" i="317"/>
  <c r="L48" i="317"/>
  <c r="L31" i="317"/>
  <c r="L49" i="317"/>
  <c r="L23" i="317"/>
  <c r="L20" i="317"/>
  <c r="L21" i="317"/>
  <c r="L41" i="317"/>
  <c r="L34" i="317"/>
  <c r="L46" i="317"/>
  <c r="L43" i="317"/>
  <c r="L32" i="317"/>
  <c r="K52" i="317"/>
  <c r="L50" i="317"/>
  <c r="L47" i="317"/>
  <c r="L16" i="317"/>
  <c r="L33" i="317"/>
  <c r="L30" i="317"/>
  <c r="L39" i="317"/>
  <c r="L42" i="317"/>
  <c r="L35" i="317"/>
  <c r="L19" i="317"/>
  <c r="L40" i="317"/>
  <c r="L26" i="317"/>
  <c r="L18" i="317"/>
  <c r="L22" i="318"/>
  <c r="K44" i="320"/>
  <c r="L44" i="320"/>
  <c r="L38" i="317"/>
</calcChain>
</file>

<file path=xl/sharedStrings.xml><?xml version="1.0" encoding="utf-8"?>
<sst xmlns="http://schemas.openxmlformats.org/spreadsheetml/2006/main" count="2683" uniqueCount="317">
  <si>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</si>
  <si>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</si>
  <si>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</si>
  <si>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</si>
  <si>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</si>
  <si>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</si>
  <si>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</si>
  <si>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</si>
  <si>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</si>
  <si>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</si>
  <si>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</si>
  <si>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</si>
  <si>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</si>
  <si>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3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</si>
  <si>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</si>
  <si>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</si>
  <si>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</si>
  <si>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</si>
  <si>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3"/>
  </si>
  <si>
    <t>小型
貨物車</t>
    <rPh sb="0" eb="2">
      <t>コガタ</t>
    </rPh>
    <rPh sb="3" eb="5">
      <t>カモツ</t>
    </rPh>
    <rPh sb="5" eb="6">
      <t>シャ</t>
    </rPh>
    <phoneticPr fontId="3"/>
  </si>
  <si>
    <t>普通
貨物車</t>
    <rPh sb="0" eb="2">
      <t>フツウ</t>
    </rPh>
    <rPh sb="3" eb="5">
      <t>カモツ</t>
    </rPh>
    <rPh sb="5" eb="6">
      <t>シャ</t>
    </rPh>
    <phoneticPr fontId="3"/>
  </si>
  <si>
    <t>小型車
計</t>
    <rPh sb="0" eb="2">
      <t>コガタ</t>
    </rPh>
    <rPh sb="2" eb="3">
      <t>シャ</t>
    </rPh>
    <rPh sb="4" eb="5">
      <t>ケイ</t>
    </rPh>
    <phoneticPr fontId="3"/>
  </si>
  <si>
    <t>大型車
計</t>
    <rPh sb="0" eb="2">
      <t>オオガタ</t>
    </rPh>
    <rPh sb="2" eb="3">
      <t>シャ</t>
    </rPh>
    <rPh sb="4" eb="5">
      <t>ケイ</t>
    </rPh>
    <phoneticPr fontId="3"/>
  </si>
  <si>
    <t>四輪車
計</t>
    <rPh sb="0" eb="2">
      <t>４リン</t>
    </rPh>
    <rPh sb="2" eb="3">
      <t>シャ</t>
    </rPh>
    <rPh sb="4" eb="5">
      <t>ケイ</t>
    </rPh>
    <phoneticPr fontId="3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</si>
  <si>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3"/>
  </si>
  <si>
    <t>時間
構成比</t>
    <rPh sb="0" eb="2">
      <t>ジカン</t>
    </rPh>
    <rPh sb="3" eb="6">
      <t>コウセイヒ</t>
    </rPh>
    <phoneticPr fontId="3"/>
  </si>
  <si>
    <t>平成30年11月13日(火)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3"/>
  </si>
  <si>
    <t>　7:00～19:00</t>
  </si>
  <si>
    <t>晴</t>
    <rPh sb="0" eb="1">
      <t>ハ</t>
    </rPh>
    <phoneticPr fontId="3"/>
  </si>
  <si>
    <t>No.3</t>
  </si>
  <si>
    <t>　幕張中学校前</t>
    <rPh sb="1" eb="3">
      <t>マクハリ</t>
    </rPh>
    <rPh sb="3" eb="6">
      <t>チュウガッコウ</t>
    </rPh>
    <rPh sb="6" eb="7">
      <t>マエ</t>
    </rPh>
    <phoneticPr fontId="4"/>
  </si>
  <si>
    <t>交差点計(1+2+3+4+5+6+7+8+9+10+11+12+13+14)</t>
  </si>
  <si>
    <t>(13)</t>
  </si>
  <si>
    <t>(14)</t>
  </si>
  <si>
    <t>(9)</t>
  </si>
  <si>
    <t>(10)</t>
  </si>
  <si>
    <t>(11)</t>
  </si>
  <si>
    <t>(12)</t>
  </si>
  <si>
    <t>(5)</t>
  </si>
  <si>
    <t>(6)</t>
  </si>
  <si>
    <t>(7)</t>
  </si>
  <si>
    <t>(8)</t>
  </si>
  <si>
    <t>B断面流入計(3+4+9)</t>
  </si>
  <si>
    <t>A断面流入計(1+2+7+8)</t>
  </si>
  <si>
    <t>D断面流出計(8+9+11)</t>
  </si>
  <si>
    <t>D断面計(12+13+14+8+9+11)</t>
  </si>
  <si>
    <t>C断面流入計(5+6+10+11)</t>
  </si>
  <si>
    <t>C断面流出計(1+4+10+12)</t>
  </si>
  <si>
    <t>C断面計(5+6+10+11+1+4+10+12)</t>
  </si>
  <si>
    <t>D断面流入計(12+13+14)</t>
  </si>
  <si>
    <t>A断面計(1+2+7+8+3+6+7+14)</t>
  </si>
  <si>
    <t>B断面流出計(2+5+13)</t>
  </si>
  <si>
    <t>B断面計(3+4+9+2+5+13)</t>
  </si>
  <si>
    <t>A断面流出計(3+6+7+14)</t>
  </si>
  <si>
    <t>渋滞長調査結果</t>
    <rPh sb="0" eb="2">
      <t>ジュウタイ</t>
    </rPh>
    <rPh sb="2" eb="3">
      <t>チョウ</t>
    </rPh>
    <rPh sb="3" eb="5">
      <t>チョウサ</t>
    </rPh>
    <rPh sb="5" eb="7">
      <t>ケッカ</t>
    </rPh>
    <phoneticPr fontId="3"/>
  </si>
  <si>
    <t>信号現示調査結果</t>
    <rPh sb="0" eb="2">
      <t>シンゴウ</t>
    </rPh>
    <rPh sb="2" eb="4">
      <t>ゲンジ</t>
    </rPh>
    <rPh sb="4" eb="6">
      <t>チョウサ</t>
    </rPh>
    <rPh sb="6" eb="8">
      <t>ケッカ</t>
    </rPh>
    <phoneticPr fontId="3"/>
  </si>
  <si>
    <t>道路横断構成調査結果</t>
    <rPh sb="0" eb="2">
      <t>ドウロ</t>
    </rPh>
    <rPh sb="2" eb="4">
      <t>オウダン</t>
    </rPh>
    <rPh sb="4" eb="6">
      <t>コウセイ</t>
    </rPh>
    <rPh sb="6" eb="8">
      <t>チョウサ</t>
    </rPh>
    <rPh sb="8" eb="10">
      <t>ケッカ</t>
    </rPh>
    <phoneticPr fontId="3"/>
  </si>
  <si>
    <t>12時間合計（7：00～19：00）</t>
    <rPh sb="2" eb="4">
      <t>ジカン</t>
    </rPh>
    <rPh sb="4" eb="6">
      <t>ゴウケイ</t>
    </rPh>
    <phoneticPr fontId="3"/>
  </si>
  <si>
    <t>合計</t>
    <rPh sb="0" eb="2">
      <t>ゴウケイ</t>
    </rPh>
    <phoneticPr fontId="3"/>
  </si>
  <si>
    <t>バ　ス</t>
  </si>
  <si>
    <t>普通貨物</t>
    <rPh sb="0" eb="2">
      <t>フツウ</t>
    </rPh>
    <rPh sb="2" eb="4">
      <t>カモツ</t>
    </rPh>
    <phoneticPr fontId="3"/>
  </si>
  <si>
    <t>小型貨物</t>
    <rPh sb="0" eb="2">
      <t>コガタ</t>
    </rPh>
    <rPh sb="2" eb="4">
      <t>カモツ</t>
    </rPh>
    <phoneticPr fontId="3"/>
  </si>
  <si>
    <t>乗用車</t>
    <rPh sb="0" eb="3">
      <t>ジョウヨウシャ</t>
    </rPh>
    <phoneticPr fontId="3"/>
  </si>
  <si>
    <t>Ｄ断面</t>
    <rPh sb="1" eb="3">
      <t>ダンメン</t>
    </rPh>
    <phoneticPr fontId="3"/>
  </si>
  <si>
    <t>Ｃ断面</t>
    <rPh sb="1" eb="3">
      <t>ダンメン</t>
    </rPh>
    <phoneticPr fontId="3"/>
  </si>
  <si>
    <t>Ｂ断面</t>
    <rPh sb="1" eb="3">
      <t>ダンメン</t>
    </rPh>
    <phoneticPr fontId="3"/>
  </si>
  <si>
    <t>Ａ断面</t>
    <rPh sb="1" eb="3">
      <t>ダンメン</t>
    </rPh>
    <phoneticPr fontId="3"/>
  </si>
  <si>
    <t>流入方向</t>
    <rPh sb="0" eb="2">
      <t>リュウニュウ</t>
    </rPh>
    <rPh sb="2" eb="4">
      <t>ホウコウ</t>
    </rPh>
    <phoneticPr fontId="3"/>
  </si>
  <si>
    <t>車種区分</t>
    <rPh sb="0" eb="2">
      <t>シャシュ</t>
    </rPh>
    <rPh sb="2" eb="4">
      <t>クブン</t>
    </rPh>
    <phoneticPr fontId="11"/>
  </si>
  <si>
    <t>流出方向</t>
    <rPh sb="0" eb="2">
      <t>リュウシュツ</t>
    </rPh>
    <rPh sb="2" eb="4">
      <t>ホウコウ</t>
    </rPh>
    <phoneticPr fontId="3"/>
  </si>
  <si>
    <t>単位：台</t>
    <rPh sb="0" eb="2">
      <t>タンイ</t>
    </rPh>
    <rPh sb="3" eb="4">
      <t>ダイ</t>
    </rPh>
    <phoneticPr fontId="3"/>
  </si>
  <si>
    <t>12時間交通量（7：00～19：00）</t>
    <rPh sb="2" eb="4">
      <t>ジカン</t>
    </rPh>
    <rPh sb="4" eb="6">
      <t>コウツウ</t>
    </rPh>
    <rPh sb="6" eb="7">
      <t>リョウ</t>
    </rPh>
    <phoneticPr fontId="3"/>
  </si>
  <si>
    <t>晴</t>
    <rPh sb="0" eb="1">
      <t>ハレ</t>
    </rPh>
    <phoneticPr fontId="11"/>
  </si>
  <si>
    <t>天　　候</t>
    <rPh sb="0" eb="1">
      <t>テン</t>
    </rPh>
    <rPh sb="3" eb="4">
      <t>コウ</t>
    </rPh>
    <phoneticPr fontId="11"/>
  </si>
  <si>
    <t>平成30年11月13日(火)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3"/>
  </si>
  <si>
    <t>調査日時</t>
    <rPh sb="0" eb="2">
      <t>チョウサ</t>
    </rPh>
    <rPh sb="2" eb="4">
      <t>ニチジ</t>
    </rPh>
    <phoneticPr fontId="11"/>
  </si>
  <si>
    <t>No.3　幕張中学校前</t>
    <phoneticPr fontId="11"/>
  </si>
  <si>
    <t>調査地点</t>
    <rPh sb="0" eb="2">
      <t>チョウサ</t>
    </rPh>
    <rPh sb="2" eb="4">
      <t>チテン</t>
    </rPh>
    <phoneticPr fontId="11"/>
  </si>
  <si>
    <t>自動車流量図</t>
    <rPh sb="0" eb="3">
      <t>ジドウシャ</t>
    </rPh>
    <rPh sb="3" eb="5">
      <t>リュウリョウ</t>
    </rPh>
    <rPh sb="5" eb="6">
      <t>ズ</t>
    </rPh>
    <phoneticPr fontId="11"/>
  </si>
  <si>
    <t>18時台計</t>
    <rPh sb="1" eb="2">
      <t>ダイ</t>
    </rPh>
    <rPh sb="2" eb="3">
      <t>ケイ</t>
    </rPh>
    <phoneticPr fontId="13"/>
  </si>
  <si>
    <t>18:50-19:00</t>
    <phoneticPr fontId="13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</si>
  <si>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</si>
  <si>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</si>
  <si>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</si>
  <si>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</si>
  <si>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</si>
  <si>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3"/>
  </si>
  <si>
    <t>17:50-18:00</t>
    <phoneticPr fontId="13"/>
  </si>
  <si>
    <t>17:40-17:50</t>
  </si>
  <si>
    <t>17:30-17:40</t>
  </si>
  <si>
    <t>17:20-17:30</t>
  </si>
  <si>
    <t>17:10-17:20</t>
  </si>
  <si>
    <t>17:00-17:10</t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</si>
  <si>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</si>
  <si>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</si>
  <si>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</si>
  <si>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</si>
  <si>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</si>
  <si>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</si>
  <si>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</si>
  <si>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</si>
  <si>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8時台計</t>
    <rPh sb="1" eb="2">
      <t>ジ</t>
    </rPh>
    <rPh sb="2" eb="3">
      <t>ダイ</t>
    </rPh>
    <rPh sb="3" eb="4">
      <t>ケイ</t>
    </rPh>
    <phoneticPr fontId="13"/>
  </si>
  <si>
    <t xml:space="preserve"> 8:50- 9:00</t>
    <phoneticPr fontId="13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</si>
  <si>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</si>
  <si>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</si>
  <si>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</si>
  <si>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</si>
  <si>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</si>
  <si>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</si>
  <si>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</si>
  <si>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</si>
  <si>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</si>
  <si>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</si>
  <si>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</si>
  <si>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</si>
  <si>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区分</t>
    <rPh sb="0" eb="2">
      <t>クブン</t>
    </rPh>
    <phoneticPr fontId="3"/>
  </si>
  <si>
    <t>時間帯</t>
    <rPh sb="0" eb="3">
      <t>ジカンタイ</t>
    </rPh>
    <phoneticPr fontId="3"/>
  </si>
  <si>
    <t>方向</t>
    <rPh sb="0" eb="2">
      <t>ホウコウ</t>
    </rPh>
    <phoneticPr fontId="3"/>
  </si>
  <si>
    <t>単位：台・%</t>
    <rPh sb="0" eb="2">
      <t>タンイ</t>
    </rPh>
    <rPh sb="3" eb="4">
      <t>ダイ</t>
    </rPh>
    <phoneticPr fontId="3"/>
  </si>
  <si>
    <t>天　　候</t>
    <rPh sb="0" eb="1">
      <t>テン</t>
    </rPh>
    <rPh sb="3" eb="4">
      <t>コウ</t>
    </rPh>
    <phoneticPr fontId="3"/>
  </si>
  <si>
    <t>　7:00～19:00</t>
    <phoneticPr fontId="3"/>
  </si>
  <si>
    <t>調査日時</t>
    <rPh sb="0" eb="2">
      <t>チョウサ</t>
    </rPh>
    <rPh sb="2" eb="4">
      <t>ニチジ</t>
    </rPh>
    <phoneticPr fontId="3"/>
  </si>
  <si>
    <t>　幕張中学校前</t>
    <rPh sb="1" eb="3">
      <t>マクハリ</t>
    </rPh>
    <rPh sb="3" eb="6">
      <t>チュウガッコウ</t>
    </rPh>
    <rPh sb="6" eb="7">
      <t>マエ</t>
    </rPh>
    <phoneticPr fontId="13"/>
  </si>
  <si>
    <t>No.3</t>
    <phoneticPr fontId="1"/>
  </si>
  <si>
    <t>調査地点</t>
    <rPh sb="0" eb="2">
      <t>チョウサ</t>
    </rPh>
    <rPh sb="2" eb="4">
      <t>チテン</t>
    </rPh>
    <phoneticPr fontId="3"/>
  </si>
  <si>
    <t>方向案内図</t>
    <rPh sb="0" eb="2">
      <t>ホウコウ</t>
    </rPh>
    <rPh sb="2" eb="5">
      <t>アンナイズ</t>
    </rPh>
    <phoneticPr fontId="3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</si>
  <si>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</si>
  <si>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</si>
  <si>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</si>
  <si>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</si>
  <si>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</si>
  <si>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</si>
  <si>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</si>
  <si>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</si>
  <si>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</si>
  <si>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</si>
  <si>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</si>
  <si>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</si>
  <si>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</si>
  <si>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</si>
  <si>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</si>
  <si>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</si>
  <si>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</si>
  <si>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</si>
  <si>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</si>
  <si>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</si>
  <si>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</si>
  <si>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</si>
  <si>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</si>
  <si>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</si>
  <si>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</si>
  <si>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</si>
  <si>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</si>
  <si>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</si>
  <si>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</si>
  <si>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</si>
  <si>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</si>
  <si>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</si>
  <si>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</si>
  <si>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</si>
  <si>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</si>
  <si>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</si>
  <si>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</si>
  <si>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</si>
  <si>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</si>
  <si>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</si>
  <si>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</si>
  <si>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</si>
  <si>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</si>
  <si>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</si>
  <si>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</si>
  <si>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</si>
  <si>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</si>
  <si>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</si>
  <si>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</si>
  <si>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</si>
  <si>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</si>
  <si>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</si>
  <si>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</si>
  <si>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</si>
  <si>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</si>
  <si>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</si>
  <si>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</si>
  <si>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</si>
  <si>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</si>
  <si>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</si>
  <si>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</si>
  <si>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</si>
  <si>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</si>
  <si>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</si>
  <si>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</si>
  <si>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</si>
  <si>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</si>
  <si>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</si>
  <si>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</si>
  <si>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</si>
  <si>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</si>
  <si>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</si>
  <si>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</si>
  <si>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</si>
  <si>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</si>
  <si>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</si>
  <si>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</si>
  <si>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</si>
  <si>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</si>
  <si>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</si>
  <si>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</si>
  <si>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</si>
  <si>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</si>
  <si>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</si>
  <si>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</si>
  <si>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</si>
  <si>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A断面流入計(1+2+7+8)</t>
    <phoneticPr fontId="1"/>
  </si>
  <si>
    <t>A断面流出計(3+6+7+14)</t>
    <phoneticPr fontId="1"/>
  </si>
  <si>
    <t>A断面計(1+2+7+8+3+6+7+14)</t>
    <phoneticPr fontId="1"/>
  </si>
  <si>
    <t>B断面流入計(3+4+9)</t>
    <phoneticPr fontId="1"/>
  </si>
  <si>
    <t>B断面流出計(2+5+13)</t>
    <phoneticPr fontId="1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</si>
  <si>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</si>
  <si>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</si>
  <si>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</si>
  <si>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</si>
  <si>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</si>
  <si>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</si>
  <si>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</si>
  <si>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</si>
  <si>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</si>
  <si>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</si>
  <si>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</si>
  <si>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</si>
  <si>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</si>
  <si>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</si>
  <si>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</si>
  <si>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</si>
  <si>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</si>
  <si>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B断面計(3+4+9+2+5+13)</t>
    <phoneticPr fontId="1"/>
  </si>
  <si>
    <t>C断面流入計(5+6+10+11)</t>
    <phoneticPr fontId="1"/>
  </si>
  <si>
    <t>C断面流出計(1+4+10+12)</t>
    <phoneticPr fontId="1"/>
  </si>
  <si>
    <t>C断面計(5+6+10+11+1+4+10+12)</t>
    <phoneticPr fontId="1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</si>
  <si>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</si>
  <si>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</si>
  <si>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</si>
  <si>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</si>
  <si>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</si>
  <si>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</si>
  <si>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</si>
  <si>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</si>
  <si>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</si>
  <si>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</si>
  <si>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</si>
  <si>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</si>
  <si>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</si>
  <si>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</si>
  <si>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</si>
  <si>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</si>
  <si>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</si>
  <si>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D断面流入計(12+13+14)</t>
    <phoneticPr fontId="1"/>
  </si>
  <si>
    <t>D断面流出計(8+9+11)</t>
    <phoneticPr fontId="1"/>
  </si>
  <si>
    <t>D断面計(12+13+14+8+9+11)</t>
    <phoneticPr fontId="1"/>
  </si>
  <si>
    <t>交差点計(1+2+3+4+5+6+7+8+9+10+11+12+13+14)</t>
    <phoneticPr fontId="1"/>
  </si>
  <si>
    <t>15.先詰まり　　16.自然渋滞　　17.踏切　　18.その他</t>
    <rPh sb="3" eb="4">
      <t>サキ</t>
    </rPh>
    <rPh sb="4" eb="5">
      <t>ヅ</t>
    </rPh>
    <rPh sb="12" eb="14">
      <t>シゼン</t>
    </rPh>
    <rPh sb="14" eb="16">
      <t>ジュウタイ</t>
    </rPh>
    <rPh sb="21" eb="23">
      <t>フミキリ</t>
    </rPh>
    <rPh sb="30" eb="31">
      <t>タ</t>
    </rPh>
    <phoneticPr fontId="3"/>
  </si>
  <si>
    <t>9.駐車車両　　10.バス停、バスレーン　　11.工事・事故　　12.沿道出入車両　　13.道路線形　　14.交差点形状</t>
    <rPh sb="2" eb="4">
      <t>チュウシャ</t>
    </rPh>
    <rPh sb="4" eb="6">
      <t>シャリョウ</t>
    </rPh>
    <rPh sb="13" eb="14">
      <t>テイ</t>
    </rPh>
    <rPh sb="25" eb="27">
      <t>コウジ</t>
    </rPh>
    <rPh sb="28" eb="30">
      <t>ジコ</t>
    </rPh>
    <rPh sb="35" eb="37">
      <t>エンドウ</t>
    </rPh>
    <rPh sb="37" eb="39">
      <t>デイ</t>
    </rPh>
    <rPh sb="39" eb="41">
      <t>シャリョウ</t>
    </rPh>
    <rPh sb="46" eb="48">
      <t>ドウロ</t>
    </rPh>
    <rPh sb="48" eb="50">
      <t>センケイ</t>
    </rPh>
    <rPh sb="55" eb="58">
      <t>コウサテン</t>
    </rPh>
    <rPh sb="58" eb="60">
      <t>ケイジョウ</t>
    </rPh>
    <phoneticPr fontId="3"/>
  </si>
  <si>
    <t>渋滞原因</t>
  </si>
  <si>
    <t>1.車線減少　　2.信号現示不適　　3.橋梁　　4.右折、対向直進　　5.左折車　　6.大型車　　7.二輪車　　8.歩行者</t>
    <rPh sb="2" eb="4">
      <t>シャセン</t>
    </rPh>
    <rPh sb="4" eb="6">
      <t>ゲンショウ</t>
    </rPh>
    <rPh sb="10" eb="12">
      <t>シンゴウ</t>
    </rPh>
    <rPh sb="12" eb="14">
      <t>ゲンジ</t>
    </rPh>
    <rPh sb="14" eb="16">
      <t>フテキ</t>
    </rPh>
    <rPh sb="20" eb="22">
      <t>キョウリョウ</t>
    </rPh>
    <rPh sb="26" eb="28">
      <t>ウセツ</t>
    </rPh>
    <rPh sb="29" eb="31">
      <t>タイコウ</t>
    </rPh>
    <rPh sb="31" eb="33">
      <t>チョクシン</t>
    </rPh>
    <rPh sb="37" eb="40">
      <t>サセツシャ</t>
    </rPh>
    <rPh sb="44" eb="47">
      <t>オオガタシャ</t>
    </rPh>
    <rPh sb="51" eb="54">
      <t>ニリンシャ</t>
    </rPh>
    <rPh sb="58" eb="61">
      <t>ホコウシャ</t>
    </rPh>
    <phoneticPr fontId="3"/>
  </si>
  <si>
    <t>※複数車線がある場合は歩道側から1・2…とした</t>
    <rPh sb="0" eb="1">
      <t>フクスウ</t>
    </rPh>
    <rPh sb="1" eb="3">
      <t>シャセン</t>
    </rPh>
    <rPh sb="6" eb="8">
      <t>バアイ</t>
    </rPh>
    <rPh sb="9" eb="11">
      <t>ホドウ</t>
    </rPh>
    <rPh sb="11" eb="12">
      <t>ガワ</t>
    </rPh>
    <phoneticPr fontId="3"/>
  </si>
  <si>
    <t>[分:秒]</t>
    <rPh sb="1" eb="2">
      <t>フン</t>
    </rPh>
    <rPh sb="3" eb="4">
      <t>ビョウ</t>
    </rPh>
    <phoneticPr fontId="3"/>
  </si>
  <si>
    <t>【ｍ】</t>
  </si>
  <si>
    <t>【ｍ】</t>
    <phoneticPr fontId="3"/>
  </si>
  <si>
    <t xml:space="preserve"> 時間帯</t>
    <rPh sb="1" eb="4">
      <t>ジカンタイ</t>
    </rPh>
    <phoneticPr fontId="3"/>
  </si>
  <si>
    <t>滞留長</t>
    <rPh sb="0" eb="2">
      <t>タイリュウ</t>
    </rPh>
    <rPh sb="2" eb="3">
      <t>チョウ</t>
    </rPh>
    <phoneticPr fontId="3"/>
  </si>
  <si>
    <t>渋滞原因</t>
    <rPh sb="0" eb="2">
      <t>ジュウタイ</t>
    </rPh>
    <rPh sb="2" eb="4">
      <t>ゲンイン</t>
    </rPh>
    <phoneticPr fontId="3"/>
  </si>
  <si>
    <t>通過時間</t>
    <rPh sb="0" eb="2">
      <t>ツウカ</t>
    </rPh>
    <rPh sb="2" eb="4">
      <t>ジカン</t>
    </rPh>
    <phoneticPr fontId="3"/>
  </si>
  <si>
    <t>渋滞長</t>
    <rPh sb="0" eb="2">
      <t>ジュウタイ</t>
    </rPh>
    <rPh sb="2" eb="3">
      <t>チョウ</t>
    </rPh>
    <phoneticPr fontId="3"/>
  </si>
  <si>
    <t>グラフ描画データ</t>
  </si>
  <si>
    <t>　</t>
    <phoneticPr fontId="3"/>
  </si>
  <si>
    <t>時 間 変 動 図</t>
    <rPh sb="0" eb="1">
      <t>トキ</t>
    </rPh>
    <rPh sb="2" eb="3">
      <t>アイダ</t>
    </rPh>
    <rPh sb="4" eb="5">
      <t>ヘン</t>
    </rPh>
    <rPh sb="6" eb="7">
      <t>ドウ</t>
    </rPh>
    <rPh sb="8" eb="9">
      <t>ズ</t>
    </rPh>
    <phoneticPr fontId="3"/>
  </si>
  <si>
    <t>①-1</t>
    <phoneticPr fontId="3"/>
  </si>
  <si>
    <t>凡　例</t>
    <rPh sb="0" eb="1">
      <t>ボン</t>
    </rPh>
    <rPh sb="2" eb="3">
      <t>レイ</t>
    </rPh>
    <phoneticPr fontId="3"/>
  </si>
  <si>
    <t>No.3　幕張中学校前</t>
    <rPh sb="5" eb="7">
      <t>マクハリ</t>
    </rPh>
    <rPh sb="7" eb="10">
      <t>チュウガッコウ</t>
    </rPh>
    <rPh sb="10" eb="11">
      <t>マエ</t>
    </rPh>
    <phoneticPr fontId="3"/>
  </si>
  <si>
    <t>調査地点</t>
  </si>
  <si>
    <t>7:00～19:00（12時間）</t>
    <phoneticPr fontId="3"/>
  </si>
  <si>
    <t>調査時間</t>
    <rPh sb="0" eb="2">
      <t>チョウサ</t>
    </rPh>
    <rPh sb="2" eb="4">
      <t>ジカン</t>
    </rPh>
    <phoneticPr fontId="3"/>
  </si>
  <si>
    <t>平成30年11月13日(火)</t>
    <rPh sb="12" eb="13">
      <t>ヒ</t>
    </rPh>
    <phoneticPr fontId="3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</si>
  <si>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3"/>
  </si>
  <si>
    <t>調査年月日</t>
    <rPh sb="0" eb="2">
      <t>チョウサ</t>
    </rPh>
    <rPh sb="2" eb="5">
      <t>ネンガッピ</t>
    </rPh>
    <phoneticPr fontId="3"/>
  </si>
  <si>
    <t>渋 滞 長 調 査 結 果 集 計 表</t>
    <rPh sb="0" eb="1">
      <t>シブ</t>
    </rPh>
    <rPh sb="2" eb="3">
      <t>トドコオ</t>
    </rPh>
    <rPh sb="4" eb="5">
      <t>チョウ</t>
    </rPh>
    <rPh sb="6" eb="7">
      <t>チョウ</t>
    </rPh>
    <rPh sb="8" eb="9">
      <t>ジャ</t>
    </rPh>
    <rPh sb="10" eb="11">
      <t>ケツ</t>
    </rPh>
    <rPh sb="12" eb="13">
      <t>カ</t>
    </rPh>
    <rPh sb="14" eb="15">
      <t>シュウ</t>
    </rPh>
    <rPh sb="16" eb="17">
      <t>ケイ</t>
    </rPh>
    <rPh sb="18" eb="19">
      <t>ヒョウ</t>
    </rPh>
    <phoneticPr fontId="3"/>
  </si>
  <si>
    <t>【ｍ】</t>
    <phoneticPr fontId="3"/>
  </si>
  <si>
    <t>　</t>
    <phoneticPr fontId="3"/>
  </si>
  <si>
    <t>①-2</t>
    <phoneticPr fontId="3"/>
  </si>
  <si>
    <t>7:00～19:00（12時間）</t>
    <phoneticPr fontId="3"/>
  </si>
  <si>
    <t>【ｍ】</t>
    <phoneticPr fontId="3"/>
  </si>
  <si>
    <t>　</t>
    <phoneticPr fontId="3"/>
  </si>
  <si>
    <t>②-1</t>
    <phoneticPr fontId="3"/>
  </si>
  <si>
    <t>7:00～19:00（12時間）</t>
    <phoneticPr fontId="3"/>
  </si>
  <si>
    <t>【ｍ】</t>
    <phoneticPr fontId="3"/>
  </si>
  <si>
    <t>②-2</t>
    <phoneticPr fontId="3"/>
  </si>
  <si>
    <t>7:00～19:00（12時間）</t>
    <phoneticPr fontId="3"/>
  </si>
  <si>
    <t>【ｍ】</t>
    <phoneticPr fontId="3"/>
  </si>
  <si>
    <t>②-3</t>
    <phoneticPr fontId="3"/>
  </si>
  <si>
    <t>18時</t>
    <rPh sb="2" eb="3">
      <t>ジ</t>
    </rPh>
    <phoneticPr fontId="3"/>
  </si>
  <si>
    <t>17時</t>
    <rPh sb="2" eb="3">
      <t>ジ</t>
    </rPh>
    <phoneticPr fontId="3"/>
  </si>
  <si>
    <t>16時</t>
    <rPh sb="2" eb="3">
      <t>ジ</t>
    </rPh>
    <phoneticPr fontId="3"/>
  </si>
  <si>
    <t>15時</t>
    <rPh sb="2" eb="3">
      <t>ジ</t>
    </rPh>
    <phoneticPr fontId="3"/>
  </si>
  <si>
    <t>14時</t>
    <rPh sb="2" eb="3">
      <t>ジ</t>
    </rPh>
    <phoneticPr fontId="3"/>
  </si>
  <si>
    <t>13時</t>
    <rPh sb="2" eb="3">
      <t>ジ</t>
    </rPh>
    <phoneticPr fontId="3"/>
  </si>
  <si>
    <t>12時</t>
    <rPh sb="2" eb="3">
      <t>ジ</t>
    </rPh>
    <phoneticPr fontId="3"/>
  </si>
  <si>
    <t>11時</t>
    <rPh sb="2" eb="3">
      <t>ジ</t>
    </rPh>
    <phoneticPr fontId="3"/>
  </si>
  <si>
    <t>10時</t>
    <rPh sb="2" eb="3">
      <t>ジ</t>
    </rPh>
    <phoneticPr fontId="3"/>
  </si>
  <si>
    <t>9時</t>
    <rPh sb="1" eb="2">
      <t>ジ</t>
    </rPh>
    <phoneticPr fontId="3"/>
  </si>
  <si>
    <t>8時</t>
    <rPh sb="1" eb="2">
      <t>ジ</t>
    </rPh>
    <phoneticPr fontId="3"/>
  </si>
  <si>
    <t>7時</t>
    <rPh sb="1" eb="2">
      <t>ジ</t>
    </rPh>
    <phoneticPr fontId="3"/>
  </si>
  <si>
    <t>３φ</t>
  </si>
  <si>
    <t>２φ</t>
  </si>
  <si>
    <t>１φ</t>
    <phoneticPr fontId="3"/>
  </si>
  <si>
    <t>　　　階梯
　時</t>
    <rPh sb="3" eb="5">
      <t>カイテイ</t>
    </rPh>
    <rPh sb="7" eb="8">
      <t>ジ</t>
    </rPh>
    <phoneticPr fontId="3"/>
  </si>
  <si>
    <t>平成３０年１１月１３日（火）</t>
  </si>
  <si>
    <t>Ｎｏ．３　幕張中学校前</t>
  </si>
  <si>
    <t>階梯秒数</t>
    <rPh sb="0" eb="2">
      <t>カイテイ</t>
    </rPh>
    <rPh sb="2" eb="3">
      <t>ビョウ</t>
    </rPh>
    <rPh sb="3" eb="4">
      <t>スウ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</si>
</sst>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);[Red]\(0.0\)"/>
    <numFmt numFmtId="177" formatCode="0.0_ "/>
    <numFmt numFmtId="178" formatCode="#,##0_ "/>
    <numFmt numFmtId="179" formatCode="#,##0.0"/>
    <numFmt numFmtId="180" formatCode="[m]:ss"/>
    <numFmt numFmtId="181" formatCode="0.0000000000000000_);[Red]\(0.0000000000000000\)"/>
    <numFmt numFmtId="182" formatCode="&quot;方向: &quot;0"/>
  </numFmts>
  <fonts count="35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0"/>
      <color indexed="22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6.5"/>
      <color indexed="9"/>
      <name val="ＭＳ 明朝"/>
      <family val="1"/>
      <charset val="128"/>
    </font>
    <font>
      <sz val="7.5"/>
      <name val="ＭＳ 明朝"/>
      <family val="1"/>
      <charset val="128"/>
    </font>
    <font>
      <sz val="8"/>
      <name val="ＭＳ 明朝"/>
      <family val="1"/>
      <charset val="128"/>
    </font>
    <font>
      <sz val="7"/>
      <name val="ＭＳ 明朝"/>
      <family val="1"/>
      <charset val="128"/>
    </font>
    <font>
      <sz val="6.5"/>
      <name val="ＭＳ 明朝"/>
      <family val="1"/>
      <charset val="128"/>
    </font>
    <font>
      <sz val="7"/>
      <color indexed="9"/>
      <name val="ＭＳ 明朝"/>
      <family val="1"/>
      <charset val="128"/>
    </font>
    <font>
      <sz val="8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8.5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gray0625">
        <bgColor indexed="9"/>
      </patternFill>
    </fill>
    <fill>
      <patternFill patternType="solid">
        <fgColor theme="0" tint="-0.1499984740745262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</borders>
  <cellStyleXfs count="10">
    <xf numFmtId="0" fontId="0" fillId="0" borderId="0">
      <alignment vertical="center"/>
    </xf>
    <xf numFmtId="38" fontId="9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9" fillId="0" borderId="0"/>
    <xf numFmtId="0" fontId="14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423">
    <xf numFmtId="0" fontId="0" fillId="0" borderId="0" xfId="0">
      <alignment vertical="center"/>
    </xf>
    <xf numFmtId="0" fontId="29" fillId="0" borderId="1" xfId="0" applyFont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 applyAlignment="1"/>
    <xf numFmtId="0" fontId="29" fillId="0" borderId="4" xfId="0" applyFont="1" applyBorder="1">
      <alignment vertical="center"/>
    </xf>
    <xf numFmtId="0" fontId="29" fillId="0" borderId="5" xfId="0" applyFont="1" applyBorder="1">
      <alignment vertical="center"/>
    </xf>
    <xf numFmtId="0" fontId="29" fillId="0" borderId="0" xfId="0" applyFont="1">
      <alignment vertical="center"/>
    </xf>
    <xf numFmtId="0" fontId="29" fillId="0" borderId="0" xfId="0" applyFont="1" applyBorder="1">
      <alignment vertical="center"/>
    </xf>
    <xf numFmtId="0" fontId="29" fillId="0" borderId="6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 applyBorder="1" applyAlignment="1">
      <alignment horizontal="centerContinuous" vertical="center"/>
    </xf>
    <xf numFmtId="0" fontId="29" fillId="0" borderId="8" xfId="0" applyFont="1" applyBorder="1" applyAlignment="1">
      <alignment horizontal="center" vertical="center" wrapText="1"/>
    </xf>
    <xf numFmtId="20" fontId="2" fillId="0" borderId="9" xfId="0" quotePrefix="1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20" fontId="2" fillId="0" borderId="11" xfId="0" quotePrefix="1" applyNumberFormat="1" applyFont="1" applyBorder="1" applyAlignment="1">
      <alignment horizontal="right" vertical="center"/>
    </xf>
    <xf numFmtId="20" fontId="2" fillId="0" borderId="12" xfId="0" quotePrefix="1" applyNumberFormat="1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20" fontId="2" fillId="0" borderId="14" xfId="0" quotePrefix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177" fontId="2" fillId="0" borderId="18" xfId="0" applyNumberFormat="1" applyFont="1" applyBorder="1">
      <alignment vertical="center"/>
    </xf>
    <xf numFmtId="177" fontId="2" fillId="0" borderId="19" xfId="0" applyNumberFormat="1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29" fillId="0" borderId="22" xfId="0" applyFont="1" applyBorder="1">
      <alignment vertical="center"/>
    </xf>
    <xf numFmtId="0" fontId="29" fillId="0" borderId="23" xfId="0" applyFont="1" applyBorder="1" applyAlignment="1">
      <alignment horizontal="right" vertical="center"/>
    </xf>
    <xf numFmtId="0" fontId="29" fillId="0" borderId="7" xfId="0" applyFont="1" applyBorder="1" applyAlignment="1">
      <alignment horizontal="right" vertical="center"/>
    </xf>
    <xf numFmtId="0" fontId="30" fillId="0" borderId="0" xfId="0" applyFont="1" applyBorder="1">
      <alignment vertical="center"/>
    </xf>
    <xf numFmtId="0" fontId="29" fillId="0" borderId="24" xfId="0" applyFont="1" applyBorder="1">
      <alignment vertical="center"/>
    </xf>
    <xf numFmtId="0" fontId="29" fillId="0" borderId="23" xfId="0" applyFont="1" applyBorder="1">
      <alignment vertical="center"/>
    </xf>
    <xf numFmtId="0" fontId="29" fillId="0" borderId="25" xfId="0" applyFont="1" applyBorder="1">
      <alignment vertical="center"/>
    </xf>
    <xf numFmtId="0" fontId="29" fillId="0" borderId="26" xfId="0" applyFont="1" applyBorder="1">
      <alignment vertical="center"/>
    </xf>
    <xf numFmtId="0" fontId="29" fillId="0" borderId="0" xfId="0" applyFont="1" applyAlignment="1">
      <alignment horizontal="right" vertical="center"/>
    </xf>
    <xf numFmtId="0" fontId="29" fillId="0" borderId="2" xfId="0" applyFont="1" applyBorder="1" applyAlignment="1">
      <alignment horizontal="centerContinuous" vertical="center"/>
    </xf>
    <xf numFmtId="0" fontId="30" fillId="0" borderId="0" xfId="0" applyFont="1" applyAlignment="1">
      <alignment vertical="center"/>
    </xf>
    <xf numFmtId="0" fontId="29" fillId="0" borderId="27" xfId="0" applyFont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177" fontId="2" fillId="0" borderId="0" xfId="0" applyNumberFormat="1" applyFont="1" applyBorder="1">
      <alignment vertical="center"/>
    </xf>
    <xf numFmtId="176" fontId="2" fillId="0" borderId="0" xfId="0" applyNumberFormat="1" applyFont="1" applyBorder="1">
      <alignment vertical="center"/>
    </xf>
    <xf numFmtId="177" fontId="29" fillId="0" borderId="0" xfId="0" applyNumberFormat="1" applyFont="1" applyBorder="1" applyAlignment="1">
      <alignment vertical="center"/>
    </xf>
    <xf numFmtId="10" fontId="29" fillId="0" borderId="0" xfId="0" applyNumberFormat="1" applyFont="1" applyBorder="1">
      <alignment vertical="center"/>
    </xf>
    <xf numFmtId="0" fontId="31" fillId="0" borderId="0" xfId="0" applyFont="1">
      <alignment vertical="center"/>
    </xf>
    <xf numFmtId="0" fontId="31" fillId="0" borderId="0" xfId="0" applyFont="1" applyBorder="1">
      <alignment vertical="center"/>
    </xf>
    <xf numFmtId="0" fontId="31" fillId="0" borderId="0" xfId="0" applyFont="1" applyBorder="1" applyAlignment="1">
      <alignment horizontal="centerContinuous" vertical="center"/>
    </xf>
    <xf numFmtId="176" fontId="2" fillId="0" borderId="5" xfId="0" applyNumberFormat="1" applyFont="1" applyBorder="1">
      <alignment vertical="center"/>
    </xf>
    <xf numFmtId="0" fontId="29" fillId="0" borderId="9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31" fillId="0" borderId="0" xfId="0" applyFont="1" applyAlignment="1"/>
    <xf numFmtId="0" fontId="29" fillId="0" borderId="0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 wrapText="1"/>
    </xf>
    <xf numFmtId="177" fontId="2" fillId="0" borderId="29" xfId="0" applyNumberFormat="1" applyFont="1" applyBorder="1">
      <alignment vertical="center"/>
    </xf>
    <xf numFmtId="176" fontId="2" fillId="0" borderId="30" xfId="0" applyNumberFormat="1" applyFont="1" applyBorder="1">
      <alignment vertical="center"/>
    </xf>
    <xf numFmtId="176" fontId="2" fillId="0" borderId="31" xfId="0" applyNumberFormat="1" applyFont="1" applyBorder="1">
      <alignment vertical="center"/>
    </xf>
    <xf numFmtId="0" fontId="32" fillId="0" borderId="0" xfId="0" applyFont="1" applyAlignment="1">
      <alignment horizontal="right" vertical="top"/>
    </xf>
    <xf numFmtId="0" fontId="7" fillId="0" borderId="0" xfId="2" applyFont="1" applyBorder="1" applyAlignment="1">
      <alignment horizontal="center"/>
    </xf>
    <xf numFmtId="0" fontId="6" fillId="0" borderId="0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8" fillId="0" borderId="0" xfId="2" applyFont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0" fillId="0" borderId="0" xfId="4" applyFont="1"/>
    <xf numFmtId="0" fontId="10" fillId="0" borderId="7" xfId="4" applyFont="1" applyBorder="1"/>
    <xf numFmtId="0" fontId="10" fillId="0" borderId="4" xfId="4" applyFont="1" applyBorder="1"/>
    <xf numFmtId="0" fontId="10" fillId="0" borderId="3" xfId="4" applyFont="1" applyBorder="1"/>
    <xf numFmtId="0" fontId="10" fillId="0" borderId="6" xfId="4" applyFont="1" applyBorder="1"/>
    <xf numFmtId="0" fontId="10" fillId="0" borderId="0" xfId="4" applyFont="1" applyBorder="1"/>
    <xf numFmtId="0" fontId="10" fillId="0" borderId="33" xfId="4" applyFont="1" applyBorder="1"/>
    <xf numFmtId="0" fontId="10" fillId="0" borderId="23" xfId="4" applyFont="1" applyBorder="1"/>
    <xf numFmtId="0" fontId="10" fillId="0" borderId="2" xfId="4" applyFont="1" applyBorder="1"/>
    <xf numFmtId="0" fontId="10" fillId="0" borderId="1" xfId="4" applyFont="1" applyBorder="1"/>
    <xf numFmtId="0" fontId="10" fillId="0" borderId="0" xfId="4" applyFont="1" applyAlignment="1">
      <alignment horizontal="right"/>
    </xf>
    <xf numFmtId="0" fontId="12" fillId="0" borderId="0" xfId="4" applyFont="1"/>
    <xf numFmtId="0" fontId="2" fillId="0" borderId="0" xfId="3" applyFont="1" applyFill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Border="1">
      <alignment vertical="center"/>
    </xf>
    <xf numFmtId="0" fontId="2" fillId="0" borderId="0" xfId="3" applyFont="1" applyFill="1" applyBorder="1" applyAlignment="1">
      <alignment horizontal="center" vertical="center"/>
    </xf>
    <xf numFmtId="177" fontId="10" fillId="0" borderId="2" xfId="3" applyNumberFormat="1" applyFont="1" applyFill="1" applyBorder="1">
      <alignment vertical="center"/>
    </xf>
    <xf numFmtId="0" fontId="10" fillId="0" borderId="2" xfId="3" applyFont="1" applyFill="1" applyBorder="1">
      <alignment vertical="center"/>
    </xf>
    <xf numFmtId="20" fontId="10" fillId="0" borderId="2" xfId="3" quotePrefix="1" applyNumberFormat="1" applyFont="1" applyFill="1" applyBorder="1" applyAlignment="1">
      <alignment horizontal="centerContinuous" vertical="center"/>
    </xf>
    <xf numFmtId="177" fontId="10" fillId="0" borderId="31" xfId="3" applyNumberFormat="1" applyFont="1" applyFill="1" applyBorder="1">
      <alignment vertical="center"/>
    </xf>
    <xf numFmtId="177" fontId="10" fillId="0" borderId="5" xfId="3" applyNumberFormat="1" applyFont="1" applyFill="1" applyBorder="1">
      <alignment vertical="center"/>
    </xf>
    <xf numFmtId="0" fontId="10" fillId="0" borderId="5" xfId="3" applyFont="1" applyFill="1" applyBorder="1">
      <alignment vertical="center"/>
    </xf>
    <xf numFmtId="0" fontId="10" fillId="0" borderId="50" xfId="3" applyFont="1" applyFill="1" applyBorder="1">
      <alignment vertical="center"/>
    </xf>
    <xf numFmtId="0" fontId="10" fillId="0" borderId="17" xfId="3" applyFont="1" applyFill="1" applyBorder="1" applyAlignment="1">
      <alignment horizontal="centerContinuous" vertical="center"/>
    </xf>
    <xf numFmtId="0" fontId="10" fillId="0" borderId="15" xfId="3" applyFont="1" applyFill="1" applyBorder="1" applyAlignment="1">
      <alignment horizontal="centerContinuous" vertical="center"/>
    </xf>
    <xf numFmtId="177" fontId="10" fillId="0" borderId="51" xfId="3" applyNumberFormat="1" applyFont="1" applyFill="1" applyBorder="1">
      <alignment vertical="center"/>
    </xf>
    <xf numFmtId="177" fontId="10" fillId="0" borderId="52" xfId="3" applyNumberFormat="1" applyFont="1" applyFill="1" applyBorder="1">
      <alignment vertical="center"/>
    </xf>
    <xf numFmtId="0" fontId="10" fillId="0" borderId="52" xfId="3" applyFont="1" applyFill="1" applyBorder="1">
      <alignment vertical="center"/>
    </xf>
    <xf numFmtId="0" fontId="10" fillId="0" borderId="53" xfId="3" applyNumberFormat="1" applyFont="1" applyFill="1" applyBorder="1">
      <alignment vertical="center"/>
    </xf>
    <xf numFmtId="20" fontId="10" fillId="0" borderId="54" xfId="3" quotePrefix="1" applyNumberFormat="1" applyFont="1" applyFill="1" applyBorder="1" applyAlignment="1">
      <alignment horizontal="centerContinuous" vertical="center"/>
    </xf>
    <xf numFmtId="20" fontId="10" fillId="0" borderId="55" xfId="3" quotePrefix="1" applyNumberFormat="1" applyFont="1" applyFill="1" applyBorder="1" applyAlignment="1">
      <alignment horizontal="centerContinuous" vertical="center"/>
    </xf>
    <xf numFmtId="177" fontId="10" fillId="0" borderId="56" xfId="3" applyNumberFormat="1" applyFont="1" applyFill="1" applyBorder="1">
      <alignment vertical="center"/>
    </xf>
    <xf numFmtId="177" fontId="10" fillId="0" borderId="57" xfId="3" applyNumberFormat="1" applyFont="1" applyFill="1" applyBorder="1">
      <alignment vertical="center"/>
    </xf>
    <xf numFmtId="0" fontId="10" fillId="0" borderId="57" xfId="3" applyFont="1" applyFill="1" applyBorder="1">
      <alignment vertical="center"/>
    </xf>
    <xf numFmtId="0" fontId="10" fillId="0" borderId="58" xfId="3" applyNumberFormat="1" applyFont="1" applyFill="1" applyBorder="1">
      <alignment vertical="center"/>
    </xf>
    <xf numFmtId="20" fontId="10" fillId="0" borderId="6" xfId="3" quotePrefix="1" applyNumberFormat="1" applyFont="1" applyFill="1" applyBorder="1" applyAlignment="1">
      <alignment horizontal="centerContinuous" vertical="center"/>
    </xf>
    <xf numFmtId="20" fontId="10" fillId="0" borderId="33" xfId="3" quotePrefix="1" applyNumberFormat="1" applyFont="1" applyFill="1" applyBorder="1" applyAlignment="1">
      <alignment horizontal="centerContinuous" vertical="center"/>
    </xf>
    <xf numFmtId="177" fontId="10" fillId="0" borderId="59" xfId="3" applyNumberFormat="1" applyFont="1" applyFill="1" applyBorder="1">
      <alignment vertical="center"/>
    </xf>
    <xf numFmtId="177" fontId="10" fillId="0" borderId="60" xfId="3" applyNumberFormat="1" applyFont="1" applyFill="1" applyBorder="1">
      <alignment vertical="center"/>
    </xf>
    <xf numFmtId="0" fontId="10" fillId="0" borderId="60" xfId="3" applyFont="1" applyFill="1" applyBorder="1">
      <alignment vertical="center"/>
    </xf>
    <xf numFmtId="0" fontId="10" fillId="0" borderId="61" xfId="3" applyNumberFormat="1" applyFont="1" applyFill="1" applyBorder="1">
      <alignment vertical="center"/>
    </xf>
    <xf numFmtId="20" fontId="10" fillId="0" borderId="62" xfId="3" quotePrefix="1" applyNumberFormat="1" applyFont="1" applyFill="1" applyBorder="1" applyAlignment="1">
      <alignment horizontal="centerContinuous" vertical="center"/>
    </xf>
    <xf numFmtId="20" fontId="10" fillId="0" borderId="63" xfId="3" quotePrefix="1" applyNumberFormat="1" applyFont="1" applyFill="1" applyBorder="1" applyAlignment="1">
      <alignment horizontal="centerContinuous" vertical="center"/>
    </xf>
    <xf numFmtId="177" fontId="10" fillId="0" borderId="29" xfId="3" applyNumberFormat="1" applyFont="1" applyFill="1" applyBorder="1">
      <alignment vertical="center"/>
    </xf>
    <xf numFmtId="177" fontId="10" fillId="0" borderId="18" xfId="3" applyNumberFormat="1" applyFont="1" applyFill="1" applyBorder="1">
      <alignment vertical="center"/>
    </xf>
    <xf numFmtId="0" fontId="10" fillId="0" borderId="18" xfId="3" applyFont="1" applyFill="1" applyBorder="1">
      <alignment vertical="center"/>
    </xf>
    <xf numFmtId="0" fontId="10" fillId="0" borderId="64" xfId="3" applyNumberFormat="1" applyFont="1" applyFill="1" applyBorder="1">
      <alignment vertical="center"/>
    </xf>
    <xf numFmtId="20" fontId="10" fillId="0" borderId="11" xfId="3" quotePrefix="1" applyNumberFormat="1" applyFont="1" applyFill="1" applyBorder="1" applyAlignment="1">
      <alignment horizontal="centerContinuous" vertical="center"/>
    </xf>
    <xf numFmtId="20" fontId="10" fillId="0" borderId="9" xfId="3" quotePrefix="1" applyNumberFormat="1" applyFont="1" applyFill="1" applyBorder="1" applyAlignment="1">
      <alignment horizontal="centerContinuous" vertical="center"/>
    </xf>
    <xf numFmtId="177" fontId="10" fillId="0" borderId="65" xfId="3" applyNumberFormat="1" applyFont="1" applyFill="1" applyBorder="1">
      <alignment vertical="center"/>
    </xf>
    <xf numFmtId="177" fontId="10" fillId="0" borderId="66" xfId="3" applyNumberFormat="1" applyFont="1" applyFill="1" applyBorder="1">
      <alignment vertical="center"/>
    </xf>
    <xf numFmtId="0" fontId="10" fillId="0" borderId="66" xfId="3" applyFont="1" applyFill="1" applyBorder="1">
      <alignment vertical="center"/>
    </xf>
    <xf numFmtId="0" fontId="10" fillId="0" borderId="67" xfId="3" applyFont="1" applyFill="1" applyBorder="1">
      <alignment vertical="center"/>
    </xf>
    <xf numFmtId="20" fontId="10" fillId="0" borderId="48" xfId="3" quotePrefix="1" applyNumberFormat="1" applyFont="1" applyFill="1" applyBorder="1" applyAlignment="1">
      <alignment horizontal="centerContinuous" vertical="center"/>
    </xf>
    <xf numFmtId="20" fontId="10" fillId="0" borderId="49" xfId="3" quotePrefix="1" applyNumberFormat="1" applyFont="1" applyFill="1" applyBorder="1" applyAlignment="1">
      <alignment horizontal="centerContinuous" vertical="center"/>
    </xf>
    <xf numFmtId="20" fontId="10" fillId="0" borderId="17" xfId="3" quotePrefix="1" applyNumberFormat="1" applyFont="1" applyFill="1" applyBorder="1" applyAlignment="1">
      <alignment horizontal="centerContinuous" vertical="center"/>
    </xf>
    <xf numFmtId="20" fontId="10" fillId="0" borderId="15" xfId="3" quotePrefix="1" applyNumberFormat="1" applyFont="1" applyFill="1" applyBorder="1" applyAlignment="1">
      <alignment horizontal="centerContinuous" vertical="center"/>
    </xf>
    <xf numFmtId="0" fontId="10" fillId="0" borderId="28" xfId="3" applyFont="1" applyFill="1" applyBorder="1" applyAlignment="1">
      <alignment horizontal="center" vertical="center" wrapText="1"/>
    </xf>
    <xf numFmtId="0" fontId="10" fillId="0" borderId="8" xfId="3" applyFont="1" applyFill="1" applyBorder="1" applyAlignment="1">
      <alignment horizontal="center" vertical="center" wrapText="1"/>
    </xf>
    <xf numFmtId="0" fontId="10" fillId="0" borderId="27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right" vertical="top"/>
    </xf>
    <xf numFmtId="0" fontId="10" fillId="0" borderId="3" xfId="3" applyFont="1" applyFill="1" applyBorder="1" applyAlignment="1">
      <alignment horizontal="center"/>
    </xf>
    <xf numFmtId="0" fontId="10" fillId="0" borderId="23" xfId="3" applyFont="1" applyFill="1" applyBorder="1" applyAlignment="1">
      <alignment horizontal="right" vertical="center"/>
    </xf>
    <xf numFmtId="0" fontId="10" fillId="0" borderId="1" xfId="3" applyFont="1" applyFill="1" applyBorder="1" applyAlignment="1">
      <alignment horizontal="center" vertical="center"/>
    </xf>
    <xf numFmtId="0" fontId="2" fillId="0" borderId="0" xfId="3" applyFont="1" applyFill="1" applyAlignment="1">
      <alignment horizontal="right"/>
    </xf>
    <xf numFmtId="0" fontId="2" fillId="0" borderId="7" xfId="3" applyFont="1" applyFill="1" applyBorder="1">
      <alignment vertical="center"/>
    </xf>
    <xf numFmtId="0" fontId="2" fillId="0" borderId="4" xfId="3" applyFont="1" applyFill="1" applyBorder="1">
      <alignment vertical="center"/>
    </xf>
    <xf numFmtId="0" fontId="2" fillId="0" borderId="3" xfId="3" applyFont="1" applyFill="1" applyBorder="1">
      <alignment vertical="center"/>
    </xf>
    <xf numFmtId="0" fontId="10" fillId="0" borderId="26" xfId="3" applyFont="1" applyFill="1" applyBorder="1" applyAlignment="1">
      <alignment vertical="distributed" textRotation="255"/>
    </xf>
    <xf numFmtId="0" fontId="10" fillId="0" borderId="0" xfId="3" applyFont="1" applyFill="1">
      <alignment vertical="center"/>
    </xf>
    <xf numFmtId="0" fontId="2" fillId="0" borderId="6" xfId="3" applyFont="1" applyFill="1" applyBorder="1">
      <alignment vertical="center"/>
    </xf>
    <xf numFmtId="0" fontId="2" fillId="0" borderId="33" xfId="3" applyFont="1" applyFill="1" applyBorder="1">
      <alignment vertical="center"/>
    </xf>
    <xf numFmtId="0" fontId="10" fillId="0" borderId="24" xfId="3" applyFont="1" applyFill="1" applyBorder="1" applyAlignment="1">
      <alignment vertical="distributed" textRotation="255"/>
    </xf>
    <xf numFmtId="0" fontId="10" fillId="0" borderId="0" xfId="3" applyFont="1" applyFill="1" applyAlignment="1">
      <alignment horizontal="left" vertical="center"/>
    </xf>
    <xf numFmtId="0" fontId="10" fillId="0" borderId="0" xfId="3" applyFont="1" applyFill="1" applyAlignment="1">
      <alignment horizontal="center" vertical="center"/>
    </xf>
    <xf numFmtId="0" fontId="2" fillId="0" borderId="24" xfId="3" applyFont="1" applyFill="1" applyBorder="1">
      <alignment vertical="center"/>
    </xf>
    <xf numFmtId="20" fontId="2" fillId="0" borderId="0" xfId="3" applyNumberFormat="1" applyFont="1" applyFill="1">
      <alignment vertical="center"/>
    </xf>
    <xf numFmtId="0" fontId="2" fillId="0" borderId="23" xfId="3" applyFont="1" applyFill="1" applyBorder="1">
      <alignment vertical="center"/>
    </xf>
    <xf numFmtId="0" fontId="2" fillId="0" borderId="2" xfId="3" applyFont="1" applyFill="1" applyBorder="1">
      <alignment vertical="center"/>
    </xf>
    <xf numFmtId="0" fontId="2" fillId="0" borderId="1" xfId="3" applyFont="1" applyFill="1" applyBorder="1">
      <alignment vertical="center"/>
    </xf>
    <xf numFmtId="0" fontId="2" fillId="0" borderId="25" xfId="3" applyFont="1" applyFill="1" applyBorder="1">
      <alignment vertical="center"/>
    </xf>
    <xf numFmtId="0" fontId="12" fillId="0" borderId="0" xfId="3" applyFont="1" applyFill="1">
      <alignment vertical="center"/>
    </xf>
    <xf numFmtId="0" fontId="10" fillId="0" borderId="0" xfId="5" applyFont="1"/>
    <xf numFmtId="0" fontId="15" fillId="0" borderId="0" xfId="5" applyFont="1"/>
    <xf numFmtId="0" fontId="15" fillId="0" borderId="0" xfId="5" applyFont="1" applyBorder="1"/>
    <xf numFmtId="49" fontId="10" fillId="0" borderId="0" xfId="5" applyNumberFormat="1" applyFont="1"/>
    <xf numFmtId="0" fontId="10" fillId="0" borderId="0" xfId="5" applyFont="1" applyFill="1"/>
    <xf numFmtId="0" fontId="15" fillId="0" borderId="0" xfId="5" applyNumberFormat="1" applyFont="1"/>
    <xf numFmtId="0" fontId="15" fillId="0" borderId="0" xfId="5" applyNumberFormat="1" applyFont="1" applyBorder="1"/>
    <xf numFmtId="0" fontId="16" fillId="0" borderId="0" xfId="5" applyNumberFormat="1" applyFont="1" applyBorder="1"/>
    <xf numFmtId="0" fontId="17" fillId="0" borderId="0" xfId="5" applyNumberFormat="1" applyFont="1" applyBorder="1" applyAlignment="1">
      <alignment horizontal="center" vertical="center"/>
    </xf>
    <xf numFmtId="0" fontId="10" fillId="0" borderId="7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49" fontId="10" fillId="0" borderId="4" xfId="5" applyNumberFormat="1" applyFont="1" applyBorder="1" applyAlignment="1">
      <alignment vertical="center"/>
    </xf>
    <xf numFmtId="0" fontId="10" fillId="0" borderId="3" xfId="5" applyFont="1" applyFill="1" applyBorder="1"/>
    <xf numFmtId="0" fontId="10" fillId="0" borderId="6" xfId="5" applyFont="1" applyBorder="1"/>
    <xf numFmtId="0" fontId="18" fillId="0" borderId="7" xfId="5" applyFont="1" applyBorder="1"/>
    <xf numFmtId="0" fontId="18" fillId="0" borderId="4" xfId="5" applyFont="1" applyBorder="1"/>
    <xf numFmtId="49" fontId="18" fillId="0" borderId="4" xfId="5" applyNumberFormat="1" applyFont="1" applyBorder="1" applyAlignment="1">
      <alignment horizontal="center" vertical="center"/>
    </xf>
    <xf numFmtId="3" fontId="18" fillId="0" borderId="4" xfId="5" applyNumberFormat="1" applyFont="1" applyFill="1" applyBorder="1" applyAlignment="1">
      <alignment vertical="center"/>
    </xf>
    <xf numFmtId="179" fontId="18" fillId="0" borderId="4" xfId="5" applyNumberFormat="1" applyFont="1" applyFill="1" applyBorder="1" applyAlignment="1">
      <alignment vertical="center"/>
    </xf>
    <xf numFmtId="3" fontId="18" fillId="0" borderId="4" xfId="5" quotePrefix="1" applyNumberFormat="1" applyFont="1" applyFill="1" applyBorder="1" applyAlignment="1">
      <alignment horizontal="left" vertical="center"/>
    </xf>
    <xf numFmtId="49" fontId="18" fillId="0" borderId="26" xfId="5" quotePrefix="1" applyNumberFormat="1" applyFont="1" applyBorder="1" applyAlignment="1">
      <alignment horizontal="center" vertical="center"/>
    </xf>
    <xf numFmtId="0" fontId="10" fillId="0" borderId="33" xfId="5" applyFont="1" applyFill="1" applyBorder="1"/>
    <xf numFmtId="0" fontId="18" fillId="0" borderId="6" xfId="5" applyFont="1" applyBorder="1"/>
    <xf numFmtId="0" fontId="18" fillId="0" borderId="0" xfId="5" applyFont="1" applyBorder="1"/>
    <xf numFmtId="49" fontId="18" fillId="0" borderId="0" xfId="5" applyNumberFormat="1" applyFont="1" applyBorder="1" applyAlignment="1">
      <alignment horizontal="center" vertical="center"/>
    </xf>
    <xf numFmtId="3" fontId="18" fillId="0" borderId="0" xfId="5" applyNumberFormat="1" applyFont="1" applyFill="1" applyBorder="1" applyAlignment="1">
      <alignment vertical="center"/>
    </xf>
    <xf numFmtId="179" fontId="18" fillId="0" borderId="0" xfId="5" applyNumberFormat="1" applyFont="1" applyFill="1" applyBorder="1" applyAlignment="1">
      <alignment vertical="center"/>
    </xf>
    <xf numFmtId="3" fontId="18" fillId="0" borderId="0" xfId="5" quotePrefix="1" applyNumberFormat="1" applyFont="1" applyFill="1" applyBorder="1" applyAlignment="1">
      <alignment horizontal="left" vertical="center"/>
    </xf>
    <xf numFmtId="49" fontId="18" fillId="0" borderId="24" xfId="5" quotePrefix="1" applyNumberFormat="1" applyFont="1" applyBorder="1" applyAlignment="1">
      <alignment horizontal="center" vertical="center"/>
    </xf>
    <xf numFmtId="0" fontId="18" fillId="0" borderId="23" xfId="5" applyFont="1" applyBorder="1"/>
    <xf numFmtId="0" fontId="18" fillId="0" borderId="2" xfId="5" applyFont="1" applyBorder="1"/>
    <xf numFmtId="49" fontId="18" fillId="0" borderId="2" xfId="5" applyNumberFormat="1" applyFont="1" applyBorder="1" applyAlignment="1">
      <alignment horizontal="center" vertical="center"/>
    </xf>
    <xf numFmtId="3" fontId="18" fillId="0" borderId="2" xfId="5" applyNumberFormat="1" applyFont="1" applyFill="1" applyBorder="1" applyAlignment="1">
      <alignment vertical="center"/>
    </xf>
    <xf numFmtId="179" fontId="18" fillId="0" borderId="2" xfId="5" applyNumberFormat="1" applyFont="1" applyFill="1" applyBorder="1" applyAlignment="1">
      <alignment vertical="center"/>
    </xf>
    <xf numFmtId="3" fontId="18" fillId="0" borderId="2" xfId="5" quotePrefix="1" applyNumberFormat="1" applyFont="1" applyFill="1" applyBorder="1" applyAlignment="1">
      <alignment horizontal="left" vertical="center"/>
    </xf>
    <xf numFmtId="49" fontId="18" fillId="0" borderId="25" xfId="5" applyNumberFormat="1" applyFont="1" applyBorder="1" applyAlignment="1">
      <alignment horizontal="center" vertical="center"/>
    </xf>
    <xf numFmtId="0" fontId="10" fillId="0" borderId="0" xfId="5" applyFont="1" applyBorder="1"/>
    <xf numFmtId="49" fontId="19" fillId="0" borderId="0" xfId="5" applyNumberFormat="1" applyFont="1" applyBorder="1" applyAlignment="1">
      <alignment horizontal="center" vertical="center"/>
    </xf>
    <xf numFmtId="3" fontId="20" fillId="0" borderId="0" xfId="5" applyNumberFormat="1" applyFont="1" applyFill="1" applyBorder="1" applyAlignment="1">
      <alignment vertical="center"/>
    </xf>
    <xf numFmtId="179" fontId="20" fillId="0" borderId="0" xfId="5" applyNumberFormat="1" applyFont="1" applyFill="1" applyBorder="1" applyAlignment="1">
      <alignment vertical="center"/>
    </xf>
    <xf numFmtId="49" fontId="20" fillId="0" borderId="0" xfId="5" quotePrefix="1" applyNumberFormat="1" applyFont="1" applyBorder="1" applyAlignment="1">
      <alignment horizontal="center" vertical="center"/>
    </xf>
    <xf numFmtId="0" fontId="10" fillId="0" borderId="7" xfId="5" applyFont="1" applyBorder="1"/>
    <xf numFmtId="0" fontId="10" fillId="0" borderId="4" xfId="5" applyFont="1" applyBorder="1"/>
    <xf numFmtId="49" fontId="19" fillId="0" borderId="4" xfId="5" applyNumberFormat="1" applyFont="1" applyBorder="1" applyAlignment="1">
      <alignment horizontal="center" vertical="center"/>
    </xf>
    <xf numFmtId="3" fontId="20" fillId="0" borderId="4" xfId="5" applyNumberFormat="1" applyFont="1" applyFill="1" applyBorder="1" applyAlignment="1">
      <alignment vertical="center"/>
    </xf>
    <xf numFmtId="179" fontId="20" fillId="0" borderId="4" xfId="5" applyNumberFormat="1" applyFont="1" applyFill="1" applyBorder="1" applyAlignment="1">
      <alignment vertical="center"/>
    </xf>
    <xf numFmtId="179" fontId="20" fillId="0" borderId="3" xfId="5" applyNumberFormat="1" applyFont="1" applyFill="1" applyBorder="1" applyAlignment="1">
      <alignment vertical="center"/>
    </xf>
    <xf numFmtId="49" fontId="20" fillId="0" borderId="0" xfId="5" quotePrefix="1" applyNumberFormat="1" applyFont="1" applyBorder="1" applyAlignment="1">
      <alignment vertical="center"/>
    </xf>
    <xf numFmtId="0" fontId="10" fillId="0" borderId="0" xfId="5" applyNumberFormat="1" applyFont="1"/>
    <xf numFmtId="0" fontId="14" fillId="0" borderId="0" xfId="5" applyNumberFormat="1" applyFont="1" applyBorder="1"/>
    <xf numFmtId="0" fontId="21" fillId="0" borderId="0" xfId="5" applyNumberFormat="1" applyFont="1" applyBorder="1" applyAlignment="1">
      <alignment horizontal="center" vertical="center"/>
    </xf>
    <xf numFmtId="0" fontId="10" fillId="0" borderId="0" xfId="5" applyNumberFormat="1" applyFont="1" applyBorder="1"/>
    <xf numFmtId="0" fontId="22" fillId="0" borderId="0" xfId="6" applyNumberFormat="1" applyFont="1" applyBorder="1" applyAlignment="1">
      <alignment vertical="center"/>
    </xf>
    <xf numFmtId="178" fontId="17" fillId="0" borderId="0" xfId="5" applyNumberFormat="1" applyFont="1" applyBorder="1" applyAlignment="1">
      <alignment horizontal="center" vertical="center"/>
    </xf>
    <xf numFmtId="45" fontId="21" fillId="0" borderId="6" xfId="5" applyNumberFormat="1" applyFont="1" applyFill="1" applyBorder="1" applyAlignment="1">
      <alignment horizontal="center" vertical="center"/>
    </xf>
    <xf numFmtId="3" fontId="21" fillId="0" borderId="6" xfId="5" applyNumberFormat="1" applyFont="1" applyFill="1" applyBorder="1" applyAlignment="1">
      <alignment vertical="center"/>
    </xf>
    <xf numFmtId="49" fontId="21" fillId="0" borderId="0" xfId="5" quotePrefix="1" applyNumberFormat="1" applyFont="1" applyBorder="1" applyAlignment="1">
      <alignment horizontal="center" vertical="center"/>
    </xf>
    <xf numFmtId="3" fontId="21" fillId="0" borderId="0" xfId="5" applyNumberFormat="1" applyFont="1" applyFill="1" applyBorder="1" applyAlignment="1">
      <alignment vertical="center"/>
    </xf>
    <xf numFmtId="179" fontId="21" fillId="0" borderId="0" xfId="5" applyNumberFormat="1" applyFont="1" applyFill="1" applyBorder="1" applyAlignment="1">
      <alignment vertical="center"/>
    </xf>
    <xf numFmtId="3" fontId="21" fillId="0" borderId="33" xfId="5" applyNumberFormat="1" applyFont="1" applyFill="1" applyBorder="1" applyAlignment="1">
      <alignment vertical="center"/>
    </xf>
    <xf numFmtId="49" fontId="19" fillId="0" borderId="28" xfId="5" applyNumberFormat="1" applyFont="1" applyBorder="1" applyAlignment="1">
      <alignment horizontal="center" vertical="center"/>
    </xf>
    <xf numFmtId="49" fontId="21" fillId="0" borderId="68" xfId="5" applyNumberFormat="1" applyFont="1" applyBorder="1" applyAlignment="1">
      <alignment horizontal="center" vertical="center" shrinkToFit="1"/>
    </xf>
    <xf numFmtId="180" fontId="19" fillId="0" borderId="68" xfId="5" applyNumberFormat="1" applyFont="1" applyBorder="1" applyAlignment="1">
      <alignment vertical="center"/>
    </xf>
    <xf numFmtId="178" fontId="19" fillId="0" borderId="68" xfId="5" applyNumberFormat="1" applyFont="1" applyBorder="1" applyAlignment="1">
      <alignment vertical="center"/>
    </xf>
    <xf numFmtId="178" fontId="19" fillId="0" borderId="69" xfId="5" applyNumberFormat="1" applyFont="1" applyBorder="1" applyAlignment="1">
      <alignment vertical="center"/>
    </xf>
    <xf numFmtId="20" fontId="19" fillId="0" borderId="36" xfId="5" applyNumberFormat="1" applyFont="1" applyBorder="1" applyAlignment="1">
      <alignment horizontal="center" vertical="center"/>
    </xf>
    <xf numFmtId="49" fontId="19" fillId="0" borderId="30" xfId="5" applyNumberFormat="1" applyFont="1" applyFill="1" applyBorder="1" applyAlignment="1">
      <alignment horizontal="center" vertical="center"/>
    </xf>
    <xf numFmtId="49" fontId="21" fillId="0" borderId="70" xfId="5" applyNumberFormat="1" applyFont="1" applyFill="1" applyBorder="1" applyAlignment="1">
      <alignment horizontal="center" vertical="center" shrinkToFit="1"/>
    </xf>
    <xf numFmtId="180" fontId="19" fillId="0" borderId="70" xfId="5" applyNumberFormat="1" applyFont="1" applyFill="1" applyBorder="1" applyAlignment="1">
      <alignment vertical="center"/>
    </xf>
    <xf numFmtId="178" fontId="19" fillId="0" borderId="70" xfId="5" applyNumberFormat="1" applyFont="1" applyFill="1" applyBorder="1" applyAlignment="1">
      <alignment vertical="center"/>
    </xf>
    <xf numFmtId="178" fontId="19" fillId="0" borderId="12" xfId="5" applyNumberFormat="1" applyFont="1" applyFill="1" applyBorder="1" applyAlignment="1">
      <alignment vertical="center"/>
    </xf>
    <xf numFmtId="20" fontId="19" fillId="0" borderId="38" xfId="5" applyNumberFormat="1" applyFont="1" applyBorder="1" applyAlignment="1">
      <alignment horizontal="center" vertical="center"/>
    </xf>
    <xf numFmtId="49" fontId="21" fillId="0" borderId="71" xfId="5" applyNumberFormat="1" applyFont="1" applyFill="1" applyBorder="1" applyAlignment="1">
      <alignment horizontal="center" vertical="center" shrinkToFit="1"/>
    </xf>
    <xf numFmtId="49" fontId="21" fillId="0" borderId="72" xfId="5" applyNumberFormat="1" applyFont="1" applyFill="1" applyBorder="1" applyAlignment="1">
      <alignment horizontal="center" vertical="center" shrinkToFit="1"/>
    </xf>
    <xf numFmtId="180" fontId="19" fillId="0" borderId="72" xfId="5" applyNumberFormat="1" applyFont="1" applyFill="1" applyBorder="1" applyAlignment="1">
      <alignment vertical="center"/>
    </xf>
    <xf numFmtId="178" fontId="19" fillId="0" borderId="72" xfId="5" applyNumberFormat="1" applyFont="1" applyFill="1" applyBorder="1" applyAlignment="1">
      <alignment vertical="center"/>
    </xf>
    <xf numFmtId="178" fontId="19" fillId="0" borderId="9" xfId="5" applyNumberFormat="1" applyFont="1" applyFill="1" applyBorder="1" applyAlignment="1">
      <alignment vertical="center"/>
    </xf>
    <xf numFmtId="20" fontId="19" fillId="0" borderId="45" xfId="5" applyNumberFormat="1" applyFont="1" applyBorder="1" applyAlignment="1">
      <alignment horizontal="center" vertical="center"/>
    </xf>
    <xf numFmtId="181" fontId="15" fillId="0" borderId="0" xfId="5" applyNumberFormat="1" applyFont="1" applyBorder="1"/>
    <xf numFmtId="49" fontId="19" fillId="0" borderId="29" xfId="5" applyNumberFormat="1" applyFont="1" applyFill="1" applyBorder="1" applyAlignment="1">
      <alignment horizontal="center" vertical="center"/>
    </xf>
    <xf numFmtId="49" fontId="19" fillId="0" borderId="65" xfId="5" applyNumberFormat="1" applyFont="1" applyBorder="1" applyAlignment="1">
      <alignment horizontal="center" vertical="center"/>
    </xf>
    <xf numFmtId="49" fontId="21" fillId="0" borderId="73" xfId="5" applyNumberFormat="1" applyFont="1" applyBorder="1" applyAlignment="1">
      <alignment horizontal="center" vertical="center" shrinkToFit="1"/>
    </xf>
    <xf numFmtId="180" fontId="19" fillId="0" borderId="73" xfId="5" applyNumberFormat="1" applyFont="1" applyBorder="1" applyAlignment="1">
      <alignment vertical="center"/>
    </xf>
    <xf numFmtId="178" fontId="19" fillId="0" borderId="73" xfId="5" applyNumberFormat="1" applyFont="1" applyBorder="1" applyAlignment="1">
      <alignment vertical="center"/>
    </xf>
    <xf numFmtId="178" fontId="19" fillId="0" borderId="49" xfId="5" applyNumberFormat="1" applyFont="1" applyBorder="1" applyAlignment="1">
      <alignment vertical="center"/>
    </xf>
    <xf numFmtId="20" fontId="19" fillId="0" borderId="47" xfId="5" applyNumberFormat="1" applyFont="1" applyBorder="1" applyAlignment="1">
      <alignment horizontal="center" vertical="center"/>
    </xf>
    <xf numFmtId="49" fontId="19" fillId="0" borderId="65" xfId="5" applyNumberFormat="1" applyFont="1" applyFill="1" applyBorder="1" applyAlignment="1">
      <alignment horizontal="center" vertical="center"/>
    </xf>
    <xf numFmtId="49" fontId="21" fillId="0" borderId="73" xfId="6" applyNumberFormat="1" applyFont="1" applyBorder="1" applyAlignment="1">
      <alignment horizontal="center" vertical="center" shrinkToFit="1"/>
    </xf>
    <xf numFmtId="180" fontId="19" fillId="0" borderId="73" xfId="5" applyNumberFormat="1" applyFont="1" applyFill="1" applyBorder="1" applyAlignment="1">
      <alignment vertical="center"/>
    </xf>
    <xf numFmtId="178" fontId="19" fillId="0" borderId="73" xfId="5" applyNumberFormat="1" applyFont="1" applyFill="1" applyBorder="1" applyAlignment="1">
      <alignment vertical="center"/>
    </xf>
    <xf numFmtId="178" fontId="19" fillId="0" borderId="49" xfId="5" applyNumberFormat="1" applyFont="1" applyFill="1" applyBorder="1" applyAlignment="1">
      <alignment vertical="center"/>
    </xf>
    <xf numFmtId="49" fontId="21" fillId="0" borderId="73" xfId="5" applyNumberFormat="1" applyFont="1" applyFill="1" applyBorder="1" applyAlignment="1">
      <alignment horizontal="center" vertical="center" shrinkToFit="1"/>
    </xf>
    <xf numFmtId="45" fontId="21" fillId="0" borderId="6" xfId="5" applyNumberFormat="1" applyFont="1" applyBorder="1" applyAlignment="1">
      <alignment horizontal="center" vertical="center"/>
    </xf>
    <xf numFmtId="3" fontId="21" fillId="0" borderId="6" xfId="5" applyNumberFormat="1" applyFont="1" applyBorder="1" applyAlignment="1">
      <alignment vertical="center"/>
    </xf>
    <xf numFmtId="3" fontId="21" fillId="0" borderId="0" xfId="5" applyNumberFormat="1" applyFont="1" applyBorder="1" applyAlignment="1">
      <alignment vertical="center"/>
    </xf>
    <xf numFmtId="179" fontId="21" fillId="0" borderId="0" xfId="5" applyNumberFormat="1" applyFont="1" applyBorder="1" applyAlignment="1">
      <alignment vertical="center"/>
    </xf>
    <xf numFmtId="3" fontId="21" fillId="0" borderId="33" xfId="5" applyNumberFormat="1" applyFont="1" applyBorder="1" applyAlignment="1">
      <alignment vertical="center"/>
    </xf>
    <xf numFmtId="49" fontId="21" fillId="0" borderId="0" xfId="5" applyNumberFormat="1" applyFont="1" applyBorder="1" applyAlignment="1">
      <alignment horizontal="center" vertical="center"/>
    </xf>
    <xf numFmtId="49" fontId="19" fillId="0" borderId="28" xfId="5" applyNumberFormat="1" applyFont="1" applyFill="1" applyBorder="1" applyAlignment="1">
      <alignment horizontal="center" vertical="center"/>
    </xf>
    <xf numFmtId="49" fontId="21" fillId="0" borderId="68" xfId="6" applyNumberFormat="1" applyFont="1" applyBorder="1" applyAlignment="1">
      <alignment horizontal="center" vertical="center" shrinkToFit="1"/>
    </xf>
    <xf numFmtId="180" fontId="19" fillId="0" borderId="68" xfId="5" applyNumberFormat="1" applyFont="1" applyFill="1" applyBorder="1" applyAlignment="1">
      <alignment vertical="center"/>
    </xf>
    <xf numFmtId="178" fontId="19" fillId="0" borderId="68" xfId="5" applyNumberFormat="1" applyFont="1" applyFill="1" applyBorder="1" applyAlignment="1">
      <alignment vertical="center"/>
    </xf>
    <xf numFmtId="178" fontId="19" fillId="0" borderId="69" xfId="5" applyNumberFormat="1" applyFont="1" applyFill="1" applyBorder="1" applyAlignment="1">
      <alignment vertical="center"/>
    </xf>
    <xf numFmtId="49" fontId="19" fillId="0" borderId="30" xfId="5" applyNumberFormat="1" applyFont="1" applyBorder="1" applyAlignment="1">
      <alignment horizontal="center" vertical="center"/>
    </xf>
    <xf numFmtId="49" fontId="21" fillId="0" borderId="70" xfId="6" applyNumberFormat="1" applyFont="1" applyBorder="1" applyAlignment="1">
      <alignment horizontal="center" vertical="center" shrinkToFit="1"/>
    </xf>
    <xf numFmtId="180" fontId="19" fillId="0" borderId="70" xfId="5" applyNumberFormat="1" applyFont="1" applyBorder="1" applyAlignment="1">
      <alignment vertical="center"/>
    </xf>
    <xf numFmtId="178" fontId="19" fillId="0" borderId="70" xfId="5" applyNumberFormat="1" applyFont="1" applyBorder="1" applyAlignment="1">
      <alignment vertical="center"/>
    </xf>
    <xf numFmtId="178" fontId="19" fillId="0" borderId="12" xfId="5" applyNumberFormat="1" applyFont="1" applyBorder="1" applyAlignment="1">
      <alignment vertical="center"/>
    </xf>
    <xf numFmtId="3" fontId="21" fillId="0" borderId="24" xfId="5" applyNumberFormat="1" applyFont="1" applyBorder="1" applyAlignment="1">
      <alignment vertical="center"/>
    </xf>
    <xf numFmtId="49" fontId="19" fillId="0" borderId="29" xfId="5" applyNumberFormat="1" applyFont="1" applyBorder="1" applyAlignment="1">
      <alignment horizontal="center" vertical="center"/>
    </xf>
    <xf numFmtId="49" fontId="21" fillId="0" borderId="72" xfId="6" applyNumberFormat="1" applyFont="1" applyBorder="1" applyAlignment="1">
      <alignment horizontal="center" vertical="center" shrinkToFit="1"/>
    </xf>
    <xf numFmtId="180" fontId="19" fillId="0" borderId="72" xfId="5" applyNumberFormat="1" applyFont="1" applyBorder="1" applyAlignment="1">
      <alignment vertical="center"/>
    </xf>
    <xf numFmtId="178" fontId="19" fillId="0" borderId="72" xfId="5" applyNumberFormat="1" applyFont="1" applyBorder="1" applyAlignment="1">
      <alignment vertical="center"/>
    </xf>
    <xf numFmtId="178" fontId="19" fillId="0" borderId="9" xfId="5" applyNumberFormat="1" applyFont="1" applyBorder="1" applyAlignment="1">
      <alignment vertical="center"/>
    </xf>
    <xf numFmtId="20" fontId="19" fillId="0" borderId="25" xfId="5" applyNumberFormat="1" applyFont="1" applyBorder="1" applyAlignment="1">
      <alignment horizontal="center" vertical="center"/>
    </xf>
    <xf numFmtId="3" fontId="21" fillId="0" borderId="24" xfId="5" applyNumberFormat="1" applyFont="1" applyFill="1" applyBorder="1" applyAlignment="1">
      <alignment vertical="center"/>
    </xf>
    <xf numFmtId="45" fontId="20" fillId="0" borderId="6" xfId="6" quotePrefix="1" applyNumberFormat="1" applyFont="1" applyBorder="1" applyAlignment="1">
      <alignment horizontal="center" vertical="center"/>
    </xf>
    <xf numFmtId="49" fontId="19" fillId="0" borderId="74" xfId="5" applyNumberFormat="1" applyFont="1" applyBorder="1" applyAlignment="1">
      <alignment horizontal="center" vertical="center"/>
    </xf>
    <xf numFmtId="49" fontId="21" fillId="0" borderId="75" xfId="6" applyNumberFormat="1" applyFont="1" applyBorder="1" applyAlignment="1">
      <alignment horizontal="center" vertical="center" shrinkToFit="1"/>
    </xf>
    <xf numFmtId="180" fontId="19" fillId="0" borderId="75" xfId="5" applyNumberFormat="1" applyFont="1" applyBorder="1" applyAlignment="1">
      <alignment vertical="center"/>
    </xf>
    <xf numFmtId="178" fontId="19" fillId="0" borderId="75" xfId="5" applyNumberFormat="1" applyFont="1" applyBorder="1" applyAlignment="1">
      <alignment vertical="center"/>
    </xf>
    <xf numFmtId="178" fontId="19" fillId="0" borderId="1" xfId="5" applyNumberFormat="1" applyFont="1" applyBorder="1" applyAlignment="1">
      <alignment vertical="center"/>
    </xf>
    <xf numFmtId="0" fontId="10" fillId="0" borderId="0" xfId="5" quotePrefix="1" applyNumberFormat="1" applyFont="1" applyBorder="1" applyAlignment="1">
      <alignment horizontal="left"/>
    </xf>
    <xf numFmtId="0" fontId="22" fillId="0" borderId="0" xfId="6" applyNumberFormat="1" applyFont="1" applyBorder="1" applyAlignment="1">
      <alignment horizontal="center" vertical="center"/>
    </xf>
    <xf numFmtId="0" fontId="21" fillId="0" borderId="6" xfId="5" quotePrefix="1" applyFont="1" applyBorder="1" applyAlignment="1">
      <alignment horizontal="center" vertical="center"/>
    </xf>
    <xf numFmtId="49" fontId="21" fillId="0" borderId="0" xfId="5" quotePrefix="1" applyNumberFormat="1" applyFont="1" applyBorder="1" applyAlignment="1">
      <alignment horizontal="left" vertical="center"/>
    </xf>
    <xf numFmtId="49" fontId="21" fillId="0" borderId="0" xfId="5" quotePrefix="1" applyNumberFormat="1" applyFont="1" applyBorder="1" applyAlignment="1">
      <alignment horizontal="right" vertical="center"/>
    </xf>
    <xf numFmtId="0" fontId="21" fillId="0" borderId="0" xfId="5" quotePrefix="1" applyFont="1" applyBorder="1" applyAlignment="1">
      <alignment horizontal="center" vertical="center"/>
    </xf>
    <xf numFmtId="0" fontId="21" fillId="0" borderId="33" xfId="5" quotePrefix="1" applyFont="1" applyBorder="1" applyAlignment="1">
      <alignment horizontal="center" vertical="center"/>
    </xf>
    <xf numFmtId="0" fontId="21" fillId="0" borderId="4" xfId="5" quotePrefix="1" applyFont="1" applyBorder="1" applyAlignment="1">
      <alignment horizontal="center" vertical="center"/>
    </xf>
    <xf numFmtId="0" fontId="21" fillId="0" borderId="76" xfId="5" quotePrefix="1" applyFont="1" applyBorder="1" applyAlignment="1">
      <alignment horizontal="center" vertical="center"/>
    </xf>
    <xf numFmtId="49" fontId="21" fillId="0" borderId="26" xfId="5" quotePrefix="1" applyNumberFormat="1" applyFont="1" applyBorder="1" applyAlignment="1">
      <alignment horizontal="left" vertical="center"/>
    </xf>
    <xf numFmtId="0" fontId="23" fillId="0" borderId="0" xfId="5" applyNumberFormat="1" applyFont="1" applyBorder="1" applyAlignment="1">
      <alignment horizontal="centerContinuous" vertical="center"/>
    </xf>
    <xf numFmtId="0" fontId="23" fillId="0" borderId="0" xfId="5" applyNumberFormat="1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6" xfId="5" applyFont="1" applyBorder="1" applyAlignment="1">
      <alignment horizontal="centerContinuous" vertical="center"/>
    </xf>
    <xf numFmtId="0" fontId="21" fillId="0" borderId="0" xfId="5" applyFont="1" applyBorder="1" applyAlignment="1">
      <alignment horizontal="center" vertical="center"/>
    </xf>
    <xf numFmtId="0" fontId="21" fillId="0" borderId="33" xfId="5" applyFont="1" applyBorder="1" applyAlignment="1">
      <alignment horizontal="center" vertical="center"/>
    </xf>
    <xf numFmtId="0" fontId="21" fillId="0" borderId="75" xfId="5" applyFont="1" applyBorder="1" applyAlignment="1">
      <alignment horizontal="centerContinuous" vertical="center"/>
    </xf>
    <xf numFmtId="0" fontId="21" fillId="0" borderId="1" xfId="5" applyFont="1" applyBorder="1" applyAlignment="1">
      <alignment horizontal="centerContinuous" vertical="center"/>
    </xf>
    <xf numFmtId="49" fontId="21" fillId="0" borderId="24" xfId="5" applyNumberFormat="1" applyFont="1" applyBorder="1" applyAlignment="1">
      <alignment horizontal="center" vertical="center"/>
    </xf>
    <xf numFmtId="0" fontId="21" fillId="0" borderId="48" xfId="5" applyFont="1" applyBorder="1" applyAlignment="1">
      <alignment horizontal="centerContinuous" vertical="center"/>
    </xf>
    <xf numFmtId="49" fontId="21" fillId="0" borderId="32" xfId="5" applyNumberFormat="1" applyFont="1" applyBorder="1" applyAlignment="1">
      <alignment horizontal="centerContinuous" vertical="center"/>
    </xf>
    <xf numFmtId="0" fontId="21" fillId="0" borderId="32" xfId="5" applyFont="1" applyBorder="1" applyAlignment="1">
      <alignment horizontal="centerContinuous" vertical="center"/>
    </xf>
    <xf numFmtId="0" fontId="21" fillId="0" borderId="49" xfId="5" applyFont="1" applyBorder="1" applyAlignment="1">
      <alignment horizontal="centerContinuous" vertical="center"/>
    </xf>
    <xf numFmtId="0" fontId="21" fillId="0" borderId="33" xfId="5" applyFont="1" applyBorder="1" applyAlignment="1">
      <alignment horizontal="centerContinuous" vertical="center"/>
    </xf>
    <xf numFmtId="49" fontId="21" fillId="0" borderId="25" xfId="5" applyNumberFormat="1" applyFont="1" applyBorder="1" applyAlignment="1">
      <alignment horizontal="right" vertical="center"/>
    </xf>
    <xf numFmtId="0" fontId="10" fillId="0" borderId="23" xfId="5" applyFont="1" applyBorder="1"/>
    <xf numFmtId="0" fontId="10" fillId="0" borderId="2" xfId="5" applyFont="1" applyBorder="1"/>
    <xf numFmtId="49" fontId="10" fillId="0" borderId="2" xfId="5" applyNumberFormat="1" applyFont="1" applyBorder="1"/>
    <xf numFmtId="0" fontId="10" fillId="0" borderId="1" xfId="5" applyFont="1" applyFill="1" applyBorder="1"/>
    <xf numFmtId="49" fontId="25" fillId="0" borderId="0" xfId="5" quotePrefix="1" applyNumberFormat="1" applyFont="1" applyBorder="1" applyAlignment="1">
      <alignment horizontal="left" vertical="center" indent="1"/>
    </xf>
    <xf numFmtId="49" fontId="25" fillId="0" borderId="0" xfId="5" quotePrefix="1" applyNumberFormat="1" applyFont="1" applyBorder="1" applyAlignment="1">
      <alignment horizontal="left" indent="1"/>
    </xf>
    <xf numFmtId="0" fontId="25" fillId="0" borderId="4" xfId="5" quotePrefix="1" applyNumberFormat="1" applyFont="1" applyBorder="1" applyAlignment="1">
      <alignment horizontal="left" vertical="center" indent="1"/>
    </xf>
    <xf numFmtId="0" fontId="25" fillId="0" borderId="2" xfId="5" applyNumberFormat="1" applyFont="1" applyBorder="1" applyAlignment="1">
      <alignment horizontal="left" indent="1"/>
    </xf>
    <xf numFmtId="49" fontId="25" fillId="0" borderId="2" xfId="5" applyNumberFormat="1" applyFont="1" applyBorder="1" applyAlignment="1">
      <alignment horizontal="left" indent="1"/>
    </xf>
    <xf numFmtId="0" fontId="24" fillId="0" borderId="4" xfId="5" applyFont="1" applyBorder="1" applyAlignment="1">
      <alignment vertical="center"/>
    </xf>
    <xf numFmtId="0" fontId="25" fillId="0" borderId="4" xfId="5" quotePrefix="1" applyFont="1" applyBorder="1" applyAlignment="1">
      <alignment horizontal="left" vertical="center" indent="1"/>
    </xf>
    <xf numFmtId="0" fontId="24" fillId="0" borderId="0" xfId="5" applyFont="1" applyBorder="1" applyAlignment="1">
      <alignment vertical="center"/>
    </xf>
    <xf numFmtId="0" fontId="26" fillId="0" borderId="48" xfId="5" applyFont="1" applyBorder="1" applyAlignment="1">
      <alignment horizontal="centerContinuous" vertical="center"/>
    </xf>
    <xf numFmtId="0" fontId="26" fillId="0" borderId="32" xfId="5" applyFont="1" applyBorder="1" applyAlignment="1">
      <alignment horizontal="centerContinuous" vertical="center"/>
    </xf>
    <xf numFmtId="49" fontId="26" fillId="0" borderId="32" xfId="5" applyNumberFormat="1" applyFont="1" applyBorder="1" applyAlignment="1">
      <alignment horizontal="centerContinuous" vertical="center"/>
    </xf>
    <xf numFmtId="0" fontId="27" fillId="0" borderId="49" xfId="5" applyFont="1" applyFill="1" applyBorder="1" applyAlignment="1">
      <alignment horizontal="centerContinuous" vertical="center"/>
    </xf>
    <xf numFmtId="0" fontId="28" fillId="0" borderId="0" xfId="2" applyFont="1"/>
    <xf numFmtId="0" fontId="28" fillId="0" borderId="77" xfId="2" applyFont="1" applyBorder="1" applyAlignment="1">
      <alignment horizontal="center"/>
    </xf>
    <xf numFmtId="0" fontId="28" fillId="0" borderId="28" xfId="2" applyFont="1" applyBorder="1" applyAlignment="1">
      <alignment horizontal="center"/>
    </xf>
    <xf numFmtId="0" fontId="28" fillId="0" borderId="8" xfId="2" applyFont="1" applyBorder="1" applyAlignment="1">
      <alignment horizontal="center"/>
    </xf>
    <xf numFmtId="0" fontId="28" fillId="0" borderId="27" xfId="2" applyFont="1" applyBorder="1" applyAlignment="1">
      <alignment horizontal="center"/>
    </xf>
    <xf numFmtId="0" fontId="28" fillId="0" borderId="78" xfId="2" applyFont="1" applyBorder="1" applyAlignment="1">
      <alignment horizontal="center"/>
    </xf>
    <xf numFmtId="0" fontId="28" fillId="0" borderId="68" xfId="2" applyFont="1" applyBorder="1" applyAlignment="1">
      <alignment horizontal="center"/>
    </xf>
    <xf numFmtId="0" fontId="28" fillId="0" borderId="14" xfId="2" applyFont="1" applyBorder="1" applyAlignment="1">
      <alignment horizontal="center"/>
    </xf>
    <xf numFmtId="0" fontId="28" fillId="0" borderId="30" xfId="2" applyFont="1" applyBorder="1" applyAlignment="1">
      <alignment horizontal="center"/>
    </xf>
    <xf numFmtId="0" fontId="28" fillId="0" borderId="19" xfId="2" applyFont="1" applyBorder="1" applyAlignment="1">
      <alignment horizontal="center"/>
    </xf>
    <xf numFmtId="0" fontId="28" fillId="0" borderId="79" xfId="2" applyFont="1" applyBorder="1" applyAlignment="1">
      <alignment horizontal="center"/>
    </xf>
    <xf numFmtId="0" fontId="28" fillId="0" borderId="21" xfId="2" applyFont="1" applyBorder="1" applyAlignment="1">
      <alignment horizontal="center"/>
    </xf>
    <xf numFmtId="0" fontId="28" fillId="0" borderId="70" xfId="2" applyFont="1" applyBorder="1" applyAlignment="1">
      <alignment horizontal="center"/>
    </xf>
    <xf numFmtId="0" fontId="28" fillId="0" borderId="11" xfId="2" applyFont="1" applyBorder="1" applyAlignment="1">
      <alignment horizontal="center"/>
    </xf>
    <xf numFmtId="0" fontId="28" fillId="0" borderId="29" xfId="2" applyFont="1" applyBorder="1" applyAlignment="1">
      <alignment horizontal="center"/>
    </xf>
    <xf numFmtId="0" fontId="28" fillId="0" borderId="18" xfId="2" applyFont="1" applyBorder="1" applyAlignment="1">
      <alignment horizontal="center"/>
    </xf>
    <xf numFmtId="0" fontId="28" fillId="0" borderId="64" xfId="2" applyFont="1" applyBorder="1" applyAlignment="1">
      <alignment horizontal="center"/>
    </xf>
    <xf numFmtId="0" fontId="28" fillId="0" borderId="20" xfId="2" applyFont="1" applyBorder="1" applyAlignment="1">
      <alignment horizontal="center"/>
    </xf>
    <xf numFmtId="0" fontId="28" fillId="0" borderId="72" xfId="2" applyFont="1" applyBorder="1" applyAlignment="1">
      <alignment horizontal="center"/>
    </xf>
    <xf numFmtId="0" fontId="28" fillId="0" borderId="62" xfId="2" applyFont="1" applyBorder="1" applyAlignment="1">
      <alignment horizontal="center"/>
    </xf>
    <xf numFmtId="0" fontId="28" fillId="0" borderId="59" xfId="2" applyFont="1" applyBorder="1" applyAlignment="1">
      <alignment horizontal="center"/>
    </xf>
    <xf numFmtId="0" fontId="28" fillId="0" borderId="60" xfId="2" applyFont="1" applyBorder="1" applyAlignment="1">
      <alignment horizontal="center"/>
    </xf>
    <xf numFmtId="0" fontId="28" fillId="0" borderId="61" xfId="2" applyFont="1" applyBorder="1" applyAlignment="1">
      <alignment horizontal="center"/>
    </xf>
    <xf numFmtId="0" fontId="28" fillId="0" borderId="80" xfId="2" applyFont="1" applyBorder="1" applyAlignment="1">
      <alignment horizontal="center"/>
    </xf>
    <xf numFmtId="0" fontId="28" fillId="0" borderId="71" xfId="2" applyFont="1" applyBorder="1" applyAlignment="1">
      <alignment horizontal="center"/>
    </xf>
    <xf numFmtId="0" fontId="28" fillId="0" borderId="74" xfId="2" applyFont="1" applyBorder="1" applyAlignment="1">
      <alignment horizontal="center"/>
    </xf>
    <xf numFmtId="0" fontId="28" fillId="0" borderId="81" xfId="2" applyFont="1" applyBorder="1" applyAlignment="1">
      <alignment horizontal="center"/>
    </xf>
    <xf numFmtId="0" fontId="28" fillId="0" borderId="82" xfId="2" applyFont="1" applyBorder="1" applyAlignment="1">
      <alignment horizontal="center"/>
    </xf>
    <xf numFmtId="0" fontId="28" fillId="0" borderId="83" xfId="2" applyFont="1" applyBorder="1" applyAlignment="1">
      <alignment horizontal="center"/>
    </xf>
    <xf numFmtId="0" fontId="28" fillId="0" borderId="75" xfId="2" applyFont="1" applyBorder="1" applyAlignment="1">
      <alignment horizontal="center"/>
    </xf>
    <xf numFmtId="0" fontId="28" fillId="0" borderId="0" xfId="2" applyFont="1" applyAlignment="1">
      <alignment horizontal="right"/>
    </xf>
    <xf numFmtId="0" fontId="10" fillId="0" borderId="1" xfId="4" applyFont="1" applyBorder="1" applyAlignment="1">
      <alignment vertical="center"/>
    </xf>
    <xf numFmtId="0" fontId="10" fillId="0" borderId="23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0" xfId="4" applyFont="1" applyAlignment="1">
      <alignment vertical="center"/>
    </xf>
    <xf numFmtId="0" fontId="10" fillId="0" borderId="3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0" fillId="0" borderId="7" xfId="4" applyFont="1" applyBorder="1" applyAlignment="1">
      <alignment horizontal="center" vertical="center"/>
    </xf>
    <xf numFmtId="0" fontId="10" fillId="0" borderId="47" xfId="4" applyFont="1" applyBorder="1" applyAlignment="1">
      <alignment horizontal="center" vertical="center"/>
    </xf>
    <xf numFmtId="0" fontId="10" fillId="0" borderId="46" xfId="4" applyFont="1" applyBorder="1" applyAlignment="1">
      <alignment horizontal="center" vertical="center"/>
    </xf>
    <xf numFmtId="178" fontId="10" fillId="0" borderId="45" xfId="4" applyNumberFormat="1" applyFont="1" applyBorder="1" applyAlignment="1">
      <alignment horizontal="center" vertical="center" shrinkToFit="1"/>
    </xf>
    <xf numFmtId="178" fontId="10" fillId="0" borderId="45" xfId="4" applyNumberFormat="1" applyFont="1" applyBorder="1" applyAlignment="1">
      <alignment vertical="center" shrinkToFit="1"/>
    </xf>
    <xf numFmtId="178" fontId="10" fillId="0" borderId="44" xfId="4" applyNumberFormat="1" applyFont="1" applyBorder="1" applyAlignment="1">
      <alignment vertical="center"/>
    </xf>
    <xf numFmtId="178" fontId="10" fillId="0" borderId="38" xfId="4" applyNumberFormat="1" applyFont="1" applyBorder="1" applyAlignment="1">
      <alignment horizontal="center" vertical="center" shrinkToFit="1"/>
    </xf>
    <xf numFmtId="178" fontId="10" fillId="0" borderId="38" xfId="4" applyNumberFormat="1" applyFont="1" applyBorder="1" applyAlignment="1">
      <alignment vertical="center" shrinkToFit="1"/>
    </xf>
    <xf numFmtId="178" fontId="10" fillId="0" borderId="37" xfId="4" applyNumberFormat="1" applyFont="1" applyBorder="1" applyAlignment="1">
      <alignment vertical="center"/>
    </xf>
    <xf numFmtId="178" fontId="10" fillId="0" borderId="36" xfId="4" applyNumberFormat="1" applyFont="1" applyBorder="1" applyAlignment="1">
      <alignment horizontal="center" vertical="center" shrinkToFit="1"/>
    </xf>
    <xf numFmtId="178" fontId="10" fillId="0" borderId="36" xfId="4" applyNumberFormat="1" applyFont="1" applyBorder="1" applyAlignment="1">
      <alignment vertical="center" shrinkToFit="1"/>
    </xf>
    <xf numFmtId="178" fontId="10" fillId="0" borderId="35" xfId="4" applyNumberFormat="1" applyFont="1" applyBorder="1" applyAlignment="1">
      <alignment vertical="center"/>
    </xf>
    <xf numFmtId="178" fontId="10" fillId="0" borderId="42" xfId="4" applyNumberFormat="1" applyFont="1" applyBorder="1" applyAlignment="1">
      <alignment horizontal="center" vertical="center" shrinkToFit="1"/>
    </xf>
    <xf numFmtId="178" fontId="10" fillId="0" borderId="42" xfId="4" applyNumberFormat="1" applyFont="1" applyBorder="1" applyAlignment="1">
      <alignment vertical="center" shrinkToFit="1"/>
    </xf>
    <xf numFmtId="178" fontId="10" fillId="0" borderId="41" xfId="4" applyNumberFormat="1" applyFont="1" applyBorder="1" applyAlignment="1">
      <alignment vertical="center"/>
    </xf>
    <xf numFmtId="178" fontId="10" fillId="3" borderId="45" xfId="4" applyNumberFormat="1" applyFont="1" applyFill="1" applyBorder="1" applyAlignment="1">
      <alignment vertical="center" shrinkToFit="1"/>
    </xf>
    <xf numFmtId="178" fontId="10" fillId="3" borderId="38" xfId="4" applyNumberFormat="1" applyFont="1" applyFill="1" applyBorder="1" applyAlignment="1">
      <alignment vertical="center" shrinkToFit="1"/>
    </xf>
    <xf numFmtId="178" fontId="10" fillId="3" borderId="36" xfId="4" applyNumberFormat="1" applyFont="1" applyFill="1" applyBorder="1" applyAlignment="1">
      <alignment vertical="center" shrinkToFit="1"/>
    </xf>
    <xf numFmtId="178" fontId="10" fillId="3" borderId="42" xfId="4" applyNumberFormat="1" applyFont="1" applyFill="1" applyBorder="1" applyAlignment="1">
      <alignment vertical="center" shrinkToFit="1"/>
    </xf>
    <xf numFmtId="178" fontId="10" fillId="0" borderId="43" xfId="4" applyNumberFormat="1" applyFont="1" applyBorder="1" applyAlignment="1">
      <alignment horizontal="center" vertical="center" shrinkToFit="1"/>
    </xf>
    <xf numFmtId="178" fontId="10" fillId="0" borderId="40" xfId="4" applyNumberFormat="1" applyFont="1" applyBorder="1" applyAlignment="1">
      <alignment horizontal="center" vertical="center" shrinkToFit="1"/>
    </xf>
    <xf numFmtId="178" fontId="10" fillId="0" borderId="40" xfId="4" applyNumberFormat="1" applyFont="1" applyBorder="1" applyAlignment="1">
      <alignment vertical="center"/>
    </xf>
    <xf numFmtId="178" fontId="10" fillId="0" borderId="39" xfId="4" applyNumberFormat="1" applyFont="1" applyBorder="1" applyAlignment="1">
      <alignment vertical="center"/>
    </xf>
    <xf numFmtId="178" fontId="10" fillId="0" borderId="38" xfId="4" applyNumberFormat="1" applyFont="1" applyBorder="1" applyAlignment="1">
      <alignment vertical="center"/>
    </xf>
    <xf numFmtId="178" fontId="10" fillId="0" borderId="36" xfId="4" applyNumberFormat="1" applyFont="1" applyBorder="1" applyAlignment="1">
      <alignment vertical="center"/>
    </xf>
    <xf numFmtId="178" fontId="10" fillId="0" borderId="26" xfId="4" applyNumberFormat="1" applyFont="1" applyBorder="1" applyAlignment="1">
      <alignment horizontal="center" vertical="center" shrinkToFit="1"/>
    </xf>
    <xf numFmtId="178" fontId="10" fillId="0" borderId="26" xfId="4" applyNumberFormat="1" applyFont="1" applyBorder="1" applyAlignment="1">
      <alignment vertical="center"/>
    </xf>
    <xf numFmtId="178" fontId="10" fillId="0" borderId="34" xfId="4" applyNumberFormat="1" applyFont="1" applyBorder="1" applyAlignment="1">
      <alignment vertical="center"/>
    </xf>
    <xf numFmtId="0" fontId="6" fillId="0" borderId="24" xfId="3" applyFont="1" applyFill="1" applyBorder="1" applyAlignment="1">
      <alignment horizontal="center" vertical="distributed" textRotation="255"/>
    </xf>
    <xf numFmtId="49" fontId="10" fillId="0" borderId="9" xfId="3" applyNumberFormat="1" applyFont="1" applyFill="1" applyBorder="1" applyAlignment="1">
      <alignment horizontal="center" vertical="center" wrapText="1"/>
    </xf>
    <xf numFmtId="49" fontId="10" fillId="0" borderId="10" xfId="3" applyNumberFormat="1" applyFont="1" applyFill="1" applyBorder="1" applyAlignment="1">
      <alignment horizontal="center" vertical="center" wrapText="1"/>
    </xf>
    <xf numFmtId="49" fontId="10" fillId="0" borderId="11" xfId="3" applyNumberFormat="1" applyFont="1" applyFill="1" applyBorder="1" applyAlignment="1">
      <alignment horizontal="center" vertical="center" wrapText="1"/>
    </xf>
    <xf numFmtId="0" fontId="10" fillId="0" borderId="49" xfId="4" applyFont="1" applyBorder="1" applyAlignment="1">
      <alignment horizontal="center" vertical="center"/>
    </xf>
    <xf numFmtId="0" fontId="10" fillId="0" borderId="32" xfId="4" applyFont="1" applyBorder="1" applyAlignment="1">
      <alignment horizontal="center" vertical="center"/>
    </xf>
    <xf numFmtId="0" fontId="10" fillId="0" borderId="48" xfId="4" applyFont="1" applyBorder="1" applyAlignment="1">
      <alignment horizontal="center" vertical="center"/>
    </xf>
    <xf numFmtId="0" fontId="10" fillId="0" borderId="25" xfId="4" applyFont="1" applyBorder="1" applyAlignment="1">
      <alignment horizontal="center" vertical="center" textRotation="255"/>
    </xf>
    <xf numFmtId="0" fontId="10" fillId="0" borderId="24" xfId="4" applyFont="1" applyBorder="1" applyAlignment="1">
      <alignment horizontal="center" vertical="center" textRotation="255"/>
    </xf>
    <xf numFmtId="0" fontId="10" fillId="0" borderId="26" xfId="4" applyFont="1" applyBorder="1" applyAlignment="1">
      <alignment horizontal="center" vertical="center" textRotation="255"/>
    </xf>
    <xf numFmtId="0" fontId="10" fillId="0" borderId="25" xfId="4" applyFont="1" applyBorder="1" applyAlignment="1">
      <alignment vertical="center" textRotation="255"/>
    </xf>
    <xf numFmtId="0" fontId="10" fillId="0" borderId="24" xfId="4" applyFont="1" applyBorder="1" applyAlignment="1">
      <alignment vertical="center" textRotation="255"/>
    </xf>
    <xf numFmtId="0" fontId="10" fillId="0" borderId="42" xfId="4" applyFont="1" applyBorder="1" applyAlignment="1">
      <alignment vertical="center" textRotation="255"/>
    </xf>
    <xf numFmtId="0" fontId="10" fillId="0" borderId="26" xfId="4" applyFont="1" applyBorder="1" applyAlignment="1">
      <alignment vertical="center" textRotation="255"/>
    </xf>
    <xf numFmtId="0" fontId="8" fillId="2" borderId="0" xfId="2" applyFont="1" applyFill="1" applyBorder="1" applyAlignment="1">
      <alignment horizontal="center"/>
    </xf>
    <xf numFmtId="0" fontId="7" fillId="0" borderId="32" xfId="2" applyFont="1" applyFill="1" applyBorder="1" applyAlignment="1">
      <alignment horizontal="center" vertical="center"/>
    </xf>
    <xf numFmtId="0" fontId="6" fillId="0" borderId="32" xfId="2" applyFont="1" applyBorder="1" applyAlignment="1">
      <alignment horizontal="center"/>
    </xf>
    <xf numFmtId="0" fontId="28" fillId="0" borderId="23" xfId="2" applyFont="1" applyBorder="1" applyAlignment="1">
      <alignment horizontal="center" vertical="center"/>
    </xf>
    <xf numFmtId="0" fontId="28" fillId="0" borderId="6" xfId="2" applyFont="1" applyBorder="1" applyAlignment="1">
      <alignment horizontal="center" vertical="center"/>
    </xf>
    <xf numFmtId="0" fontId="28" fillId="0" borderId="9" xfId="2" applyFont="1" applyBorder="1" applyAlignment="1">
      <alignment horizontal="center" vertical="center"/>
    </xf>
    <xf numFmtId="0" fontId="28" fillId="0" borderId="12" xfId="2" applyFont="1" applyBorder="1" applyAlignment="1">
      <alignment horizontal="center" vertical="center"/>
    </xf>
    <xf numFmtId="0" fontId="28" fillId="0" borderId="69" xfId="2" applyFont="1" applyBorder="1" applyAlignment="1">
      <alignment horizontal="center" vertical="center"/>
    </xf>
    <xf numFmtId="0" fontId="28" fillId="0" borderId="67" xfId="2" applyFont="1" applyBorder="1" applyAlignment="1">
      <alignment horizontal="center" vertical="center"/>
    </xf>
    <xf numFmtId="0" fontId="28" fillId="0" borderId="66" xfId="2" applyFont="1" applyBorder="1" applyAlignment="1">
      <alignment horizontal="center" vertical="center"/>
    </xf>
    <xf numFmtId="0" fontId="28" fillId="0" borderId="65" xfId="2" applyFont="1" applyBorder="1" applyAlignment="1">
      <alignment horizontal="center" vertical="center"/>
    </xf>
    <xf numFmtId="0" fontId="28" fillId="0" borderId="49" xfId="2" applyFont="1" applyBorder="1" applyAlignment="1">
      <alignment horizontal="center" vertical="center"/>
    </xf>
    <xf numFmtId="0" fontId="5" fillId="0" borderId="32" xfId="2" applyBorder="1" applyAlignment="1">
      <alignment horizontal="center" vertical="center"/>
    </xf>
    <xf numFmtId="0" fontId="5" fillId="0" borderId="48" xfId="2" applyBorder="1" applyAlignment="1">
      <alignment horizontal="center" vertical="center"/>
    </xf>
    <xf numFmtId="0" fontId="28" fillId="0" borderId="85" xfId="2" applyFont="1" applyBorder="1" applyAlignment="1">
      <alignment horizontal="left" vertical="center" wrapText="1"/>
    </xf>
    <xf numFmtId="0" fontId="28" fillId="0" borderId="84" xfId="2" applyFont="1" applyBorder="1" applyAlignment="1">
      <alignment horizontal="left" vertical="center"/>
    </xf>
    <xf numFmtId="0" fontId="28" fillId="0" borderId="63" xfId="2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distributed" textRotation="255"/>
    </xf>
    <xf numFmtId="0" fontId="33" fillId="0" borderId="0" xfId="0" applyFont="1" applyAlignment="1">
      <alignment horizontal="center" vertical="center" wrapText="1"/>
    </xf>
    <xf numFmtId="0" fontId="6" fillId="0" borderId="24" xfId="5" quotePrefix="1" applyFont="1" applyBorder="1" applyAlignment="1">
      <alignment horizontal="center" vertical="center" textRotation="255"/>
    </xf>
    <xf numFmtId="0" fontId="24" fillId="0" borderId="24" xfId="5" applyFont="1" applyBorder="1" applyAlignment="1">
      <alignment horizontal="center" vertical="center" textRotation="255"/>
    </xf>
    <xf numFmtId="182" fontId="21" fillId="0" borderId="49" xfId="5" quotePrefix="1" applyNumberFormat="1" applyFont="1" applyBorder="1" applyAlignment="1">
      <alignment horizontal="center" vertical="center"/>
    </xf>
    <xf numFmtId="0" fontId="24" fillId="0" borderId="32" xfId="5" applyFont="1" applyBorder="1" applyAlignment="1">
      <alignment horizontal="center"/>
    </xf>
    <xf numFmtId="0" fontId="24" fillId="0" borderId="48" xfId="5" applyFont="1" applyBorder="1" applyAlignment="1">
      <alignment horizontal="center"/>
    </xf>
    <xf numFmtId="0" fontId="21" fillId="0" borderId="75" xfId="5" quotePrefix="1" applyFont="1" applyBorder="1" applyAlignment="1">
      <alignment horizontal="center" vertical="center"/>
    </xf>
    <xf numFmtId="0" fontId="21" fillId="0" borderId="2" xfId="5" quotePrefix="1" applyFont="1" applyBorder="1" applyAlignment="1">
      <alignment horizontal="center" vertical="center"/>
    </xf>
    <xf numFmtId="0" fontId="21" fillId="0" borderId="23" xfId="5" quotePrefix="1" applyFont="1" applyBorder="1" applyAlignment="1">
      <alignment horizontal="center" vertical="center"/>
    </xf>
    <xf numFmtId="0" fontId="21" fillId="0" borderId="76" xfId="5" quotePrefix="1" applyFont="1" applyBorder="1" applyAlignment="1">
      <alignment horizontal="center" vertical="center"/>
    </xf>
    <xf numFmtId="0" fontId="21" fillId="0" borderId="4" xfId="5" quotePrefix="1" applyFont="1" applyBorder="1" applyAlignment="1">
      <alignment horizontal="center" vertical="center"/>
    </xf>
    <xf numFmtId="0" fontId="21" fillId="0" borderId="7" xfId="5" quotePrefix="1" applyFont="1" applyBorder="1" applyAlignment="1">
      <alignment horizontal="center" vertical="center"/>
    </xf>
  </cellXfs>
  <cellStyles count="10">
    <cellStyle name="桁区切り 2" xfId="1"/>
    <cellStyle name="標準" xfId="0" builtinId="0"/>
    <cellStyle name="標準 2" xfId="2"/>
    <cellStyle name="標準 2 2" xfId="3"/>
    <cellStyle name="標準 3" xfId="4"/>
    <cellStyle name="標準 3 2" xfId="9"/>
    <cellStyle name="標準_01渋滞長NO.4" xfId="5"/>
    <cellStyle name="標準_渋滞表" xfId="6"/>
    <cellStyle name="標準表" xfId="7"/>
    <cellStyle name="未定義" xfId="8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65</c:v>
                </c:pt>
                <c:pt idx="1">
                  <c:v>62</c:v>
                </c:pt>
                <c:pt idx="2">
                  <c:v>69</c:v>
                </c:pt>
                <c:pt idx="3">
                  <c:v>63</c:v>
                </c:pt>
                <c:pt idx="4">
                  <c:v>43</c:v>
                </c:pt>
                <c:pt idx="5">
                  <c:v>51</c:v>
                </c:pt>
                <c:pt idx="6">
                  <c:v>36</c:v>
                </c:pt>
                <c:pt idx="7">
                  <c:v>41</c:v>
                </c:pt>
                <c:pt idx="8">
                  <c:v>43</c:v>
                </c:pt>
                <c:pt idx="9">
                  <c:v>37</c:v>
                </c:pt>
                <c:pt idx="10">
                  <c:v>30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772</c:v>
                </c:pt>
                <c:pt idx="1">
                  <c:v>750</c:v>
                </c:pt>
                <c:pt idx="2">
                  <c:v>554</c:v>
                </c:pt>
                <c:pt idx="3">
                  <c:v>509</c:v>
                </c:pt>
                <c:pt idx="4">
                  <c:v>483</c:v>
                </c:pt>
                <c:pt idx="5">
                  <c:v>510</c:v>
                </c:pt>
                <c:pt idx="6">
                  <c:v>496</c:v>
                </c:pt>
                <c:pt idx="7">
                  <c:v>449</c:v>
                </c:pt>
                <c:pt idx="8">
                  <c:v>439</c:v>
                </c:pt>
                <c:pt idx="9">
                  <c:v>508</c:v>
                </c:pt>
                <c:pt idx="10">
                  <c:v>444</c:v>
                </c:pt>
                <c:pt idx="11">
                  <c:v>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31616"/>
        <c:axId val="101241984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7.8</c:v>
                </c:pt>
                <c:pt idx="1">
                  <c:v>7.6</c:v>
                </c:pt>
                <c:pt idx="2">
                  <c:v>11.1</c:v>
                </c:pt>
                <c:pt idx="3">
                  <c:v>11</c:v>
                </c:pt>
                <c:pt idx="4">
                  <c:v>8.1999999999999993</c:v>
                </c:pt>
                <c:pt idx="5">
                  <c:v>9.1</c:v>
                </c:pt>
                <c:pt idx="6">
                  <c:v>6.8</c:v>
                </c:pt>
                <c:pt idx="7">
                  <c:v>8.4</c:v>
                </c:pt>
                <c:pt idx="8">
                  <c:v>8.9</c:v>
                </c:pt>
                <c:pt idx="9">
                  <c:v>6.8</c:v>
                </c:pt>
                <c:pt idx="10">
                  <c:v>6.3</c:v>
                </c:pt>
                <c:pt idx="11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43520"/>
        <c:axId val="104857984"/>
      </c:lineChart>
      <c:catAx>
        <c:axId val="10123161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41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12419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31616"/>
        <c:crosses val="autoZero"/>
        <c:crossBetween val="between"/>
        <c:majorUnit val="1000"/>
        <c:minorUnit val="50"/>
      </c:valAx>
      <c:catAx>
        <c:axId val="1012435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4857984"/>
        <c:crosses val="autoZero"/>
        <c:auto val="1"/>
        <c:lblAlgn val="ctr"/>
        <c:lblOffset val="100"/>
        <c:noMultiLvlLbl val="0"/>
      </c:catAx>
      <c:valAx>
        <c:axId val="1048579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435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12</c:v>
                </c:pt>
                <c:pt idx="3">
                  <c:v>9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729280"/>
        <c:axId val="112411392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2928"/>
        <c:axId val="112427008"/>
      </c:lineChart>
      <c:catAx>
        <c:axId val="1117292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11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4113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29280"/>
        <c:crosses val="autoZero"/>
        <c:crossBetween val="between"/>
        <c:majorUnit val="1000"/>
        <c:minorUnit val="50"/>
      </c:valAx>
      <c:catAx>
        <c:axId val="1124129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27008"/>
        <c:crosses val="autoZero"/>
        <c:auto val="1"/>
        <c:lblAlgn val="ctr"/>
        <c:lblOffset val="100"/>
        <c:noMultiLvlLbl val="0"/>
      </c:catAx>
      <c:valAx>
        <c:axId val="1124270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129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444928"/>
        <c:axId val="112446848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6832"/>
        <c:axId val="112458368"/>
      </c:lineChart>
      <c:catAx>
        <c:axId val="1124449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46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4468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44928"/>
        <c:crosses val="autoZero"/>
        <c:crossBetween val="between"/>
        <c:majorUnit val="1000"/>
        <c:minorUnit val="50"/>
      </c:valAx>
      <c:catAx>
        <c:axId val="1124568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58368"/>
        <c:crosses val="autoZero"/>
        <c:auto val="1"/>
        <c:lblAlgn val="ctr"/>
        <c:lblOffset val="100"/>
        <c:noMultiLvlLbl val="0"/>
      </c:catAx>
      <c:valAx>
        <c:axId val="1124583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568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632192"/>
        <c:axId val="112634112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0000"/>
        <c:axId val="112641536"/>
      </c:lineChart>
      <c:catAx>
        <c:axId val="1126321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34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6341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32192"/>
        <c:crosses val="autoZero"/>
        <c:crossBetween val="between"/>
        <c:majorUnit val="1000"/>
        <c:minorUnit val="50"/>
      </c:valAx>
      <c:catAx>
        <c:axId val="1126400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641536"/>
        <c:crosses val="autoZero"/>
        <c:auto val="1"/>
        <c:lblAlgn val="ctr"/>
        <c:lblOffset val="100"/>
        <c:noMultiLvlLbl val="0"/>
      </c:catAx>
      <c:valAx>
        <c:axId val="1126415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400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656768"/>
        <c:axId val="112658688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6864"/>
        <c:axId val="112678400"/>
      </c:lineChart>
      <c:catAx>
        <c:axId val="1126567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58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6586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56768"/>
        <c:crosses val="autoZero"/>
        <c:crossBetween val="between"/>
        <c:majorUnit val="1000"/>
        <c:minorUnit val="50"/>
      </c:valAx>
      <c:catAx>
        <c:axId val="1126768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678400"/>
        <c:crosses val="autoZero"/>
        <c:auto val="1"/>
        <c:lblAlgn val="ctr"/>
        <c:lblOffset val="100"/>
        <c:noMultiLvlLbl val="0"/>
      </c:catAx>
      <c:valAx>
        <c:axId val="1126784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6768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733184"/>
        <c:axId val="112743552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5088"/>
        <c:axId val="113447296"/>
      </c:lineChart>
      <c:catAx>
        <c:axId val="1127331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43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7435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33184"/>
        <c:crosses val="autoZero"/>
        <c:crossBetween val="between"/>
        <c:majorUnit val="1000"/>
        <c:minorUnit val="50"/>
      </c:valAx>
      <c:catAx>
        <c:axId val="11274508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447296"/>
        <c:crosses val="autoZero"/>
        <c:auto val="1"/>
        <c:lblAlgn val="ctr"/>
        <c:lblOffset val="100"/>
        <c:noMultiLvlLbl val="0"/>
      </c:catAx>
      <c:valAx>
        <c:axId val="1134472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74508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73</c:v>
                </c:pt>
                <c:pt idx="1">
                  <c:v>72</c:v>
                </c:pt>
                <c:pt idx="2">
                  <c:v>71</c:v>
                </c:pt>
                <c:pt idx="3">
                  <c:v>67</c:v>
                </c:pt>
                <c:pt idx="4">
                  <c:v>47</c:v>
                </c:pt>
                <c:pt idx="5">
                  <c:v>55</c:v>
                </c:pt>
                <c:pt idx="6">
                  <c:v>38</c:v>
                </c:pt>
                <c:pt idx="7">
                  <c:v>46</c:v>
                </c:pt>
                <c:pt idx="8">
                  <c:v>46</c:v>
                </c:pt>
                <c:pt idx="9">
                  <c:v>40</c:v>
                </c:pt>
                <c:pt idx="10">
                  <c:v>35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785</c:v>
                </c:pt>
                <c:pt idx="1">
                  <c:v>761</c:v>
                </c:pt>
                <c:pt idx="2">
                  <c:v>560</c:v>
                </c:pt>
                <c:pt idx="3">
                  <c:v>515</c:v>
                </c:pt>
                <c:pt idx="4">
                  <c:v>490</c:v>
                </c:pt>
                <c:pt idx="5">
                  <c:v>527</c:v>
                </c:pt>
                <c:pt idx="6">
                  <c:v>507</c:v>
                </c:pt>
                <c:pt idx="7">
                  <c:v>459</c:v>
                </c:pt>
                <c:pt idx="8">
                  <c:v>456</c:v>
                </c:pt>
                <c:pt idx="9">
                  <c:v>515</c:v>
                </c:pt>
                <c:pt idx="10">
                  <c:v>454</c:v>
                </c:pt>
                <c:pt idx="11">
                  <c:v>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473408"/>
        <c:axId val="113487872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8.5</c:v>
                </c:pt>
                <c:pt idx="1">
                  <c:v>8.6</c:v>
                </c:pt>
                <c:pt idx="2">
                  <c:v>11.3</c:v>
                </c:pt>
                <c:pt idx="3">
                  <c:v>11.5</c:v>
                </c:pt>
                <c:pt idx="4">
                  <c:v>8.8000000000000007</c:v>
                </c:pt>
                <c:pt idx="5">
                  <c:v>9.5</c:v>
                </c:pt>
                <c:pt idx="6">
                  <c:v>7</c:v>
                </c:pt>
                <c:pt idx="7">
                  <c:v>9.1</c:v>
                </c:pt>
                <c:pt idx="8">
                  <c:v>9.1999999999999993</c:v>
                </c:pt>
                <c:pt idx="9">
                  <c:v>7.2</c:v>
                </c:pt>
                <c:pt idx="10">
                  <c:v>7.2</c:v>
                </c:pt>
                <c:pt idx="11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9408"/>
        <c:axId val="113490944"/>
      </c:lineChart>
      <c:catAx>
        <c:axId val="1134734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8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4878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73408"/>
        <c:crosses val="autoZero"/>
        <c:crossBetween val="between"/>
        <c:majorUnit val="1000"/>
        <c:minorUnit val="50"/>
      </c:valAx>
      <c:catAx>
        <c:axId val="1134894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490944"/>
        <c:crosses val="autoZero"/>
        <c:auto val="1"/>
        <c:lblAlgn val="ctr"/>
        <c:lblOffset val="100"/>
        <c:noMultiLvlLbl val="0"/>
      </c:catAx>
      <c:valAx>
        <c:axId val="1134909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894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29</c:v>
                </c:pt>
                <c:pt idx="1">
                  <c:v>54</c:v>
                </c:pt>
                <c:pt idx="2">
                  <c:v>64</c:v>
                </c:pt>
                <c:pt idx="3">
                  <c:v>59</c:v>
                </c:pt>
                <c:pt idx="4">
                  <c:v>62</c:v>
                </c:pt>
                <c:pt idx="5">
                  <c:v>49</c:v>
                </c:pt>
                <c:pt idx="6">
                  <c:v>54</c:v>
                </c:pt>
                <c:pt idx="7">
                  <c:v>38</c:v>
                </c:pt>
                <c:pt idx="8">
                  <c:v>45</c:v>
                </c:pt>
                <c:pt idx="9">
                  <c:v>42</c:v>
                </c:pt>
                <c:pt idx="10">
                  <c:v>31</c:v>
                </c:pt>
                <c:pt idx="11">
                  <c:v>26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292</c:v>
                </c:pt>
                <c:pt idx="1">
                  <c:v>314</c:v>
                </c:pt>
                <c:pt idx="2">
                  <c:v>323</c:v>
                </c:pt>
                <c:pt idx="3">
                  <c:v>424</c:v>
                </c:pt>
                <c:pt idx="4">
                  <c:v>478</c:v>
                </c:pt>
                <c:pt idx="5">
                  <c:v>484</c:v>
                </c:pt>
                <c:pt idx="6">
                  <c:v>485</c:v>
                </c:pt>
                <c:pt idx="7">
                  <c:v>533</c:v>
                </c:pt>
                <c:pt idx="8">
                  <c:v>529</c:v>
                </c:pt>
                <c:pt idx="9">
                  <c:v>636</c:v>
                </c:pt>
                <c:pt idx="10">
                  <c:v>791</c:v>
                </c:pt>
                <c:pt idx="11">
                  <c:v>750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652480"/>
        <c:axId val="113654400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9</c:v>
                </c:pt>
                <c:pt idx="1">
                  <c:v>14.7</c:v>
                </c:pt>
                <c:pt idx="2">
                  <c:v>16.5</c:v>
                </c:pt>
                <c:pt idx="3">
                  <c:v>12.2</c:v>
                </c:pt>
                <c:pt idx="4">
                  <c:v>11.5</c:v>
                </c:pt>
                <c:pt idx="5">
                  <c:v>9.1999999999999993</c:v>
                </c:pt>
                <c:pt idx="6">
                  <c:v>10</c:v>
                </c:pt>
                <c:pt idx="7">
                  <c:v>6.7</c:v>
                </c:pt>
                <c:pt idx="8">
                  <c:v>7.8</c:v>
                </c:pt>
                <c:pt idx="9">
                  <c:v>6.2</c:v>
                </c:pt>
                <c:pt idx="10">
                  <c:v>3.8</c:v>
                </c:pt>
                <c:pt idx="11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0288"/>
        <c:axId val="113661824"/>
      </c:lineChart>
      <c:catAx>
        <c:axId val="1136524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4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6544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2480"/>
        <c:crosses val="autoZero"/>
        <c:crossBetween val="between"/>
        <c:majorUnit val="1000"/>
        <c:minorUnit val="50"/>
      </c:valAx>
      <c:catAx>
        <c:axId val="11366028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661824"/>
        <c:crosses val="autoZero"/>
        <c:auto val="1"/>
        <c:lblAlgn val="ctr"/>
        <c:lblOffset val="100"/>
        <c:noMultiLvlLbl val="0"/>
      </c:catAx>
      <c:valAx>
        <c:axId val="11366182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6028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102</c:v>
                </c:pt>
                <c:pt idx="1">
                  <c:v>126</c:v>
                </c:pt>
                <c:pt idx="2">
                  <c:v>135</c:v>
                </c:pt>
                <c:pt idx="3">
                  <c:v>126</c:v>
                </c:pt>
                <c:pt idx="4">
                  <c:v>109</c:v>
                </c:pt>
                <c:pt idx="5">
                  <c:v>104</c:v>
                </c:pt>
                <c:pt idx="6">
                  <c:v>92</c:v>
                </c:pt>
                <c:pt idx="7">
                  <c:v>84</c:v>
                </c:pt>
                <c:pt idx="8">
                  <c:v>91</c:v>
                </c:pt>
                <c:pt idx="9">
                  <c:v>82</c:v>
                </c:pt>
                <c:pt idx="10">
                  <c:v>66</c:v>
                </c:pt>
                <c:pt idx="11">
                  <c:v>47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1077</c:v>
                </c:pt>
                <c:pt idx="1">
                  <c:v>1075</c:v>
                </c:pt>
                <c:pt idx="2">
                  <c:v>883</c:v>
                </c:pt>
                <c:pt idx="3">
                  <c:v>939</c:v>
                </c:pt>
                <c:pt idx="4">
                  <c:v>968</c:v>
                </c:pt>
                <c:pt idx="5">
                  <c:v>1011</c:v>
                </c:pt>
                <c:pt idx="6">
                  <c:v>992</c:v>
                </c:pt>
                <c:pt idx="7">
                  <c:v>992</c:v>
                </c:pt>
                <c:pt idx="8">
                  <c:v>985</c:v>
                </c:pt>
                <c:pt idx="9">
                  <c:v>1151</c:v>
                </c:pt>
                <c:pt idx="10">
                  <c:v>1245</c:v>
                </c:pt>
                <c:pt idx="11">
                  <c:v>1184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38496"/>
        <c:axId val="113740416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8.6999999999999993</c:v>
                </c:pt>
                <c:pt idx="1">
                  <c:v>10.5</c:v>
                </c:pt>
                <c:pt idx="2">
                  <c:v>13.3</c:v>
                </c:pt>
                <c:pt idx="3">
                  <c:v>11.8</c:v>
                </c:pt>
                <c:pt idx="4">
                  <c:v>10.1</c:v>
                </c:pt>
                <c:pt idx="5">
                  <c:v>9.3000000000000007</c:v>
                </c:pt>
                <c:pt idx="6">
                  <c:v>8.5</c:v>
                </c:pt>
                <c:pt idx="7">
                  <c:v>7.8</c:v>
                </c:pt>
                <c:pt idx="8">
                  <c:v>8.5</c:v>
                </c:pt>
                <c:pt idx="9">
                  <c:v>6.7</c:v>
                </c:pt>
                <c:pt idx="10">
                  <c:v>5</c:v>
                </c:pt>
                <c:pt idx="11">
                  <c:v>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0400"/>
        <c:axId val="113751936"/>
      </c:lineChart>
      <c:catAx>
        <c:axId val="1137384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40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404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38496"/>
        <c:crosses val="autoZero"/>
        <c:crossBetween val="between"/>
        <c:majorUnit val="1000"/>
        <c:minorUnit val="50"/>
      </c:valAx>
      <c:catAx>
        <c:axId val="1137504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51936"/>
        <c:crosses val="autoZero"/>
        <c:auto val="1"/>
        <c:lblAlgn val="ctr"/>
        <c:lblOffset val="100"/>
        <c:noMultiLvlLbl val="0"/>
      </c:catAx>
      <c:valAx>
        <c:axId val="1137519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504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31</c:v>
                </c:pt>
                <c:pt idx="1">
                  <c:v>37</c:v>
                </c:pt>
                <c:pt idx="2">
                  <c:v>37</c:v>
                </c:pt>
                <c:pt idx="3">
                  <c:v>29</c:v>
                </c:pt>
                <c:pt idx="4">
                  <c:v>25</c:v>
                </c:pt>
                <c:pt idx="5">
                  <c:v>29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324</c:v>
                </c:pt>
                <c:pt idx="1">
                  <c:v>380</c:v>
                </c:pt>
                <c:pt idx="2">
                  <c:v>339</c:v>
                </c:pt>
                <c:pt idx="3">
                  <c:v>305</c:v>
                </c:pt>
                <c:pt idx="4">
                  <c:v>292</c:v>
                </c:pt>
                <c:pt idx="5">
                  <c:v>243</c:v>
                </c:pt>
                <c:pt idx="6">
                  <c:v>244</c:v>
                </c:pt>
                <c:pt idx="7">
                  <c:v>264</c:v>
                </c:pt>
                <c:pt idx="8">
                  <c:v>249</c:v>
                </c:pt>
                <c:pt idx="9">
                  <c:v>266</c:v>
                </c:pt>
                <c:pt idx="10">
                  <c:v>279</c:v>
                </c:pt>
                <c:pt idx="11">
                  <c:v>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86240"/>
        <c:axId val="113788416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8.6999999999999993</c:v>
                </c:pt>
                <c:pt idx="1">
                  <c:v>8.9</c:v>
                </c:pt>
                <c:pt idx="2">
                  <c:v>9.8000000000000007</c:v>
                </c:pt>
                <c:pt idx="3">
                  <c:v>8.6999999999999993</c:v>
                </c:pt>
                <c:pt idx="4">
                  <c:v>7.9</c:v>
                </c:pt>
                <c:pt idx="5">
                  <c:v>10.7</c:v>
                </c:pt>
                <c:pt idx="6">
                  <c:v>6.9</c:v>
                </c:pt>
                <c:pt idx="7">
                  <c:v>6.7</c:v>
                </c:pt>
                <c:pt idx="8">
                  <c:v>8.1</c:v>
                </c:pt>
                <c:pt idx="9">
                  <c:v>8</c:v>
                </c:pt>
                <c:pt idx="10">
                  <c:v>5.4</c:v>
                </c:pt>
                <c:pt idx="11">
                  <c:v>9.9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89952"/>
        <c:axId val="113791744"/>
      </c:lineChart>
      <c:catAx>
        <c:axId val="1137862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88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884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86240"/>
        <c:crosses val="autoZero"/>
        <c:crossBetween val="between"/>
        <c:majorUnit val="1000"/>
        <c:minorUnit val="50"/>
      </c:valAx>
      <c:catAx>
        <c:axId val="1137899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91744"/>
        <c:crosses val="autoZero"/>
        <c:auto val="1"/>
        <c:lblAlgn val="ctr"/>
        <c:lblOffset val="100"/>
        <c:noMultiLvlLbl val="0"/>
      </c:catAx>
      <c:valAx>
        <c:axId val="1137917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899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26</c:v>
                </c:pt>
                <c:pt idx="1">
                  <c:v>48</c:v>
                </c:pt>
                <c:pt idx="2">
                  <c:v>32</c:v>
                </c:pt>
                <c:pt idx="3">
                  <c:v>32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34</c:v>
                </c:pt>
                <c:pt idx="8">
                  <c:v>24</c:v>
                </c:pt>
                <c:pt idx="9">
                  <c:v>26</c:v>
                </c:pt>
                <c:pt idx="10">
                  <c:v>32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165</c:v>
                </c:pt>
                <c:pt idx="1">
                  <c:v>156</c:v>
                </c:pt>
                <c:pt idx="2">
                  <c:v>176</c:v>
                </c:pt>
                <c:pt idx="3">
                  <c:v>168</c:v>
                </c:pt>
                <c:pt idx="4">
                  <c:v>254</c:v>
                </c:pt>
                <c:pt idx="5">
                  <c:v>249</c:v>
                </c:pt>
                <c:pt idx="6">
                  <c:v>255</c:v>
                </c:pt>
                <c:pt idx="7">
                  <c:v>269</c:v>
                </c:pt>
                <c:pt idx="8">
                  <c:v>283</c:v>
                </c:pt>
                <c:pt idx="9">
                  <c:v>319</c:v>
                </c:pt>
                <c:pt idx="10">
                  <c:v>385</c:v>
                </c:pt>
                <c:pt idx="11">
                  <c:v>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838336"/>
        <c:axId val="113852800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13.6</c:v>
                </c:pt>
                <c:pt idx="1">
                  <c:v>23.5</c:v>
                </c:pt>
                <c:pt idx="2">
                  <c:v>15.4</c:v>
                </c:pt>
                <c:pt idx="3">
                  <c:v>16</c:v>
                </c:pt>
                <c:pt idx="4">
                  <c:v>9</c:v>
                </c:pt>
                <c:pt idx="5">
                  <c:v>6.7</c:v>
                </c:pt>
                <c:pt idx="6">
                  <c:v>10.5</c:v>
                </c:pt>
                <c:pt idx="7">
                  <c:v>11.2</c:v>
                </c:pt>
                <c:pt idx="8">
                  <c:v>7.8</c:v>
                </c:pt>
                <c:pt idx="9">
                  <c:v>7.5</c:v>
                </c:pt>
                <c:pt idx="10">
                  <c:v>7.7</c:v>
                </c:pt>
                <c:pt idx="11">
                  <c:v>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4336"/>
        <c:axId val="113855872"/>
      </c:lineChart>
      <c:catAx>
        <c:axId val="1138383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52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8528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38336"/>
        <c:crosses val="autoZero"/>
        <c:crossBetween val="between"/>
        <c:majorUnit val="1000"/>
        <c:minorUnit val="50"/>
      </c:valAx>
      <c:catAx>
        <c:axId val="11385433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855872"/>
        <c:crosses val="autoZero"/>
        <c:auto val="1"/>
        <c:lblAlgn val="ctr"/>
        <c:lblOffset val="100"/>
        <c:noMultiLvlLbl val="0"/>
      </c:catAx>
      <c:valAx>
        <c:axId val="1138558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5433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13</c:v>
                </c:pt>
                <c:pt idx="1">
                  <c:v>11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11</c:v>
                </c:pt>
                <c:pt idx="7">
                  <c:v>9</c:v>
                </c:pt>
                <c:pt idx="8">
                  <c:v>17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904576"/>
        <c:axId val="104906752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38.1</c:v>
                </c:pt>
                <c:pt idx="1">
                  <c:v>47.6</c:v>
                </c:pt>
                <c:pt idx="2">
                  <c:v>25</c:v>
                </c:pt>
                <c:pt idx="3">
                  <c:v>40</c:v>
                </c:pt>
                <c:pt idx="4">
                  <c:v>36.4</c:v>
                </c:pt>
                <c:pt idx="5">
                  <c:v>19</c:v>
                </c:pt>
                <c:pt idx="6">
                  <c:v>15.4</c:v>
                </c:pt>
                <c:pt idx="7">
                  <c:v>35.700000000000003</c:v>
                </c:pt>
                <c:pt idx="8">
                  <c:v>15</c:v>
                </c:pt>
                <c:pt idx="9">
                  <c:v>30</c:v>
                </c:pt>
                <c:pt idx="10">
                  <c:v>33.299999999999997</c:v>
                </c:pt>
                <c:pt idx="11">
                  <c:v>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08288"/>
        <c:axId val="104909824"/>
      </c:lineChart>
      <c:catAx>
        <c:axId val="1049045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906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9067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904576"/>
        <c:crosses val="autoZero"/>
        <c:crossBetween val="between"/>
        <c:majorUnit val="1000"/>
        <c:minorUnit val="50"/>
      </c:valAx>
      <c:catAx>
        <c:axId val="10490828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4909824"/>
        <c:crosses val="autoZero"/>
        <c:auto val="1"/>
        <c:lblAlgn val="ctr"/>
        <c:lblOffset val="100"/>
        <c:noMultiLvlLbl val="0"/>
      </c:catAx>
      <c:valAx>
        <c:axId val="10490982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90828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69</c:v>
                </c:pt>
                <c:pt idx="3">
                  <c:v>61</c:v>
                </c:pt>
                <c:pt idx="4">
                  <c:v>50</c:v>
                </c:pt>
                <c:pt idx="5">
                  <c:v>47</c:v>
                </c:pt>
                <c:pt idx="6">
                  <c:v>48</c:v>
                </c:pt>
                <c:pt idx="7">
                  <c:v>53</c:v>
                </c:pt>
                <c:pt idx="8">
                  <c:v>46</c:v>
                </c:pt>
                <c:pt idx="9">
                  <c:v>49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489</c:v>
                </c:pt>
                <c:pt idx="1">
                  <c:v>536</c:v>
                </c:pt>
                <c:pt idx="2">
                  <c:v>515</c:v>
                </c:pt>
                <c:pt idx="3">
                  <c:v>473</c:v>
                </c:pt>
                <c:pt idx="4">
                  <c:v>546</c:v>
                </c:pt>
                <c:pt idx="5">
                  <c:v>492</c:v>
                </c:pt>
                <c:pt idx="6">
                  <c:v>499</c:v>
                </c:pt>
                <c:pt idx="7">
                  <c:v>533</c:v>
                </c:pt>
                <c:pt idx="8">
                  <c:v>532</c:v>
                </c:pt>
                <c:pt idx="9">
                  <c:v>585</c:v>
                </c:pt>
                <c:pt idx="10">
                  <c:v>664</c:v>
                </c:pt>
                <c:pt idx="11">
                  <c:v>601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886336"/>
        <c:axId val="113888256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10.4</c:v>
                </c:pt>
                <c:pt idx="1">
                  <c:v>13.7</c:v>
                </c:pt>
                <c:pt idx="2">
                  <c:v>11.8</c:v>
                </c:pt>
                <c:pt idx="3">
                  <c:v>11.4</c:v>
                </c:pt>
                <c:pt idx="4">
                  <c:v>8.4</c:v>
                </c:pt>
                <c:pt idx="5">
                  <c:v>8.6999999999999993</c:v>
                </c:pt>
                <c:pt idx="6">
                  <c:v>8.8000000000000007</c:v>
                </c:pt>
                <c:pt idx="7">
                  <c:v>9</c:v>
                </c:pt>
                <c:pt idx="8">
                  <c:v>8</c:v>
                </c:pt>
                <c:pt idx="9">
                  <c:v>7.7</c:v>
                </c:pt>
                <c:pt idx="10">
                  <c:v>6.7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4144"/>
        <c:axId val="113895680"/>
      </c:lineChart>
      <c:catAx>
        <c:axId val="1138863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88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88825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86336"/>
        <c:crosses val="autoZero"/>
        <c:crossBetween val="between"/>
        <c:majorUnit val="1000"/>
        <c:minorUnit val="50"/>
      </c:valAx>
      <c:catAx>
        <c:axId val="1138941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895680"/>
        <c:crosses val="autoZero"/>
        <c:auto val="1"/>
        <c:lblAlgn val="ctr"/>
        <c:lblOffset val="100"/>
        <c:noMultiLvlLbl val="0"/>
      </c:catAx>
      <c:valAx>
        <c:axId val="1138956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941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40</c:v>
                </c:pt>
                <c:pt idx="1">
                  <c:v>83</c:v>
                </c:pt>
                <c:pt idx="2">
                  <c:v>86</c:v>
                </c:pt>
                <c:pt idx="3">
                  <c:v>79</c:v>
                </c:pt>
                <c:pt idx="4">
                  <c:v>73</c:v>
                </c:pt>
                <c:pt idx="5">
                  <c:v>51</c:v>
                </c:pt>
                <c:pt idx="6">
                  <c:v>74</c:v>
                </c:pt>
                <c:pt idx="7">
                  <c:v>59</c:v>
                </c:pt>
                <c:pt idx="8">
                  <c:v>59</c:v>
                </c:pt>
                <c:pt idx="9">
                  <c:v>58</c:v>
                </c:pt>
                <c:pt idx="10">
                  <c:v>54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430</c:v>
                </c:pt>
                <c:pt idx="1">
                  <c:v>428</c:v>
                </c:pt>
                <c:pt idx="2">
                  <c:v>473</c:v>
                </c:pt>
                <c:pt idx="3">
                  <c:v>558</c:v>
                </c:pt>
                <c:pt idx="4">
                  <c:v>674</c:v>
                </c:pt>
                <c:pt idx="5">
                  <c:v>685</c:v>
                </c:pt>
                <c:pt idx="6">
                  <c:v>684</c:v>
                </c:pt>
                <c:pt idx="7">
                  <c:v>739</c:v>
                </c:pt>
                <c:pt idx="8">
                  <c:v>757</c:v>
                </c:pt>
                <c:pt idx="9">
                  <c:v>921</c:v>
                </c:pt>
                <c:pt idx="10">
                  <c:v>1131</c:v>
                </c:pt>
                <c:pt idx="11">
                  <c:v>1102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86912"/>
        <c:axId val="112888832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8.5</c:v>
                </c:pt>
                <c:pt idx="1">
                  <c:v>16.2</c:v>
                </c:pt>
                <c:pt idx="2">
                  <c:v>15.4</c:v>
                </c:pt>
                <c:pt idx="3">
                  <c:v>12.4</c:v>
                </c:pt>
                <c:pt idx="4">
                  <c:v>9.8000000000000007</c:v>
                </c:pt>
                <c:pt idx="5">
                  <c:v>6.9</c:v>
                </c:pt>
                <c:pt idx="6">
                  <c:v>9.8000000000000007</c:v>
                </c:pt>
                <c:pt idx="7">
                  <c:v>7.4</c:v>
                </c:pt>
                <c:pt idx="8">
                  <c:v>7.2</c:v>
                </c:pt>
                <c:pt idx="9">
                  <c:v>5.9</c:v>
                </c:pt>
                <c:pt idx="10">
                  <c:v>4.5999999999999996</c:v>
                </c:pt>
                <c:pt idx="11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8816"/>
        <c:axId val="112900352"/>
      </c:lineChart>
      <c:catAx>
        <c:axId val="11288691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888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888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86912"/>
        <c:crosses val="autoZero"/>
        <c:crossBetween val="between"/>
        <c:majorUnit val="1000"/>
        <c:minorUnit val="50"/>
      </c:valAx>
      <c:catAx>
        <c:axId val="1128988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00352"/>
        <c:crosses val="autoZero"/>
        <c:auto val="1"/>
        <c:lblAlgn val="ctr"/>
        <c:lblOffset val="100"/>
        <c:noMultiLvlLbl val="0"/>
      </c:catAx>
      <c:valAx>
        <c:axId val="1129003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988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89</c:v>
                </c:pt>
                <c:pt idx="1">
                  <c:v>90</c:v>
                </c:pt>
                <c:pt idx="2">
                  <c:v>98</c:v>
                </c:pt>
                <c:pt idx="3">
                  <c:v>84</c:v>
                </c:pt>
                <c:pt idx="4">
                  <c:v>58</c:v>
                </c:pt>
                <c:pt idx="5">
                  <c:v>68</c:v>
                </c:pt>
                <c:pt idx="6">
                  <c:v>46</c:v>
                </c:pt>
                <c:pt idx="7">
                  <c:v>51</c:v>
                </c:pt>
                <c:pt idx="8">
                  <c:v>58</c:v>
                </c:pt>
                <c:pt idx="9">
                  <c:v>53</c:v>
                </c:pt>
                <c:pt idx="10">
                  <c:v>42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1082</c:v>
                </c:pt>
                <c:pt idx="1">
                  <c:v>1100</c:v>
                </c:pt>
                <c:pt idx="2">
                  <c:v>873</c:v>
                </c:pt>
                <c:pt idx="3">
                  <c:v>784</c:v>
                </c:pt>
                <c:pt idx="4">
                  <c:v>724</c:v>
                </c:pt>
                <c:pt idx="5">
                  <c:v>719</c:v>
                </c:pt>
                <c:pt idx="6">
                  <c:v>692</c:v>
                </c:pt>
                <c:pt idx="7">
                  <c:v>660</c:v>
                </c:pt>
                <c:pt idx="8">
                  <c:v>650</c:v>
                </c:pt>
                <c:pt idx="9">
                  <c:v>742</c:v>
                </c:pt>
                <c:pt idx="10">
                  <c:v>685</c:v>
                </c:pt>
                <c:pt idx="11">
                  <c:v>601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29120"/>
        <c:axId val="113031040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7.6</c:v>
                </c:pt>
                <c:pt idx="1">
                  <c:v>7.6</c:v>
                </c:pt>
                <c:pt idx="2">
                  <c:v>10.1</c:v>
                </c:pt>
                <c:pt idx="3">
                  <c:v>9.6999999999999993</c:v>
                </c:pt>
                <c:pt idx="4">
                  <c:v>7.4</c:v>
                </c:pt>
                <c:pt idx="5">
                  <c:v>8.6</c:v>
                </c:pt>
                <c:pt idx="6">
                  <c:v>6.2</c:v>
                </c:pt>
                <c:pt idx="7">
                  <c:v>7.2</c:v>
                </c:pt>
                <c:pt idx="8">
                  <c:v>8.1999999999999993</c:v>
                </c:pt>
                <c:pt idx="9">
                  <c:v>6.7</c:v>
                </c:pt>
                <c:pt idx="10">
                  <c:v>5.8</c:v>
                </c:pt>
                <c:pt idx="11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32576"/>
        <c:axId val="113034368"/>
      </c:lineChart>
      <c:catAx>
        <c:axId val="1130291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1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310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29120"/>
        <c:crosses val="autoZero"/>
        <c:crossBetween val="between"/>
        <c:majorUnit val="1000"/>
        <c:minorUnit val="50"/>
      </c:valAx>
      <c:catAx>
        <c:axId val="1130325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34368"/>
        <c:crosses val="autoZero"/>
        <c:auto val="1"/>
        <c:lblAlgn val="ctr"/>
        <c:lblOffset val="100"/>
        <c:noMultiLvlLbl val="0"/>
      </c:catAx>
      <c:valAx>
        <c:axId val="1130343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25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129</c:v>
                </c:pt>
                <c:pt idx="1">
                  <c:v>173</c:v>
                </c:pt>
                <c:pt idx="2">
                  <c:v>184</c:v>
                </c:pt>
                <c:pt idx="3">
                  <c:v>163</c:v>
                </c:pt>
                <c:pt idx="4">
                  <c:v>131</c:v>
                </c:pt>
                <c:pt idx="5">
                  <c:v>119</c:v>
                </c:pt>
                <c:pt idx="6">
                  <c:v>120</c:v>
                </c:pt>
                <c:pt idx="7">
                  <c:v>110</c:v>
                </c:pt>
                <c:pt idx="8">
                  <c:v>117</c:v>
                </c:pt>
                <c:pt idx="9">
                  <c:v>111</c:v>
                </c:pt>
                <c:pt idx="10">
                  <c:v>96</c:v>
                </c:pt>
                <c:pt idx="11">
                  <c:v>64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1512</c:v>
                </c:pt>
                <c:pt idx="1">
                  <c:v>1528</c:v>
                </c:pt>
                <c:pt idx="2">
                  <c:v>1346</c:v>
                </c:pt>
                <c:pt idx="3">
                  <c:v>1342</c:v>
                </c:pt>
                <c:pt idx="4">
                  <c:v>1398</c:v>
                </c:pt>
                <c:pt idx="5">
                  <c:v>1404</c:v>
                </c:pt>
                <c:pt idx="6">
                  <c:v>1376</c:v>
                </c:pt>
                <c:pt idx="7">
                  <c:v>1399</c:v>
                </c:pt>
                <c:pt idx="8">
                  <c:v>1407</c:v>
                </c:pt>
                <c:pt idx="9">
                  <c:v>1663</c:v>
                </c:pt>
                <c:pt idx="10">
                  <c:v>1816</c:v>
                </c:pt>
                <c:pt idx="11">
                  <c:v>1703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924736"/>
        <c:axId val="113926912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7.9</c:v>
                </c:pt>
                <c:pt idx="1">
                  <c:v>10.199999999999999</c:v>
                </c:pt>
                <c:pt idx="2">
                  <c:v>12</c:v>
                </c:pt>
                <c:pt idx="3">
                  <c:v>10.8</c:v>
                </c:pt>
                <c:pt idx="4">
                  <c:v>8.6</c:v>
                </c:pt>
                <c:pt idx="5">
                  <c:v>7.8</c:v>
                </c:pt>
                <c:pt idx="6">
                  <c:v>8</c:v>
                </c:pt>
                <c:pt idx="7">
                  <c:v>7.3</c:v>
                </c:pt>
                <c:pt idx="8">
                  <c:v>7.7</c:v>
                </c:pt>
                <c:pt idx="9">
                  <c:v>6.3</c:v>
                </c:pt>
                <c:pt idx="10">
                  <c:v>5</c:v>
                </c:pt>
                <c:pt idx="11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8448"/>
        <c:axId val="113049600"/>
      </c:lineChart>
      <c:catAx>
        <c:axId val="1139247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26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9269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24736"/>
        <c:crosses val="autoZero"/>
        <c:crossBetween val="between"/>
        <c:majorUnit val="1000"/>
        <c:minorUnit val="50"/>
      </c:valAx>
      <c:catAx>
        <c:axId val="1139284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49600"/>
        <c:crosses val="autoZero"/>
        <c:auto val="1"/>
        <c:lblAlgn val="ctr"/>
        <c:lblOffset val="100"/>
        <c:noMultiLvlLbl val="0"/>
      </c:catAx>
      <c:valAx>
        <c:axId val="1130496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284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96192"/>
        <c:axId val="113098112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99904"/>
        <c:axId val="113101440"/>
      </c:lineChart>
      <c:catAx>
        <c:axId val="1130961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98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981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96192"/>
        <c:crosses val="autoZero"/>
        <c:crossBetween val="between"/>
        <c:majorUnit val="1000"/>
        <c:minorUnit val="50"/>
      </c:valAx>
      <c:catAx>
        <c:axId val="1130999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101440"/>
        <c:crosses val="autoZero"/>
        <c:auto val="1"/>
        <c:lblAlgn val="ctr"/>
        <c:lblOffset val="100"/>
        <c:noMultiLvlLbl val="0"/>
      </c:catAx>
      <c:valAx>
        <c:axId val="1131014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999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75840"/>
        <c:axId val="114277760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0032"/>
        <c:axId val="114301568"/>
      </c:lineChart>
      <c:catAx>
        <c:axId val="1142758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7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2777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75840"/>
        <c:crosses val="autoZero"/>
        <c:crossBetween val="between"/>
        <c:majorUnit val="1000"/>
        <c:minorUnit val="50"/>
      </c:valAx>
      <c:catAx>
        <c:axId val="1143000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01568"/>
        <c:crosses val="autoZero"/>
        <c:auto val="1"/>
        <c:lblAlgn val="ctr"/>
        <c:lblOffset val="100"/>
        <c:noMultiLvlLbl val="0"/>
      </c:catAx>
      <c:valAx>
        <c:axId val="1143015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000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'自動車変動図(7)'!$I$88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'自動車変動図(7)'!$I$89:$I$100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36128"/>
        <c:axId val="114338048"/>
      </c:barChart>
      <c:lineChart>
        <c:grouping val="stacked"/>
        <c:varyColors val="0"/>
        <c:ser>
          <c:idx val="3"/>
          <c:order val="2"/>
          <c:tx>
            <c:strRef>
              <c:f>'自動車変動図(7)'!$L$88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33.299999999999997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3936"/>
        <c:axId val="114345472"/>
      </c:lineChart>
      <c:catAx>
        <c:axId val="1143361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38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380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36128"/>
        <c:crosses val="autoZero"/>
        <c:crossBetween val="between"/>
        <c:majorUnit val="1000"/>
        <c:minorUnit val="50"/>
      </c:valAx>
      <c:catAx>
        <c:axId val="11434393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45472"/>
        <c:crosses val="autoZero"/>
        <c:auto val="1"/>
        <c:lblAlgn val="ctr"/>
        <c:lblOffset val="100"/>
        <c:noMultiLvlLbl val="0"/>
      </c:catAx>
      <c:valAx>
        <c:axId val="1143454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4393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'自動車変動図(7)'!$J$105:$J$116</c:f>
              <c:numCache>
                <c:formatCode>General</c:formatCode>
                <c:ptCount val="12"/>
                <c:pt idx="0">
                  <c:v>144</c:v>
                </c:pt>
                <c:pt idx="1">
                  <c:v>192</c:v>
                </c:pt>
                <c:pt idx="2">
                  <c:v>194</c:v>
                </c:pt>
                <c:pt idx="3">
                  <c:v>175</c:v>
                </c:pt>
                <c:pt idx="4">
                  <c:v>145</c:v>
                </c:pt>
                <c:pt idx="5">
                  <c:v>135</c:v>
                </c:pt>
                <c:pt idx="6">
                  <c:v>130</c:v>
                </c:pt>
                <c:pt idx="7">
                  <c:v>124</c:v>
                </c:pt>
                <c:pt idx="8">
                  <c:v>127</c:v>
                </c:pt>
                <c:pt idx="9">
                  <c:v>121</c:v>
                </c:pt>
                <c:pt idx="10">
                  <c:v>105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'自動車変動図(7)'!$I$104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'自動車変動図(7)'!$I$105:$I$116</c:f>
              <c:numCache>
                <c:formatCode>General</c:formatCode>
                <c:ptCount val="12"/>
                <c:pt idx="0">
                  <c:v>1541</c:v>
                </c:pt>
                <c:pt idx="1">
                  <c:v>1571</c:v>
                </c:pt>
                <c:pt idx="2">
                  <c:v>1374</c:v>
                </c:pt>
                <c:pt idx="3">
                  <c:v>1380</c:v>
                </c:pt>
                <c:pt idx="4">
                  <c:v>1458</c:v>
                </c:pt>
                <c:pt idx="5">
                  <c:v>1455</c:v>
                </c:pt>
                <c:pt idx="6">
                  <c:v>1435</c:v>
                </c:pt>
                <c:pt idx="7">
                  <c:v>1463</c:v>
                </c:pt>
                <c:pt idx="8">
                  <c:v>1463</c:v>
                </c:pt>
                <c:pt idx="9">
                  <c:v>1703</c:v>
                </c:pt>
                <c:pt idx="10">
                  <c:v>1865</c:v>
                </c:pt>
                <c:pt idx="11">
                  <c:v>1746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498560"/>
        <c:axId val="114508928"/>
      </c:barChart>
      <c:lineChart>
        <c:grouping val="stacked"/>
        <c:varyColors val="0"/>
        <c:ser>
          <c:idx val="3"/>
          <c:order val="2"/>
          <c:tx>
            <c:strRef>
              <c:f>'自動車変動図(7)'!$L$104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'自動車変動図(7)'!$L$105:$L$116</c:f>
              <c:numCache>
                <c:formatCode>0.0_ </c:formatCode>
                <c:ptCount val="12"/>
                <c:pt idx="0">
                  <c:v>8.5</c:v>
                </c:pt>
                <c:pt idx="1">
                  <c:v>10.9</c:v>
                </c:pt>
                <c:pt idx="2">
                  <c:v>12.4</c:v>
                </c:pt>
                <c:pt idx="3">
                  <c:v>11.3</c:v>
                </c:pt>
                <c:pt idx="4">
                  <c:v>9</c:v>
                </c:pt>
                <c:pt idx="5">
                  <c:v>8.5</c:v>
                </c:pt>
                <c:pt idx="6">
                  <c:v>8.3000000000000007</c:v>
                </c:pt>
                <c:pt idx="7">
                  <c:v>7.8</c:v>
                </c:pt>
                <c:pt idx="8">
                  <c:v>8</c:v>
                </c:pt>
                <c:pt idx="9">
                  <c:v>6.6</c:v>
                </c:pt>
                <c:pt idx="10">
                  <c:v>5.3</c:v>
                </c:pt>
                <c:pt idx="11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10464"/>
        <c:axId val="114516352"/>
      </c:lineChart>
      <c:catAx>
        <c:axId val="1144985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508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5089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98560"/>
        <c:crosses val="autoZero"/>
        <c:crossBetween val="between"/>
        <c:majorUnit val="1000"/>
        <c:minorUnit val="50"/>
      </c:valAx>
      <c:catAx>
        <c:axId val="1145104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516352"/>
        <c:crosses val="autoZero"/>
        <c:auto val="1"/>
        <c:lblAlgn val="ctr"/>
        <c:lblOffset val="100"/>
        <c:noMultiLvlLbl val="0"/>
      </c:catAx>
      <c:valAx>
        <c:axId val="1145163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5104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70</c:v>
                </c:pt>
                <c:pt idx="2">
                  <c:v>60</c:v>
                </c:pt>
                <c:pt idx="3">
                  <c:v>80</c:v>
                </c:pt>
                <c:pt idx="4">
                  <c:v>50</c:v>
                </c:pt>
                <c:pt idx="5">
                  <c:v>70</c:v>
                </c:pt>
                <c:pt idx="6">
                  <c:v>90</c:v>
                </c:pt>
                <c:pt idx="7">
                  <c:v>60</c:v>
                </c:pt>
                <c:pt idx="8">
                  <c:v>40</c:v>
                </c:pt>
                <c:pt idx="9">
                  <c:v>60</c:v>
                </c:pt>
                <c:pt idx="10">
                  <c:v>70</c:v>
                </c:pt>
                <c:pt idx="11">
                  <c:v>30</c:v>
                </c:pt>
                <c:pt idx="12">
                  <c:v>10</c:v>
                </c:pt>
                <c:pt idx="13">
                  <c:v>20</c:v>
                </c:pt>
                <c:pt idx="14">
                  <c:v>50</c:v>
                </c:pt>
                <c:pt idx="15">
                  <c:v>30</c:v>
                </c:pt>
                <c:pt idx="16">
                  <c:v>50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30</c:v>
                </c:pt>
                <c:pt idx="23">
                  <c:v>20</c:v>
                </c:pt>
                <c:pt idx="24">
                  <c:v>60</c:v>
                </c:pt>
                <c:pt idx="25">
                  <c:v>50</c:v>
                </c:pt>
                <c:pt idx="26">
                  <c:v>20</c:v>
                </c:pt>
                <c:pt idx="27">
                  <c:v>20</c:v>
                </c:pt>
                <c:pt idx="28">
                  <c:v>30</c:v>
                </c:pt>
                <c:pt idx="29">
                  <c:v>70</c:v>
                </c:pt>
                <c:pt idx="30">
                  <c:v>50</c:v>
                </c:pt>
                <c:pt idx="31">
                  <c:v>30</c:v>
                </c:pt>
              </c:numCache>
            </c:numRef>
          </c:cat>
          <c:val>
            <c:numRef>
              <c:f>'渋滞長(1)'!$W$15:$W$46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70</c:v>
                </c:pt>
                <c:pt idx="2">
                  <c:v>60</c:v>
                </c:pt>
                <c:pt idx="3">
                  <c:v>80</c:v>
                </c:pt>
                <c:pt idx="4">
                  <c:v>50</c:v>
                </c:pt>
                <c:pt idx="5">
                  <c:v>70</c:v>
                </c:pt>
                <c:pt idx="6">
                  <c:v>90</c:v>
                </c:pt>
                <c:pt idx="7">
                  <c:v>60</c:v>
                </c:pt>
                <c:pt idx="8">
                  <c:v>40</c:v>
                </c:pt>
                <c:pt idx="9">
                  <c:v>60</c:v>
                </c:pt>
                <c:pt idx="10">
                  <c:v>70</c:v>
                </c:pt>
                <c:pt idx="11">
                  <c:v>30</c:v>
                </c:pt>
                <c:pt idx="12">
                  <c:v>10</c:v>
                </c:pt>
                <c:pt idx="13">
                  <c:v>20</c:v>
                </c:pt>
                <c:pt idx="14">
                  <c:v>50</c:v>
                </c:pt>
                <c:pt idx="15">
                  <c:v>30</c:v>
                </c:pt>
                <c:pt idx="16">
                  <c:v>50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30</c:v>
                </c:pt>
                <c:pt idx="23">
                  <c:v>20</c:v>
                </c:pt>
                <c:pt idx="24">
                  <c:v>60</c:v>
                </c:pt>
                <c:pt idx="25">
                  <c:v>50</c:v>
                </c:pt>
                <c:pt idx="26">
                  <c:v>20</c:v>
                </c:pt>
                <c:pt idx="27">
                  <c:v>20</c:v>
                </c:pt>
                <c:pt idx="28">
                  <c:v>30</c:v>
                </c:pt>
                <c:pt idx="29">
                  <c:v>70</c:v>
                </c:pt>
                <c:pt idx="30">
                  <c:v>50</c:v>
                </c:pt>
                <c:pt idx="31">
                  <c:v>30</c:v>
                </c:pt>
              </c:numCache>
            </c:numRef>
          </c:cat>
          <c:val>
            <c:numRef>
              <c:f>'渋滞長(1)'!$X$15:$X$46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239168"/>
        <c:axId val="113240704"/>
      </c:barChart>
      <c:catAx>
        <c:axId val="11323916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24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24070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23916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70</c:v>
                </c:pt>
                <c:pt idx="2">
                  <c:v>60</c:v>
                </c:pt>
                <c:pt idx="3">
                  <c:v>80</c:v>
                </c:pt>
                <c:pt idx="4">
                  <c:v>50</c:v>
                </c:pt>
                <c:pt idx="5">
                  <c:v>70</c:v>
                </c:pt>
                <c:pt idx="6">
                  <c:v>90</c:v>
                </c:pt>
                <c:pt idx="7">
                  <c:v>60</c:v>
                </c:pt>
                <c:pt idx="8">
                  <c:v>40</c:v>
                </c:pt>
                <c:pt idx="9">
                  <c:v>60</c:v>
                </c:pt>
                <c:pt idx="10">
                  <c:v>70</c:v>
                </c:pt>
                <c:pt idx="11">
                  <c:v>30</c:v>
                </c:pt>
                <c:pt idx="12">
                  <c:v>10</c:v>
                </c:pt>
                <c:pt idx="13">
                  <c:v>20</c:v>
                </c:pt>
                <c:pt idx="14">
                  <c:v>50</c:v>
                </c:pt>
                <c:pt idx="15">
                  <c:v>30</c:v>
                </c:pt>
                <c:pt idx="16">
                  <c:v>50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30</c:v>
                </c:pt>
                <c:pt idx="23">
                  <c:v>20</c:v>
                </c:pt>
                <c:pt idx="24">
                  <c:v>60</c:v>
                </c:pt>
                <c:pt idx="25">
                  <c:v>50</c:v>
                </c:pt>
                <c:pt idx="26">
                  <c:v>20</c:v>
                </c:pt>
                <c:pt idx="27">
                  <c:v>20</c:v>
                </c:pt>
                <c:pt idx="28">
                  <c:v>30</c:v>
                </c:pt>
                <c:pt idx="29">
                  <c:v>70</c:v>
                </c:pt>
                <c:pt idx="30">
                  <c:v>50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484736"/>
        <c:axId val="1144862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'渋滞長(1)'!$F$15:$F$46</c:f>
              <c:numCache>
                <c:formatCode>[m]:ss</c:formatCode>
                <c:ptCount val="32"/>
                <c:pt idx="0">
                  <c:v>1.0416666666666667E-4</c:v>
                </c:pt>
                <c:pt idx="1">
                  <c:v>2.8935185185185184E-4</c:v>
                </c:pt>
                <c:pt idx="2">
                  <c:v>2.4305555555555555E-4</c:v>
                </c:pt>
                <c:pt idx="3">
                  <c:v>3.1250000000000001E-4</c:v>
                </c:pt>
                <c:pt idx="4">
                  <c:v>1.9675925925925926E-4</c:v>
                </c:pt>
                <c:pt idx="5">
                  <c:v>2.6620370370370372E-4</c:v>
                </c:pt>
                <c:pt idx="6">
                  <c:v>3.4722222222222224E-4</c:v>
                </c:pt>
                <c:pt idx="7">
                  <c:v>2.199074074074074E-4</c:v>
                </c:pt>
                <c:pt idx="8">
                  <c:v>1.7361111111111112E-4</c:v>
                </c:pt>
                <c:pt idx="9">
                  <c:v>2.3148148148148149E-4</c:v>
                </c:pt>
                <c:pt idx="10">
                  <c:v>2.5462962962962961E-4</c:v>
                </c:pt>
                <c:pt idx="11">
                  <c:v>1.3888888888888889E-4</c:v>
                </c:pt>
                <c:pt idx="12">
                  <c:v>6.9444444444444444E-5</c:v>
                </c:pt>
                <c:pt idx="13">
                  <c:v>1.1574074074074075E-4</c:v>
                </c:pt>
                <c:pt idx="14">
                  <c:v>2.0833333333333335E-4</c:v>
                </c:pt>
                <c:pt idx="15">
                  <c:v>1.7361111111111112E-4</c:v>
                </c:pt>
                <c:pt idx="16">
                  <c:v>2.199074074074074E-4</c:v>
                </c:pt>
                <c:pt idx="17">
                  <c:v>1.3888888888888889E-4</c:v>
                </c:pt>
                <c:pt idx="18">
                  <c:v>9.2592592592592588E-5</c:v>
                </c:pt>
                <c:pt idx="19">
                  <c:v>8.1018518518518516E-5</c:v>
                </c:pt>
                <c:pt idx="20">
                  <c:v>8.1018518518518516E-5</c:v>
                </c:pt>
                <c:pt idx="21">
                  <c:v>1.0416666666666667E-4</c:v>
                </c:pt>
                <c:pt idx="22">
                  <c:v>1.6203703703703703E-4</c:v>
                </c:pt>
                <c:pt idx="23">
                  <c:v>8.1018518518518516E-5</c:v>
                </c:pt>
                <c:pt idx="24">
                  <c:v>2.3148148148148149E-4</c:v>
                </c:pt>
                <c:pt idx="25">
                  <c:v>1.9675925925925926E-4</c:v>
                </c:pt>
                <c:pt idx="26">
                  <c:v>1.273148148148148E-4</c:v>
                </c:pt>
                <c:pt idx="27">
                  <c:v>1.1574074074074075E-4</c:v>
                </c:pt>
                <c:pt idx="28">
                  <c:v>1.7361111111111112E-4</c:v>
                </c:pt>
                <c:pt idx="29">
                  <c:v>2.6620370370370372E-4</c:v>
                </c:pt>
                <c:pt idx="30">
                  <c:v>2.199074074074074E-4</c:v>
                </c:pt>
                <c:pt idx="31">
                  <c:v>1.3888888888888889E-4</c:v>
                </c:pt>
              </c:numCache>
            </c:numRef>
          </c:xVal>
          <c:yVal>
            <c:numRef>
              <c:f>'渋滞長(1)'!$U$15:$U$46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23904"/>
        <c:axId val="104925824"/>
      </c:scatterChart>
      <c:catAx>
        <c:axId val="1144847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86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48627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84736"/>
        <c:crosses val="autoZero"/>
        <c:crossBetween val="between"/>
        <c:majorUnit val="100"/>
      </c:valAx>
      <c:valAx>
        <c:axId val="104923904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925824"/>
        <c:crosses val="max"/>
        <c:crossBetween val="midCat"/>
        <c:majorUnit val="3.4722222222222199E-3"/>
      </c:valAx>
      <c:valAx>
        <c:axId val="10492582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492390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9</c:v>
                </c:pt>
                <c:pt idx="8">
                  <c:v>7</c:v>
                </c:pt>
                <c:pt idx="9">
                  <c:v>7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17</c:v>
                </c:pt>
                <c:pt idx="1">
                  <c:v>35</c:v>
                </c:pt>
                <c:pt idx="2">
                  <c:v>32</c:v>
                </c:pt>
                <c:pt idx="3">
                  <c:v>40</c:v>
                </c:pt>
                <c:pt idx="4">
                  <c:v>55</c:v>
                </c:pt>
                <c:pt idx="5">
                  <c:v>40</c:v>
                </c:pt>
                <c:pt idx="6">
                  <c:v>51</c:v>
                </c:pt>
                <c:pt idx="7">
                  <c:v>54</c:v>
                </c:pt>
                <c:pt idx="8">
                  <c:v>40</c:v>
                </c:pt>
                <c:pt idx="9">
                  <c:v>34</c:v>
                </c:pt>
                <c:pt idx="10">
                  <c:v>42</c:v>
                </c:pt>
                <c:pt idx="11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034560"/>
        <c:axId val="112036480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29.2</c:v>
                </c:pt>
                <c:pt idx="1">
                  <c:v>20.5</c:v>
                </c:pt>
                <c:pt idx="2">
                  <c:v>20</c:v>
                </c:pt>
                <c:pt idx="3">
                  <c:v>16.7</c:v>
                </c:pt>
                <c:pt idx="4">
                  <c:v>15.4</c:v>
                </c:pt>
                <c:pt idx="5">
                  <c:v>23.1</c:v>
                </c:pt>
                <c:pt idx="6">
                  <c:v>13.6</c:v>
                </c:pt>
                <c:pt idx="7">
                  <c:v>14.3</c:v>
                </c:pt>
                <c:pt idx="8">
                  <c:v>14.9</c:v>
                </c:pt>
                <c:pt idx="9">
                  <c:v>17.100000000000001</c:v>
                </c:pt>
                <c:pt idx="10">
                  <c:v>8.6999999999999993</c:v>
                </c:pt>
                <c:pt idx="11">
                  <c:v>14.6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0560"/>
        <c:axId val="112052096"/>
      </c:lineChart>
      <c:catAx>
        <c:axId val="1120345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36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364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34560"/>
        <c:crosses val="autoZero"/>
        <c:crossBetween val="between"/>
        <c:majorUnit val="1000"/>
        <c:minorUnit val="50"/>
      </c:valAx>
      <c:catAx>
        <c:axId val="1120505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52096"/>
        <c:crosses val="autoZero"/>
        <c:auto val="1"/>
        <c:lblAlgn val="ctr"/>
        <c:lblOffset val="100"/>
        <c:noMultiLvlLbl val="0"/>
      </c:catAx>
      <c:valAx>
        <c:axId val="1120520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505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4960384"/>
        <c:axId val="1049623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64480"/>
        <c:axId val="104966400"/>
      </c:scatterChart>
      <c:catAx>
        <c:axId val="1049603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9623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0496230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960384"/>
        <c:crosses val="autoZero"/>
        <c:crossBetween val="between"/>
        <c:majorUnit val="200"/>
      </c:valAx>
      <c:valAx>
        <c:axId val="10496448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966400"/>
        <c:crosses val="max"/>
        <c:crossBetween val="midCat"/>
        <c:majorUnit val="3.4722222222222225E-3"/>
      </c:valAx>
      <c:valAx>
        <c:axId val="10496640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49644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2357376"/>
        <c:axId val="11235929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69664"/>
        <c:axId val="112371584"/>
      </c:scatterChart>
      <c:catAx>
        <c:axId val="1123573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3592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235929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357376"/>
        <c:crosses val="autoZero"/>
        <c:crossBetween val="between"/>
        <c:majorUnit val="200"/>
      </c:valAx>
      <c:valAx>
        <c:axId val="11236966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371584"/>
        <c:crosses val="max"/>
        <c:crossBetween val="midCat"/>
        <c:majorUnit val="3.4722222222222225E-3"/>
      </c:valAx>
      <c:valAx>
        <c:axId val="11237158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236966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834816"/>
        <c:axId val="11484108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43008"/>
        <c:axId val="114857472"/>
      </c:scatterChart>
      <c:catAx>
        <c:axId val="1148348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4108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84108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34816"/>
        <c:crosses val="autoZero"/>
        <c:crossBetween val="between"/>
        <c:majorUnit val="200"/>
      </c:valAx>
      <c:valAx>
        <c:axId val="11484300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57472"/>
        <c:crosses val="max"/>
        <c:crossBetween val="midCat"/>
        <c:majorUnit val="3.4722222222222225E-3"/>
      </c:valAx>
      <c:valAx>
        <c:axId val="11485747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84300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80</c:v>
                </c:pt>
                <c:pt idx="2">
                  <c:v>40</c:v>
                </c:pt>
                <c:pt idx="3">
                  <c:v>90</c:v>
                </c:pt>
                <c:pt idx="4">
                  <c:v>60</c:v>
                </c:pt>
                <c:pt idx="5">
                  <c:v>90</c:v>
                </c:pt>
                <c:pt idx="6">
                  <c:v>100</c:v>
                </c:pt>
                <c:pt idx="7">
                  <c:v>40</c:v>
                </c:pt>
                <c:pt idx="8">
                  <c:v>30</c:v>
                </c:pt>
                <c:pt idx="9">
                  <c:v>80</c:v>
                </c:pt>
                <c:pt idx="10">
                  <c:v>60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60</c:v>
                </c:pt>
                <c:pt idx="15">
                  <c:v>50</c:v>
                </c:pt>
                <c:pt idx="16">
                  <c:v>80</c:v>
                </c:pt>
                <c:pt idx="17">
                  <c:v>30</c:v>
                </c:pt>
                <c:pt idx="18">
                  <c:v>80</c:v>
                </c:pt>
                <c:pt idx="19">
                  <c:v>30</c:v>
                </c:pt>
                <c:pt idx="20">
                  <c:v>50</c:v>
                </c:pt>
                <c:pt idx="21">
                  <c:v>70</c:v>
                </c:pt>
                <c:pt idx="22">
                  <c:v>20</c:v>
                </c:pt>
                <c:pt idx="23">
                  <c:v>50</c:v>
                </c:pt>
                <c:pt idx="24">
                  <c:v>50</c:v>
                </c:pt>
                <c:pt idx="25">
                  <c:v>70</c:v>
                </c:pt>
                <c:pt idx="26">
                  <c:v>40</c:v>
                </c:pt>
                <c:pt idx="27">
                  <c:v>30</c:v>
                </c:pt>
                <c:pt idx="28">
                  <c:v>80</c:v>
                </c:pt>
                <c:pt idx="29">
                  <c:v>60</c:v>
                </c:pt>
                <c:pt idx="30">
                  <c:v>70</c:v>
                </c:pt>
                <c:pt idx="31">
                  <c:v>70</c:v>
                </c:pt>
              </c:numCache>
            </c:numRef>
          </c:cat>
          <c:val>
            <c:numRef>
              <c:f>'渋滞長(2)'!$W$15:$W$46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80</c:v>
                </c:pt>
                <c:pt idx="2">
                  <c:v>40</c:v>
                </c:pt>
                <c:pt idx="3">
                  <c:v>90</c:v>
                </c:pt>
                <c:pt idx="4">
                  <c:v>60</c:v>
                </c:pt>
                <c:pt idx="5">
                  <c:v>90</c:v>
                </c:pt>
                <c:pt idx="6">
                  <c:v>100</c:v>
                </c:pt>
                <c:pt idx="7">
                  <c:v>40</c:v>
                </c:pt>
                <c:pt idx="8">
                  <c:v>30</c:v>
                </c:pt>
                <c:pt idx="9">
                  <c:v>80</c:v>
                </c:pt>
                <c:pt idx="10">
                  <c:v>60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60</c:v>
                </c:pt>
                <c:pt idx="15">
                  <c:v>50</c:v>
                </c:pt>
                <c:pt idx="16">
                  <c:v>80</c:v>
                </c:pt>
                <c:pt idx="17">
                  <c:v>30</c:v>
                </c:pt>
                <c:pt idx="18">
                  <c:v>80</c:v>
                </c:pt>
                <c:pt idx="19">
                  <c:v>30</c:v>
                </c:pt>
                <c:pt idx="20">
                  <c:v>50</c:v>
                </c:pt>
                <c:pt idx="21">
                  <c:v>70</c:v>
                </c:pt>
                <c:pt idx="22">
                  <c:v>20</c:v>
                </c:pt>
                <c:pt idx="23">
                  <c:v>50</c:v>
                </c:pt>
                <c:pt idx="24">
                  <c:v>50</c:v>
                </c:pt>
                <c:pt idx="25">
                  <c:v>70</c:v>
                </c:pt>
                <c:pt idx="26">
                  <c:v>40</c:v>
                </c:pt>
                <c:pt idx="27">
                  <c:v>30</c:v>
                </c:pt>
                <c:pt idx="28">
                  <c:v>80</c:v>
                </c:pt>
                <c:pt idx="29">
                  <c:v>60</c:v>
                </c:pt>
                <c:pt idx="30">
                  <c:v>70</c:v>
                </c:pt>
                <c:pt idx="31">
                  <c:v>70</c:v>
                </c:pt>
              </c:numCache>
            </c:numRef>
          </c:cat>
          <c:val>
            <c:numRef>
              <c:f>'渋滞長(2)'!$X$15:$X$46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095232"/>
        <c:axId val="114096768"/>
      </c:barChart>
      <c:catAx>
        <c:axId val="11409523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9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09676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9523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80</c:v>
                </c:pt>
                <c:pt idx="2">
                  <c:v>40</c:v>
                </c:pt>
                <c:pt idx="3">
                  <c:v>90</c:v>
                </c:pt>
                <c:pt idx="4">
                  <c:v>60</c:v>
                </c:pt>
                <c:pt idx="5">
                  <c:v>90</c:v>
                </c:pt>
                <c:pt idx="6">
                  <c:v>100</c:v>
                </c:pt>
                <c:pt idx="7">
                  <c:v>40</c:v>
                </c:pt>
                <c:pt idx="8">
                  <c:v>30</c:v>
                </c:pt>
                <c:pt idx="9">
                  <c:v>80</c:v>
                </c:pt>
                <c:pt idx="10">
                  <c:v>60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60</c:v>
                </c:pt>
                <c:pt idx="15">
                  <c:v>50</c:v>
                </c:pt>
                <c:pt idx="16">
                  <c:v>80</c:v>
                </c:pt>
                <c:pt idx="17">
                  <c:v>30</c:v>
                </c:pt>
                <c:pt idx="18">
                  <c:v>80</c:v>
                </c:pt>
                <c:pt idx="19">
                  <c:v>30</c:v>
                </c:pt>
                <c:pt idx="20">
                  <c:v>50</c:v>
                </c:pt>
                <c:pt idx="21">
                  <c:v>70</c:v>
                </c:pt>
                <c:pt idx="22">
                  <c:v>20</c:v>
                </c:pt>
                <c:pt idx="23">
                  <c:v>50</c:v>
                </c:pt>
                <c:pt idx="24">
                  <c:v>50</c:v>
                </c:pt>
                <c:pt idx="25">
                  <c:v>70</c:v>
                </c:pt>
                <c:pt idx="26">
                  <c:v>40</c:v>
                </c:pt>
                <c:pt idx="27">
                  <c:v>30</c:v>
                </c:pt>
                <c:pt idx="28">
                  <c:v>80</c:v>
                </c:pt>
                <c:pt idx="29">
                  <c:v>60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004736"/>
        <c:axId val="1140066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'渋滞長(2)'!$F$15:$F$46</c:f>
              <c:numCache>
                <c:formatCode>[m]:ss</c:formatCode>
                <c:ptCount val="32"/>
                <c:pt idx="0">
                  <c:v>1.8518518518518518E-4</c:v>
                </c:pt>
                <c:pt idx="1">
                  <c:v>3.2407407407407406E-4</c:v>
                </c:pt>
                <c:pt idx="2">
                  <c:v>2.0833333333333335E-4</c:v>
                </c:pt>
                <c:pt idx="3">
                  <c:v>3.5879629629629629E-4</c:v>
                </c:pt>
                <c:pt idx="4">
                  <c:v>2.199074074074074E-4</c:v>
                </c:pt>
                <c:pt idx="5">
                  <c:v>3.4722222222222224E-4</c:v>
                </c:pt>
                <c:pt idx="6">
                  <c:v>3.7037037037037035E-4</c:v>
                </c:pt>
                <c:pt idx="7">
                  <c:v>1.6203703703703703E-4</c:v>
                </c:pt>
                <c:pt idx="8">
                  <c:v>1.273148148148148E-4</c:v>
                </c:pt>
                <c:pt idx="9">
                  <c:v>3.2407407407407406E-4</c:v>
                </c:pt>
                <c:pt idx="10">
                  <c:v>2.3148148148148149E-4</c:v>
                </c:pt>
                <c:pt idx="11">
                  <c:v>1.7361111111111112E-4</c:v>
                </c:pt>
                <c:pt idx="12">
                  <c:v>1.1574074074074075E-4</c:v>
                </c:pt>
                <c:pt idx="13">
                  <c:v>1.7361111111111112E-4</c:v>
                </c:pt>
                <c:pt idx="14">
                  <c:v>2.4305555555555555E-4</c:v>
                </c:pt>
                <c:pt idx="15">
                  <c:v>2.0833333333333335E-4</c:v>
                </c:pt>
                <c:pt idx="16">
                  <c:v>2.8935185185185184E-4</c:v>
                </c:pt>
                <c:pt idx="17">
                  <c:v>1.7361111111111112E-4</c:v>
                </c:pt>
                <c:pt idx="18">
                  <c:v>2.7777777777777778E-4</c:v>
                </c:pt>
                <c:pt idx="19">
                  <c:v>1.6203703703703703E-4</c:v>
                </c:pt>
                <c:pt idx="20">
                  <c:v>2.199074074074074E-4</c:v>
                </c:pt>
                <c:pt idx="21">
                  <c:v>2.4305555555555555E-4</c:v>
                </c:pt>
                <c:pt idx="22">
                  <c:v>1.0416666666666667E-4</c:v>
                </c:pt>
                <c:pt idx="23">
                  <c:v>1.9675925925925926E-4</c:v>
                </c:pt>
                <c:pt idx="24">
                  <c:v>1.9675925925925926E-4</c:v>
                </c:pt>
                <c:pt idx="25">
                  <c:v>2.4305555555555555E-4</c:v>
                </c:pt>
                <c:pt idx="26">
                  <c:v>1.8518518518518518E-4</c:v>
                </c:pt>
                <c:pt idx="27">
                  <c:v>1.7361111111111112E-4</c:v>
                </c:pt>
                <c:pt idx="28">
                  <c:v>2.6620370370370372E-4</c:v>
                </c:pt>
                <c:pt idx="29">
                  <c:v>2.3148148148148149E-4</c:v>
                </c:pt>
                <c:pt idx="30">
                  <c:v>2.7777777777777778E-4</c:v>
                </c:pt>
                <c:pt idx="31">
                  <c:v>2.5462962962962961E-4</c:v>
                </c:pt>
              </c:numCache>
            </c:numRef>
          </c:xVal>
          <c:yVal>
            <c:numRef>
              <c:f>'渋滞長(2)'!$U$15:$U$46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25216"/>
        <c:axId val="114027136"/>
      </c:scatterChart>
      <c:catAx>
        <c:axId val="1140047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06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006656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04736"/>
        <c:crosses val="autoZero"/>
        <c:crossBetween val="between"/>
        <c:majorUnit val="100"/>
      </c:valAx>
      <c:valAx>
        <c:axId val="114025216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27136"/>
        <c:crosses val="max"/>
        <c:crossBetween val="midCat"/>
        <c:majorUnit val="3.4722222222222199E-3"/>
      </c:valAx>
      <c:valAx>
        <c:axId val="11402713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0252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200960"/>
        <c:axId val="1142028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09152"/>
        <c:axId val="114211072"/>
      </c:scatterChart>
      <c:catAx>
        <c:axId val="1142009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028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20288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00960"/>
        <c:crosses val="autoZero"/>
        <c:crossBetween val="between"/>
        <c:majorUnit val="200"/>
      </c:valAx>
      <c:valAx>
        <c:axId val="1142091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11072"/>
        <c:crosses val="max"/>
        <c:crossBetween val="midCat"/>
        <c:majorUnit val="3.4722222222222225E-3"/>
      </c:valAx>
      <c:valAx>
        <c:axId val="11421107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2091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651136"/>
        <c:axId val="1146530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63424"/>
        <c:axId val="114665344"/>
      </c:scatterChart>
      <c:catAx>
        <c:axId val="1146511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6530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6530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651136"/>
        <c:crosses val="autoZero"/>
        <c:crossBetween val="between"/>
        <c:majorUnit val="200"/>
      </c:valAx>
      <c:valAx>
        <c:axId val="11466342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665344"/>
        <c:crosses val="max"/>
        <c:crossBetween val="midCat"/>
        <c:majorUnit val="3.4722222222222225E-3"/>
      </c:valAx>
      <c:valAx>
        <c:axId val="11466534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6634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699648"/>
        <c:axId val="11470592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07840"/>
        <c:axId val="114710016"/>
      </c:scatterChart>
      <c:catAx>
        <c:axId val="1146996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0592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70592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699648"/>
        <c:crosses val="autoZero"/>
        <c:crossBetween val="between"/>
        <c:majorUnit val="200"/>
      </c:valAx>
      <c:valAx>
        <c:axId val="11470784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10016"/>
        <c:crosses val="max"/>
        <c:crossBetween val="midCat"/>
        <c:majorUnit val="3.4722222222222225E-3"/>
      </c:valAx>
      <c:valAx>
        <c:axId val="11471001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70784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15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10</c:v>
                </c:pt>
                <c:pt idx="7">
                  <c:v>40</c:v>
                </c:pt>
                <c:pt idx="8">
                  <c:v>10</c:v>
                </c:pt>
                <c:pt idx="9">
                  <c:v>35</c:v>
                </c:pt>
                <c:pt idx="10">
                  <c:v>10</c:v>
                </c:pt>
                <c:pt idx="11">
                  <c:v>20</c:v>
                </c:pt>
                <c:pt idx="12">
                  <c:v>5</c:v>
                </c:pt>
                <c:pt idx="13">
                  <c:v>20</c:v>
                </c:pt>
                <c:pt idx="14">
                  <c:v>20</c:v>
                </c:pt>
                <c:pt idx="15">
                  <c:v>70</c:v>
                </c:pt>
                <c:pt idx="16">
                  <c:v>25</c:v>
                </c:pt>
                <c:pt idx="17">
                  <c:v>50</c:v>
                </c:pt>
                <c:pt idx="18">
                  <c:v>40</c:v>
                </c:pt>
                <c:pt idx="19">
                  <c:v>30</c:v>
                </c:pt>
                <c:pt idx="20">
                  <c:v>80</c:v>
                </c:pt>
                <c:pt idx="21">
                  <c:v>60</c:v>
                </c:pt>
                <c:pt idx="22">
                  <c:v>80</c:v>
                </c:pt>
                <c:pt idx="23">
                  <c:v>5</c:v>
                </c:pt>
                <c:pt idx="24">
                  <c:v>30</c:v>
                </c:pt>
                <c:pt idx="25">
                  <c:v>20</c:v>
                </c:pt>
                <c:pt idx="26">
                  <c:v>70</c:v>
                </c:pt>
                <c:pt idx="27">
                  <c:v>40</c:v>
                </c:pt>
                <c:pt idx="28">
                  <c:v>70</c:v>
                </c:pt>
                <c:pt idx="29">
                  <c:v>50</c:v>
                </c:pt>
                <c:pt idx="30">
                  <c:v>30</c:v>
                </c:pt>
                <c:pt idx="31">
                  <c:v>35</c:v>
                </c:pt>
              </c:numCache>
            </c:numRef>
          </c:cat>
          <c:val>
            <c:numRef>
              <c:f>'渋滞長(3)'!$W$15:$W$46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15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10</c:v>
                </c:pt>
                <c:pt idx="7">
                  <c:v>40</c:v>
                </c:pt>
                <c:pt idx="8">
                  <c:v>10</c:v>
                </c:pt>
                <c:pt idx="9">
                  <c:v>35</c:v>
                </c:pt>
                <c:pt idx="10">
                  <c:v>10</c:v>
                </c:pt>
                <c:pt idx="11">
                  <c:v>20</c:v>
                </c:pt>
                <c:pt idx="12">
                  <c:v>5</c:v>
                </c:pt>
                <c:pt idx="13">
                  <c:v>20</c:v>
                </c:pt>
                <c:pt idx="14">
                  <c:v>20</c:v>
                </c:pt>
                <c:pt idx="15">
                  <c:v>70</c:v>
                </c:pt>
                <c:pt idx="16">
                  <c:v>25</c:v>
                </c:pt>
                <c:pt idx="17">
                  <c:v>50</c:v>
                </c:pt>
                <c:pt idx="18">
                  <c:v>40</c:v>
                </c:pt>
                <c:pt idx="19">
                  <c:v>30</c:v>
                </c:pt>
                <c:pt idx="20">
                  <c:v>80</c:v>
                </c:pt>
                <c:pt idx="21">
                  <c:v>60</c:v>
                </c:pt>
                <c:pt idx="22">
                  <c:v>80</c:v>
                </c:pt>
                <c:pt idx="23">
                  <c:v>5</c:v>
                </c:pt>
                <c:pt idx="24">
                  <c:v>30</c:v>
                </c:pt>
                <c:pt idx="25">
                  <c:v>20</c:v>
                </c:pt>
                <c:pt idx="26">
                  <c:v>70</c:v>
                </c:pt>
                <c:pt idx="27">
                  <c:v>40</c:v>
                </c:pt>
                <c:pt idx="28">
                  <c:v>70</c:v>
                </c:pt>
                <c:pt idx="29">
                  <c:v>50</c:v>
                </c:pt>
                <c:pt idx="30">
                  <c:v>30</c:v>
                </c:pt>
                <c:pt idx="31">
                  <c:v>35</c:v>
                </c:pt>
              </c:numCache>
            </c:numRef>
          </c:cat>
          <c:val>
            <c:numRef>
              <c:f>'渋滞長(3)'!$X$15:$X$46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963584"/>
        <c:axId val="114965120"/>
      </c:barChart>
      <c:catAx>
        <c:axId val="114963584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6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965120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63584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15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10</c:v>
                </c:pt>
                <c:pt idx="7">
                  <c:v>40</c:v>
                </c:pt>
                <c:pt idx="8">
                  <c:v>10</c:v>
                </c:pt>
                <c:pt idx="9">
                  <c:v>35</c:v>
                </c:pt>
                <c:pt idx="10">
                  <c:v>10</c:v>
                </c:pt>
                <c:pt idx="11">
                  <c:v>20</c:v>
                </c:pt>
                <c:pt idx="12">
                  <c:v>5</c:v>
                </c:pt>
                <c:pt idx="13">
                  <c:v>20</c:v>
                </c:pt>
                <c:pt idx="14">
                  <c:v>20</c:v>
                </c:pt>
                <c:pt idx="15">
                  <c:v>70</c:v>
                </c:pt>
                <c:pt idx="16">
                  <c:v>25</c:v>
                </c:pt>
                <c:pt idx="17">
                  <c:v>50</c:v>
                </c:pt>
                <c:pt idx="18">
                  <c:v>40</c:v>
                </c:pt>
                <c:pt idx="19">
                  <c:v>30</c:v>
                </c:pt>
                <c:pt idx="20">
                  <c:v>80</c:v>
                </c:pt>
                <c:pt idx="21">
                  <c:v>60</c:v>
                </c:pt>
                <c:pt idx="22">
                  <c:v>80</c:v>
                </c:pt>
                <c:pt idx="23">
                  <c:v>5</c:v>
                </c:pt>
                <c:pt idx="24">
                  <c:v>30</c:v>
                </c:pt>
                <c:pt idx="25">
                  <c:v>20</c:v>
                </c:pt>
                <c:pt idx="26">
                  <c:v>70</c:v>
                </c:pt>
                <c:pt idx="27">
                  <c:v>40</c:v>
                </c:pt>
                <c:pt idx="28">
                  <c:v>70</c:v>
                </c:pt>
                <c:pt idx="29">
                  <c:v>50</c:v>
                </c:pt>
                <c:pt idx="30">
                  <c:v>30</c:v>
                </c:pt>
                <c:pt idx="31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758400"/>
        <c:axId val="11476032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'渋滞長(3)'!$F$15:$F$46</c:f>
              <c:numCache>
                <c:formatCode>[m]:ss</c:formatCode>
                <c:ptCount val="32"/>
                <c:pt idx="0">
                  <c:v>9.2592592592592588E-5</c:v>
                </c:pt>
                <c:pt idx="1">
                  <c:v>4.6296296296296294E-5</c:v>
                </c:pt>
                <c:pt idx="2">
                  <c:v>5.7870370370370373E-5</c:v>
                </c:pt>
                <c:pt idx="3">
                  <c:v>4.6296296296296294E-5</c:v>
                </c:pt>
                <c:pt idx="4">
                  <c:v>1.3888888888888889E-4</c:v>
                </c:pt>
                <c:pt idx="5">
                  <c:v>5.7870370370370373E-5</c:v>
                </c:pt>
                <c:pt idx="6">
                  <c:v>8.1018518518518516E-5</c:v>
                </c:pt>
                <c:pt idx="7">
                  <c:v>1.6203703703703703E-4</c:v>
                </c:pt>
                <c:pt idx="8">
                  <c:v>3.4722222222222222E-5</c:v>
                </c:pt>
                <c:pt idx="9">
                  <c:v>1.9675925925925926E-4</c:v>
                </c:pt>
                <c:pt idx="10">
                  <c:v>4.6296296296296294E-5</c:v>
                </c:pt>
                <c:pt idx="11">
                  <c:v>1.1574074074074075E-4</c:v>
                </c:pt>
                <c:pt idx="12">
                  <c:v>3.4722222222222222E-5</c:v>
                </c:pt>
                <c:pt idx="13">
                  <c:v>1.0416666666666667E-4</c:v>
                </c:pt>
                <c:pt idx="14">
                  <c:v>1.1574074074074075E-4</c:v>
                </c:pt>
                <c:pt idx="15">
                  <c:v>2.5462962962962961E-4</c:v>
                </c:pt>
                <c:pt idx="16">
                  <c:v>1.273148148148148E-4</c:v>
                </c:pt>
                <c:pt idx="17">
                  <c:v>1.9675925925925926E-4</c:v>
                </c:pt>
                <c:pt idx="18">
                  <c:v>1.9675925925925926E-4</c:v>
                </c:pt>
                <c:pt idx="19">
                  <c:v>1.3888888888888889E-4</c:v>
                </c:pt>
                <c:pt idx="20">
                  <c:v>2.5462962962962961E-4</c:v>
                </c:pt>
                <c:pt idx="21">
                  <c:v>1.7361111111111112E-4</c:v>
                </c:pt>
                <c:pt idx="22">
                  <c:v>2.3148148148148149E-4</c:v>
                </c:pt>
                <c:pt idx="23">
                  <c:v>5.7870370370370373E-5</c:v>
                </c:pt>
                <c:pt idx="24">
                  <c:v>1.3888888888888889E-4</c:v>
                </c:pt>
                <c:pt idx="25">
                  <c:v>4.6296296296296294E-5</c:v>
                </c:pt>
                <c:pt idx="26">
                  <c:v>1.7361111111111112E-4</c:v>
                </c:pt>
                <c:pt idx="27">
                  <c:v>1.1574074074074075E-4</c:v>
                </c:pt>
                <c:pt idx="28">
                  <c:v>3.1250000000000001E-4</c:v>
                </c:pt>
                <c:pt idx="29">
                  <c:v>2.199074074074074E-4</c:v>
                </c:pt>
                <c:pt idx="30">
                  <c:v>1.0416666666666667E-4</c:v>
                </c:pt>
                <c:pt idx="31">
                  <c:v>1.273148148148148E-4</c:v>
                </c:pt>
              </c:numCache>
            </c:numRef>
          </c:xVal>
          <c:yVal>
            <c:numRef>
              <c:f>'渋滞長(3)'!$U$15:$U$46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62496"/>
        <c:axId val="114764416"/>
      </c:scatterChart>
      <c:catAx>
        <c:axId val="11475840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6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76032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58400"/>
        <c:crosses val="autoZero"/>
        <c:crossBetween val="between"/>
        <c:majorUnit val="100"/>
      </c:valAx>
      <c:valAx>
        <c:axId val="114762496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64416"/>
        <c:crosses val="max"/>
        <c:crossBetween val="midCat"/>
        <c:majorUnit val="3.4722222222222199E-3"/>
      </c:valAx>
      <c:valAx>
        <c:axId val="11476441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76249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24</c:v>
                </c:pt>
                <c:pt idx="1">
                  <c:v>28</c:v>
                </c:pt>
                <c:pt idx="2">
                  <c:v>29</c:v>
                </c:pt>
                <c:pt idx="3">
                  <c:v>21</c:v>
                </c:pt>
                <c:pt idx="4">
                  <c:v>15</c:v>
                </c:pt>
                <c:pt idx="5">
                  <c:v>17</c:v>
                </c:pt>
                <c:pt idx="6">
                  <c:v>10</c:v>
                </c:pt>
                <c:pt idx="7">
                  <c:v>10</c:v>
                </c:pt>
                <c:pt idx="8">
                  <c:v>15</c:v>
                </c:pt>
                <c:pt idx="9">
                  <c:v>16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306</c:v>
                </c:pt>
                <c:pt idx="1">
                  <c:v>345</c:v>
                </c:pt>
                <c:pt idx="2">
                  <c:v>307</c:v>
                </c:pt>
                <c:pt idx="3">
                  <c:v>265</c:v>
                </c:pt>
                <c:pt idx="4">
                  <c:v>237</c:v>
                </c:pt>
                <c:pt idx="5">
                  <c:v>203</c:v>
                </c:pt>
                <c:pt idx="6">
                  <c:v>192</c:v>
                </c:pt>
                <c:pt idx="7">
                  <c:v>210</c:v>
                </c:pt>
                <c:pt idx="8">
                  <c:v>209</c:v>
                </c:pt>
                <c:pt idx="9">
                  <c:v>232</c:v>
                </c:pt>
                <c:pt idx="10">
                  <c:v>237</c:v>
                </c:pt>
                <c:pt idx="11">
                  <c:v>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074112"/>
        <c:axId val="112080384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7.3</c:v>
                </c:pt>
                <c:pt idx="1">
                  <c:v>7.5</c:v>
                </c:pt>
                <c:pt idx="2">
                  <c:v>8.6</c:v>
                </c:pt>
                <c:pt idx="3">
                  <c:v>7.3</c:v>
                </c:pt>
                <c:pt idx="4">
                  <c:v>6</c:v>
                </c:pt>
                <c:pt idx="5">
                  <c:v>7.7</c:v>
                </c:pt>
                <c:pt idx="6">
                  <c:v>5</c:v>
                </c:pt>
                <c:pt idx="7">
                  <c:v>4.5</c:v>
                </c:pt>
                <c:pt idx="8">
                  <c:v>6.7</c:v>
                </c:pt>
                <c:pt idx="9">
                  <c:v>6.5</c:v>
                </c:pt>
                <c:pt idx="10">
                  <c:v>4.8</c:v>
                </c:pt>
                <c:pt idx="11">
                  <c:v>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1920"/>
        <c:axId val="112096000"/>
      </c:lineChart>
      <c:catAx>
        <c:axId val="11207411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0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803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74112"/>
        <c:crosses val="autoZero"/>
        <c:crossBetween val="between"/>
        <c:majorUnit val="1000"/>
        <c:minorUnit val="50"/>
      </c:valAx>
      <c:catAx>
        <c:axId val="1120819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96000"/>
        <c:crosses val="autoZero"/>
        <c:auto val="1"/>
        <c:lblAlgn val="ctr"/>
        <c:lblOffset val="100"/>
        <c:noMultiLvlLbl val="0"/>
      </c:catAx>
      <c:valAx>
        <c:axId val="1120960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19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815360"/>
        <c:axId val="1148172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20160"/>
        <c:axId val="115022080"/>
      </c:scatterChart>
      <c:catAx>
        <c:axId val="1148153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172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81728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15360"/>
        <c:crosses val="autoZero"/>
        <c:crossBetween val="between"/>
        <c:majorUnit val="200"/>
      </c:valAx>
      <c:valAx>
        <c:axId val="11502016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22080"/>
        <c:crosses val="max"/>
        <c:crossBetween val="midCat"/>
        <c:majorUnit val="3.4722222222222225E-3"/>
      </c:valAx>
      <c:valAx>
        <c:axId val="11502208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0201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064832"/>
        <c:axId val="1150667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68928"/>
        <c:axId val="115070848"/>
      </c:scatterChart>
      <c:catAx>
        <c:axId val="1150648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667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50667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64832"/>
        <c:crosses val="autoZero"/>
        <c:crossBetween val="between"/>
        <c:majorUnit val="200"/>
      </c:valAx>
      <c:valAx>
        <c:axId val="11506892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70848"/>
        <c:crosses val="max"/>
        <c:crossBetween val="midCat"/>
        <c:majorUnit val="3.4722222222222225E-3"/>
      </c:valAx>
      <c:valAx>
        <c:axId val="11507084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0689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534080"/>
        <c:axId val="1175444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46368"/>
        <c:axId val="117552640"/>
      </c:scatterChart>
      <c:catAx>
        <c:axId val="1175340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4444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54444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34080"/>
        <c:crosses val="autoZero"/>
        <c:crossBetween val="between"/>
        <c:majorUnit val="200"/>
      </c:valAx>
      <c:valAx>
        <c:axId val="11754636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52640"/>
        <c:crosses val="max"/>
        <c:crossBetween val="midCat"/>
        <c:majorUnit val="3.4722222222222225E-3"/>
      </c:valAx>
      <c:valAx>
        <c:axId val="11755264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54636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15</c:v>
                </c:pt>
                <c:pt idx="9">
                  <c:v>20</c:v>
                </c:pt>
                <c:pt idx="10">
                  <c:v>15</c:v>
                </c:pt>
                <c:pt idx="11">
                  <c:v>25</c:v>
                </c:pt>
                <c:pt idx="12">
                  <c:v>15</c:v>
                </c:pt>
                <c:pt idx="13">
                  <c:v>30</c:v>
                </c:pt>
                <c:pt idx="14">
                  <c:v>10</c:v>
                </c:pt>
                <c:pt idx="15">
                  <c:v>40</c:v>
                </c:pt>
                <c:pt idx="16">
                  <c:v>15</c:v>
                </c:pt>
                <c:pt idx="17">
                  <c:v>25</c:v>
                </c:pt>
                <c:pt idx="18">
                  <c:v>20</c:v>
                </c:pt>
                <c:pt idx="19">
                  <c:v>20</c:v>
                </c:pt>
                <c:pt idx="20">
                  <c:v>60</c:v>
                </c:pt>
                <c:pt idx="21">
                  <c:v>20</c:v>
                </c:pt>
                <c:pt idx="22">
                  <c:v>70</c:v>
                </c:pt>
                <c:pt idx="23">
                  <c:v>5</c:v>
                </c:pt>
                <c:pt idx="24">
                  <c:v>40</c:v>
                </c:pt>
                <c:pt idx="25">
                  <c:v>30</c:v>
                </c:pt>
                <c:pt idx="26">
                  <c:v>60</c:v>
                </c:pt>
                <c:pt idx="27">
                  <c:v>60</c:v>
                </c:pt>
                <c:pt idx="28">
                  <c:v>70</c:v>
                </c:pt>
                <c:pt idx="29">
                  <c:v>40</c:v>
                </c:pt>
                <c:pt idx="30">
                  <c:v>70</c:v>
                </c:pt>
                <c:pt idx="31">
                  <c:v>40</c:v>
                </c:pt>
              </c:numCache>
            </c:numRef>
          </c:cat>
          <c:val>
            <c:numRef>
              <c:f>'渋滞長(4)'!$W$15:$W$46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15</c:v>
                </c:pt>
                <c:pt idx="9">
                  <c:v>20</c:v>
                </c:pt>
                <c:pt idx="10">
                  <c:v>15</c:v>
                </c:pt>
                <c:pt idx="11">
                  <c:v>25</c:v>
                </c:pt>
                <c:pt idx="12">
                  <c:v>15</c:v>
                </c:pt>
                <c:pt idx="13">
                  <c:v>30</c:v>
                </c:pt>
                <c:pt idx="14">
                  <c:v>10</c:v>
                </c:pt>
                <c:pt idx="15">
                  <c:v>40</c:v>
                </c:pt>
                <c:pt idx="16">
                  <c:v>15</c:v>
                </c:pt>
                <c:pt idx="17">
                  <c:v>25</c:v>
                </c:pt>
                <c:pt idx="18">
                  <c:v>20</c:v>
                </c:pt>
                <c:pt idx="19">
                  <c:v>20</c:v>
                </c:pt>
                <c:pt idx="20">
                  <c:v>60</c:v>
                </c:pt>
                <c:pt idx="21">
                  <c:v>20</c:v>
                </c:pt>
                <c:pt idx="22">
                  <c:v>70</c:v>
                </c:pt>
                <c:pt idx="23">
                  <c:v>5</c:v>
                </c:pt>
                <c:pt idx="24">
                  <c:v>40</c:v>
                </c:pt>
                <c:pt idx="25">
                  <c:v>30</c:v>
                </c:pt>
                <c:pt idx="26">
                  <c:v>60</c:v>
                </c:pt>
                <c:pt idx="27">
                  <c:v>60</c:v>
                </c:pt>
                <c:pt idx="28">
                  <c:v>70</c:v>
                </c:pt>
                <c:pt idx="29">
                  <c:v>40</c:v>
                </c:pt>
                <c:pt idx="30">
                  <c:v>70</c:v>
                </c:pt>
                <c:pt idx="31">
                  <c:v>40</c:v>
                </c:pt>
              </c:numCache>
            </c:numRef>
          </c:cat>
          <c:val>
            <c:numRef>
              <c:f>'渋滞長(4)'!$X$15:$X$46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331072"/>
        <c:axId val="117332608"/>
      </c:barChart>
      <c:catAx>
        <c:axId val="11733107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3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33260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3107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'渋滞長(4)'!$V$15:$V$46</c:f>
              <c:numCache>
                <c:formatCode>#,##0_ 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15</c:v>
                </c:pt>
                <c:pt idx="9">
                  <c:v>20</c:v>
                </c:pt>
                <c:pt idx="10">
                  <c:v>15</c:v>
                </c:pt>
                <c:pt idx="11">
                  <c:v>25</c:v>
                </c:pt>
                <c:pt idx="12">
                  <c:v>15</c:v>
                </c:pt>
                <c:pt idx="13">
                  <c:v>30</c:v>
                </c:pt>
                <c:pt idx="14">
                  <c:v>10</c:v>
                </c:pt>
                <c:pt idx="15">
                  <c:v>40</c:v>
                </c:pt>
                <c:pt idx="16">
                  <c:v>15</c:v>
                </c:pt>
                <c:pt idx="17">
                  <c:v>25</c:v>
                </c:pt>
                <c:pt idx="18">
                  <c:v>20</c:v>
                </c:pt>
                <c:pt idx="19">
                  <c:v>20</c:v>
                </c:pt>
                <c:pt idx="20">
                  <c:v>60</c:v>
                </c:pt>
                <c:pt idx="21">
                  <c:v>20</c:v>
                </c:pt>
                <c:pt idx="22">
                  <c:v>70</c:v>
                </c:pt>
                <c:pt idx="23">
                  <c:v>5</c:v>
                </c:pt>
                <c:pt idx="24">
                  <c:v>40</c:v>
                </c:pt>
                <c:pt idx="25">
                  <c:v>30</c:v>
                </c:pt>
                <c:pt idx="26">
                  <c:v>60</c:v>
                </c:pt>
                <c:pt idx="27">
                  <c:v>60</c:v>
                </c:pt>
                <c:pt idx="28">
                  <c:v>70</c:v>
                </c:pt>
                <c:pt idx="29">
                  <c:v>40</c:v>
                </c:pt>
                <c:pt idx="30">
                  <c:v>70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850880"/>
        <c:axId val="1178528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'渋滞長(4)'!$F$15:$F$46</c:f>
              <c:numCache>
                <c:formatCode>[m]:ss</c:formatCode>
                <c:ptCount val="32"/>
                <c:pt idx="0">
                  <c:v>1.5046296296296297E-4</c:v>
                </c:pt>
                <c:pt idx="1">
                  <c:v>6.9444444444444444E-5</c:v>
                </c:pt>
                <c:pt idx="2">
                  <c:v>2.4305555555555555E-4</c:v>
                </c:pt>
                <c:pt idx="3">
                  <c:v>1.8518518518518518E-4</c:v>
                </c:pt>
                <c:pt idx="4">
                  <c:v>6.9444444444444444E-5</c:v>
                </c:pt>
                <c:pt idx="5">
                  <c:v>8.1018518518518516E-5</c:v>
                </c:pt>
                <c:pt idx="6">
                  <c:v>1.3888888888888889E-4</c:v>
                </c:pt>
                <c:pt idx="7">
                  <c:v>1.6203703703703703E-4</c:v>
                </c:pt>
                <c:pt idx="8">
                  <c:v>8.1018518518518516E-5</c:v>
                </c:pt>
                <c:pt idx="9">
                  <c:v>9.2592592592592588E-5</c:v>
                </c:pt>
                <c:pt idx="10">
                  <c:v>8.1018518518518516E-5</c:v>
                </c:pt>
                <c:pt idx="11">
                  <c:v>1.3888888888888889E-4</c:v>
                </c:pt>
                <c:pt idx="12">
                  <c:v>9.2592592592592588E-5</c:v>
                </c:pt>
                <c:pt idx="13">
                  <c:v>1.5046296296296297E-4</c:v>
                </c:pt>
                <c:pt idx="14">
                  <c:v>5.7870370370370373E-5</c:v>
                </c:pt>
                <c:pt idx="15">
                  <c:v>1.3888888888888889E-4</c:v>
                </c:pt>
                <c:pt idx="16">
                  <c:v>6.9444444444444444E-5</c:v>
                </c:pt>
                <c:pt idx="17">
                  <c:v>1.1574074074074075E-4</c:v>
                </c:pt>
                <c:pt idx="18">
                  <c:v>1.0416666666666667E-4</c:v>
                </c:pt>
                <c:pt idx="19">
                  <c:v>1.0416666666666667E-4</c:v>
                </c:pt>
                <c:pt idx="20">
                  <c:v>1.9675925925925926E-4</c:v>
                </c:pt>
                <c:pt idx="21">
                  <c:v>4.6296296296296294E-5</c:v>
                </c:pt>
                <c:pt idx="22">
                  <c:v>1.8518518518518518E-4</c:v>
                </c:pt>
                <c:pt idx="23">
                  <c:v>2.3148148148148147E-5</c:v>
                </c:pt>
                <c:pt idx="24">
                  <c:v>1.6203703703703703E-4</c:v>
                </c:pt>
                <c:pt idx="25">
                  <c:v>8.1018518518518516E-5</c:v>
                </c:pt>
                <c:pt idx="26">
                  <c:v>1.6203703703703703E-4</c:v>
                </c:pt>
                <c:pt idx="27">
                  <c:v>2.0833333333333335E-4</c:v>
                </c:pt>
                <c:pt idx="28">
                  <c:v>3.2407407407407406E-4</c:v>
                </c:pt>
                <c:pt idx="29">
                  <c:v>1.9675925925925926E-4</c:v>
                </c:pt>
                <c:pt idx="30">
                  <c:v>2.7777777777777778E-4</c:v>
                </c:pt>
                <c:pt idx="31">
                  <c:v>1.5046296296296297E-4</c:v>
                </c:pt>
              </c:numCache>
            </c:numRef>
          </c:xVal>
          <c:yVal>
            <c:numRef>
              <c:f>'渋滞長(4)'!$U$15:$U$46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44672"/>
        <c:axId val="117246592"/>
      </c:scatterChart>
      <c:catAx>
        <c:axId val="1178508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852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85280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850880"/>
        <c:crosses val="autoZero"/>
        <c:crossBetween val="between"/>
        <c:majorUnit val="100"/>
      </c:valAx>
      <c:valAx>
        <c:axId val="11724467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46592"/>
        <c:crosses val="max"/>
        <c:crossBetween val="midCat"/>
        <c:majorUnit val="3.4722222222222199E-3"/>
      </c:valAx>
      <c:valAx>
        <c:axId val="11724659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2446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301632"/>
        <c:axId val="1173035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49088"/>
        <c:axId val="117451008"/>
      </c:scatterChart>
      <c:catAx>
        <c:axId val="1173016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035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3035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01632"/>
        <c:crosses val="autoZero"/>
        <c:crossBetween val="between"/>
        <c:majorUnit val="200"/>
      </c:valAx>
      <c:valAx>
        <c:axId val="11744908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451008"/>
        <c:crosses val="max"/>
        <c:crossBetween val="midCat"/>
        <c:majorUnit val="3.4722222222222225E-3"/>
      </c:valAx>
      <c:valAx>
        <c:axId val="1174510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4490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473280"/>
        <c:axId val="1174752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89664"/>
        <c:axId val="117491584"/>
      </c:scatterChart>
      <c:catAx>
        <c:axId val="1174732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4752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47520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473280"/>
        <c:crosses val="autoZero"/>
        <c:crossBetween val="between"/>
        <c:majorUnit val="200"/>
      </c:valAx>
      <c:valAx>
        <c:axId val="11748966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491584"/>
        <c:crosses val="max"/>
        <c:crossBetween val="midCat"/>
        <c:majorUnit val="3.4722222222222225E-3"/>
      </c:valAx>
      <c:valAx>
        <c:axId val="11749158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48966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38592"/>
        <c:axId val="11824076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42688"/>
        <c:axId val="118273536"/>
      </c:scatterChart>
      <c:catAx>
        <c:axId val="1182385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24076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824076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238592"/>
        <c:crosses val="autoZero"/>
        <c:crossBetween val="between"/>
        <c:majorUnit val="200"/>
      </c:valAx>
      <c:valAx>
        <c:axId val="11824268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273536"/>
        <c:crosses val="max"/>
        <c:crossBetween val="midCat"/>
        <c:majorUnit val="3.4722222222222225E-3"/>
      </c:valAx>
      <c:valAx>
        <c:axId val="11827353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2426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70</c:v>
                </c:pt>
                <c:pt idx="3">
                  <c:v>30</c:v>
                </c:pt>
                <c:pt idx="4">
                  <c:v>70</c:v>
                </c:pt>
                <c:pt idx="5">
                  <c:v>25</c:v>
                </c:pt>
                <c:pt idx="6">
                  <c:v>70</c:v>
                </c:pt>
                <c:pt idx="7">
                  <c:v>30</c:v>
                </c:pt>
                <c:pt idx="8">
                  <c:v>30</c:v>
                </c:pt>
                <c:pt idx="9">
                  <c:v>40</c:v>
                </c:pt>
                <c:pt idx="10">
                  <c:v>35</c:v>
                </c:pt>
                <c:pt idx="11">
                  <c:v>80</c:v>
                </c:pt>
                <c:pt idx="12">
                  <c:v>40</c:v>
                </c:pt>
                <c:pt idx="13">
                  <c:v>30</c:v>
                </c:pt>
                <c:pt idx="14">
                  <c:v>30</c:v>
                </c:pt>
                <c:pt idx="15">
                  <c:v>15</c:v>
                </c:pt>
                <c:pt idx="16">
                  <c:v>70</c:v>
                </c:pt>
                <c:pt idx="17">
                  <c:v>45</c:v>
                </c:pt>
                <c:pt idx="18">
                  <c:v>70</c:v>
                </c:pt>
                <c:pt idx="19">
                  <c:v>75</c:v>
                </c:pt>
                <c:pt idx="20">
                  <c:v>85</c:v>
                </c:pt>
                <c:pt idx="21">
                  <c:v>115</c:v>
                </c:pt>
                <c:pt idx="22">
                  <c:v>80</c:v>
                </c:pt>
                <c:pt idx="23">
                  <c:v>100</c:v>
                </c:pt>
                <c:pt idx="24">
                  <c:v>80</c:v>
                </c:pt>
                <c:pt idx="25">
                  <c:v>80</c:v>
                </c:pt>
                <c:pt idx="26">
                  <c:v>95</c:v>
                </c:pt>
                <c:pt idx="27">
                  <c:v>100</c:v>
                </c:pt>
                <c:pt idx="28">
                  <c:v>70</c:v>
                </c:pt>
                <c:pt idx="29">
                  <c:v>75</c:v>
                </c:pt>
                <c:pt idx="30">
                  <c:v>50</c:v>
                </c:pt>
                <c:pt idx="31">
                  <c:v>100</c:v>
                </c:pt>
              </c:numCache>
            </c:numRef>
          </c:cat>
          <c:val>
            <c:numRef>
              <c:f>'渋滞長(5)'!$W$15:$W$46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70</c:v>
                </c:pt>
                <c:pt idx="3">
                  <c:v>30</c:v>
                </c:pt>
                <c:pt idx="4">
                  <c:v>70</c:v>
                </c:pt>
                <c:pt idx="5">
                  <c:v>25</c:v>
                </c:pt>
                <c:pt idx="6">
                  <c:v>70</c:v>
                </c:pt>
                <c:pt idx="7">
                  <c:v>30</c:v>
                </c:pt>
                <c:pt idx="8">
                  <c:v>30</c:v>
                </c:pt>
                <c:pt idx="9">
                  <c:v>40</c:v>
                </c:pt>
                <c:pt idx="10">
                  <c:v>35</c:v>
                </c:pt>
                <c:pt idx="11">
                  <c:v>80</c:v>
                </c:pt>
                <c:pt idx="12">
                  <c:v>40</c:v>
                </c:pt>
                <c:pt idx="13">
                  <c:v>30</c:v>
                </c:pt>
                <c:pt idx="14">
                  <c:v>30</c:v>
                </c:pt>
                <c:pt idx="15">
                  <c:v>15</c:v>
                </c:pt>
                <c:pt idx="16">
                  <c:v>70</c:v>
                </c:pt>
                <c:pt idx="17">
                  <c:v>45</c:v>
                </c:pt>
                <c:pt idx="18">
                  <c:v>70</c:v>
                </c:pt>
                <c:pt idx="19">
                  <c:v>75</c:v>
                </c:pt>
                <c:pt idx="20">
                  <c:v>85</c:v>
                </c:pt>
                <c:pt idx="21">
                  <c:v>115</c:v>
                </c:pt>
                <c:pt idx="22">
                  <c:v>80</c:v>
                </c:pt>
                <c:pt idx="23">
                  <c:v>100</c:v>
                </c:pt>
                <c:pt idx="24">
                  <c:v>80</c:v>
                </c:pt>
                <c:pt idx="25">
                  <c:v>80</c:v>
                </c:pt>
                <c:pt idx="26">
                  <c:v>95</c:v>
                </c:pt>
                <c:pt idx="27">
                  <c:v>100</c:v>
                </c:pt>
                <c:pt idx="28">
                  <c:v>70</c:v>
                </c:pt>
                <c:pt idx="29">
                  <c:v>75</c:v>
                </c:pt>
                <c:pt idx="30">
                  <c:v>50</c:v>
                </c:pt>
                <c:pt idx="31">
                  <c:v>100</c:v>
                </c:pt>
              </c:numCache>
            </c:numRef>
          </c:cat>
          <c:val>
            <c:numRef>
              <c:f>'渋滞長(5)'!$X$15:$X$46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613696"/>
        <c:axId val="117615232"/>
      </c:barChart>
      <c:catAx>
        <c:axId val="117613696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15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615232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13696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65</c:v>
                </c:pt>
                <c:pt idx="20">
                  <c:v>15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</c:v>
                </c:pt>
                <c:pt idx="27">
                  <c:v>10</c:v>
                </c:pt>
                <c:pt idx="28">
                  <c:v>0</c:v>
                </c:pt>
                <c:pt idx="29">
                  <c:v>15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70</c:v>
                </c:pt>
                <c:pt idx="3">
                  <c:v>30</c:v>
                </c:pt>
                <c:pt idx="4">
                  <c:v>70</c:v>
                </c:pt>
                <c:pt idx="5">
                  <c:v>25</c:v>
                </c:pt>
                <c:pt idx="6">
                  <c:v>70</c:v>
                </c:pt>
                <c:pt idx="7">
                  <c:v>30</c:v>
                </c:pt>
                <c:pt idx="8">
                  <c:v>30</c:v>
                </c:pt>
                <c:pt idx="9">
                  <c:v>40</c:v>
                </c:pt>
                <c:pt idx="10">
                  <c:v>35</c:v>
                </c:pt>
                <c:pt idx="11">
                  <c:v>80</c:v>
                </c:pt>
                <c:pt idx="12">
                  <c:v>40</c:v>
                </c:pt>
                <c:pt idx="13">
                  <c:v>30</c:v>
                </c:pt>
                <c:pt idx="14">
                  <c:v>30</c:v>
                </c:pt>
                <c:pt idx="15">
                  <c:v>15</c:v>
                </c:pt>
                <c:pt idx="16">
                  <c:v>70</c:v>
                </c:pt>
                <c:pt idx="17">
                  <c:v>45</c:v>
                </c:pt>
                <c:pt idx="18">
                  <c:v>70</c:v>
                </c:pt>
                <c:pt idx="19">
                  <c:v>75</c:v>
                </c:pt>
                <c:pt idx="20">
                  <c:v>85</c:v>
                </c:pt>
                <c:pt idx="21">
                  <c:v>115</c:v>
                </c:pt>
                <c:pt idx="22">
                  <c:v>80</c:v>
                </c:pt>
                <c:pt idx="23">
                  <c:v>100</c:v>
                </c:pt>
                <c:pt idx="24">
                  <c:v>80</c:v>
                </c:pt>
                <c:pt idx="25">
                  <c:v>80</c:v>
                </c:pt>
                <c:pt idx="26">
                  <c:v>95</c:v>
                </c:pt>
                <c:pt idx="27">
                  <c:v>100</c:v>
                </c:pt>
                <c:pt idx="28">
                  <c:v>70</c:v>
                </c:pt>
                <c:pt idx="29">
                  <c:v>75</c:v>
                </c:pt>
                <c:pt idx="30">
                  <c:v>50</c:v>
                </c:pt>
                <c:pt idx="3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658368"/>
        <c:axId val="11766028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'渋滞長(5)'!$F$15:$F$46</c:f>
              <c:numCache>
                <c:formatCode>[m]:ss</c:formatCode>
                <c:ptCount val="32"/>
                <c:pt idx="0">
                  <c:v>6.018518518518519E-4</c:v>
                </c:pt>
                <c:pt idx="1">
                  <c:v>3.7037037037037035E-4</c:v>
                </c:pt>
                <c:pt idx="2">
                  <c:v>4.861111111111111E-4</c:v>
                </c:pt>
                <c:pt idx="3">
                  <c:v>3.4722222222222224E-4</c:v>
                </c:pt>
                <c:pt idx="4">
                  <c:v>7.4074074074074081E-4</c:v>
                </c:pt>
                <c:pt idx="5">
                  <c:v>4.861111111111111E-4</c:v>
                </c:pt>
                <c:pt idx="6">
                  <c:v>7.1759259259259259E-4</c:v>
                </c:pt>
                <c:pt idx="7">
                  <c:v>5.3240740740740744E-4</c:v>
                </c:pt>
                <c:pt idx="8">
                  <c:v>4.861111111111111E-4</c:v>
                </c:pt>
                <c:pt idx="9">
                  <c:v>6.3657407407407413E-4</c:v>
                </c:pt>
                <c:pt idx="10">
                  <c:v>5.7870370370370367E-4</c:v>
                </c:pt>
                <c:pt idx="11">
                  <c:v>1.4583333333333334E-3</c:v>
                </c:pt>
                <c:pt idx="12">
                  <c:v>4.3981481481481481E-4</c:v>
                </c:pt>
                <c:pt idx="13">
                  <c:v>3.7037037037037035E-4</c:v>
                </c:pt>
                <c:pt idx="14">
                  <c:v>4.1666666666666669E-4</c:v>
                </c:pt>
                <c:pt idx="15">
                  <c:v>3.2407407407407406E-4</c:v>
                </c:pt>
                <c:pt idx="16">
                  <c:v>7.8703703703703705E-4</c:v>
                </c:pt>
                <c:pt idx="17">
                  <c:v>3.4722222222222224E-4</c:v>
                </c:pt>
                <c:pt idx="18">
                  <c:v>6.4814814814814813E-4</c:v>
                </c:pt>
                <c:pt idx="19">
                  <c:v>2.0254629629629633E-3</c:v>
                </c:pt>
                <c:pt idx="20">
                  <c:v>1.5046296296296296E-3</c:v>
                </c:pt>
                <c:pt idx="21">
                  <c:v>6.5972222222222224E-4</c:v>
                </c:pt>
                <c:pt idx="22">
                  <c:v>3.8194444444444446E-4</c:v>
                </c:pt>
                <c:pt idx="23">
                  <c:v>4.1666666666666669E-4</c:v>
                </c:pt>
                <c:pt idx="24">
                  <c:v>7.291666666666667E-4</c:v>
                </c:pt>
                <c:pt idx="25">
                  <c:v>7.6388888888888893E-4</c:v>
                </c:pt>
                <c:pt idx="26">
                  <c:v>1.5509259259259261E-3</c:v>
                </c:pt>
                <c:pt idx="27">
                  <c:v>1.6550925925925926E-3</c:v>
                </c:pt>
                <c:pt idx="28">
                  <c:v>5.3240740740740744E-4</c:v>
                </c:pt>
                <c:pt idx="29">
                  <c:v>1.8518518518518519E-3</c:v>
                </c:pt>
                <c:pt idx="30">
                  <c:v>4.2824074074074075E-4</c:v>
                </c:pt>
                <c:pt idx="31">
                  <c:v>3.9351851851851852E-4</c:v>
                </c:pt>
              </c:numCache>
            </c:numRef>
          </c:xVal>
          <c:yVal>
            <c:numRef>
              <c:f>'渋滞長(5)'!$U$15:$U$46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78848"/>
        <c:axId val="117680768"/>
      </c:scatterChart>
      <c:catAx>
        <c:axId val="11765836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6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66028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58368"/>
        <c:crosses val="autoZero"/>
        <c:crossBetween val="between"/>
        <c:majorUnit val="100"/>
      </c:valAx>
      <c:valAx>
        <c:axId val="117678848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80768"/>
        <c:crosses val="max"/>
        <c:crossBetween val="midCat"/>
        <c:majorUnit val="3.4722222222222199E-3"/>
      </c:valAx>
      <c:valAx>
        <c:axId val="11768076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6788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18</c:v>
                </c:pt>
                <c:pt idx="1">
                  <c:v>38</c:v>
                </c:pt>
                <c:pt idx="2">
                  <c:v>30</c:v>
                </c:pt>
                <c:pt idx="3">
                  <c:v>28</c:v>
                </c:pt>
                <c:pt idx="4">
                  <c:v>21</c:v>
                </c:pt>
                <c:pt idx="5">
                  <c:v>14</c:v>
                </c:pt>
                <c:pt idx="6">
                  <c:v>28</c:v>
                </c:pt>
                <c:pt idx="7">
                  <c:v>29</c:v>
                </c:pt>
                <c:pt idx="8">
                  <c:v>21</c:v>
                </c:pt>
                <c:pt idx="9">
                  <c:v>23</c:v>
                </c:pt>
                <c:pt idx="10">
                  <c:v>27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151</c:v>
                </c:pt>
                <c:pt idx="1">
                  <c:v>145</c:v>
                </c:pt>
                <c:pt idx="2">
                  <c:v>169</c:v>
                </c:pt>
                <c:pt idx="3">
                  <c:v>162</c:v>
                </c:pt>
                <c:pt idx="4">
                  <c:v>247</c:v>
                </c:pt>
                <c:pt idx="5">
                  <c:v>232</c:v>
                </c:pt>
                <c:pt idx="6">
                  <c:v>244</c:v>
                </c:pt>
                <c:pt idx="7">
                  <c:v>260</c:v>
                </c:pt>
                <c:pt idx="8">
                  <c:v>266</c:v>
                </c:pt>
                <c:pt idx="9">
                  <c:v>312</c:v>
                </c:pt>
                <c:pt idx="10">
                  <c:v>375</c:v>
                </c:pt>
                <c:pt idx="11">
                  <c:v>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590784"/>
        <c:axId val="111601152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10.7</c:v>
                </c:pt>
                <c:pt idx="1">
                  <c:v>20.8</c:v>
                </c:pt>
                <c:pt idx="2">
                  <c:v>15.1</c:v>
                </c:pt>
                <c:pt idx="3">
                  <c:v>14.7</c:v>
                </c:pt>
                <c:pt idx="4">
                  <c:v>7.8</c:v>
                </c:pt>
                <c:pt idx="5">
                  <c:v>5.7</c:v>
                </c:pt>
                <c:pt idx="6">
                  <c:v>10.3</c:v>
                </c:pt>
                <c:pt idx="7">
                  <c:v>10</c:v>
                </c:pt>
                <c:pt idx="8">
                  <c:v>7.3</c:v>
                </c:pt>
                <c:pt idx="9">
                  <c:v>6.9</c:v>
                </c:pt>
                <c:pt idx="10">
                  <c:v>6.7</c:v>
                </c:pt>
                <c:pt idx="11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02688"/>
        <c:axId val="111477504"/>
      </c:lineChart>
      <c:catAx>
        <c:axId val="1115907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01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6011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590784"/>
        <c:crosses val="autoZero"/>
        <c:crossBetween val="between"/>
        <c:majorUnit val="1000"/>
        <c:minorUnit val="50"/>
      </c:valAx>
      <c:catAx>
        <c:axId val="11160268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477504"/>
        <c:crosses val="autoZero"/>
        <c:auto val="1"/>
        <c:lblAlgn val="ctr"/>
        <c:lblOffset val="100"/>
        <c:noMultiLvlLbl val="0"/>
      </c:catAx>
      <c:valAx>
        <c:axId val="11147750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0268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711232"/>
        <c:axId val="1177131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23520"/>
        <c:axId val="117725440"/>
      </c:scatterChart>
      <c:catAx>
        <c:axId val="1177112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131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7131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11232"/>
        <c:crosses val="autoZero"/>
        <c:crossBetween val="between"/>
        <c:majorUnit val="200"/>
      </c:valAx>
      <c:valAx>
        <c:axId val="11772352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25440"/>
        <c:crosses val="max"/>
        <c:crossBetween val="midCat"/>
        <c:majorUnit val="3.4722222222222225E-3"/>
      </c:valAx>
      <c:valAx>
        <c:axId val="11772544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7235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776384"/>
        <c:axId val="1177783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80480"/>
        <c:axId val="117782400"/>
      </c:scatterChart>
      <c:catAx>
        <c:axId val="1177763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783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77830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76384"/>
        <c:crosses val="autoZero"/>
        <c:crossBetween val="between"/>
        <c:majorUnit val="200"/>
      </c:valAx>
      <c:valAx>
        <c:axId val="11778048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82400"/>
        <c:crosses val="max"/>
        <c:crossBetween val="midCat"/>
        <c:majorUnit val="3.4722222222222225E-3"/>
      </c:valAx>
      <c:valAx>
        <c:axId val="11778240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7804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820800"/>
        <c:axId val="1178270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28992"/>
        <c:axId val="118621696"/>
      </c:scatterChart>
      <c:catAx>
        <c:axId val="1178208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82707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82707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820800"/>
        <c:crosses val="autoZero"/>
        <c:crossBetween val="between"/>
        <c:majorUnit val="200"/>
      </c:valAx>
      <c:valAx>
        <c:axId val="11782899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621696"/>
        <c:crosses val="max"/>
        <c:crossBetween val="midCat"/>
        <c:majorUnit val="3.4722222222222225E-3"/>
      </c:valAx>
      <c:valAx>
        <c:axId val="11862169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8289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22</c:v>
                </c:pt>
                <c:pt idx="1">
                  <c:v>45</c:v>
                </c:pt>
                <c:pt idx="2">
                  <c:v>56</c:v>
                </c:pt>
                <c:pt idx="3">
                  <c:v>51</c:v>
                </c:pt>
                <c:pt idx="4">
                  <c:v>52</c:v>
                </c:pt>
                <c:pt idx="5">
                  <c:v>37</c:v>
                </c:pt>
                <c:pt idx="6">
                  <c:v>46</c:v>
                </c:pt>
                <c:pt idx="7">
                  <c:v>29</c:v>
                </c:pt>
                <c:pt idx="8">
                  <c:v>38</c:v>
                </c:pt>
                <c:pt idx="9">
                  <c:v>35</c:v>
                </c:pt>
                <c:pt idx="10">
                  <c:v>27</c:v>
                </c:pt>
                <c:pt idx="11">
                  <c:v>20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275</c:v>
                </c:pt>
                <c:pt idx="1">
                  <c:v>278</c:v>
                </c:pt>
                <c:pt idx="2">
                  <c:v>290</c:v>
                </c:pt>
                <c:pt idx="3">
                  <c:v>383</c:v>
                </c:pt>
                <c:pt idx="4">
                  <c:v>422</c:v>
                </c:pt>
                <c:pt idx="5">
                  <c:v>444</c:v>
                </c:pt>
                <c:pt idx="6">
                  <c:v>434</c:v>
                </c:pt>
                <c:pt idx="7">
                  <c:v>477</c:v>
                </c:pt>
                <c:pt idx="8">
                  <c:v>489</c:v>
                </c:pt>
                <c:pt idx="9">
                  <c:v>602</c:v>
                </c:pt>
                <c:pt idx="10">
                  <c:v>748</c:v>
                </c:pt>
                <c:pt idx="11">
                  <c:v>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112000"/>
        <c:axId val="112113920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7.4</c:v>
                </c:pt>
                <c:pt idx="1">
                  <c:v>13.9</c:v>
                </c:pt>
                <c:pt idx="2">
                  <c:v>16.2</c:v>
                </c:pt>
                <c:pt idx="3">
                  <c:v>11.8</c:v>
                </c:pt>
                <c:pt idx="4">
                  <c:v>11</c:v>
                </c:pt>
                <c:pt idx="5">
                  <c:v>7.7</c:v>
                </c:pt>
                <c:pt idx="6">
                  <c:v>9.6</c:v>
                </c:pt>
                <c:pt idx="7">
                  <c:v>5.7</c:v>
                </c:pt>
                <c:pt idx="8">
                  <c:v>7.2</c:v>
                </c:pt>
                <c:pt idx="9">
                  <c:v>5.5</c:v>
                </c:pt>
                <c:pt idx="10">
                  <c:v>3.5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9808"/>
        <c:axId val="112121344"/>
      </c:lineChart>
      <c:catAx>
        <c:axId val="1121120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13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1139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12000"/>
        <c:crosses val="autoZero"/>
        <c:crossBetween val="between"/>
        <c:majorUnit val="1000"/>
        <c:minorUnit val="50"/>
      </c:valAx>
      <c:catAx>
        <c:axId val="1121198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121344"/>
        <c:crosses val="autoZero"/>
        <c:auto val="1"/>
        <c:lblAlgn val="ctr"/>
        <c:lblOffset val="100"/>
        <c:noMultiLvlLbl val="0"/>
      </c:catAx>
      <c:valAx>
        <c:axId val="1121213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198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35456"/>
        <c:axId val="111641728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3264"/>
        <c:axId val="111649152"/>
      </c:lineChart>
      <c:catAx>
        <c:axId val="1116354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41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6417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35456"/>
        <c:crosses val="autoZero"/>
        <c:crossBetween val="between"/>
        <c:majorUnit val="1000"/>
        <c:minorUnit val="50"/>
      </c:valAx>
      <c:catAx>
        <c:axId val="1116432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649152"/>
        <c:crosses val="autoZero"/>
        <c:auto val="1"/>
        <c:lblAlgn val="ctr"/>
        <c:lblOffset val="100"/>
        <c:noMultiLvlLbl val="0"/>
      </c:catAx>
      <c:valAx>
        <c:axId val="1116491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432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05760"/>
        <c:axId val="112807936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9472"/>
        <c:axId val="112811008"/>
      </c:lineChart>
      <c:catAx>
        <c:axId val="1128057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07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0793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05760"/>
        <c:crosses val="autoZero"/>
        <c:crossBetween val="between"/>
        <c:majorUnit val="1000"/>
        <c:minorUnit val="50"/>
      </c:valAx>
      <c:catAx>
        <c:axId val="11280947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811008"/>
        <c:crosses val="autoZero"/>
        <c:auto val="1"/>
        <c:lblAlgn val="ctr"/>
        <c:lblOffset val="100"/>
        <c:noMultiLvlLbl val="0"/>
      </c:catAx>
      <c:valAx>
        <c:axId val="1128110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0947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93824"/>
        <c:axId val="111695744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7280"/>
        <c:axId val="111699072"/>
      </c:lineChart>
      <c:catAx>
        <c:axId val="1116938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6957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93824"/>
        <c:crosses val="autoZero"/>
        <c:crossBetween val="between"/>
        <c:majorUnit val="1000"/>
        <c:minorUnit val="50"/>
      </c:valAx>
      <c:catAx>
        <c:axId val="1116972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699072"/>
        <c:crosses val="autoZero"/>
        <c:auto val="1"/>
        <c:lblAlgn val="ctr"/>
        <c:lblOffset val="100"/>
        <c:noMultiLvlLbl val="0"/>
      </c:catAx>
      <c:valAx>
        <c:axId val="1116990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972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.emf"/><Relationship Id="rId4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image" Target="../media/image7.emf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image" Target="../media/image7.emf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image" Target="../media/image7.emf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image" Target="../media/image7.emf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image" Target="../media/image7.emf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536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536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638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639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741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741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843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843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946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946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048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048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150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151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253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253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47</xdr:row>
      <xdr:rowOff>161925</xdr:rowOff>
    </xdr:to>
    <xdr:pic>
      <xdr:nvPicPr>
        <xdr:cNvPr id="43011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822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39</xdr:row>
      <xdr:rowOff>38100</xdr:rowOff>
    </xdr:to>
    <xdr:pic>
      <xdr:nvPicPr>
        <xdr:cNvPr id="4198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672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584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584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355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355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458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458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560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560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662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663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765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765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867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867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970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2970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072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072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174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175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277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277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281844</xdr:rowOff>
    </xdr:from>
    <xdr:to>
      <xdr:col>11</xdr:col>
      <xdr:colOff>704101</xdr:colOff>
      <xdr:row>22</xdr:row>
      <xdr:rowOff>112428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377219"/>
          <a:ext cx="7656602" cy="5297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379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379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482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3482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3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3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3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4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4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104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6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6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6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6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6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206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2069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8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8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8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9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9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309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3093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11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11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11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1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1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411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4117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3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3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3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3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3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514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5141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5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6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6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6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6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616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6165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718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718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84" name="図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7185" name="図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57150</xdr:rowOff>
    </xdr:from>
    <xdr:to>
      <xdr:col>16</xdr:col>
      <xdr:colOff>381000</xdr:colOff>
      <xdr:row>15</xdr:row>
      <xdr:rowOff>95250</xdr:rowOff>
    </xdr:to>
    <xdr:pic>
      <xdr:nvPicPr>
        <xdr:cNvPr id="7186" name="図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9075"/>
          <a:ext cx="2847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68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6898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6908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6910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6911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68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690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6901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6906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907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6903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6904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180975</xdr:colOff>
      <xdr:row>2</xdr:row>
      <xdr:rowOff>28575</xdr:rowOff>
    </xdr:from>
    <xdr:to>
      <xdr:col>18</xdr:col>
      <xdr:colOff>295275</xdr:colOff>
      <xdr:row>9</xdr:row>
      <xdr:rowOff>342900</xdr:rowOff>
    </xdr:to>
    <xdr:pic>
      <xdr:nvPicPr>
        <xdr:cNvPr id="36905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19100"/>
          <a:ext cx="31146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921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79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7922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7932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7934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7935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79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7924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7925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7930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931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7927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7928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180975</xdr:colOff>
      <xdr:row>2</xdr:row>
      <xdr:rowOff>28575</xdr:rowOff>
    </xdr:from>
    <xdr:to>
      <xdr:col>18</xdr:col>
      <xdr:colOff>295275</xdr:colOff>
      <xdr:row>9</xdr:row>
      <xdr:rowOff>342900</xdr:rowOff>
    </xdr:to>
    <xdr:pic>
      <xdr:nvPicPr>
        <xdr:cNvPr id="37929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19100"/>
          <a:ext cx="31146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89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8946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8956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8958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8959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89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894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8949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8954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955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8951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8952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180975</xdr:colOff>
      <xdr:row>2</xdr:row>
      <xdr:rowOff>28575</xdr:rowOff>
    </xdr:from>
    <xdr:to>
      <xdr:col>18</xdr:col>
      <xdr:colOff>295275</xdr:colOff>
      <xdr:row>9</xdr:row>
      <xdr:rowOff>342900</xdr:rowOff>
    </xdr:to>
    <xdr:pic>
      <xdr:nvPicPr>
        <xdr:cNvPr id="38953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19100"/>
          <a:ext cx="31146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99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9970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9980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9982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9983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99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7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9973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9978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979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7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7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180975</xdr:colOff>
      <xdr:row>2</xdr:row>
      <xdr:rowOff>28575</xdr:rowOff>
    </xdr:from>
    <xdr:to>
      <xdr:col>18</xdr:col>
      <xdr:colOff>295275</xdr:colOff>
      <xdr:row>9</xdr:row>
      <xdr:rowOff>342900</xdr:rowOff>
    </xdr:to>
    <xdr:pic>
      <xdr:nvPicPr>
        <xdr:cNvPr id="39977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19100"/>
          <a:ext cx="31146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099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0994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1004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1006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1007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09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96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0997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1002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003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99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1000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180975</xdr:colOff>
      <xdr:row>2</xdr:row>
      <xdr:rowOff>28575</xdr:rowOff>
    </xdr:from>
    <xdr:to>
      <xdr:col>18</xdr:col>
      <xdr:colOff>295275</xdr:colOff>
      <xdr:row>9</xdr:row>
      <xdr:rowOff>342900</xdr:rowOff>
    </xdr:to>
    <xdr:pic>
      <xdr:nvPicPr>
        <xdr:cNvPr id="41001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19100"/>
          <a:ext cx="31146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024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024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126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127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229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229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331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331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434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</xdr:colOff>
      <xdr:row>1</xdr:row>
      <xdr:rowOff>28575</xdr:rowOff>
    </xdr:from>
    <xdr:to>
      <xdr:col>11</xdr:col>
      <xdr:colOff>352425</xdr:colOff>
      <xdr:row>11</xdr:row>
      <xdr:rowOff>152400</xdr:rowOff>
    </xdr:to>
    <xdr:pic>
      <xdr:nvPicPr>
        <xdr:cNvPr id="1434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38125"/>
          <a:ext cx="2552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="130" zoomScaleNormal="100" zoomScaleSheetLayoutView="130" workbookViewId="0">
      <selection activeCell="K19" sqref="K19"/>
    </sheetView>
  </sheetViews>
  <sheetFormatPr defaultRowHeight="13.5"/>
  <sheetData/>
  <phoneticPr fontId="34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3" sqref="N23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39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160</v>
      </c>
      <c r="C16" s="115"/>
      <c r="D16" s="114">
        <v>42</v>
      </c>
      <c r="E16" s="113">
        <v>7</v>
      </c>
      <c r="F16" s="113">
        <v>3</v>
      </c>
      <c r="G16" s="113">
        <v>0</v>
      </c>
      <c r="H16" s="113">
        <f t="shared" ref="H16:H21" si="0">SUM(D16:E16)</f>
        <v>49</v>
      </c>
      <c r="I16" s="113">
        <f t="shared" ref="I16:I21" si="1">SUM(F16:G16)</f>
        <v>3</v>
      </c>
      <c r="J16" s="113">
        <f t="shared" ref="J16:J21" si="2">SUM(H16:I16)</f>
        <v>52</v>
      </c>
      <c r="K16" s="112">
        <f t="shared" ref="K16:K52" si="3">IF(J16=0,0,ROUND(I16/J16*100,1))</f>
        <v>5.8</v>
      </c>
      <c r="L16" s="111">
        <f t="shared" ref="L16:L52" si="4">IF(J16=0,0,ROUND(J16/$J$52*100,1))</f>
        <v>0.9</v>
      </c>
    </row>
    <row r="17" spans="2:12" ht="14.45" customHeight="1">
      <c r="B17" s="110" t="s">
        <v>159</v>
      </c>
      <c r="C17" s="109"/>
      <c r="D17" s="108">
        <v>36</v>
      </c>
      <c r="E17" s="107">
        <v>6</v>
      </c>
      <c r="F17" s="107">
        <v>1</v>
      </c>
      <c r="G17" s="107">
        <v>0</v>
      </c>
      <c r="H17" s="107">
        <f t="shared" si="0"/>
        <v>42</v>
      </c>
      <c r="I17" s="107">
        <f t="shared" si="1"/>
        <v>1</v>
      </c>
      <c r="J17" s="107">
        <f t="shared" si="2"/>
        <v>43</v>
      </c>
      <c r="K17" s="106">
        <f t="shared" si="3"/>
        <v>2.2999999999999998</v>
      </c>
      <c r="L17" s="105">
        <f t="shared" si="4"/>
        <v>0.7</v>
      </c>
    </row>
    <row r="18" spans="2:12" ht="14.45" customHeight="1">
      <c r="B18" s="110" t="s">
        <v>158</v>
      </c>
      <c r="C18" s="109"/>
      <c r="D18" s="108">
        <v>48</v>
      </c>
      <c r="E18" s="107">
        <v>6</v>
      </c>
      <c r="F18" s="107">
        <v>8</v>
      </c>
      <c r="G18" s="107">
        <v>0</v>
      </c>
      <c r="H18" s="107">
        <f t="shared" si="0"/>
        <v>54</v>
      </c>
      <c r="I18" s="107">
        <f t="shared" si="1"/>
        <v>8</v>
      </c>
      <c r="J18" s="107">
        <f t="shared" si="2"/>
        <v>62</v>
      </c>
      <c r="K18" s="106">
        <f t="shared" si="3"/>
        <v>12.9</v>
      </c>
      <c r="L18" s="105">
        <f t="shared" si="4"/>
        <v>1</v>
      </c>
    </row>
    <row r="19" spans="2:12" ht="14.45" customHeight="1">
      <c r="B19" s="110" t="s">
        <v>157</v>
      </c>
      <c r="C19" s="109"/>
      <c r="D19" s="108">
        <v>38</v>
      </c>
      <c r="E19" s="107">
        <v>4</v>
      </c>
      <c r="F19" s="107">
        <v>3</v>
      </c>
      <c r="G19" s="107">
        <v>0</v>
      </c>
      <c r="H19" s="107">
        <f t="shared" si="0"/>
        <v>42</v>
      </c>
      <c r="I19" s="107">
        <f t="shared" si="1"/>
        <v>3</v>
      </c>
      <c r="J19" s="107">
        <f t="shared" si="2"/>
        <v>45</v>
      </c>
      <c r="K19" s="106">
        <f t="shared" si="3"/>
        <v>6.7</v>
      </c>
      <c r="L19" s="105">
        <f t="shared" si="4"/>
        <v>0.7</v>
      </c>
    </row>
    <row r="20" spans="2:12" ht="14.45" customHeight="1">
      <c r="B20" s="110" t="s">
        <v>156</v>
      </c>
      <c r="C20" s="109"/>
      <c r="D20" s="108">
        <v>27</v>
      </c>
      <c r="E20" s="107">
        <v>8</v>
      </c>
      <c r="F20" s="107">
        <v>4</v>
      </c>
      <c r="G20" s="107">
        <v>0</v>
      </c>
      <c r="H20" s="107">
        <f t="shared" si="0"/>
        <v>35</v>
      </c>
      <c r="I20" s="107">
        <f t="shared" si="1"/>
        <v>4</v>
      </c>
      <c r="J20" s="107">
        <f t="shared" si="2"/>
        <v>39</v>
      </c>
      <c r="K20" s="106">
        <f t="shared" si="3"/>
        <v>10.3</v>
      </c>
      <c r="L20" s="105">
        <f t="shared" si="4"/>
        <v>0.6</v>
      </c>
    </row>
    <row r="21" spans="2:12" ht="14.45" customHeight="1">
      <c r="B21" s="104" t="s">
        <v>155</v>
      </c>
      <c r="C21" s="103"/>
      <c r="D21" s="102">
        <v>46</v>
      </c>
      <c r="E21" s="101">
        <v>7</v>
      </c>
      <c r="F21" s="101">
        <v>3</v>
      </c>
      <c r="G21" s="101">
        <v>0</v>
      </c>
      <c r="H21" s="101">
        <f t="shared" si="0"/>
        <v>53</v>
      </c>
      <c r="I21" s="101">
        <f t="shared" si="1"/>
        <v>3</v>
      </c>
      <c r="J21" s="101">
        <f t="shared" si="2"/>
        <v>56</v>
      </c>
      <c r="K21" s="100">
        <f t="shared" si="3"/>
        <v>5.4</v>
      </c>
      <c r="L21" s="99">
        <f t="shared" si="4"/>
        <v>0.9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237</v>
      </c>
      <c r="E22" s="95">
        <f t="shared" si="5"/>
        <v>38</v>
      </c>
      <c r="F22" s="95">
        <f t="shared" si="5"/>
        <v>22</v>
      </c>
      <c r="G22" s="95">
        <f t="shared" si="5"/>
        <v>0</v>
      </c>
      <c r="H22" s="95">
        <f t="shared" si="5"/>
        <v>275</v>
      </c>
      <c r="I22" s="95">
        <f t="shared" si="5"/>
        <v>22</v>
      </c>
      <c r="J22" s="95">
        <f t="shared" si="5"/>
        <v>297</v>
      </c>
      <c r="K22" s="94">
        <f t="shared" si="3"/>
        <v>7.4</v>
      </c>
      <c r="L22" s="93">
        <f t="shared" si="4"/>
        <v>4.9000000000000004</v>
      </c>
    </row>
    <row r="23" spans="2:12" ht="14.45" customHeight="1" thickTop="1">
      <c r="B23" s="116" t="s">
        <v>107</v>
      </c>
      <c r="C23" s="115"/>
      <c r="D23" s="114">
        <v>38</v>
      </c>
      <c r="E23" s="113">
        <v>5</v>
      </c>
      <c r="F23" s="113">
        <v>4</v>
      </c>
      <c r="G23" s="113">
        <v>0</v>
      </c>
      <c r="H23" s="113">
        <f t="shared" ref="H23:H28" si="6">SUM(D23:E23)</f>
        <v>43</v>
      </c>
      <c r="I23" s="113">
        <f t="shared" ref="I23:I28" si="7">SUM(F23:G23)</f>
        <v>4</v>
      </c>
      <c r="J23" s="113">
        <f t="shared" ref="J23:J28" si="8">SUM(H23:I23)</f>
        <v>47</v>
      </c>
      <c r="K23" s="112">
        <f t="shared" si="3"/>
        <v>8.5</v>
      </c>
      <c r="L23" s="111">
        <f t="shared" si="4"/>
        <v>0.8</v>
      </c>
    </row>
    <row r="24" spans="2:12" ht="14.45" customHeight="1">
      <c r="B24" s="110" t="s">
        <v>106</v>
      </c>
      <c r="C24" s="109"/>
      <c r="D24" s="108">
        <v>46</v>
      </c>
      <c r="E24" s="107">
        <v>7</v>
      </c>
      <c r="F24" s="107">
        <v>4</v>
      </c>
      <c r="G24" s="107">
        <v>0</v>
      </c>
      <c r="H24" s="107">
        <f t="shared" si="6"/>
        <v>53</v>
      </c>
      <c r="I24" s="107">
        <f t="shared" si="7"/>
        <v>4</v>
      </c>
      <c r="J24" s="107">
        <f t="shared" si="8"/>
        <v>57</v>
      </c>
      <c r="K24" s="106">
        <f t="shared" si="3"/>
        <v>7</v>
      </c>
      <c r="L24" s="105">
        <f t="shared" si="4"/>
        <v>0.9</v>
      </c>
    </row>
    <row r="25" spans="2:12" ht="14.45" customHeight="1">
      <c r="B25" s="110" t="s">
        <v>105</v>
      </c>
      <c r="C25" s="109"/>
      <c r="D25" s="108">
        <v>33</v>
      </c>
      <c r="E25" s="107">
        <v>14</v>
      </c>
      <c r="F25" s="107">
        <v>8</v>
      </c>
      <c r="G25" s="107">
        <v>0</v>
      </c>
      <c r="H25" s="107">
        <f t="shared" si="6"/>
        <v>47</v>
      </c>
      <c r="I25" s="107">
        <f t="shared" si="7"/>
        <v>8</v>
      </c>
      <c r="J25" s="107">
        <f t="shared" si="8"/>
        <v>55</v>
      </c>
      <c r="K25" s="106">
        <f t="shared" si="3"/>
        <v>14.5</v>
      </c>
      <c r="L25" s="105">
        <f t="shared" si="4"/>
        <v>0.9</v>
      </c>
    </row>
    <row r="26" spans="2:12" ht="14.45" customHeight="1">
      <c r="B26" s="110" t="s">
        <v>104</v>
      </c>
      <c r="C26" s="109"/>
      <c r="D26" s="108">
        <v>35</v>
      </c>
      <c r="E26" s="107">
        <v>5</v>
      </c>
      <c r="F26" s="107">
        <v>6</v>
      </c>
      <c r="G26" s="107">
        <v>2</v>
      </c>
      <c r="H26" s="107">
        <f t="shared" si="6"/>
        <v>40</v>
      </c>
      <c r="I26" s="107">
        <f t="shared" si="7"/>
        <v>8</v>
      </c>
      <c r="J26" s="107">
        <f t="shared" si="8"/>
        <v>48</v>
      </c>
      <c r="K26" s="106">
        <f t="shared" si="3"/>
        <v>16.7</v>
      </c>
      <c r="L26" s="105">
        <f t="shared" si="4"/>
        <v>0.8</v>
      </c>
    </row>
    <row r="27" spans="2:12" ht="14.45" customHeight="1">
      <c r="B27" s="110" t="s">
        <v>103</v>
      </c>
      <c r="C27" s="109"/>
      <c r="D27" s="108">
        <v>44</v>
      </c>
      <c r="E27" s="107">
        <v>9</v>
      </c>
      <c r="F27" s="107">
        <v>13</v>
      </c>
      <c r="G27" s="107">
        <v>0</v>
      </c>
      <c r="H27" s="107">
        <f t="shared" si="6"/>
        <v>53</v>
      </c>
      <c r="I27" s="107">
        <f t="shared" si="7"/>
        <v>13</v>
      </c>
      <c r="J27" s="107">
        <f t="shared" si="8"/>
        <v>66</v>
      </c>
      <c r="K27" s="106">
        <f t="shared" si="3"/>
        <v>19.7</v>
      </c>
      <c r="L27" s="105">
        <f t="shared" si="4"/>
        <v>1.1000000000000001</v>
      </c>
    </row>
    <row r="28" spans="2:12" ht="14.45" customHeight="1">
      <c r="B28" s="104" t="s">
        <v>154</v>
      </c>
      <c r="C28" s="103"/>
      <c r="D28" s="102">
        <v>33</v>
      </c>
      <c r="E28" s="101">
        <v>9</v>
      </c>
      <c r="F28" s="101">
        <v>7</v>
      </c>
      <c r="G28" s="101">
        <v>1</v>
      </c>
      <c r="H28" s="101">
        <f t="shared" si="6"/>
        <v>42</v>
      </c>
      <c r="I28" s="101">
        <f t="shared" si="7"/>
        <v>8</v>
      </c>
      <c r="J28" s="101">
        <f t="shared" si="8"/>
        <v>50</v>
      </c>
      <c r="K28" s="100">
        <f t="shared" si="3"/>
        <v>16</v>
      </c>
      <c r="L28" s="99">
        <f t="shared" si="4"/>
        <v>0.8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229</v>
      </c>
      <c r="E29" s="95">
        <f t="shared" si="9"/>
        <v>49</v>
      </c>
      <c r="F29" s="95">
        <f t="shared" si="9"/>
        <v>42</v>
      </c>
      <c r="G29" s="95">
        <f t="shared" si="9"/>
        <v>3</v>
      </c>
      <c r="H29" s="95">
        <f t="shared" si="9"/>
        <v>278</v>
      </c>
      <c r="I29" s="95">
        <f t="shared" si="9"/>
        <v>45</v>
      </c>
      <c r="J29" s="95">
        <f t="shared" si="9"/>
        <v>323</v>
      </c>
      <c r="K29" s="94">
        <f t="shared" si="3"/>
        <v>13.9</v>
      </c>
      <c r="L29" s="93">
        <f t="shared" si="4"/>
        <v>5.4</v>
      </c>
    </row>
    <row r="30" spans="2:12" ht="14.45" customHeight="1" thickTop="1">
      <c r="B30" s="124" t="s">
        <v>153</v>
      </c>
      <c r="C30" s="123"/>
      <c r="D30" s="90">
        <v>236</v>
      </c>
      <c r="E30" s="89">
        <v>54</v>
      </c>
      <c r="F30" s="89">
        <v>56</v>
      </c>
      <c r="G30" s="89">
        <v>0</v>
      </c>
      <c r="H30" s="89">
        <f t="shared" ref="H30:H43" si="10">SUM(D30:E30)</f>
        <v>290</v>
      </c>
      <c r="I30" s="89">
        <f t="shared" ref="I30:I43" si="11">SUM(F30:G30)</f>
        <v>56</v>
      </c>
      <c r="J30" s="89">
        <f t="shared" ref="J30:J43" si="12">SUM(H30:I30)</f>
        <v>346</v>
      </c>
      <c r="K30" s="88">
        <f t="shared" si="3"/>
        <v>16.2</v>
      </c>
      <c r="L30" s="87">
        <f t="shared" si="4"/>
        <v>5.8</v>
      </c>
    </row>
    <row r="31" spans="2:12" ht="14.45" customHeight="1">
      <c r="B31" s="122" t="s">
        <v>152</v>
      </c>
      <c r="C31" s="121"/>
      <c r="D31" s="120">
        <v>294</v>
      </c>
      <c r="E31" s="119">
        <v>89</v>
      </c>
      <c r="F31" s="119">
        <v>50</v>
      </c>
      <c r="G31" s="119">
        <v>1</v>
      </c>
      <c r="H31" s="119">
        <f t="shared" si="10"/>
        <v>383</v>
      </c>
      <c r="I31" s="119">
        <f t="shared" si="11"/>
        <v>51</v>
      </c>
      <c r="J31" s="119">
        <f t="shared" si="12"/>
        <v>434</v>
      </c>
      <c r="K31" s="118">
        <f t="shared" si="3"/>
        <v>11.8</v>
      </c>
      <c r="L31" s="117">
        <f t="shared" si="4"/>
        <v>7.2</v>
      </c>
    </row>
    <row r="32" spans="2:12" ht="14.45" customHeight="1">
      <c r="B32" s="122" t="s">
        <v>151</v>
      </c>
      <c r="C32" s="121"/>
      <c r="D32" s="120">
        <v>332</v>
      </c>
      <c r="E32" s="119">
        <v>90</v>
      </c>
      <c r="F32" s="119">
        <v>52</v>
      </c>
      <c r="G32" s="119">
        <v>0</v>
      </c>
      <c r="H32" s="119">
        <f t="shared" si="10"/>
        <v>422</v>
      </c>
      <c r="I32" s="119">
        <f t="shared" si="11"/>
        <v>52</v>
      </c>
      <c r="J32" s="119">
        <f t="shared" si="12"/>
        <v>474</v>
      </c>
      <c r="K32" s="118">
        <f t="shared" si="3"/>
        <v>11</v>
      </c>
      <c r="L32" s="117">
        <f t="shared" si="4"/>
        <v>7.9</v>
      </c>
    </row>
    <row r="33" spans="2:12" ht="14.45" customHeight="1">
      <c r="B33" s="122" t="s">
        <v>150</v>
      </c>
      <c r="C33" s="121"/>
      <c r="D33" s="120">
        <v>380</v>
      </c>
      <c r="E33" s="119">
        <v>64</v>
      </c>
      <c r="F33" s="119">
        <v>37</v>
      </c>
      <c r="G33" s="119">
        <v>0</v>
      </c>
      <c r="H33" s="119">
        <f t="shared" si="10"/>
        <v>444</v>
      </c>
      <c r="I33" s="119">
        <f t="shared" si="11"/>
        <v>37</v>
      </c>
      <c r="J33" s="119">
        <f t="shared" si="12"/>
        <v>481</v>
      </c>
      <c r="K33" s="118">
        <f t="shared" si="3"/>
        <v>7.7</v>
      </c>
      <c r="L33" s="117">
        <f t="shared" si="4"/>
        <v>8</v>
      </c>
    </row>
    <row r="34" spans="2:12" ht="14.45" customHeight="1">
      <c r="B34" s="122" t="s">
        <v>149</v>
      </c>
      <c r="C34" s="121"/>
      <c r="D34" s="120">
        <v>373</v>
      </c>
      <c r="E34" s="119">
        <v>61</v>
      </c>
      <c r="F34" s="119">
        <v>45</v>
      </c>
      <c r="G34" s="119">
        <v>1</v>
      </c>
      <c r="H34" s="119">
        <f t="shared" si="10"/>
        <v>434</v>
      </c>
      <c r="I34" s="119">
        <f t="shared" si="11"/>
        <v>46</v>
      </c>
      <c r="J34" s="119">
        <f t="shared" si="12"/>
        <v>480</v>
      </c>
      <c r="K34" s="118">
        <f t="shared" si="3"/>
        <v>9.6</v>
      </c>
      <c r="L34" s="117">
        <f t="shared" si="4"/>
        <v>8</v>
      </c>
    </row>
    <row r="35" spans="2:12" ht="14.45" customHeight="1">
      <c r="B35" s="122" t="s">
        <v>148</v>
      </c>
      <c r="C35" s="121"/>
      <c r="D35" s="120">
        <v>398</v>
      </c>
      <c r="E35" s="119">
        <v>79</v>
      </c>
      <c r="F35" s="119">
        <v>28</v>
      </c>
      <c r="G35" s="119">
        <v>1</v>
      </c>
      <c r="H35" s="119">
        <f t="shared" si="10"/>
        <v>477</v>
      </c>
      <c r="I35" s="119">
        <f t="shared" si="11"/>
        <v>29</v>
      </c>
      <c r="J35" s="119">
        <f t="shared" si="12"/>
        <v>506</v>
      </c>
      <c r="K35" s="118">
        <f t="shared" si="3"/>
        <v>5.7</v>
      </c>
      <c r="L35" s="117">
        <f t="shared" si="4"/>
        <v>8.4</v>
      </c>
    </row>
    <row r="36" spans="2:12" ht="14.45" customHeight="1">
      <c r="B36" s="122" t="s">
        <v>147</v>
      </c>
      <c r="C36" s="121"/>
      <c r="D36" s="120">
        <v>404</v>
      </c>
      <c r="E36" s="119">
        <v>85</v>
      </c>
      <c r="F36" s="119">
        <v>38</v>
      </c>
      <c r="G36" s="119">
        <v>0</v>
      </c>
      <c r="H36" s="119">
        <f t="shared" si="10"/>
        <v>489</v>
      </c>
      <c r="I36" s="119">
        <f t="shared" si="11"/>
        <v>38</v>
      </c>
      <c r="J36" s="119">
        <f t="shared" si="12"/>
        <v>527</v>
      </c>
      <c r="K36" s="118">
        <f t="shared" si="3"/>
        <v>7.2</v>
      </c>
      <c r="L36" s="117">
        <f t="shared" si="4"/>
        <v>8.8000000000000007</v>
      </c>
    </row>
    <row r="37" spans="2:12" ht="14.45" customHeight="1">
      <c r="B37" s="122" t="s">
        <v>146</v>
      </c>
      <c r="C37" s="121"/>
      <c r="D37" s="120">
        <v>495</v>
      </c>
      <c r="E37" s="119">
        <v>107</v>
      </c>
      <c r="F37" s="119">
        <v>35</v>
      </c>
      <c r="G37" s="119">
        <v>0</v>
      </c>
      <c r="H37" s="119">
        <f t="shared" si="10"/>
        <v>602</v>
      </c>
      <c r="I37" s="119">
        <f t="shared" si="11"/>
        <v>35</v>
      </c>
      <c r="J37" s="119">
        <f t="shared" si="12"/>
        <v>637</v>
      </c>
      <c r="K37" s="118">
        <f t="shared" si="3"/>
        <v>5.5</v>
      </c>
      <c r="L37" s="117">
        <f t="shared" si="4"/>
        <v>10.6</v>
      </c>
    </row>
    <row r="38" spans="2:12" ht="14.45" customHeight="1">
      <c r="B38" s="116" t="s">
        <v>92</v>
      </c>
      <c r="C38" s="115"/>
      <c r="D38" s="114">
        <v>104</v>
      </c>
      <c r="E38" s="113">
        <v>12</v>
      </c>
      <c r="F38" s="113">
        <v>7</v>
      </c>
      <c r="G38" s="113">
        <v>1</v>
      </c>
      <c r="H38" s="113">
        <f t="shared" si="10"/>
        <v>116</v>
      </c>
      <c r="I38" s="113">
        <f t="shared" si="11"/>
        <v>8</v>
      </c>
      <c r="J38" s="113">
        <f t="shared" si="12"/>
        <v>124</v>
      </c>
      <c r="K38" s="112">
        <f t="shared" si="3"/>
        <v>6.5</v>
      </c>
      <c r="L38" s="111">
        <f t="shared" si="4"/>
        <v>2.1</v>
      </c>
    </row>
    <row r="39" spans="2:12" ht="14.45" customHeight="1">
      <c r="B39" s="110" t="s">
        <v>91</v>
      </c>
      <c r="C39" s="109"/>
      <c r="D39" s="108">
        <v>96</v>
      </c>
      <c r="E39" s="107">
        <v>16</v>
      </c>
      <c r="F39" s="107">
        <v>5</v>
      </c>
      <c r="G39" s="107">
        <v>0</v>
      </c>
      <c r="H39" s="107">
        <f t="shared" si="10"/>
        <v>112</v>
      </c>
      <c r="I39" s="107">
        <f t="shared" si="11"/>
        <v>5</v>
      </c>
      <c r="J39" s="107">
        <f t="shared" si="12"/>
        <v>117</v>
      </c>
      <c r="K39" s="106">
        <f t="shared" si="3"/>
        <v>4.3</v>
      </c>
      <c r="L39" s="105">
        <f t="shared" si="4"/>
        <v>1.9</v>
      </c>
    </row>
    <row r="40" spans="2:12" ht="14.45" customHeight="1">
      <c r="B40" s="110" t="s">
        <v>90</v>
      </c>
      <c r="C40" s="109"/>
      <c r="D40" s="108">
        <v>114</v>
      </c>
      <c r="E40" s="107">
        <v>19</v>
      </c>
      <c r="F40" s="107">
        <v>3</v>
      </c>
      <c r="G40" s="107">
        <v>0</v>
      </c>
      <c r="H40" s="107">
        <f t="shared" si="10"/>
        <v>133</v>
      </c>
      <c r="I40" s="107">
        <f t="shared" si="11"/>
        <v>3</v>
      </c>
      <c r="J40" s="107">
        <f t="shared" si="12"/>
        <v>136</v>
      </c>
      <c r="K40" s="106">
        <f t="shared" si="3"/>
        <v>2.2000000000000002</v>
      </c>
      <c r="L40" s="105">
        <f t="shared" si="4"/>
        <v>2.2999999999999998</v>
      </c>
    </row>
    <row r="41" spans="2:12" ht="14.45" customHeight="1">
      <c r="B41" s="110" t="s">
        <v>89</v>
      </c>
      <c r="C41" s="109"/>
      <c r="D41" s="108">
        <v>88</v>
      </c>
      <c r="E41" s="107">
        <v>22</v>
      </c>
      <c r="F41" s="107">
        <v>4</v>
      </c>
      <c r="G41" s="107">
        <v>1</v>
      </c>
      <c r="H41" s="107">
        <f t="shared" si="10"/>
        <v>110</v>
      </c>
      <c r="I41" s="107">
        <f t="shared" si="11"/>
        <v>5</v>
      </c>
      <c r="J41" s="107">
        <f t="shared" si="12"/>
        <v>115</v>
      </c>
      <c r="K41" s="106">
        <f t="shared" si="3"/>
        <v>4.3</v>
      </c>
      <c r="L41" s="105">
        <f t="shared" si="4"/>
        <v>1.9</v>
      </c>
    </row>
    <row r="42" spans="2:12" ht="14.45" customHeight="1">
      <c r="B42" s="110" t="s">
        <v>88</v>
      </c>
      <c r="C42" s="109"/>
      <c r="D42" s="108">
        <v>100</v>
      </c>
      <c r="E42" s="107">
        <v>21</v>
      </c>
      <c r="F42" s="107">
        <v>3</v>
      </c>
      <c r="G42" s="107">
        <v>0</v>
      </c>
      <c r="H42" s="107">
        <f t="shared" si="10"/>
        <v>121</v>
      </c>
      <c r="I42" s="107">
        <f t="shared" si="11"/>
        <v>3</v>
      </c>
      <c r="J42" s="107">
        <f t="shared" si="12"/>
        <v>124</v>
      </c>
      <c r="K42" s="106">
        <f t="shared" si="3"/>
        <v>2.4</v>
      </c>
      <c r="L42" s="105">
        <f t="shared" si="4"/>
        <v>2.1</v>
      </c>
    </row>
    <row r="43" spans="2:12" ht="14.45" customHeight="1">
      <c r="B43" s="104" t="s">
        <v>145</v>
      </c>
      <c r="C43" s="103"/>
      <c r="D43" s="102">
        <v>131</v>
      </c>
      <c r="E43" s="101">
        <v>25</v>
      </c>
      <c r="F43" s="101">
        <v>3</v>
      </c>
      <c r="G43" s="101">
        <v>0</v>
      </c>
      <c r="H43" s="101">
        <f t="shared" si="10"/>
        <v>156</v>
      </c>
      <c r="I43" s="101">
        <f t="shared" si="11"/>
        <v>3</v>
      </c>
      <c r="J43" s="101">
        <f t="shared" si="12"/>
        <v>159</v>
      </c>
      <c r="K43" s="100">
        <f t="shared" si="3"/>
        <v>1.9</v>
      </c>
      <c r="L43" s="99">
        <f t="shared" si="4"/>
        <v>2.6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633</v>
      </c>
      <c r="E44" s="95">
        <f t="shared" si="13"/>
        <v>115</v>
      </c>
      <c r="F44" s="95">
        <f t="shared" si="13"/>
        <v>25</v>
      </c>
      <c r="G44" s="95">
        <f t="shared" si="13"/>
        <v>2</v>
      </c>
      <c r="H44" s="95">
        <f t="shared" si="13"/>
        <v>748</v>
      </c>
      <c r="I44" s="95">
        <f t="shared" si="13"/>
        <v>27</v>
      </c>
      <c r="J44" s="95">
        <f t="shared" si="13"/>
        <v>775</v>
      </c>
      <c r="K44" s="94">
        <f t="shared" si="3"/>
        <v>3.5</v>
      </c>
      <c r="L44" s="93">
        <f t="shared" si="4"/>
        <v>12.9</v>
      </c>
    </row>
    <row r="45" spans="2:12" ht="14.45" customHeight="1" thickTop="1">
      <c r="B45" s="116" t="s">
        <v>85</v>
      </c>
      <c r="C45" s="115"/>
      <c r="D45" s="114">
        <v>108</v>
      </c>
      <c r="E45" s="113">
        <v>19</v>
      </c>
      <c r="F45" s="113">
        <v>2</v>
      </c>
      <c r="G45" s="113">
        <v>0</v>
      </c>
      <c r="H45" s="113">
        <f t="shared" ref="H45:H50" si="14">SUM(D45:E45)</f>
        <v>127</v>
      </c>
      <c r="I45" s="113">
        <f t="shared" ref="I45:I50" si="15">SUM(F45:G45)</f>
        <v>2</v>
      </c>
      <c r="J45" s="113">
        <f t="shared" ref="J45:J50" si="16">SUM(H45:I45)</f>
        <v>129</v>
      </c>
      <c r="K45" s="112">
        <f t="shared" si="3"/>
        <v>1.6</v>
      </c>
      <c r="L45" s="111">
        <f t="shared" si="4"/>
        <v>2.1</v>
      </c>
    </row>
    <row r="46" spans="2:12" ht="14.45" customHeight="1">
      <c r="B46" s="110" t="s">
        <v>84</v>
      </c>
      <c r="C46" s="109"/>
      <c r="D46" s="108">
        <v>122</v>
      </c>
      <c r="E46" s="107">
        <v>14</v>
      </c>
      <c r="F46" s="107">
        <v>5</v>
      </c>
      <c r="G46" s="107">
        <v>0</v>
      </c>
      <c r="H46" s="107">
        <f t="shared" si="14"/>
        <v>136</v>
      </c>
      <c r="I46" s="107">
        <f t="shared" si="15"/>
        <v>5</v>
      </c>
      <c r="J46" s="107">
        <f t="shared" si="16"/>
        <v>141</v>
      </c>
      <c r="K46" s="106">
        <f t="shared" si="3"/>
        <v>3.5</v>
      </c>
      <c r="L46" s="105">
        <f t="shared" si="4"/>
        <v>2.2999999999999998</v>
      </c>
    </row>
    <row r="47" spans="2:12" ht="14.45" customHeight="1">
      <c r="B47" s="110" t="s">
        <v>83</v>
      </c>
      <c r="C47" s="109"/>
      <c r="D47" s="108">
        <v>116</v>
      </c>
      <c r="E47" s="107">
        <v>11</v>
      </c>
      <c r="F47" s="107">
        <v>3</v>
      </c>
      <c r="G47" s="107">
        <v>0</v>
      </c>
      <c r="H47" s="107">
        <f t="shared" si="14"/>
        <v>127</v>
      </c>
      <c r="I47" s="107">
        <f t="shared" si="15"/>
        <v>3</v>
      </c>
      <c r="J47" s="107">
        <f t="shared" si="16"/>
        <v>130</v>
      </c>
      <c r="K47" s="106">
        <f t="shared" si="3"/>
        <v>2.2999999999999998</v>
      </c>
      <c r="L47" s="105">
        <f t="shared" si="4"/>
        <v>2.2000000000000002</v>
      </c>
    </row>
    <row r="48" spans="2:12" ht="14.45" customHeight="1">
      <c r="B48" s="110" t="s">
        <v>82</v>
      </c>
      <c r="C48" s="109"/>
      <c r="D48" s="108">
        <v>83</v>
      </c>
      <c r="E48" s="107">
        <v>9</v>
      </c>
      <c r="F48" s="107">
        <v>1</v>
      </c>
      <c r="G48" s="107">
        <v>1</v>
      </c>
      <c r="H48" s="107">
        <f t="shared" si="14"/>
        <v>92</v>
      </c>
      <c r="I48" s="107">
        <f t="shared" si="15"/>
        <v>2</v>
      </c>
      <c r="J48" s="107">
        <f t="shared" si="16"/>
        <v>94</v>
      </c>
      <c r="K48" s="106">
        <f t="shared" si="3"/>
        <v>2.1</v>
      </c>
      <c r="L48" s="105">
        <f t="shared" si="4"/>
        <v>1.6</v>
      </c>
    </row>
    <row r="49" spans="2:13" ht="14.45" customHeight="1">
      <c r="B49" s="110" t="s">
        <v>81</v>
      </c>
      <c r="C49" s="109"/>
      <c r="D49" s="108">
        <v>100</v>
      </c>
      <c r="E49" s="107">
        <v>13</v>
      </c>
      <c r="F49" s="107">
        <v>5</v>
      </c>
      <c r="G49" s="107">
        <v>0</v>
      </c>
      <c r="H49" s="107">
        <f t="shared" si="14"/>
        <v>113</v>
      </c>
      <c r="I49" s="107">
        <f t="shared" si="15"/>
        <v>5</v>
      </c>
      <c r="J49" s="107">
        <f t="shared" si="16"/>
        <v>118</v>
      </c>
      <c r="K49" s="106">
        <f t="shared" si="3"/>
        <v>4.2</v>
      </c>
      <c r="L49" s="105">
        <f t="shared" si="4"/>
        <v>2</v>
      </c>
    </row>
    <row r="50" spans="2:13" ht="14.45" customHeight="1">
      <c r="B50" s="104" t="s">
        <v>144</v>
      </c>
      <c r="C50" s="103"/>
      <c r="D50" s="102">
        <v>107</v>
      </c>
      <c r="E50" s="101">
        <v>12</v>
      </c>
      <c r="F50" s="101">
        <v>3</v>
      </c>
      <c r="G50" s="101">
        <v>0</v>
      </c>
      <c r="H50" s="101">
        <f t="shared" si="14"/>
        <v>119</v>
      </c>
      <c r="I50" s="101">
        <f t="shared" si="15"/>
        <v>3</v>
      </c>
      <c r="J50" s="101">
        <f t="shared" si="16"/>
        <v>122</v>
      </c>
      <c r="K50" s="100">
        <f t="shared" si="3"/>
        <v>2.5</v>
      </c>
      <c r="L50" s="99">
        <f t="shared" si="4"/>
        <v>2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636</v>
      </c>
      <c r="E51" s="95">
        <f t="shared" si="17"/>
        <v>78</v>
      </c>
      <c r="F51" s="95">
        <f t="shared" si="17"/>
        <v>19</v>
      </c>
      <c r="G51" s="95">
        <f t="shared" si="17"/>
        <v>1</v>
      </c>
      <c r="H51" s="95">
        <f t="shared" si="17"/>
        <v>714</v>
      </c>
      <c r="I51" s="95">
        <f t="shared" si="17"/>
        <v>20</v>
      </c>
      <c r="J51" s="95">
        <f t="shared" si="17"/>
        <v>734</v>
      </c>
      <c r="K51" s="94">
        <f t="shared" si="3"/>
        <v>2.7</v>
      </c>
      <c r="L51" s="93">
        <f t="shared" si="4"/>
        <v>12.2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4647</v>
      </c>
      <c r="E52" s="89">
        <f t="shared" si="18"/>
        <v>909</v>
      </c>
      <c r="F52" s="89">
        <f t="shared" si="18"/>
        <v>449</v>
      </c>
      <c r="G52" s="89">
        <f t="shared" si="18"/>
        <v>9</v>
      </c>
      <c r="H52" s="89">
        <f t="shared" si="18"/>
        <v>5556</v>
      </c>
      <c r="I52" s="89">
        <f t="shared" si="18"/>
        <v>458</v>
      </c>
      <c r="J52" s="89">
        <f t="shared" si="18"/>
        <v>6014</v>
      </c>
      <c r="K52" s="88">
        <f t="shared" si="3"/>
        <v>7.6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3" sqref="M23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40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177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176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175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174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173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172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0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0</v>
      </c>
      <c r="I22" s="95">
        <f t="shared" si="5"/>
        <v>0</v>
      </c>
      <c r="J22" s="95">
        <f t="shared" si="5"/>
        <v>0</v>
      </c>
      <c r="K22" s="94">
        <f t="shared" si="3"/>
        <v>0</v>
      </c>
      <c r="L22" s="93">
        <f t="shared" si="4"/>
        <v>0</v>
      </c>
    </row>
    <row r="23" spans="2:12" ht="14.45" customHeight="1" thickTop="1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171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0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4">
        <f t="shared" si="3"/>
        <v>0</v>
      </c>
      <c r="L29" s="93">
        <f t="shared" si="4"/>
        <v>0</v>
      </c>
    </row>
    <row r="30" spans="2:12" ht="14.45" customHeight="1" thickTop="1">
      <c r="B30" s="124" t="s">
        <v>170</v>
      </c>
      <c r="C30" s="123"/>
      <c r="D30" s="90">
        <v>0</v>
      </c>
      <c r="E30" s="89">
        <v>0</v>
      </c>
      <c r="F30" s="89">
        <v>0</v>
      </c>
      <c r="G30" s="89">
        <v>0</v>
      </c>
      <c r="H30" s="89">
        <f t="shared" ref="H30:H43" si="10">SUM(D30:E30)</f>
        <v>0</v>
      </c>
      <c r="I30" s="89">
        <f t="shared" ref="I30:I43" si="11">SUM(F30:G30)</f>
        <v>0</v>
      </c>
      <c r="J30" s="89">
        <f t="shared" ref="J30:J43" si="12">SUM(H30:I30)</f>
        <v>0</v>
      </c>
      <c r="K30" s="88">
        <f t="shared" si="3"/>
        <v>0</v>
      </c>
      <c r="L30" s="87">
        <f t="shared" si="4"/>
        <v>0</v>
      </c>
    </row>
    <row r="31" spans="2:12" ht="14.45" customHeight="1">
      <c r="B31" s="122" t="s">
        <v>169</v>
      </c>
      <c r="C31" s="121"/>
      <c r="D31" s="120">
        <v>0</v>
      </c>
      <c r="E31" s="119">
        <v>0</v>
      </c>
      <c r="F31" s="119">
        <v>0</v>
      </c>
      <c r="G31" s="119">
        <v>0</v>
      </c>
      <c r="H31" s="119">
        <f t="shared" si="10"/>
        <v>0</v>
      </c>
      <c r="I31" s="119">
        <f t="shared" si="11"/>
        <v>0</v>
      </c>
      <c r="J31" s="119">
        <f t="shared" si="12"/>
        <v>0</v>
      </c>
      <c r="K31" s="118">
        <f t="shared" si="3"/>
        <v>0</v>
      </c>
      <c r="L31" s="117">
        <f t="shared" si="4"/>
        <v>0</v>
      </c>
    </row>
    <row r="32" spans="2:12" ht="14.45" customHeight="1">
      <c r="B32" s="122" t="s">
        <v>168</v>
      </c>
      <c r="C32" s="121"/>
      <c r="D32" s="120">
        <v>0</v>
      </c>
      <c r="E32" s="119">
        <v>0</v>
      </c>
      <c r="F32" s="119">
        <v>0</v>
      </c>
      <c r="G32" s="119">
        <v>0</v>
      </c>
      <c r="H32" s="119">
        <f t="shared" si="10"/>
        <v>0</v>
      </c>
      <c r="I32" s="119">
        <f t="shared" si="11"/>
        <v>0</v>
      </c>
      <c r="J32" s="119">
        <f t="shared" si="12"/>
        <v>0</v>
      </c>
      <c r="K32" s="118">
        <f t="shared" si="3"/>
        <v>0</v>
      </c>
      <c r="L32" s="117">
        <f t="shared" si="4"/>
        <v>0</v>
      </c>
    </row>
    <row r="33" spans="2:12" ht="14.45" customHeight="1">
      <c r="B33" s="122" t="s">
        <v>167</v>
      </c>
      <c r="C33" s="121"/>
      <c r="D33" s="120">
        <v>0</v>
      </c>
      <c r="E33" s="119">
        <v>0</v>
      </c>
      <c r="F33" s="119">
        <v>0</v>
      </c>
      <c r="G33" s="119"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166</v>
      </c>
      <c r="C34" s="121"/>
      <c r="D34" s="120">
        <v>0</v>
      </c>
      <c r="E34" s="119">
        <v>0</v>
      </c>
      <c r="F34" s="119">
        <v>0</v>
      </c>
      <c r="G34" s="119"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>
      <c r="B35" s="122" t="s">
        <v>165</v>
      </c>
      <c r="C35" s="121"/>
      <c r="D35" s="120">
        <v>1</v>
      </c>
      <c r="E35" s="119">
        <v>0</v>
      </c>
      <c r="F35" s="119">
        <v>0</v>
      </c>
      <c r="G35" s="119">
        <v>0</v>
      </c>
      <c r="H35" s="119">
        <f t="shared" si="10"/>
        <v>1</v>
      </c>
      <c r="I35" s="119">
        <f t="shared" si="11"/>
        <v>0</v>
      </c>
      <c r="J35" s="119">
        <f t="shared" si="12"/>
        <v>1</v>
      </c>
      <c r="K35" s="118">
        <f t="shared" si="3"/>
        <v>0</v>
      </c>
      <c r="L35" s="117">
        <f t="shared" si="4"/>
        <v>100</v>
      </c>
    </row>
    <row r="36" spans="2:12" ht="14.45" customHeight="1">
      <c r="B36" s="122" t="s">
        <v>164</v>
      </c>
      <c r="C36" s="121"/>
      <c r="D36" s="120">
        <v>0</v>
      </c>
      <c r="E36" s="119">
        <v>0</v>
      </c>
      <c r="F36" s="119">
        <v>0</v>
      </c>
      <c r="G36" s="119">
        <v>0</v>
      </c>
      <c r="H36" s="119">
        <f t="shared" si="10"/>
        <v>0</v>
      </c>
      <c r="I36" s="119">
        <f t="shared" si="11"/>
        <v>0</v>
      </c>
      <c r="J36" s="119">
        <f t="shared" si="12"/>
        <v>0</v>
      </c>
      <c r="K36" s="118">
        <f t="shared" si="3"/>
        <v>0</v>
      </c>
      <c r="L36" s="117">
        <f t="shared" si="4"/>
        <v>0</v>
      </c>
    </row>
    <row r="37" spans="2:12" ht="14.45" customHeight="1">
      <c r="B37" s="122" t="s">
        <v>163</v>
      </c>
      <c r="C37" s="121"/>
      <c r="D37" s="120">
        <v>0</v>
      </c>
      <c r="E37" s="119">
        <v>0</v>
      </c>
      <c r="F37" s="119">
        <v>0</v>
      </c>
      <c r="G37" s="119">
        <v>0</v>
      </c>
      <c r="H37" s="119">
        <f t="shared" si="10"/>
        <v>0</v>
      </c>
      <c r="I37" s="119">
        <f t="shared" si="11"/>
        <v>0</v>
      </c>
      <c r="J37" s="119">
        <f t="shared" si="12"/>
        <v>0</v>
      </c>
      <c r="K37" s="118">
        <f t="shared" si="3"/>
        <v>0</v>
      </c>
      <c r="L37" s="117">
        <f t="shared" si="4"/>
        <v>0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162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0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0</v>
      </c>
      <c r="I44" s="95">
        <f t="shared" si="13"/>
        <v>0</v>
      </c>
      <c r="J44" s="95">
        <f t="shared" si="13"/>
        <v>0</v>
      </c>
      <c r="K44" s="94">
        <f t="shared" si="3"/>
        <v>0</v>
      </c>
      <c r="L44" s="93">
        <f t="shared" si="4"/>
        <v>0</v>
      </c>
    </row>
    <row r="45" spans="2:12" ht="14.45" customHeight="1" thickTop="1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161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0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0</v>
      </c>
      <c r="I51" s="95">
        <f t="shared" si="17"/>
        <v>0</v>
      </c>
      <c r="J51" s="95">
        <f t="shared" si="17"/>
        <v>0</v>
      </c>
      <c r="K51" s="94">
        <f t="shared" si="3"/>
        <v>0</v>
      </c>
      <c r="L51" s="93">
        <f t="shared" si="4"/>
        <v>0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1</v>
      </c>
      <c r="E52" s="89">
        <f t="shared" si="18"/>
        <v>0</v>
      </c>
      <c r="F52" s="89">
        <f t="shared" si="18"/>
        <v>0</v>
      </c>
      <c r="G52" s="89">
        <f t="shared" si="18"/>
        <v>0</v>
      </c>
      <c r="H52" s="89">
        <f t="shared" si="18"/>
        <v>1</v>
      </c>
      <c r="I52" s="89">
        <f t="shared" si="18"/>
        <v>0</v>
      </c>
      <c r="J52" s="89">
        <f t="shared" si="18"/>
        <v>1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1" sqref="N2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41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194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193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192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191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190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189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0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0</v>
      </c>
      <c r="I22" s="95">
        <f t="shared" si="5"/>
        <v>0</v>
      </c>
      <c r="J22" s="95">
        <f t="shared" si="5"/>
        <v>0</v>
      </c>
      <c r="K22" s="94">
        <f t="shared" si="3"/>
        <v>0</v>
      </c>
      <c r="L22" s="93">
        <f t="shared" si="4"/>
        <v>0</v>
      </c>
    </row>
    <row r="23" spans="2:12" ht="14.45" customHeight="1" thickTop="1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188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0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4">
        <f t="shared" si="3"/>
        <v>0</v>
      </c>
      <c r="L29" s="93">
        <f t="shared" si="4"/>
        <v>0</v>
      </c>
    </row>
    <row r="30" spans="2:12" ht="14.45" customHeight="1" thickTop="1">
      <c r="B30" s="124" t="s">
        <v>187</v>
      </c>
      <c r="C30" s="123"/>
      <c r="D30" s="90">
        <v>0</v>
      </c>
      <c r="E30" s="89">
        <v>0</v>
      </c>
      <c r="F30" s="89">
        <v>0</v>
      </c>
      <c r="G30" s="89">
        <v>0</v>
      </c>
      <c r="H30" s="89">
        <f t="shared" ref="H30:H43" si="10">SUM(D30:E30)</f>
        <v>0</v>
      </c>
      <c r="I30" s="89">
        <f t="shared" ref="I30:I43" si="11">SUM(F30:G30)</f>
        <v>0</v>
      </c>
      <c r="J30" s="89">
        <f t="shared" ref="J30:J43" si="12">SUM(H30:I30)</f>
        <v>0</v>
      </c>
      <c r="K30" s="88">
        <f t="shared" si="3"/>
        <v>0</v>
      </c>
      <c r="L30" s="87">
        <f t="shared" si="4"/>
        <v>0</v>
      </c>
    </row>
    <row r="31" spans="2:12" ht="14.45" customHeight="1">
      <c r="B31" s="122" t="s">
        <v>186</v>
      </c>
      <c r="C31" s="121"/>
      <c r="D31" s="120">
        <v>0</v>
      </c>
      <c r="E31" s="119">
        <v>0</v>
      </c>
      <c r="F31" s="119">
        <v>0</v>
      </c>
      <c r="G31" s="119">
        <v>0</v>
      </c>
      <c r="H31" s="119">
        <f t="shared" si="10"/>
        <v>0</v>
      </c>
      <c r="I31" s="119">
        <f t="shared" si="11"/>
        <v>0</v>
      </c>
      <c r="J31" s="119">
        <f t="shared" si="12"/>
        <v>0</v>
      </c>
      <c r="K31" s="118">
        <f t="shared" si="3"/>
        <v>0</v>
      </c>
      <c r="L31" s="117">
        <f t="shared" si="4"/>
        <v>0</v>
      </c>
    </row>
    <row r="32" spans="2:12" ht="14.45" customHeight="1">
      <c r="B32" s="122" t="s">
        <v>185</v>
      </c>
      <c r="C32" s="121"/>
      <c r="D32" s="120">
        <v>0</v>
      </c>
      <c r="E32" s="119">
        <v>0</v>
      </c>
      <c r="F32" s="119">
        <v>0</v>
      </c>
      <c r="G32" s="119">
        <v>0</v>
      </c>
      <c r="H32" s="119">
        <f t="shared" si="10"/>
        <v>0</v>
      </c>
      <c r="I32" s="119">
        <f t="shared" si="11"/>
        <v>0</v>
      </c>
      <c r="J32" s="119">
        <f t="shared" si="12"/>
        <v>0</v>
      </c>
      <c r="K32" s="118">
        <f t="shared" si="3"/>
        <v>0</v>
      </c>
      <c r="L32" s="117">
        <f t="shared" si="4"/>
        <v>0</v>
      </c>
    </row>
    <row r="33" spans="2:12" ht="14.45" customHeight="1">
      <c r="B33" s="122" t="s">
        <v>184</v>
      </c>
      <c r="C33" s="121"/>
      <c r="D33" s="120">
        <v>0</v>
      </c>
      <c r="E33" s="119">
        <v>0</v>
      </c>
      <c r="F33" s="119">
        <v>0</v>
      </c>
      <c r="G33" s="119"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183</v>
      </c>
      <c r="C34" s="121"/>
      <c r="D34" s="120">
        <v>0</v>
      </c>
      <c r="E34" s="119">
        <v>0</v>
      </c>
      <c r="F34" s="119">
        <v>0</v>
      </c>
      <c r="G34" s="119"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>
      <c r="B35" s="122" t="s">
        <v>182</v>
      </c>
      <c r="C35" s="121"/>
      <c r="D35" s="120">
        <v>0</v>
      </c>
      <c r="E35" s="119">
        <v>0</v>
      </c>
      <c r="F35" s="119">
        <v>0</v>
      </c>
      <c r="G35" s="119">
        <v>0</v>
      </c>
      <c r="H35" s="119">
        <f t="shared" si="10"/>
        <v>0</v>
      </c>
      <c r="I35" s="119">
        <f t="shared" si="11"/>
        <v>0</v>
      </c>
      <c r="J35" s="119">
        <f t="shared" si="12"/>
        <v>0</v>
      </c>
      <c r="K35" s="118">
        <f t="shared" si="3"/>
        <v>0</v>
      </c>
      <c r="L35" s="117">
        <f t="shared" si="4"/>
        <v>0</v>
      </c>
    </row>
    <row r="36" spans="2:12" ht="14.45" customHeight="1">
      <c r="B36" s="122" t="s">
        <v>181</v>
      </c>
      <c r="C36" s="121"/>
      <c r="D36" s="120">
        <v>0</v>
      </c>
      <c r="E36" s="119">
        <v>0</v>
      </c>
      <c r="F36" s="119">
        <v>0</v>
      </c>
      <c r="G36" s="119">
        <v>0</v>
      </c>
      <c r="H36" s="119">
        <f t="shared" si="10"/>
        <v>0</v>
      </c>
      <c r="I36" s="119">
        <f t="shared" si="11"/>
        <v>0</v>
      </c>
      <c r="J36" s="119">
        <f t="shared" si="12"/>
        <v>0</v>
      </c>
      <c r="K36" s="118">
        <f t="shared" si="3"/>
        <v>0</v>
      </c>
      <c r="L36" s="117">
        <f t="shared" si="4"/>
        <v>0</v>
      </c>
    </row>
    <row r="37" spans="2:12" ht="14.45" customHeight="1">
      <c r="B37" s="122" t="s">
        <v>180</v>
      </c>
      <c r="C37" s="121"/>
      <c r="D37" s="120">
        <v>0</v>
      </c>
      <c r="E37" s="119">
        <v>0</v>
      </c>
      <c r="F37" s="119">
        <v>0</v>
      </c>
      <c r="G37" s="119">
        <v>0</v>
      </c>
      <c r="H37" s="119">
        <f t="shared" si="10"/>
        <v>0</v>
      </c>
      <c r="I37" s="119">
        <f t="shared" si="11"/>
        <v>0</v>
      </c>
      <c r="J37" s="119">
        <f t="shared" si="12"/>
        <v>0</v>
      </c>
      <c r="K37" s="118">
        <f t="shared" si="3"/>
        <v>0</v>
      </c>
      <c r="L37" s="117">
        <f t="shared" si="4"/>
        <v>0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179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0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0</v>
      </c>
      <c r="I44" s="95">
        <f t="shared" si="13"/>
        <v>0</v>
      </c>
      <c r="J44" s="95">
        <f t="shared" si="13"/>
        <v>0</v>
      </c>
      <c r="K44" s="94">
        <f t="shared" si="3"/>
        <v>0</v>
      </c>
      <c r="L44" s="93">
        <f t="shared" si="4"/>
        <v>0</v>
      </c>
    </row>
    <row r="45" spans="2:12" ht="14.45" customHeight="1" thickTop="1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178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0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0</v>
      </c>
      <c r="I51" s="95">
        <f t="shared" si="17"/>
        <v>0</v>
      </c>
      <c r="J51" s="95">
        <f t="shared" si="17"/>
        <v>0</v>
      </c>
      <c r="K51" s="94">
        <f t="shared" si="3"/>
        <v>0</v>
      </c>
      <c r="L51" s="93">
        <f t="shared" si="4"/>
        <v>0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0</v>
      </c>
      <c r="E52" s="89">
        <f t="shared" si="18"/>
        <v>0</v>
      </c>
      <c r="F52" s="89">
        <f t="shared" si="18"/>
        <v>0</v>
      </c>
      <c r="G52" s="89">
        <f t="shared" si="18"/>
        <v>0</v>
      </c>
      <c r="H52" s="89">
        <f t="shared" si="18"/>
        <v>0</v>
      </c>
      <c r="I52" s="89">
        <f t="shared" si="18"/>
        <v>0</v>
      </c>
      <c r="J52" s="89">
        <f t="shared" si="18"/>
        <v>0</v>
      </c>
      <c r="K52" s="88">
        <f t="shared" si="3"/>
        <v>0</v>
      </c>
      <c r="L52" s="87">
        <f t="shared" si="4"/>
        <v>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2" sqref="M22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34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143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142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141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140</v>
      </c>
      <c r="C19" s="109"/>
      <c r="D19" s="108">
        <v>1</v>
      </c>
      <c r="E19" s="107">
        <v>0</v>
      </c>
      <c r="F19" s="107">
        <v>0</v>
      </c>
      <c r="G19" s="107">
        <v>0</v>
      </c>
      <c r="H19" s="107">
        <f t="shared" si="0"/>
        <v>1</v>
      </c>
      <c r="I19" s="107">
        <f t="shared" si="1"/>
        <v>0</v>
      </c>
      <c r="J19" s="107">
        <f t="shared" si="2"/>
        <v>1</v>
      </c>
      <c r="K19" s="106">
        <f t="shared" si="3"/>
        <v>0</v>
      </c>
      <c r="L19" s="105">
        <f t="shared" si="4"/>
        <v>50</v>
      </c>
    </row>
    <row r="20" spans="2:12" ht="14.45" customHeight="1">
      <c r="B20" s="110" t="s">
        <v>139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138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1</v>
      </c>
      <c r="I22" s="95">
        <f t="shared" si="5"/>
        <v>0</v>
      </c>
      <c r="J22" s="95">
        <f t="shared" si="5"/>
        <v>1</v>
      </c>
      <c r="K22" s="94">
        <f t="shared" si="3"/>
        <v>0</v>
      </c>
      <c r="L22" s="93">
        <f t="shared" si="4"/>
        <v>50</v>
      </c>
    </row>
    <row r="23" spans="2:12" ht="14.45" customHeight="1" thickTop="1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137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0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4">
        <f t="shared" si="3"/>
        <v>0</v>
      </c>
      <c r="L29" s="93">
        <f t="shared" si="4"/>
        <v>0</v>
      </c>
    </row>
    <row r="30" spans="2:12" ht="14.45" customHeight="1" thickTop="1">
      <c r="B30" s="124" t="s">
        <v>136</v>
      </c>
      <c r="C30" s="123"/>
      <c r="D30" s="90">
        <v>0</v>
      </c>
      <c r="E30" s="89">
        <v>0</v>
      </c>
      <c r="F30" s="89">
        <v>0</v>
      </c>
      <c r="G30" s="89">
        <v>0</v>
      </c>
      <c r="H30" s="89">
        <f t="shared" ref="H30:H43" si="10">SUM(D30:E30)</f>
        <v>0</v>
      </c>
      <c r="I30" s="89">
        <f t="shared" ref="I30:I43" si="11">SUM(F30:G30)</f>
        <v>0</v>
      </c>
      <c r="J30" s="89">
        <f t="shared" ref="J30:J43" si="12">SUM(H30:I30)</f>
        <v>0</v>
      </c>
      <c r="K30" s="88">
        <f t="shared" si="3"/>
        <v>0</v>
      </c>
      <c r="L30" s="87">
        <f t="shared" si="4"/>
        <v>0</v>
      </c>
    </row>
    <row r="31" spans="2:12" ht="14.45" customHeight="1">
      <c r="B31" s="122" t="s">
        <v>135</v>
      </c>
      <c r="C31" s="121"/>
      <c r="D31" s="120">
        <v>0</v>
      </c>
      <c r="E31" s="119">
        <v>0</v>
      </c>
      <c r="F31" s="119">
        <v>0</v>
      </c>
      <c r="G31" s="119">
        <v>0</v>
      </c>
      <c r="H31" s="119">
        <f t="shared" si="10"/>
        <v>0</v>
      </c>
      <c r="I31" s="119">
        <f t="shared" si="11"/>
        <v>0</v>
      </c>
      <c r="J31" s="119">
        <f t="shared" si="12"/>
        <v>0</v>
      </c>
      <c r="K31" s="118">
        <f t="shared" si="3"/>
        <v>0</v>
      </c>
      <c r="L31" s="117">
        <f t="shared" si="4"/>
        <v>0</v>
      </c>
    </row>
    <row r="32" spans="2:12" ht="14.45" customHeight="1">
      <c r="B32" s="122" t="s">
        <v>134</v>
      </c>
      <c r="C32" s="121"/>
      <c r="D32" s="120">
        <v>0</v>
      </c>
      <c r="E32" s="119">
        <v>0</v>
      </c>
      <c r="F32" s="119">
        <v>0</v>
      </c>
      <c r="G32" s="119">
        <v>0</v>
      </c>
      <c r="H32" s="119">
        <f t="shared" si="10"/>
        <v>0</v>
      </c>
      <c r="I32" s="119">
        <f t="shared" si="11"/>
        <v>0</v>
      </c>
      <c r="J32" s="119">
        <f t="shared" si="12"/>
        <v>0</v>
      </c>
      <c r="K32" s="118">
        <f t="shared" si="3"/>
        <v>0</v>
      </c>
      <c r="L32" s="117">
        <f t="shared" si="4"/>
        <v>0</v>
      </c>
    </row>
    <row r="33" spans="2:12" ht="14.45" customHeight="1">
      <c r="B33" s="122" t="s">
        <v>133</v>
      </c>
      <c r="C33" s="121"/>
      <c r="D33" s="120">
        <v>0</v>
      </c>
      <c r="E33" s="119">
        <v>0</v>
      </c>
      <c r="F33" s="119">
        <v>0</v>
      </c>
      <c r="G33" s="119"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132</v>
      </c>
      <c r="C34" s="121"/>
      <c r="D34" s="120">
        <v>1</v>
      </c>
      <c r="E34" s="119">
        <v>0</v>
      </c>
      <c r="F34" s="119">
        <v>0</v>
      </c>
      <c r="G34" s="119">
        <v>0</v>
      </c>
      <c r="H34" s="119">
        <f t="shared" si="10"/>
        <v>1</v>
      </c>
      <c r="I34" s="119">
        <f t="shared" si="11"/>
        <v>0</v>
      </c>
      <c r="J34" s="119">
        <f t="shared" si="12"/>
        <v>1</v>
      </c>
      <c r="K34" s="118">
        <f t="shared" si="3"/>
        <v>0</v>
      </c>
      <c r="L34" s="117">
        <f t="shared" si="4"/>
        <v>50</v>
      </c>
    </row>
    <row r="35" spans="2:12" ht="14.45" customHeight="1">
      <c r="B35" s="122" t="s">
        <v>131</v>
      </c>
      <c r="C35" s="121"/>
      <c r="D35" s="120">
        <v>0</v>
      </c>
      <c r="E35" s="119">
        <v>0</v>
      </c>
      <c r="F35" s="119">
        <v>0</v>
      </c>
      <c r="G35" s="119">
        <v>0</v>
      </c>
      <c r="H35" s="119">
        <f t="shared" si="10"/>
        <v>0</v>
      </c>
      <c r="I35" s="119">
        <f t="shared" si="11"/>
        <v>0</v>
      </c>
      <c r="J35" s="119">
        <f t="shared" si="12"/>
        <v>0</v>
      </c>
      <c r="K35" s="118">
        <f t="shared" si="3"/>
        <v>0</v>
      </c>
      <c r="L35" s="117">
        <f t="shared" si="4"/>
        <v>0</v>
      </c>
    </row>
    <row r="36" spans="2:12" ht="14.45" customHeight="1">
      <c r="B36" s="122" t="s">
        <v>130</v>
      </c>
      <c r="C36" s="121"/>
      <c r="D36" s="120">
        <v>0</v>
      </c>
      <c r="E36" s="119">
        <v>0</v>
      </c>
      <c r="F36" s="119">
        <v>0</v>
      </c>
      <c r="G36" s="119">
        <v>0</v>
      </c>
      <c r="H36" s="119">
        <f t="shared" si="10"/>
        <v>0</v>
      </c>
      <c r="I36" s="119">
        <f t="shared" si="11"/>
        <v>0</v>
      </c>
      <c r="J36" s="119">
        <f t="shared" si="12"/>
        <v>0</v>
      </c>
      <c r="K36" s="118">
        <f t="shared" si="3"/>
        <v>0</v>
      </c>
      <c r="L36" s="117">
        <f t="shared" si="4"/>
        <v>0</v>
      </c>
    </row>
    <row r="37" spans="2:12" ht="14.45" customHeight="1">
      <c r="B37" s="122" t="s">
        <v>129</v>
      </c>
      <c r="C37" s="121"/>
      <c r="D37" s="120">
        <v>0</v>
      </c>
      <c r="E37" s="119">
        <v>0</v>
      </c>
      <c r="F37" s="119">
        <v>0</v>
      </c>
      <c r="G37" s="119">
        <v>0</v>
      </c>
      <c r="H37" s="119">
        <f t="shared" si="10"/>
        <v>0</v>
      </c>
      <c r="I37" s="119">
        <f t="shared" si="11"/>
        <v>0</v>
      </c>
      <c r="J37" s="119">
        <f t="shared" si="12"/>
        <v>0</v>
      </c>
      <c r="K37" s="118">
        <f t="shared" si="3"/>
        <v>0</v>
      </c>
      <c r="L37" s="117">
        <f t="shared" si="4"/>
        <v>0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128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0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0</v>
      </c>
      <c r="I44" s="95">
        <f t="shared" si="13"/>
        <v>0</v>
      </c>
      <c r="J44" s="95">
        <f t="shared" si="13"/>
        <v>0</v>
      </c>
      <c r="K44" s="94">
        <f t="shared" si="3"/>
        <v>0</v>
      </c>
      <c r="L44" s="93">
        <f t="shared" si="4"/>
        <v>0</v>
      </c>
    </row>
    <row r="45" spans="2:12" ht="14.45" customHeight="1" thickTop="1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127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0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0</v>
      </c>
      <c r="I51" s="95">
        <f t="shared" si="17"/>
        <v>0</v>
      </c>
      <c r="J51" s="95">
        <f t="shared" si="17"/>
        <v>0</v>
      </c>
      <c r="K51" s="94">
        <f t="shared" si="3"/>
        <v>0</v>
      </c>
      <c r="L51" s="93">
        <f t="shared" si="4"/>
        <v>0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</v>
      </c>
      <c r="E52" s="89">
        <f t="shared" si="18"/>
        <v>0</v>
      </c>
      <c r="F52" s="89">
        <f t="shared" si="18"/>
        <v>0</v>
      </c>
      <c r="G52" s="89">
        <f t="shared" si="18"/>
        <v>0</v>
      </c>
      <c r="H52" s="89">
        <f t="shared" si="18"/>
        <v>2</v>
      </c>
      <c r="I52" s="89">
        <f t="shared" si="18"/>
        <v>0</v>
      </c>
      <c r="J52" s="89">
        <f t="shared" si="18"/>
        <v>2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3" sqref="N23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35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143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142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141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140</v>
      </c>
      <c r="C19" s="109"/>
      <c r="D19" s="108">
        <v>1</v>
      </c>
      <c r="E19" s="107">
        <v>0</v>
      </c>
      <c r="F19" s="107">
        <v>0</v>
      </c>
      <c r="G19" s="107">
        <v>0</v>
      </c>
      <c r="H19" s="107">
        <f t="shared" si="0"/>
        <v>1</v>
      </c>
      <c r="I19" s="107">
        <f t="shared" si="1"/>
        <v>0</v>
      </c>
      <c r="J19" s="107">
        <f t="shared" si="2"/>
        <v>1</v>
      </c>
      <c r="K19" s="106">
        <f t="shared" si="3"/>
        <v>0</v>
      </c>
      <c r="L19" s="105">
        <f t="shared" si="4"/>
        <v>2</v>
      </c>
    </row>
    <row r="20" spans="2:12" ht="14.45" customHeight="1">
      <c r="B20" s="110" t="s">
        <v>139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138</v>
      </c>
      <c r="C21" s="103"/>
      <c r="D21" s="102">
        <v>2</v>
      </c>
      <c r="E21" s="101">
        <v>0</v>
      </c>
      <c r="F21" s="101">
        <v>0</v>
      </c>
      <c r="G21" s="101">
        <v>0</v>
      </c>
      <c r="H21" s="101">
        <f t="shared" si="0"/>
        <v>2</v>
      </c>
      <c r="I21" s="101">
        <f t="shared" si="1"/>
        <v>0</v>
      </c>
      <c r="J21" s="101">
        <f t="shared" si="2"/>
        <v>2</v>
      </c>
      <c r="K21" s="100">
        <f t="shared" si="3"/>
        <v>0</v>
      </c>
      <c r="L21" s="99">
        <f t="shared" si="4"/>
        <v>3.9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3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3</v>
      </c>
      <c r="I22" s="95">
        <f t="shared" si="5"/>
        <v>0</v>
      </c>
      <c r="J22" s="95">
        <f t="shared" si="5"/>
        <v>3</v>
      </c>
      <c r="K22" s="94">
        <f t="shared" si="3"/>
        <v>0</v>
      </c>
      <c r="L22" s="93">
        <f t="shared" si="4"/>
        <v>5.9</v>
      </c>
    </row>
    <row r="23" spans="2:12" ht="14.45" customHeight="1" thickTop="1">
      <c r="B23" s="116" t="s">
        <v>107</v>
      </c>
      <c r="C23" s="115"/>
      <c r="D23" s="114">
        <v>1</v>
      </c>
      <c r="E23" s="113">
        <v>0</v>
      </c>
      <c r="F23" s="113">
        <v>0</v>
      </c>
      <c r="G23" s="113">
        <v>0</v>
      </c>
      <c r="H23" s="113">
        <f t="shared" ref="H23:H28" si="6">SUM(D23:E23)</f>
        <v>1</v>
      </c>
      <c r="I23" s="113">
        <f t="shared" ref="I23:I28" si="7">SUM(F23:G23)</f>
        <v>0</v>
      </c>
      <c r="J23" s="113">
        <f t="shared" ref="J23:J28" si="8">SUM(H23:I23)</f>
        <v>1</v>
      </c>
      <c r="K23" s="112">
        <f t="shared" si="3"/>
        <v>0</v>
      </c>
      <c r="L23" s="111">
        <f t="shared" si="4"/>
        <v>2</v>
      </c>
    </row>
    <row r="24" spans="2:12" ht="14.45" customHeight="1">
      <c r="B24" s="110" t="s">
        <v>106</v>
      </c>
      <c r="C24" s="109"/>
      <c r="D24" s="108">
        <v>0</v>
      </c>
      <c r="E24" s="107">
        <v>1</v>
      </c>
      <c r="F24" s="107">
        <v>0</v>
      </c>
      <c r="G24" s="107">
        <v>0</v>
      </c>
      <c r="H24" s="107">
        <f t="shared" si="6"/>
        <v>1</v>
      </c>
      <c r="I24" s="107">
        <f t="shared" si="7"/>
        <v>0</v>
      </c>
      <c r="J24" s="107">
        <f t="shared" si="8"/>
        <v>1</v>
      </c>
      <c r="K24" s="106">
        <f t="shared" si="3"/>
        <v>0</v>
      </c>
      <c r="L24" s="105">
        <f t="shared" si="4"/>
        <v>2</v>
      </c>
    </row>
    <row r="25" spans="2:12" ht="14.45" customHeight="1">
      <c r="B25" s="110" t="s">
        <v>105</v>
      </c>
      <c r="C25" s="109"/>
      <c r="D25" s="108">
        <v>0</v>
      </c>
      <c r="E25" s="107">
        <v>1</v>
      </c>
      <c r="F25" s="107">
        <v>0</v>
      </c>
      <c r="G25" s="107">
        <v>0</v>
      </c>
      <c r="H25" s="107">
        <f t="shared" si="6"/>
        <v>1</v>
      </c>
      <c r="I25" s="107">
        <f t="shared" si="7"/>
        <v>0</v>
      </c>
      <c r="J25" s="107">
        <f t="shared" si="8"/>
        <v>1</v>
      </c>
      <c r="K25" s="106">
        <f t="shared" si="3"/>
        <v>0</v>
      </c>
      <c r="L25" s="105">
        <f t="shared" si="4"/>
        <v>2</v>
      </c>
    </row>
    <row r="26" spans="2:12" ht="14.45" customHeight="1">
      <c r="B26" s="110" t="s">
        <v>104</v>
      </c>
      <c r="C26" s="109"/>
      <c r="D26" s="108">
        <v>1</v>
      </c>
      <c r="E26" s="107">
        <v>0</v>
      </c>
      <c r="F26" s="107">
        <v>0</v>
      </c>
      <c r="G26" s="107">
        <v>0</v>
      </c>
      <c r="H26" s="107">
        <f t="shared" si="6"/>
        <v>1</v>
      </c>
      <c r="I26" s="107">
        <f t="shared" si="7"/>
        <v>0</v>
      </c>
      <c r="J26" s="107">
        <f t="shared" si="8"/>
        <v>1</v>
      </c>
      <c r="K26" s="106">
        <f t="shared" si="3"/>
        <v>0</v>
      </c>
      <c r="L26" s="105">
        <f t="shared" si="4"/>
        <v>2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137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2</v>
      </c>
      <c r="E29" s="95">
        <f t="shared" si="9"/>
        <v>2</v>
      </c>
      <c r="F29" s="95">
        <f t="shared" si="9"/>
        <v>0</v>
      </c>
      <c r="G29" s="95">
        <f t="shared" si="9"/>
        <v>0</v>
      </c>
      <c r="H29" s="95">
        <f t="shared" si="9"/>
        <v>4</v>
      </c>
      <c r="I29" s="95">
        <f t="shared" si="9"/>
        <v>0</v>
      </c>
      <c r="J29" s="95">
        <f t="shared" si="9"/>
        <v>4</v>
      </c>
      <c r="K29" s="94">
        <f t="shared" si="3"/>
        <v>0</v>
      </c>
      <c r="L29" s="93">
        <f t="shared" si="4"/>
        <v>7.8</v>
      </c>
    </row>
    <row r="30" spans="2:12" ht="14.45" customHeight="1" thickTop="1">
      <c r="B30" s="124" t="s">
        <v>136</v>
      </c>
      <c r="C30" s="123"/>
      <c r="D30" s="90">
        <v>12</v>
      </c>
      <c r="E30" s="89">
        <v>0</v>
      </c>
      <c r="F30" s="89">
        <v>0</v>
      </c>
      <c r="G30" s="89">
        <v>0</v>
      </c>
      <c r="H30" s="89">
        <f t="shared" ref="H30:H43" si="10">SUM(D30:E30)</f>
        <v>12</v>
      </c>
      <c r="I30" s="89">
        <f t="shared" ref="I30:I43" si="11">SUM(F30:G30)</f>
        <v>0</v>
      </c>
      <c r="J30" s="89">
        <f t="shared" ref="J30:J43" si="12">SUM(H30:I30)</f>
        <v>12</v>
      </c>
      <c r="K30" s="88">
        <f t="shared" si="3"/>
        <v>0</v>
      </c>
      <c r="L30" s="87">
        <f t="shared" si="4"/>
        <v>23.5</v>
      </c>
    </row>
    <row r="31" spans="2:12" ht="14.45" customHeight="1">
      <c r="B31" s="122" t="s">
        <v>135</v>
      </c>
      <c r="C31" s="121"/>
      <c r="D31" s="120">
        <v>6</v>
      </c>
      <c r="E31" s="119">
        <v>3</v>
      </c>
      <c r="F31" s="119">
        <v>0</v>
      </c>
      <c r="G31" s="119">
        <v>0</v>
      </c>
      <c r="H31" s="119">
        <f t="shared" si="10"/>
        <v>9</v>
      </c>
      <c r="I31" s="119">
        <f t="shared" si="11"/>
        <v>0</v>
      </c>
      <c r="J31" s="119">
        <f t="shared" si="12"/>
        <v>9</v>
      </c>
      <c r="K31" s="118">
        <f t="shared" si="3"/>
        <v>0</v>
      </c>
      <c r="L31" s="117">
        <f t="shared" si="4"/>
        <v>17.600000000000001</v>
      </c>
    </row>
    <row r="32" spans="2:12" ht="14.45" customHeight="1">
      <c r="B32" s="122" t="s">
        <v>134</v>
      </c>
      <c r="C32" s="121"/>
      <c r="D32" s="120">
        <v>2</v>
      </c>
      <c r="E32" s="119">
        <v>1</v>
      </c>
      <c r="F32" s="119">
        <v>0</v>
      </c>
      <c r="G32" s="119">
        <v>0</v>
      </c>
      <c r="H32" s="119">
        <f t="shared" si="10"/>
        <v>3</v>
      </c>
      <c r="I32" s="119">
        <f t="shared" si="11"/>
        <v>0</v>
      </c>
      <c r="J32" s="119">
        <f t="shared" si="12"/>
        <v>3</v>
      </c>
      <c r="K32" s="118">
        <f t="shared" si="3"/>
        <v>0</v>
      </c>
      <c r="L32" s="117">
        <f t="shared" si="4"/>
        <v>5.9</v>
      </c>
    </row>
    <row r="33" spans="2:12" ht="14.45" customHeight="1">
      <c r="B33" s="122" t="s">
        <v>133</v>
      </c>
      <c r="C33" s="121"/>
      <c r="D33" s="120">
        <v>4</v>
      </c>
      <c r="E33" s="119">
        <v>2</v>
      </c>
      <c r="F33" s="119">
        <v>0</v>
      </c>
      <c r="G33" s="119">
        <v>0</v>
      </c>
      <c r="H33" s="119">
        <f t="shared" si="10"/>
        <v>6</v>
      </c>
      <c r="I33" s="119">
        <f t="shared" si="11"/>
        <v>0</v>
      </c>
      <c r="J33" s="119">
        <f t="shared" si="12"/>
        <v>6</v>
      </c>
      <c r="K33" s="118">
        <f t="shared" si="3"/>
        <v>0</v>
      </c>
      <c r="L33" s="117">
        <f t="shared" si="4"/>
        <v>11.8</v>
      </c>
    </row>
    <row r="34" spans="2:12" ht="14.45" customHeight="1">
      <c r="B34" s="122" t="s">
        <v>132</v>
      </c>
      <c r="C34" s="121"/>
      <c r="D34" s="120">
        <v>4</v>
      </c>
      <c r="E34" s="119">
        <v>0</v>
      </c>
      <c r="F34" s="119">
        <v>0</v>
      </c>
      <c r="G34" s="119">
        <v>0</v>
      </c>
      <c r="H34" s="119">
        <f t="shared" si="10"/>
        <v>4</v>
      </c>
      <c r="I34" s="119">
        <f t="shared" si="11"/>
        <v>0</v>
      </c>
      <c r="J34" s="119">
        <f t="shared" si="12"/>
        <v>4</v>
      </c>
      <c r="K34" s="118">
        <f t="shared" si="3"/>
        <v>0</v>
      </c>
      <c r="L34" s="117">
        <f t="shared" si="4"/>
        <v>7.8</v>
      </c>
    </row>
    <row r="35" spans="2:12" ht="14.45" customHeight="1">
      <c r="B35" s="122" t="s">
        <v>131</v>
      </c>
      <c r="C35" s="121"/>
      <c r="D35" s="120">
        <v>1</v>
      </c>
      <c r="E35" s="119">
        <v>0</v>
      </c>
      <c r="F35" s="119">
        <v>0</v>
      </c>
      <c r="G35" s="119">
        <v>0</v>
      </c>
      <c r="H35" s="119">
        <f t="shared" si="10"/>
        <v>1</v>
      </c>
      <c r="I35" s="119">
        <f t="shared" si="11"/>
        <v>0</v>
      </c>
      <c r="J35" s="119">
        <f t="shared" si="12"/>
        <v>1</v>
      </c>
      <c r="K35" s="118">
        <f t="shared" si="3"/>
        <v>0</v>
      </c>
      <c r="L35" s="117">
        <f t="shared" si="4"/>
        <v>2</v>
      </c>
    </row>
    <row r="36" spans="2:12" ht="14.45" customHeight="1">
      <c r="B36" s="122" t="s">
        <v>130</v>
      </c>
      <c r="C36" s="121"/>
      <c r="D36" s="120">
        <v>1</v>
      </c>
      <c r="E36" s="119">
        <v>0</v>
      </c>
      <c r="F36" s="119">
        <v>0</v>
      </c>
      <c r="G36" s="119">
        <v>0</v>
      </c>
      <c r="H36" s="119">
        <f t="shared" si="10"/>
        <v>1</v>
      </c>
      <c r="I36" s="119">
        <f t="shared" si="11"/>
        <v>0</v>
      </c>
      <c r="J36" s="119">
        <f t="shared" si="12"/>
        <v>1</v>
      </c>
      <c r="K36" s="118">
        <f t="shared" si="3"/>
        <v>0</v>
      </c>
      <c r="L36" s="117">
        <f t="shared" si="4"/>
        <v>2</v>
      </c>
    </row>
    <row r="37" spans="2:12" ht="14.45" customHeight="1">
      <c r="B37" s="122" t="s">
        <v>129</v>
      </c>
      <c r="C37" s="121"/>
      <c r="D37" s="120">
        <v>1</v>
      </c>
      <c r="E37" s="119">
        <v>0</v>
      </c>
      <c r="F37" s="119">
        <v>0</v>
      </c>
      <c r="G37" s="119">
        <v>0</v>
      </c>
      <c r="H37" s="119">
        <f t="shared" si="10"/>
        <v>1</v>
      </c>
      <c r="I37" s="119">
        <f t="shared" si="11"/>
        <v>0</v>
      </c>
      <c r="J37" s="119">
        <f t="shared" si="12"/>
        <v>1</v>
      </c>
      <c r="K37" s="118">
        <f t="shared" si="3"/>
        <v>0</v>
      </c>
      <c r="L37" s="117">
        <f t="shared" si="4"/>
        <v>2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>
      <c r="B39" s="110" t="s">
        <v>91</v>
      </c>
      <c r="C39" s="109"/>
      <c r="D39" s="108">
        <v>1</v>
      </c>
      <c r="E39" s="107">
        <v>0</v>
      </c>
      <c r="F39" s="107">
        <v>0</v>
      </c>
      <c r="G39" s="107">
        <v>0</v>
      </c>
      <c r="H39" s="107">
        <f t="shared" si="10"/>
        <v>1</v>
      </c>
      <c r="I39" s="107">
        <f t="shared" si="11"/>
        <v>0</v>
      </c>
      <c r="J39" s="107">
        <f t="shared" si="12"/>
        <v>1</v>
      </c>
      <c r="K39" s="106">
        <f t="shared" si="3"/>
        <v>0</v>
      </c>
      <c r="L39" s="105">
        <f t="shared" si="4"/>
        <v>2</v>
      </c>
    </row>
    <row r="40" spans="2:12" ht="14.45" customHeight="1">
      <c r="B40" s="110" t="s">
        <v>90</v>
      </c>
      <c r="C40" s="109"/>
      <c r="D40" s="108">
        <v>1</v>
      </c>
      <c r="E40" s="107">
        <v>1</v>
      </c>
      <c r="F40" s="107">
        <v>0</v>
      </c>
      <c r="G40" s="107">
        <v>0</v>
      </c>
      <c r="H40" s="107">
        <f t="shared" si="10"/>
        <v>2</v>
      </c>
      <c r="I40" s="107">
        <f t="shared" si="11"/>
        <v>0</v>
      </c>
      <c r="J40" s="107">
        <f t="shared" si="12"/>
        <v>2</v>
      </c>
      <c r="K40" s="106">
        <f t="shared" si="3"/>
        <v>0</v>
      </c>
      <c r="L40" s="105">
        <f t="shared" si="4"/>
        <v>3.9</v>
      </c>
    </row>
    <row r="41" spans="2:12" ht="14.45" customHeight="1">
      <c r="B41" s="110" t="s">
        <v>89</v>
      </c>
      <c r="C41" s="109"/>
      <c r="D41" s="108">
        <v>0</v>
      </c>
      <c r="E41" s="107">
        <v>1</v>
      </c>
      <c r="F41" s="107">
        <v>0</v>
      </c>
      <c r="G41" s="107">
        <v>0</v>
      </c>
      <c r="H41" s="107">
        <f t="shared" si="10"/>
        <v>1</v>
      </c>
      <c r="I41" s="107">
        <f t="shared" si="11"/>
        <v>0</v>
      </c>
      <c r="J41" s="107">
        <f t="shared" si="12"/>
        <v>1</v>
      </c>
      <c r="K41" s="106">
        <f t="shared" si="3"/>
        <v>0</v>
      </c>
      <c r="L41" s="105">
        <f t="shared" si="4"/>
        <v>2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128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2</v>
      </c>
      <c r="E44" s="95">
        <f t="shared" si="13"/>
        <v>2</v>
      </c>
      <c r="F44" s="95">
        <f t="shared" si="13"/>
        <v>0</v>
      </c>
      <c r="G44" s="95">
        <f t="shared" si="13"/>
        <v>0</v>
      </c>
      <c r="H44" s="95">
        <f t="shared" si="13"/>
        <v>4</v>
      </c>
      <c r="I44" s="95">
        <f t="shared" si="13"/>
        <v>0</v>
      </c>
      <c r="J44" s="95">
        <f t="shared" si="13"/>
        <v>4</v>
      </c>
      <c r="K44" s="94">
        <f t="shared" si="3"/>
        <v>0</v>
      </c>
      <c r="L44" s="93">
        <f t="shared" si="4"/>
        <v>7.8</v>
      </c>
    </row>
    <row r="45" spans="2:12" ht="14.45" customHeight="1" thickTop="1">
      <c r="B45" s="116" t="s">
        <v>85</v>
      </c>
      <c r="C45" s="115"/>
      <c r="D45" s="114">
        <v>1</v>
      </c>
      <c r="E45" s="113">
        <v>0</v>
      </c>
      <c r="F45" s="113">
        <v>0</v>
      </c>
      <c r="G45" s="113">
        <v>0</v>
      </c>
      <c r="H45" s="113">
        <f t="shared" ref="H45:H50" si="14">SUM(D45:E45)</f>
        <v>1</v>
      </c>
      <c r="I45" s="113">
        <f t="shared" ref="I45:I50" si="15">SUM(F45:G45)</f>
        <v>0</v>
      </c>
      <c r="J45" s="113">
        <f t="shared" ref="J45:J50" si="16">SUM(H45:I45)</f>
        <v>1</v>
      </c>
      <c r="K45" s="112">
        <f t="shared" si="3"/>
        <v>0</v>
      </c>
      <c r="L45" s="111">
        <f t="shared" si="4"/>
        <v>2</v>
      </c>
    </row>
    <row r="46" spans="2:12" ht="14.45" customHeight="1">
      <c r="B46" s="110" t="s">
        <v>84</v>
      </c>
      <c r="C46" s="109"/>
      <c r="D46" s="108">
        <v>1</v>
      </c>
      <c r="E46" s="107">
        <v>0</v>
      </c>
      <c r="F46" s="107">
        <v>0</v>
      </c>
      <c r="G46" s="107">
        <v>0</v>
      </c>
      <c r="H46" s="107">
        <f t="shared" si="14"/>
        <v>1</v>
      </c>
      <c r="I46" s="107">
        <f t="shared" si="15"/>
        <v>0</v>
      </c>
      <c r="J46" s="107">
        <f t="shared" si="16"/>
        <v>1</v>
      </c>
      <c r="K46" s="106">
        <f t="shared" si="3"/>
        <v>0</v>
      </c>
      <c r="L46" s="105">
        <f t="shared" si="4"/>
        <v>2</v>
      </c>
    </row>
    <row r="47" spans="2:12" ht="14.45" customHeight="1">
      <c r="B47" s="110" t="s">
        <v>83</v>
      </c>
      <c r="C47" s="109"/>
      <c r="D47" s="108">
        <v>0</v>
      </c>
      <c r="E47" s="107">
        <v>1</v>
      </c>
      <c r="F47" s="107">
        <v>0</v>
      </c>
      <c r="G47" s="107">
        <v>0</v>
      </c>
      <c r="H47" s="107">
        <f t="shared" si="14"/>
        <v>1</v>
      </c>
      <c r="I47" s="107">
        <f t="shared" si="15"/>
        <v>0</v>
      </c>
      <c r="J47" s="107">
        <f t="shared" si="16"/>
        <v>1</v>
      </c>
      <c r="K47" s="106">
        <f t="shared" si="3"/>
        <v>0</v>
      </c>
      <c r="L47" s="105">
        <f t="shared" si="4"/>
        <v>2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127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2</v>
      </c>
      <c r="E51" s="95">
        <f t="shared" si="17"/>
        <v>1</v>
      </c>
      <c r="F51" s="95">
        <f t="shared" si="17"/>
        <v>0</v>
      </c>
      <c r="G51" s="95">
        <f t="shared" si="17"/>
        <v>0</v>
      </c>
      <c r="H51" s="95">
        <f t="shared" si="17"/>
        <v>3</v>
      </c>
      <c r="I51" s="95">
        <f t="shared" si="17"/>
        <v>0</v>
      </c>
      <c r="J51" s="95">
        <f t="shared" si="17"/>
        <v>3</v>
      </c>
      <c r="K51" s="94">
        <f t="shared" si="3"/>
        <v>0</v>
      </c>
      <c r="L51" s="93">
        <f t="shared" si="4"/>
        <v>5.9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40</v>
      </c>
      <c r="E52" s="89">
        <f t="shared" si="18"/>
        <v>11</v>
      </c>
      <c r="F52" s="89">
        <f t="shared" si="18"/>
        <v>0</v>
      </c>
      <c r="G52" s="89">
        <f t="shared" si="18"/>
        <v>0</v>
      </c>
      <c r="H52" s="89">
        <f t="shared" si="18"/>
        <v>51</v>
      </c>
      <c r="I52" s="89">
        <f t="shared" si="18"/>
        <v>0</v>
      </c>
      <c r="J52" s="89">
        <f t="shared" si="18"/>
        <v>51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36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143</v>
      </c>
      <c r="C16" s="115"/>
      <c r="D16" s="114">
        <v>1</v>
      </c>
      <c r="E16" s="113">
        <v>0</v>
      </c>
      <c r="F16" s="113">
        <v>0</v>
      </c>
      <c r="G16" s="113">
        <v>0</v>
      </c>
      <c r="H16" s="113">
        <f t="shared" ref="H16:H21" si="0">SUM(D16:E16)</f>
        <v>1</v>
      </c>
      <c r="I16" s="113">
        <f t="shared" ref="I16:I21" si="1">SUM(F16:G16)</f>
        <v>0</v>
      </c>
      <c r="J16" s="113">
        <f t="shared" ref="J16:J21" si="2">SUM(H16:I16)</f>
        <v>1</v>
      </c>
      <c r="K16" s="112">
        <f t="shared" ref="K16:K52" si="3">IF(J16=0,0,ROUND(I16/J16*100,1))</f>
        <v>0</v>
      </c>
      <c r="L16" s="111">
        <f t="shared" ref="L16:L52" si="4">IF(J16=0,0,ROUND(J16/$J$52*100,1))</f>
        <v>3.2</v>
      </c>
    </row>
    <row r="17" spans="2:12" ht="14.45" customHeight="1">
      <c r="B17" s="110" t="s">
        <v>142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141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140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139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138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1</v>
      </c>
      <c r="I22" s="95">
        <f t="shared" si="5"/>
        <v>0</v>
      </c>
      <c r="J22" s="95">
        <f t="shared" si="5"/>
        <v>1</v>
      </c>
      <c r="K22" s="94">
        <f t="shared" si="3"/>
        <v>0</v>
      </c>
      <c r="L22" s="93">
        <f t="shared" si="4"/>
        <v>3.2</v>
      </c>
    </row>
    <row r="23" spans="2:12" ht="14.45" customHeight="1" thickTop="1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0</v>
      </c>
      <c r="E25" s="107">
        <v>1</v>
      </c>
      <c r="F25" s="107">
        <v>0</v>
      </c>
      <c r="G25" s="107">
        <v>0</v>
      </c>
      <c r="H25" s="107">
        <f t="shared" si="6"/>
        <v>1</v>
      </c>
      <c r="I25" s="107">
        <f t="shared" si="7"/>
        <v>0</v>
      </c>
      <c r="J25" s="107">
        <f t="shared" si="8"/>
        <v>1</v>
      </c>
      <c r="K25" s="106">
        <f t="shared" si="3"/>
        <v>0</v>
      </c>
      <c r="L25" s="105">
        <f t="shared" si="4"/>
        <v>3.2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137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0</v>
      </c>
      <c r="E29" s="95">
        <f t="shared" si="9"/>
        <v>1</v>
      </c>
      <c r="F29" s="95">
        <f t="shared" si="9"/>
        <v>0</v>
      </c>
      <c r="G29" s="95">
        <f t="shared" si="9"/>
        <v>0</v>
      </c>
      <c r="H29" s="95">
        <f t="shared" si="9"/>
        <v>1</v>
      </c>
      <c r="I29" s="95">
        <f t="shared" si="9"/>
        <v>0</v>
      </c>
      <c r="J29" s="95">
        <f t="shared" si="9"/>
        <v>1</v>
      </c>
      <c r="K29" s="94">
        <f t="shared" si="3"/>
        <v>0</v>
      </c>
      <c r="L29" s="93">
        <f t="shared" si="4"/>
        <v>3.2</v>
      </c>
    </row>
    <row r="30" spans="2:12" ht="14.45" customHeight="1" thickTop="1">
      <c r="B30" s="124" t="s">
        <v>136</v>
      </c>
      <c r="C30" s="123"/>
      <c r="D30" s="90">
        <v>2</v>
      </c>
      <c r="E30" s="89">
        <v>0</v>
      </c>
      <c r="F30" s="89">
        <v>0</v>
      </c>
      <c r="G30" s="89">
        <v>0</v>
      </c>
      <c r="H30" s="89">
        <f t="shared" ref="H30:H43" si="10">SUM(D30:E30)</f>
        <v>2</v>
      </c>
      <c r="I30" s="89">
        <f t="shared" ref="I30:I43" si="11">SUM(F30:G30)</f>
        <v>0</v>
      </c>
      <c r="J30" s="89">
        <f t="shared" ref="J30:J43" si="12">SUM(H30:I30)</f>
        <v>2</v>
      </c>
      <c r="K30" s="88">
        <f t="shared" si="3"/>
        <v>0</v>
      </c>
      <c r="L30" s="87">
        <f t="shared" si="4"/>
        <v>6.5</v>
      </c>
    </row>
    <row r="31" spans="2:12" ht="14.45" customHeight="1">
      <c r="B31" s="122" t="s">
        <v>135</v>
      </c>
      <c r="C31" s="121"/>
      <c r="D31" s="120">
        <v>3</v>
      </c>
      <c r="E31" s="119">
        <v>1</v>
      </c>
      <c r="F31" s="119">
        <v>0</v>
      </c>
      <c r="G31" s="119">
        <v>0</v>
      </c>
      <c r="H31" s="119">
        <f t="shared" si="10"/>
        <v>4</v>
      </c>
      <c r="I31" s="119">
        <f t="shared" si="11"/>
        <v>0</v>
      </c>
      <c r="J31" s="119">
        <f t="shared" si="12"/>
        <v>4</v>
      </c>
      <c r="K31" s="118">
        <f t="shared" si="3"/>
        <v>0</v>
      </c>
      <c r="L31" s="117">
        <f t="shared" si="4"/>
        <v>12.9</v>
      </c>
    </row>
    <row r="32" spans="2:12" ht="14.45" customHeight="1">
      <c r="B32" s="122" t="s">
        <v>134</v>
      </c>
      <c r="C32" s="121"/>
      <c r="D32" s="120">
        <v>1</v>
      </c>
      <c r="E32" s="119">
        <v>1</v>
      </c>
      <c r="F32" s="119">
        <v>0</v>
      </c>
      <c r="G32" s="119">
        <v>0</v>
      </c>
      <c r="H32" s="119">
        <f t="shared" si="10"/>
        <v>2</v>
      </c>
      <c r="I32" s="119">
        <f t="shared" si="11"/>
        <v>0</v>
      </c>
      <c r="J32" s="119">
        <f t="shared" si="12"/>
        <v>2</v>
      </c>
      <c r="K32" s="118">
        <f t="shared" si="3"/>
        <v>0</v>
      </c>
      <c r="L32" s="117">
        <f t="shared" si="4"/>
        <v>6.5</v>
      </c>
    </row>
    <row r="33" spans="2:12" ht="14.45" customHeight="1">
      <c r="B33" s="122" t="s">
        <v>133</v>
      </c>
      <c r="C33" s="121"/>
      <c r="D33" s="120">
        <v>2</v>
      </c>
      <c r="E33" s="119">
        <v>1</v>
      </c>
      <c r="F33" s="119">
        <v>0</v>
      </c>
      <c r="G33" s="119">
        <v>0</v>
      </c>
      <c r="H33" s="119">
        <f t="shared" si="10"/>
        <v>3</v>
      </c>
      <c r="I33" s="119">
        <f t="shared" si="11"/>
        <v>0</v>
      </c>
      <c r="J33" s="119">
        <f t="shared" si="12"/>
        <v>3</v>
      </c>
      <c r="K33" s="118">
        <f t="shared" si="3"/>
        <v>0</v>
      </c>
      <c r="L33" s="117">
        <f t="shared" si="4"/>
        <v>9.6999999999999993</v>
      </c>
    </row>
    <row r="34" spans="2:12" ht="14.45" customHeight="1">
      <c r="B34" s="122" t="s">
        <v>132</v>
      </c>
      <c r="C34" s="121"/>
      <c r="D34" s="120">
        <v>2</v>
      </c>
      <c r="E34" s="119">
        <v>0</v>
      </c>
      <c r="F34" s="119">
        <v>0</v>
      </c>
      <c r="G34" s="119">
        <v>0</v>
      </c>
      <c r="H34" s="119">
        <f t="shared" si="10"/>
        <v>2</v>
      </c>
      <c r="I34" s="119">
        <f t="shared" si="11"/>
        <v>0</v>
      </c>
      <c r="J34" s="119">
        <f t="shared" si="12"/>
        <v>2</v>
      </c>
      <c r="K34" s="118">
        <f t="shared" si="3"/>
        <v>0</v>
      </c>
      <c r="L34" s="117">
        <f t="shared" si="4"/>
        <v>6.5</v>
      </c>
    </row>
    <row r="35" spans="2:12" ht="14.45" customHeight="1">
      <c r="B35" s="122" t="s">
        <v>131</v>
      </c>
      <c r="C35" s="121"/>
      <c r="D35" s="120">
        <v>1</v>
      </c>
      <c r="E35" s="119">
        <v>0</v>
      </c>
      <c r="F35" s="119">
        <v>1</v>
      </c>
      <c r="G35" s="119">
        <v>0</v>
      </c>
      <c r="H35" s="119">
        <f t="shared" si="10"/>
        <v>1</v>
      </c>
      <c r="I35" s="119">
        <f t="shared" si="11"/>
        <v>1</v>
      </c>
      <c r="J35" s="119">
        <f t="shared" si="12"/>
        <v>2</v>
      </c>
      <c r="K35" s="118">
        <f t="shared" si="3"/>
        <v>50</v>
      </c>
      <c r="L35" s="117">
        <f t="shared" si="4"/>
        <v>6.5</v>
      </c>
    </row>
    <row r="36" spans="2:12" ht="14.45" customHeight="1">
      <c r="B36" s="122" t="s">
        <v>130</v>
      </c>
      <c r="C36" s="121"/>
      <c r="D36" s="120">
        <v>1</v>
      </c>
      <c r="E36" s="119">
        <v>0</v>
      </c>
      <c r="F36" s="119">
        <v>0</v>
      </c>
      <c r="G36" s="119">
        <v>0</v>
      </c>
      <c r="H36" s="119">
        <f t="shared" si="10"/>
        <v>1</v>
      </c>
      <c r="I36" s="119">
        <f t="shared" si="11"/>
        <v>0</v>
      </c>
      <c r="J36" s="119">
        <f t="shared" si="12"/>
        <v>1</v>
      </c>
      <c r="K36" s="118">
        <f t="shared" si="3"/>
        <v>0</v>
      </c>
      <c r="L36" s="117">
        <f t="shared" si="4"/>
        <v>3.2</v>
      </c>
    </row>
    <row r="37" spans="2:12" ht="14.45" customHeight="1">
      <c r="B37" s="122" t="s">
        <v>129</v>
      </c>
      <c r="C37" s="121"/>
      <c r="D37" s="120">
        <v>6</v>
      </c>
      <c r="E37" s="119">
        <v>0</v>
      </c>
      <c r="F37" s="119">
        <v>0</v>
      </c>
      <c r="G37" s="119">
        <v>0</v>
      </c>
      <c r="H37" s="119">
        <f t="shared" si="10"/>
        <v>6</v>
      </c>
      <c r="I37" s="119">
        <f t="shared" si="11"/>
        <v>0</v>
      </c>
      <c r="J37" s="119">
        <f t="shared" si="12"/>
        <v>6</v>
      </c>
      <c r="K37" s="118">
        <f t="shared" si="3"/>
        <v>0</v>
      </c>
      <c r="L37" s="117">
        <f t="shared" si="4"/>
        <v>19.399999999999999</v>
      </c>
    </row>
    <row r="38" spans="2:12" ht="14.45" customHeight="1">
      <c r="B38" s="116" t="s">
        <v>92</v>
      </c>
      <c r="C38" s="115"/>
      <c r="D38" s="114">
        <v>1</v>
      </c>
      <c r="E38" s="113">
        <v>0</v>
      </c>
      <c r="F38" s="113">
        <v>0</v>
      </c>
      <c r="G38" s="113">
        <v>0</v>
      </c>
      <c r="H38" s="113">
        <f t="shared" si="10"/>
        <v>1</v>
      </c>
      <c r="I38" s="113">
        <f t="shared" si="11"/>
        <v>0</v>
      </c>
      <c r="J38" s="113">
        <f t="shared" si="12"/>
        <v>1</v>
      </c>
      <c r="K38" s="112">
        <f t="shared" si="3"/>
        <v>0</v>
      </c>
      <c r="L38" s="111">
        <f t="shared" si="4"/>
        <v>3.2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1</v>
      </c>
      <c r="E40" s="107">
        <v>0</v>
      </c>
      <c r="F40" s="107">
        <v>0</v>
      </c>
      <c r="G40" s="107">
        <v>0</v>
      </c>
      <c r="H40" s="107">
        <f t="shared" si="10"/>
        <v>1</v>
      </c>
      <c r="I40" s="107">
        <f t="shared" si="11"/>
        <v>0</v>
      </c>
      <c r="J40" s="107">
        <f t="shared" si="12"/>
        <v>1</v>
      </c>
      <c r="K40" s="106">
        <f t="shared" si="3"/>
        <v>0</v>
      </c>
      <c r="L40" s="105">
        <f t="shared" si="4"/>
        <v>3.2</v>
      </c>
    </row>
    <row r="41" spans="2:12" ht="14.45" customHeight="1">
      <c r="B41" s="110" t="s">
        <v>89</v>
      </c>
      <c r="C41" s="109"/>
      <c r="D41" s="108">
        <v>1</v>
      </c>
      <c r="E41" s="107">
        <v>0</v>
      </c>
      <c r="F41" s="107">
        <v>0</v>
      </c>
      <c r="G41" s="107">
        <v>0</v>
      </c>
      <c r="H41" s="107">
        <f t="shared" si="10"/>
        <v>1</v>
      </c>
      <c r="I41" s="107">
        <f t="shared" si="11"/>
        <v>0</v>
      </c>
      <c r="J41" s="107">
        <f t="shared" si="12"/>
        <v>1</v>
      </c>
      <c r="K41" s="106">
        <f t="shared" si="3"/>
        <v>0</v>
      </c>
      <c r="L41" s="105">
        <f t="shared" si="4"/>
        <v>3.2</v>
      </c>
    </row>
    <row r="42" spans="2:12" ht="14.45" customHeight="1">
      <c r="B42" s="110" t="s">
        <v>88</v>
      </c>
      <c r="C42" s="109"/>
      <c r="D42" s="108">
        <v>1</v>
      </c>
      <c r="E42" s="107">
        <v>0</v>
      </c>
      <c r="F42" s="107">
        <v>0</v>
      </c>
      <c r="G42" s="107">
        <v>0</v>
      </c>
      <c r="H42" s="107">
        <f t="shared" si="10"/>
        <v>1</v>
      </c>
      <c r="I42" s="107">
        <f t="shared" si="11"/>
        <v>0</v>
      </c>
      <c r="J42" s="107">
        <f t="shared" si="12"/>
        <v>1</v>
      </c>
      <c r="K42" s="106">
        <f t="shared" si="3"/>
        <v>0</v>
      </c>
      <c r="L42" s="105">
        <f t="shared" si="4"/>
        <v>3.2</v>
      </c>
    </row>
    <row r="43" spans="2:12" ht="14.45" customHeight="1">
      <c r="B43" s="104" t="s">
        <v>128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4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4</v>
      </c>
      <c r="I44" s="95">
        <f t="shared" si="13"/>
        <v>0</v>
      </c>
      <c r="J44" s="95">
        <f t="shared" si="13"/>
        <v>4</v>
      </c>
      <c r="K44" s="94">
        <f t="shared" si="3"/>
        <v>0</v>
      </c>
      <c r="L44" s="93">
        <f t="shared" si="4"/>
        <v>12.9</v>
      </c>
    </row>
    <row r="45" spans="2:12" ht="14.45" customHeight="1" thickTop="1">
      <c r="B45" s="116" t="s">
        <v>85</v>
      </c>
      <c r="C45" s="115"/>
      <c r="D45" s="114">
        <v>1</v>
      </c>
      <c r="E45" s="113">
        <v>1</v>
      </c>
      <c r="F45" s="113">
        <v>0</v>
      </c>
      <c r="G45" s="113">
        <v>0</v>
      </c>
      <c r="H45" s="113">
        <f t="shared" ref="H45:H50" si="14">SUM(D45:E45)</f>
        <v>2</v>
      </c>
      <c r="I45" s="113">
        <f t="shared" ref="I45:I50" si="15">SUM(F45:G45)</f>
        <v>0</v>
      </c>
      <c r="J45" s="113">
        <f t="shared" ref="J45:J50" si="16">SUM(H45:I45)</f>
        <v>2</v>
      </c>
      <c r="K45" s="112">
        <f t="shared" si="3"/>
        <v>0</v>
      </c>
      <c r="L45" s="111">
        <f t="shared" si="4"/>
        <v>6.5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1</v>
      </c>
      <c r="E48" s="107">
        <v>0</v>
      </c>
      <c r="F48" s="107">
        <v>0</v>
      </c>
      <c r="G48" s="107">
        <v>0</v>
      </c>
      <c r="H48" s="107">
        <f t="shared" si="14"/>
        <v>1</v>
      </c>
      <c r="I48" s="107">
        <f t="shared" si="15"/>
        <v>0</v>
      </c>
      <c r="J48" s="107">
        <f t="shared" si="16"/>
        <v>1</v>
      </c>
      <c r="K48" s="106">
        <f t="shared" si="3"/>
        <v>0</v>
      </c>
      <c r="L48" s="105">
        <f t="shared" si="4"/>
        <v>3.2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127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2</v>
      </c>
      <c r="E51" s="95">
        <f t="shared" si="17"/>
        <v>1</v>
      </c>
      <c r="F51" s="95">
        <f t="shared" si="17"/>
        <v>0</v>
      </c>
      <c r="G51" s="95">
        <f t="shared" si="17"/>
        <v>0</v>
      </c>
      <c r="H51" s="95">
        <f t="shared" si="17"/>
        <v>3</v>
      </c>
      <c r="I51" s="95">
        <f t="shared" si="17"/>
        <v>0</v>
      </c>
      <c r="J51" s="95">
        <f t="shared" si="17"/>
        <v>3</v>
      </c>
      <c r="K51" s="94">
        <f t="shared" si="3"/>
        <v>0</v>
      </c>
      <c r="L51" s="93">
        <f t="shared" si="4"/>
        <v>9.6999999999999993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25</v>
      </c>
      <c r="E52" s="89">
        <f t="shared" si="18"/>
        <v>5</v>
      </c>
      <c r="F52" s="89">
        <f t="shared" si="18"/>
        <v>1</v>
      </c>
      <c r="G52" s="89">
        <f t="shared" si="18"/>
        <v>0</v>
      </c>
      <c r="H52" s="89">
        <f t="shared" si="18"/>
        <v>30</v>
      </c>
      <c r="I52" s="89">
        <f t="shared" si="18"/>
        <v>1</v>
      </c>
      <c r="J52" s="89">
        <f t="shared" si="18"/>
        <v>31</v>
      </c>
      <c r="K52" s="88">
        <f t="shared" si="3"/>
        <v>3.2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3" sqref="N23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37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210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209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208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207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206</v>
      </c>
      <c r="C21" s="103"/>
      <c r="D21" s="102">
        <v>1</v>
      </c>
      <c r="E21" s="101">
        <v>0</v>
      </c>
      <c r="F21" s="101">
        <v>0</v>
      </c>
      <c r="G21" s="101">
        <v>0</v>
      </c>
      <c r="H21" s="101">
        <f t="shared" si="0"/>
        <v>1</v>
      </c>
      <c r="I21" s="101">
        <f t="shared" si="1"/>
        <v>0</v>
      </c>
      <c r="J21" s="101">
        <f t="shared" si="2"/>
        <v>1</v>
      </c>
      <c r="K21" s="100">
        <f t="shared" si="3"/>
        <v>0</v>
      </c>
      <c r="L21" s="99">
        <f t="shared" si="4"/>
        <v>16.7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1</v>
      </c>
      <c r="I22" s="95">
        <f t="shared" si="5"/>
        <v>0</v>
      </c>
      <c r="J22" s="95">
        <f t="shared" si="5"/>
        <v>1</v>
      </c>
      <c r="K22" s="94">
        <f t="shared" si="3"/>
        <v>0</v>
      </c>
      <c r="L22" s="93">
        <f t="shared" si="4"/>
        <v>16.7</v>
      </c>
    </row>
    <row r="23" spans="2:12" ht="14.45" customHeight="1" thickTop="1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1</v>
      </c>
      <c r="E25" s="107">
        <v>0</v>
      </c>
      <c r="F25" s="107">
        <v>0</v>
      </c>
      <c r="G25" s="107">
        <v>0</v>
      </c>
      <c r="H25" s="107">
        <f t="shared" si="6"/>
        <v>1</v>
      </c>
      <c r="I25" s="107">
        <f t="shared" si="7"/>
        <v>0</v>
      </c>
      <c r="J25" s="107">
        <f t="shared" si="8"/>
        <v>1</v>
      </c>
      <c r="K25" s="106">
        <f t="shared" si="3"/>
        <v>0</v>
      </c>
      <c r="L25" s="105">
        <f t="shared" si="4"/>
        <v>16.7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205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1</v>
      </c>
      <c r="I29" s="95">
        <f t="shared" si="9"/>
        <v>0</v>
      </c>
      <c r="J29" s="95">
        <f t="shared" si="9"/>
        <v>1</v>
      </c>
      <c r="K29" s="94">
        <f t="shared" si="3"/>
        <v>0</v>
      </c>
      <c r="L29" s="93">
        <f t="shared" si="4"/>
        <v>16.7</v>
      </c>
    </row>
    <row r="30" spans="2:12" ht="14.45" customHeight="1" thickTop="1">
      <c r="B30" s="124" t="s">
        <v>204</v>
      </c>
      <c r="C30" s="123"/>
      <c r="D30" s="90">
        <v>0</v>
      </c>
      <c r="E30" s="89">
        <v>0</v>
      </c>
      <c r="F30" s="89">
        <v>0</v>
      </c>
      <c r="G30" s="89">
        <v>0</v>
      </c>
      <c r="H30" s="89">
        <f t="shared" ref="H30:H43" si="10">SUM(D30:E30)</f>
        <v>0</v>
      </c>
      <c r="I30" s="89">
        <f t="shared" ref="I30:I43" si="11">SUM(F30:G30)</f>
        <v>0</v>
      </c>
      <c r="J30" s="89">
        <f t="shared" ref="J30:J43" si="12">SUM(H30:I30)</f>
        <v>0</v>
      </c>
      <c r="K30" s="88">
        <f t="shared" si="3"/>
        <v>0</v>
      </c>
      <c r="L30" s="87">
        <f t="shared" si="4"/>
        <v>0</v>
      </c>
    </row>
    <row r="31" spans="2:12" ht="14.45" customHeight="1">
      <c r="B31" s="122" t="s">
        <v>203</v>
      </c>
      <c r="C31" s="121"/>
      <c r="D31" s="120">
        <v>1</v>
      </c>
      <c r="E31" s="119">
        <v>0</v>
      </c>
      <c r="F31" s="119">
        <v>0</v>
      </c>
      <c r="G31" s="119">
        <v>0</v>
      </c>
      <c r="H31" s="119">
        <f t="shared" si="10"/>
        <v>1</v>
      </c>
      <c r="I31" s="119">
        <f t="shared" si="11"/>
        <v>0</v>
      </c>
      <c r="J31" s="119">
        <f t="shared" si="12"/>
        <v>1</v>
      </c>
      <c r="K31" s="118">
        <f t="shared" si="3"/>
        <v>0</v>
      </c>
      <c r="L31" s="117">
        <f t="shared" si="4"/>
        <v>16.7</v>
      </c>
    </row>
    <row r="32" spans="2:12" ht="14.45" customHeight="1">
      <c r="B32" s="122" t="s">
        <v>202</v>
      </c>
      <c r="C32" s="121"/>
      <c r="D32" s="120">
        <v>0</v>
      </c>
      <c r="E32" s="119">
        <v>1</v>
      </c>
      <c r="F32" s="119">
        <v>0</v>
      </c>
      <c r="G32" s="119">
        <v>0</v>
      </c>
      <c r="H32" s="119">
        <f t="shared" si="10"/>
        <v>1</v>
      </c>
      <c r="I32" s="119">
        <f t="shared" si="11"/>
        <v>0</v>
      </c>
      <c r="J32" s="119">
        <f t="shared" si="12"/>
        <v>1</v>
      </c>
      <c r="K32" s="118">
        <f t="shared" si="3"/>
        <v>0</v>
      </c>
      <c r="L32" s="117">
        <f t="shared" si="4"/>
        <v>16.7</v>
      </c>
    </row>
    <row r="33" spans="2:12" ht="14.45" customHeight="1">
      <c r="B33" s="122" t="s">
        <v>201</v>
      </c>
      <c r="C33" s="121"/>
      <c r="D33" s="120">
        <v>0</v>
      </c>
      <c r="E33" s="119">
        <v>0</v>
      </c>
      <c r="F33" s="119">
        <v>0</v>
      </c>
      <c r="G33" s="119"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200</v>
      </c>
      <c r="C34" s="121"/>
      <c r="D34" s="120">
        <v>0</v>
      </c>
      <c r="E34" s="119">
        <v>0</v>
      </c>
      <c r="F34" s="119">
        <v>0</v>
      </c>
      <c r="G34" s="119"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>
      <c r="B35" s="122" t="s">
        <v>199</v>
      </c>
      <c r="C35" s="121"/>
      <c r="D35" s="120">
        <v>0</v>
      </c>
      <c r="E35" s="119">
        <v>0</v>
      </c>
      <c r="F35" s="119">
        <v>0</v>
      </c>
      <c r="G35" s="119">
        <v>0</v>
      </c>
      <c r="H35" s="119">
        <f t="shared" si="10"/>
        <v>0</v>
      </c>
      <c r="I35" s="119">
        <f t="shared" si="11"/>
        <v>0</v>
      </c>
      <c r="J35" s="119">
        <f t="shared" si="12"/>
        <v>0</v>
      </c>
      <c r="K35" s="118">
        <f t="shared" si="3"/>
        <v>0</v>
      </c>
      <c r="L35" s="117">
        <f t="shared" si="4"/>
        <v>0</v>
      </c>
    </row>
    <row r="36" spans="2:12" ht="14.45" customHeight="1">
      <c r="B36" s="122" t="s">
        <v>198</v>
      </c>
      <c r="C36" s="121"/>
      <c r="D36" s="120">
        <v>1</v>
      </c>
      <c r="E36" s="119">
        <v>0</v>
      </c>
      <c r="F36" s="119">
        <v>0</v>
      </c>
      <c r="G36" s="119">
        <v>0</v>
      </c>
      <c r="H36" s="119">
        <f t="shared" si="10"/>
        <v>1</v>
      </c>
      <c r="I36" s="119">
        <f t="shared" si="11"/>
        <v>0</v>
      </c>
      <c r="J36" s="119">
        <f t="shared" si="12"/>
        <v>1</v>
      </c>
      <c r="K36" s="118">
        <f t="shared" si="3"/>
        <v>0</v>
      </c>
      <c r="L36" s="117">
        <f t="shared" si="4"/>
        <v>16.7</v>
      </c>
    </row>
    <row r="37" spans="2:12" ht="14.45" customHeight="1">
      <c r="B37" s="122" t="s">
        <v>197</v>
      </c>
      <c r="C37" s="121"/>
      <c r="D37" s="120">
        <v>1</v>
      </c>
      <c r="E37" s="119">
        <v>0</v>
      </c>
      <c r="F37" s="119">
        <v>0</v>
      </c>
      <c r="G37" s="119">
        <v>0</v>
      </c>
      <c r="H37" s="119">
        <f t="shared" si="10"/>
        <v>1</v>
      </c>
      <c r="I37" s="119">
        <f t="shared" si="11"/>
        <v>0</v>
      </c>
      <c r="J37" s="119">
        <f t="shared" si="12"/>
        <v>1</v>
      </c>
      <c r="K37" s="118">
        <f t="shared" si="3"/>
        <v>0</v>
      </c>
      <c r="L37" s="117">
        <f t="shared" si="4"/>
        <v>16.7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196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0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0</v>
      </c>
      <c r="I44" s="95">
        <f t="shared" si="13"/>
        <v>0</v>
      </c>
      <c r="J44" s="95">
        <f t="shared" si="13"/>
        <v>0</v>
      </c>
      <c r="K44" s="94">
        <f t="shared" si="3"/>
        <v>0</v>
      </c>
      <c r="L44" s="93">
        <f t="shared" si="4"/>
        <v>0</v>
      </c>
    </row>
    <row r="45" spans="2:12" ht="14.45" customHeight="1" thickTop="1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195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0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0</v>
      </c>
      <c r="I51" s="95">
        <f t="shared" si="17"/>
        <v>0</v>
      </c>
      <c r="J51" s="95">
        <f t="shared" si="17"/>
        <v>0</v>
      </c>
      <c r="K51" s="94">
        <f t="shared" si="3"/>
        <v>0</v>
      </c>
      <c r="L51" s="93">
        <f t="shared" si="4"/>
        <v>0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5</v>
      </c>
      <c r="E52" s="89">
        <f t="shared" si="18"/>
        <v>1</v>
      </c>
      <c r="F52" s="89">
        <f t="shared" si="18"/>
        <v>0</v>
      </c>
      <c r="G52" s="89">
        <f t="shared" si="18"/>
        <v>0</v>
      </c>
      <c r="H52" s="89">
        <f t="shared" si="18"/>
        <v>6</v>
      </c>
      <c r="I52" s="89">
        <f t="shared" si="18"/>
        <v>0</v>
      </c>
      <c r="J52" s="89">
        <f t="shared" si="18"/>
        <v>6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32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210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209</v>
      </c>
      <c r="C18" s="109"/>
      <c r="D18" s="108">
        <v>1</v>
      </c>
      <c r="E18" s="107">
        <v>0</v>
      </c>
      <c r="F18" s="107">
        <v>0</v>
      </c>
      <c r="G18" s="107">
        <v>0</v>
      </c>
      <c r="H18" s="107">
        <f t="shared" si="0"/>
        <v>1</v>
      </c>
      <c r="I18" s="107">
        <f t="shared" si="1"/>
        <v>0</v>
      </c>
      <c r="J18" s="107">
        <f t="shared" si="2"/>
        <v>1</v>
      </c>
      <c r="K18" s="106">
        <f t="shared" si="3"/>
        <v>0</v>
      </c>
      <c r="L18" s="105">
        <f t="shared" si="4"/>
        <v>50</v>
      </c>
    </row>
    <row r="19" spans="2:12" ht="14.45" customHeight="1">
      <c r="B19" s="110" t="s">
        <v>208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207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206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1</v>
      </c>
      <c r="I22" s="95">
        <f t="shared" si="5"/>
        <v>0</v>
      </c>
      <c r="J22" s="95">
        <f t="shared" si="5"/>
        <v>1</v>
      </c>
      <c r="K22" s="94">
        <f t="shared" si="3"/>
        <v>0</v>
      </c>
      <c r="L22" s="93">
        <f t="shared" si="4"/>
        <v>50</v>
      </c>
    </row>
    <row r="23" spans="2:12" ht="14.45" customHeight="1" thickTop="1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205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0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4">
        <f t="shared" si="3"/>
        <v>0</v>
      </c>
      <c r="L29" s="93">
        <f t="shared" si="4"/>
        <v>0</v>
      </c>
    </row>
    <row r="30" spans="2:12" ht="14.45" customHeight="1" thickTop="1">
      <c r="B30" s="124" t="s">
        <v>204</v>
      </c>
      <c r="C30" s="123"/>
      <c r="D30" s="90">
        <v>1</v>
      </c>
      <c r="E30" s="89">
        <v>0</v>
      </c>
      <c r="F30" s="89">
        <v>0</v>
      </c>
      <c r="G30" s="89">
        <v>0</v>
      </c>
      <c r="H30" s="89">
        <f t="shared" ref="H30:H43" si="10">SUM(D30:E30)</f>
        <v>1</v>
      </c>
      <c r="I30" s="89">
        <f t="shared" ref="I30:I43" si="11">SUM(F30:G30)</f>
        <v>0</v>
      </c>
      <c r="J30" s="89">
        <f t="shared" ref="J30:J43" si="12">SUM(H30:I30)</f>
        <v>1</v>
      </c>
      <c r="K30" s="88">
        <f t="shared" si="3"/>
        <v>0</v>
      </c>
      <c r="L30" s="87">
        <f t="shared" si="4"/>
        <v>50</v>
      </c>
    </row>
    <row r="31" spans="2:12" ht="14.45" customHeight="1">
      <c r="B31" s="122" t="s">
        <v>203</v>
      </c>
      <c r="C31" s="121"/>
      <c r="D31" s="120">
        <v>0</v>
      </c>
      <c r="E31" s="119">
        <v>0</v>
      </c>
      <c r="F31" s="119">
        <v>0</v>
      </c>
      <c r="G31" s="119">
        <v>0</v>
      </c>
      <c r="H31" s="119">
        <f t="shared" si="10"/>
        <v>0</v>
      </c>
      <c r="I31" s="119">
        <f t="shared" si="11"/>
        <v>0</v>
      </c>
      <c r="J31" s="119">
        <f t="shared" si="12"/>
        <v>0</v>
      </c>
      <c r="K31" s="118">
        <f t="shared" si="3"/>
        <v>0</v>
      </c>
      <c r="L31" s="117">
        <f t="shared" si="4"/>
        <v>0</v>
      </c>
    </row>
    <row r="32" spans="2:12" ht="14.45" customHeight="1">
      <c r="B32" s="122" t="s">
        <v>202</v>
      </c>
      <c r="C32" s="121"/>
      <c r="D32" s="120">
        <v>0</v>
      </c>
      <c r="E32" s="119">
        <v>0</v>
      </c>
      <c r="F32" s="119">
        <v>0</v>
      </c>
      <c r="G32" s="119">
        <v>0</v>
      </c>
      <c r="H32" s="119">
        <f t="shared" si="10"/>
        <v>0</v>
      </c>
      <c r="I32" s="119">
        <f t="shared" si="11"/>
        <v>0</v>
      </c>
      <c r="J32" s="119">
        <f t="shared" si="12"/>
        <v>0</v>
      </c>
      <c r="K32" s="118">
        <f t="shared" si="3"/>
        <v>0</v>
      </c>
      <c r="L32" s="117">
        <f t="shared" si="4"/>
        <v>0</v>
      </c>
    </row>
    <row r="33" spans="2:12" ht="14.45" customHeight="1">
      <c r="B33" s="122" t="s">
        <v>201</v>
      </c>
      <c r="C33" s="121"/>
      <c r="D33" s="120">
        <v>0</v>
      </c>
      <c r="E33" s="119">
        <v>0</v>
      </c>
      <c r="F33" s="119">
        <v>0</v>
      </c>
      <c r="G33" s="119"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200</v>
      </c>
      <c r="C34" s="121"/>
      <c r="D34" s="120">
        <v>0</v>
      </c>
      <c r="E34" s="119">
        <v>0</v>
      </c>
      <c r="F34" s="119">
        <v>0</v>
      </c>
      <c r="G34" s="119"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>
      <c r="B35" s="122" t="s">
        <v>199</v>
      </c>
      <c r="C35" s="121"/>
      <c r="D35" s="120">
        <v>0</v>
      </c>
      <c r="E35" s="119">
        <v>0</v>
      </c>
      <c r="F35" s="119">
        <v>0</v>
      </c>
      <c r="G35" s="119">
        <v>0</v>
      </c>
      <c r="H35" s="119">
        <f t="shared" si="10"/>
        <v>0</v>
      </c>
      <c r="I35" s="119">
        <f t="shared" si="11"/>
        <v>0</v>
      </c>
      <c r="J35" s="119">
        <f t="shared" si="12"/>
        <v>0</v>
      </c>
      <c r="K35" s="118">
        <f t="shared" si="3"/>
        <v>0</v>
      </c>
      <c r="L35" s="117">
        <f t="shared" si="4"/>
        <v>0</v>
      </c>
    </row>
    <row r="36" spans="2:12" ht="14.45" customHeight="1">
      <c r="B36" s="122" t="s">
        <v>198</v>
      </c>
      <c r="C36" s="121"/>
      <c r="D36" s="120">
        <v>0</v>
      </c>
      <c r="E36" s="119">
        <v>0</v>
      </c>
      <c r="F36" s="119">
        <v>0</v>
      </c>
      <c r="G36" s="119">
        <v>0</v>
      </c>
      <c r="H36" s="119">
        <f t="shared" si="10"/>
        <v>0</v>
      </c>
      <c r="I36" s="119">
        <f t="shared" si="11"/>
        <v>0</v>
      </c>
      <c r="J36" s="119">
        <f t="shared" si="12"/>
        <v>0</v>
      </c>
      <c r="K36" s="118">
        <f t="shared" si="3"/>
        <v>0</v>
      </c>
      <c r="L36" s="117">
        <f t="shared" si="4"/>
        <v>0</v>
      </c>
    </row>
    <row r="37" spans="2:12" ht="14.45" customHeight="1">
      <c r="B37" s="122" t="s">
        <v>197</v>
      </c>
      <c r="C37" s="121"/>
      <c r="D37" s="120">
        <v>0</v>
      </c>
      <c r="E37" s="119">
        <v>0</v>
      </c>
      <c r="F37" s="119">
        <v>0</v>
      </c>
      <c r="G37" s="119">
        <v>0</v>
      </c>
      <c r="H37" s="119">
        <f t="shared" si="10"/>
        <v>0</v>
      </c>
      <c r="I37" s="119">
        <f t="shared" si="11"/>
        <v>0</v>
      </c>
      <c r="J37" s="119">
        <f t="shared" si="12"/>
        <v>0</v>
      </c>
      <c r="K37" s="118">
        <f t="shared" si="3"/>
        <v>0</v>
      </c>
      <c r="L37" s="117">
        <f t="shared" si="4"/>
        <v>0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196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0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0</v>
      </c>
      <c r="I44" s="95">
        <f t="shared" si="13"/>
        <v>0</v>
      </c>
      <c r="J44" s="95">
        <f t="shared" si="13"/>
        <v>0</v>
      </c>
      <c r="K44" s="94">
        <f t="shared" si="3"/>
        <v>0</v>
      </c>
      <c r="L44" s="93">
        <f t="shared" si="4"/>
        <v>0</v>
      </c>
    </row>
    <row r="45" spans="2:12" ht="14.45" customHeight="1" thickTop="1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195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0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0</v>
      </c>
      <c r="I51" s="95">
        <f t="shared" si="17"/>
        <v>0</v>
      </c>
      <c r="J51" s="95">
        <f t="shared" si="17"/>
        <v>0</v>
      </c>
      <c r="K51" s="94">
        <f t="shared" si="3"/>
        <v>0</v>
      </c>
      <c r="L51" s="93">
        <f t="shared" si="4"/>
        <v>0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</v>
      </c>
      <c r="E52" s="89">
        <f t="shared" si="18"/>
        <v>0</v>
      </c>
      <c r="F52" s="89">
        <f t="shared" si="18"/>
        <v>0</v>
      </c>
      <c r="G52" s="89">
        <f t="shared" si="18"/>
        <v>0</v>
      </c>
      <c r="H52" s="89">
        <f t="shared" si="18"/>
        <v>2</v>
      </c>
      <c r="I52" s="89">
        <f t="shared" si="18"/>
        <v>0</v>
      </c>
      <c r="J52" s="89">
        <f t="shared" si="18"/>
        <v>2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1" sqref="N2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33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210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209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208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207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206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0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0</v>
      </c>
      <c r="I22" s="95">
        <f t="shared" si="5"/>
        <v>0</v>
      </c>
      <c r="J22" s="95">
        <f t="shared" si="5"/>
        <v>0</v>
      </c>
      <c r="K22" s="94">
        <f t="shared" si="3"/>
        <v>0</v>
      </c>
      <c r="L22" s="93">
        <f t="shared" si="4"/>
        <v>0</v>
      </c>
    </row>
    <row r="23" spans="2:12" ht="14.45" customHeight="1" thickTop="1">
      <c r="B23" s="116" t="s">
        <v>107</v>
      </c>
      <c r="C23" s="115"/>
      <c r="D23" s="114">
        <v>1</v>
      </c>
      <c r="E23" s="113">
        <v>0</v>
      </c>
      <c r="F23" s="113">
        <v>0</v>
      </c>
      <c r="G23" s="113">
        <v>0</v>
      </c>
      <c r="H23" s="113">
        <f t="shared" ref="H23:H28" si="6">SUM(D23:E23)</f>
        <v>1</v>
      </c>
      <c r="I23" s="113">
        <f t="shared" ref="I23:I28" si="7">SUM(F23:G23)</f>
        <v>0</v>
      </c>
      <c r="J23" s="113">
        <f t="shared" ref="J23:J28" si="8">SUM(H23:I23)</f>
        <v>1</v>
      </c>
      <c r="K23" s="112">
        <f t="shared" si="3"/>
        <v>0</v>
      </c>
      <c r="L23" s="111">
        <f t="shared" si="4"/>
        <v>14.3</v>
      </c>
    </row>
    <row r="24" spans="2:12" ht="14.45" customHeight="1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205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1</v>
      </c>
      <c r="I29" s="95">
        <f t="shared" si="9"/>
        <v>0</v>
      </c>
      <c r="J29" s="95">
        <f t="shared" si="9"/>
        <v>1</v>
      </c>
      <c r="K29" s="94">
        <f t="shared" si="3"/>
        <v>0</v>
      </c>
      <c r="L29" s="93">
        <f t="shared" si="4"/>
        <v>14.3</v>
      </c>
    </row>
    <row r="30" spans="2:12" ht="14.45" customHeight="1" thickTop="1">
      <c r="B30" s="124" t="s">
        <v>204</v>
      </c>
      <c r="C30" s="123"/>
      <c r="D30" s="90">
        <v>1</v>
      </c>
      <c r="E30" s="89">
        <v>0</v>
      </c>
      <c r="F30" s="89">
        <v>0</v>
      </c>
      <c r="G30" s="89">
        <v>0</v>
      </c>
      <c r="H30" s="89">
        <f t="shared" ref="H30:H43" si="10">SUM(D30:E30)</f>
        <v>1</v>
      </c>
      <c r="I30" s="89">
        <f t="shared" ref="I30:I43" si="11">SUM(F30:G30)</f>
        <v>0</v>
      </c>
      <c r="J30" s="89">
        <f t="shared" ref="J30:J43" si="12">SUM(H30:I30)</f>
        <v>1</v>
      </c>
      <c r="K30" s="88">
        <f t="shared" si="3"/>
        <v>0</v>
      </c>
      <c r="L30" s="87">
        <f t="shared" si="4"/>
        <v>14.3</v>
      </c>
    </row>
    <row r="31" spans="2:12" ht="14.45" customHeight="1">
      <c r="B31" s="122" t="s">
        <v>203</v>
      </c>
      <c r="C31" s="121"/>
      <c r="D31" s="120">
        <v>1</v>
      </c>
      <c r="E31" s="119">
        <v>0</v>
      </c>
      <c r="F31" s="119">
        <v>0</v>
      </c>
      <c r="G31" s="119">
        <v>0</v>
      </c>
      <c r="H31" s="119">
        <f t="shared" si="10"/>
        <v>1</v>
      </c>
      <c r="I31" s="119">
        <f t="shared" si="11"/>
        <v>0</v>
      </c>
      <c r="J31" s="119">
        <f t="shared" si="12"/>
        <v>1</v>
      </c>
      <c r="K31" s="118">
        <f t="shared" si="3"/>
        <v>0</v>
      </c>
      <c r="L31" s="117">
        <f t="shared" si="4"/>
        <v>14.3</v>
      </c>
    </row>
    <row r="32" spans="2:12" ht="14.45" customHeight="1">
      <c r="B32" s="122" t="s">
        <v>202</v>
      </c>
      <c r="C32" s="121"/>
      <c r="D32" s="120">
        <v>1</v>
      </c>
      <c r="E32" s="119">
        <v>0</v>
      </c>
      <c r="F32" s="119">
        <v>0</v>
      </c>
      <c r="G32" s="119">
        <v>0</v>
      </c>
      <c r="H32" s="119">
        <f t="shared" si="10"/>
        <v>1</v>
      </c>
      <c r="I32" s="119">
        <f t="shared" si="11"/>
        <v>0</v>
      </c>
      <c r="J32" s="119">
        <f t="shared" si="12"/>
        <v>1</v>
      </c>
      <c r="K32" s="118">
        <f t="shared" si="3"/>
        <v>0</v>
      </c>
      <c r="L32" s="117">
        <f t="shared" si="4"/>
        <v>14.3</v>
      </c>
    </row>
    <row r="33" spans="2:12" ht="14.45" customHeight="1">
      <c r="B33" s="122" t="s">
        <v>201</v>
      </c>
      <c r="C33" s="121"/>
      <c r="D33" s="120">
        <v>0</v>
      </c>
      <c r="E33" s="119">
        <v>0</v>
      </c>
      <c r="F33" s="119">
        <v>0</v>
      </c>
      <c r="G33" s="119"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200</v>
      </c>
      <c r="C34" s="121"/>
      <c r="D34" s="120">
        <v>0</v>
      </c>
      <c r="E34" s="119">
        <v>0</v>
      </c>
      <c r="F34" s="119">
        <v>0</v>
      </c>
      <c r="G34" s="119"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>
      <c r="B35" s="122" t="s">
        <v>199</v>
      </c>
      <c r="C35" s="121"/>
      <c r="D35" s="120">
        <v>1</v>
      </c>
      <c r="E35" s="119">
        <v>0</v>
      </c>
      <c r="F35" s="119">
        <v>0</v>
      </c>
      <c r="G35" s="119">
        <v>0</v>
      </c>
      <c r="H35" s="119">
        <f t="shared" si="10"/>
        <v>1</v>
      </c>
      <c r="I35" s="119">
        <f t="shared" si="11"/>
        <v>0</v>
      </c>
      <c r="J35" s="119">
        <f t="shared" si="12"/>
        <v>1</v>
      </c>
      <c r="K35" s="118">
        <f t="shared" si="3"/>
        <v>0</v>
      </c>
      <c r="L35" s="117">
        <f t="shared" si="4"/>
        <v>14.3</v>
      </c>
    </row>
    <row r="36" spans="2:12" ht="14.45" customHeight="1">
      <c r="B36" s="122" t="s">
        <v>198</v>
      </c>
      <c r="C36" s="121"/>
      <c r="D36" s="120">
        <v>0</v>
      </c>
      <c r="E36" s="119">
        <v>0</v>
      </c>
      <c r="F36" s="119">
        <v>0</v>
      </c>
      <c r="G36" s="119">
        <v>0</v>
      </c>
      <c r="H36" s="119">
        <f t="shared" si="10"/>
        <v>0</v>
      </c>
      <c r="I36" s="119">
        <f t="shared" si="11"/>
        <v>0</v>
      </c>
      <c r="J36" s="119">
        <f t="shared" si="12"/>
        <v>0</v>
      </c>
      <c r="K36" s="118">
        <f t="shared" si="3"/>
        <v>0</v>
      </c>
      <c r="L36" s="117">
        <f t="shared" si="4"/>
        <v>0</v>
      </c>
    </row>
    <row r="37" spans="2:12" ht="14.45" customHeight="1">
      <c r="B37" s="122" t="s">
        <v>197</v>
      </c>
      <c r="C37" s="121"/>
      <c r="D37" s="120">
        <v>0</v>
      </c>
      <c r="E37" s="119">
        <v>0</v>
      </c>
      <c r="F37" s="119">
        <v>0</v>
      </c>
      <c r="G37" s="119">
        <v>0</v>
      </c>
      <c r="H37" s="119">
        <f t="shared" si="10"/>
        <v>0</v>
      </c>
      <c r="I37" s="119">
        <f t="shared" si="11"/>
        <v>0</v>
      </c>
      <c r="J37" s="119">
        <f t="shared" si="12"/>
        <v>0</v>
      </c>
      <c r="K37" s="118">
        <f t="shared" si="3"/>
        <v>0</v>
      </c>
      <c r="L37" s="117">
        <f t="shared" si="4"/>
        <v>0</v>
      </c>
    </row>
    <row r="38" spans="2:12" ht="14.45" customHeight="1">
      <c r="B38" s="116" t="s">
        <v>92</v>
      </c>
      <c r="C38" s="115"/>
      <c r="D38" s="114">
        <v>1</v>
      </c>
      <c r="E38" s="113">
        <v>0</v>
      </c>
      <c r="F38" s="113">
        <v>0</v>
      </c>
      <c r="G38" s="113">
        <v>0</v>
      </c>
      <c r="H38" s="113">
        <f t="shared" si="10"/>
        <v>1</v>
      </c>
      <c r="I38" s="113">
        <f t="shared" si="11"/>
        <v>0</v>
      </c>
      <c r="J38" s="113">
        <f t="shared" si="12"/>
        <v>1</v>
      </c>
      <c r="K38" s="112">
        <f t="shared" si="3"/>
        <v>0</v>
      </c>
      <c r="L38" s="111">
        <f t="shared" si="4"/>
        <v>14.3</v>
      </c>
    </row>
    <row r="39" spans="2:12" ht="14.45" customHeight="1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196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1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1</v>
      </c>
      <c r="I44" s="95">
        <f t="shared" si="13"/>
        <v>0</v>
      </c>
      <c r="J44" s="95">
        <f t="shared" si="13"/>
        <v>1</v>
      </c>
      <c r="K44" s="94">
        <f t="shared" si="3"/>
        <v>0</v>
      </c>
      <c r="L44" s="93">
        <f t="shared" si="4"/>
        <v>14.3</v>
      </c>
    </row>
    <row r="45" spans="2:12" ht="14.45" customHeight="1" thickTop="1">
      <c r="B45" s="116" t="s">
        <v>85</v>
      </c>
      <c r="C45" s="115"/>
      <c r="D45" s="114">
        <v>1</v>
      </c>
      <c r="E45" s="113">
        <v>0</v>
      </c>
      <c r="F45" s="113">
        <v>0</v>
      </c>
      <c r="G45" s="113">
        <v>0</v>
      </c>
      <c r="H45" s="113">
        <f t="shared" ref="H45:H50" si="14">SUM(D45:E45)</f>
        <v>1</v>
      </c>
      <c r="I45" s="113">
        <f t="shared" ref="I45:I50" si="15">SUM(F45:G45)</f>
        <v>0</v>
      </c>
      <c r="J45" s="113">
        <f t="shared" ref="J45:J50" si="16">SUM(H45:I45)</f>
        <v>1</v>
      </c>
      <c r="K45" s="112">
        <f t="shared" si="3"/>
        <v>0</v>
      </c>
      <c r="L45" s="111">
        <f t="shared" si="4"/>
        <v>14.3</v>
      </c>
    </row>
    <row r="46" spans="2:12" ht="14.45" customHeight="1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195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1</v>
      </c>
      <c r="I51" s="95">
        <f t="shared" si="17"/>
        <v>0</v>
      </c>
      <c r="J51" s="95">
        <f t="shared" si="17"/>
        <v>1</v>
      </c>
      <c r="K51" s="94">
        <f t="shared" si="3"/>
        <v>0</v>
      </c>
      <c r="L51" s="93">
        <f t="shared" si="4"/>
        <v>14.3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7</v>
      </c>
      <c r="E52" s="89">
        <f t="shared" si="18"/>
        <v>0</v>
      </c>
      <c r="F52" s="89">
        <f t="shared" si="18"/>
        <v>0</v>
      </c>
      <c r="G52" s="89">
        <f t="shared" si="18"/>
        <v>0</v>
      </c>
      <c r="H52" s="89">
        <f t="shared" si="18"/>
        <v>7</v>
      </c>
      <c r="I52" s="89">
        <f t="shared" si="18"/>
        <v>0</v>
      </c>
      <c r="J52" s="89">
        <f t="shared" si="18"/>
        <v>7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4"/>
  <sheetViews>
    <sheetView showGridLines="0" workbookViewId="0"/>
  </sheetViews>
  <sheetFormatPr defaultRowHeight="12"/>
  <cols>
    <col min="1" max="7" width="9" style="65"/>
    <col min="8" max="8" width="8.375" style="65" customWidth="1"/>
    <col min="9" max="9" width="0.75" style="65" customWidth="1"/>
    <col min="10" max="22" width="2.375" style="65" customWidth="1"/>
    <col min="23" max="16384" width="9" style="65"/>
  </cols>
  <sheetData>
    <row r="1" spans="1:11" ht="12" customHeigh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</row>
    <row r="6" spans="1:1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</row>
    <row r="7" spans="1:11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</row>
    <row r="8" spans="1:11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</row>
    <row r="10" spans="1:11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</row>
    <row r="11" spans="1:11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</row>
    <row r="13" spans="1:11" ht="17.25">
      <c r="A13" s="64"/>
      <c r="B13" s="64"/>
      <c r="C13" s="63"/>
      <c r="D13" s="64"/>
      <c r="E13" s="64"/>
      <c r="F13" s="64"/>
      <c r="G13" s="64"/>
      <c r="H13" s="64"/>
      <c r="I13" s="64"/>
      <c r="J13" s="64"/>
      <c r="K13" s="64"/>
    </row>
    <row r="14" spans="1:11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</row>
    <row r="15" spans="1:11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</row>
    <row r="16" spans="1:11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</row>
    <row r="17" spans="1:11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</row>
    <row r="18" spans="1:11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</row>
    <row r="19" spans="1:11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</row>
    <row r="20" spans="1:11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</row>
    <row r="21" spans="1:11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>
      <c r="A32" s="66"/>
      <c r="B32" s="66"/>
      <c r="C32" s="66"/>
      <c r="D32" s="66"/>
      <c r="E32" s="66"/>
      <c r="F32" s="66"/>
      <c r="G32" s="66"/>
      <c r="H32" s="66"/>
      <c r="I32" s="64"/>
      <c r="J32" s="64"/>
      <c r="K32" s="64"/>
    </row>
    <row r="33" spans="1:22" ht="19.5" customHeight="1">
      <c r="A33" s="392"/>
      <c r="B33" s="392"/>
      <c r="C33" s="392"/>
      <c r="D33" s="392"/>
      <c r="E33" s="392"/>
      <c r="F33" s="392"/>
      <c r="G33" s="392"/>
      <c r="H33" s="392"/>
      <c r="I33" s="67"/>
      <c r="J33" s="393" t="s">
        <v>56</v>
      </c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</row>
    <row r="34" spans="1:22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2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22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2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2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2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2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2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2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2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2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2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2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2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2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</row>
    <row r="64" spans="1:1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</row>
    <row r="65" spans="1:1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</row>
    <row r="66" spans="1:1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</row>
    <row r="67" spans="1:1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</row>
    <row r="68" spans="1:1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</row>
    <row r="69" spans="1:1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</row>
    <row r="70" spans="1:1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</row>
    <row r="71" spans="1:1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</row>
    <row r="72" spans="1:1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</row>
    <row r="73" spans="1:1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</row>
    <row r="74" spans="1:1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</row>
    <row r="75" spans="1:1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</row>
    <row r="76" spans="1:1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</row>
    <row r="77" spans="1:1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</row>
    <row r="78" spans="1:1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</row>
    <row r="79" spans="1:1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</row>
    <row r="80" spans="1:1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</row>
    <row r="81" spans="1:1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</row>
    <row r="82" spans="1:1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</row>
    <row r="83" spans="1:1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</row>
    <row r="84" spans="1:1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</row>
    <row r="85" spans="1:1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</row>
    <row r="86" spans="1:1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</row>
    <row r="87" spans="1:1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</row>
    <row r="88" spans="1:1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</row>
    <row r="89" spans="1:1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</row>
    <row r="90" spans="1:1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</row>
    <row r="91" spans="1:1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</row>
    <row r="92" spans="1:1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</row>
    <row r="93" spans="1:1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</row>
    <row r="94" spans="1:1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</row>
    <row r="95" spans="1:1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</row>
    <row r="96" spans="1:1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</row>
    <row r="97" spans="1:1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</row>
    <row r="98" spans="1:1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</row>
    <row r="99" spans="1:1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</row>
    <row r="100" spans="1:1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</row>
  </sheetData>
  <mergeCells count="2">
    <mergeCell ref="A33:H33"/>
    <mergeCell ref="J33:V33"/>
  </mergeCells>
  <phoneticPr fontId="1"/>
  <pageMargins left="0" right="0" top="0.98425196850393704" bottom="0.59055118110236227" header="0.51181102362204722" footer="0.51181102362204722"/>
  <pageSetup paperSize="9" scale="9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abSelected="1" zoomScaleNormal="100" zoomScaleSheetLayoutView="100" workbookViewId="0"/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258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254</v>
      </c>
      <c r="C16" s="115"/>
      <c r="D16" s="114">
        <f>SUM('【断面別】自動車交通量(A断面流入）'!D16,'【断面別】自動車交通量(B断面流入)'!D16,'【断面別】自動車交通量(C断面流入)'!D16,'【断面別】自動車交通量(D断面流入)'!D16)</f>
        <v>210</v>
      </c>
      <c r="E16" s="113">
        <f>SUM('【断面別】自動車交通量(A断面流入）'!E16,'【断面別】自動車交通量(B断面流入)'!E16,'【断面別】自動車交通量(C断面流入)'!E16,'【断面別】自動車交通量(D断面流入)'!E16)</f>
        <v>38</v>
      </c>
      <c r="F16" s="113">
        <f>SUM('【断面別】自動車交通量(A断面流入）'!F16,'【断面別】自動車交通量(B断面流入)'!F16,'【断面別】自動車交通量(C断面流入)'!F16,'【断面別】自動車交通量(D断面流入)'!F16)</f>
        <v>26</v>
      </c>
      <c r="G16" s="113">
        <f>SUM('【断面別】自動車交通量(A断面流入）'!G16,'【断面別】自動車交通量(B断面流入)'!G16,'【断面別】自動車交通量(C断面流入)'!G16,'【断面別】自動車交通量(D断面流入)'!G16)</f>
        <v>4</v>
      </c>
      <c r="H16" s="113">
        <f t="shared" ref="H16:H21" si="0">SUM(D16:E16)</f>
        <v>248</v>
      </c>
      <c r="I16" s="113">
        <f t="shared" ref="I16:I21" si="1">SUM(F16:G16)</f>
        <v>30</v>
      </c>
      <c r="J16" s="113">
        <f t="shared" ref="J16:J21" si="2">SUM(H16:I16)</f>
        <v>278</v>
      </c>
      <c r="K16" s="112">
        <f t="shared" ref="K16:K52" si="3">IF(J16=0,0,ROUND(I16/J16*100,1))</f>
        <v>10.8</v>
      </c>
      <c r="L16" s="111">
        <f t="shared" ref="L16:L52" si="4">IF(J16=0,0,ROUND(J16/$J$52*100,1))</f>
        <v>1.4</v>
      </c>
    </row>
    <row r="17" spans="2:12" ht="14.45" customHeight="1">
      <c r="B17" s="110" t="s">
        <v>253</v>
      </c>
      <c r="C17" s="109"/>
      <c r="D17" s="108">
        <f>SUM('【断面別】自動車交通量(A断面流入）'!D17,'【断面別】自動車交通量(B断面流入)'!D17,'【断面別】自動車交通量(C断面流入)'!D17,'【断面別】自動車交通量(D断面流入)'!D17)</f>
        <v>214</v>
      </c>
      <c r="E17" s="107">
        <f>SUM('【断面別】自動車交通量(A断面流入）'!E17,'【断面別】自動車交通量(B断面流入)'!E17,'【断面別】自動車交通量(C断面流入)'!E17,'【断面別】自動車交通量(D断面流入)'!E17)</f>
        <v>39</v>
      </c>
      <c r="F17" s="107">
        <f>SUM('【断面別】自動車交通量(A断面流入）'!F17,'【断面別】自動車交通量(B断面流入)'!F17,'【断面別】自動車交通量(C断面流入)'!F17,'【断面別】自動車交通量(D断面流入)'!F17)</f>
        <v>16</v>
      </c>
      <c r="G17" s="107">
        <f>SUM('【断面別】自動車交通量(A断面流入）'!G17,'【断面別】自動車交通量(B断面流入)'!G17,'【断面別】自動車交通量(C断面流入)'!G17,'【断面別】自動車交通量(D断面流入)'!G17)</f>
        <v>4</v>
      </c>
      <c r="H17" s="107">
        <f t="shared" si="0"/>
        <v>253</v>
      </c>
      <c r="I17" s="107">
        <f t="shared" si="1"/>
        <v>20</v>
      </c>
      <c r="J17" s="107">
        <f t="shared" si="2"/>
        <v>273</v>
      </c>
      <c r="K17" s="106">
        <f t="shared" si="3"/>
        <v>7.3</v>
      </c>
      <c r="L17" s="105">
        <f t="shared" si="4"/>
        <v>1.4</v>
      </c>
    </row>
    <row r="18" spans="2:12" ht="14.45" customHeight="1">
      <c r="B18" s="110" t="s">
        <v>252</v>
      </c>
      <c r="C18" s="109"/>
      <c r="D18" s="108">
        <f>SUM('【断面別】自動車交通量(A断面流入）'!D18,'【断面別】自動車交通量(B断面流入)'!D18,'【断面別】自動車交通量(C断面流入)'!D18,'【断面別】自動車交通量(D断面流入)'!D18)</f>
        <v>224</v>
      </c>
      <c r="E18" s="107">
        <f>SUM('【断面別】自動車交通量(A断面流入）'!E18,'【断面別】自動車交通量(B断面流入)'!E18,'【断面別】自動車交通量(C断面流入)'!E18,'【断面別】自動車交通量(D断面流入)'!E18)</f>
        <v>42</v>
      </c>
      <c r="F18" s="107">
        <f>SUM('【断面別】自動車交通量(A断面流入）'!F18,'【断面別】自動車交通量(B断面流入)'!F18,'【断面別】自動車交通量(C断面流入)'!F18,'【断面別】自動車交通量(D断面流入)'!F18)</f>
        <v>28</v>
      </c>
      <c r="G18" s="107">
        <f>SUM('【断面別】自動車交通量(A断面流入）'!G18,'【断面別】自動車交通量(B断面流入)'!G18,'【断面別】自動車交通量(C断面流入)'!G18,'【断面別】自動車交通量(D断面流入)'!G18)</f>
        <v>6</v>
      </c>
      <c r="H18" s="107">
        <f t="shared" si="0"/>
        <v>266</v>
      </c>
      <c r="I18" s="107">
        <f t="shared" si="1"/>
        <v>34</v>
      </c>
      <c r="J18" s="107">
        <f t="shared" si="2"/>
        <v>300</v>
      </c>
      <c r="K18" s="106">
        <f t="shared" si="3"/>
        <v>11.3</v>
      </c>
      <c r="L18" s="105">
        <f t="shared" si="4"/>
        <v>1.5</v>
      </c>
    </row>
    <row r="19" spans="2:12" ht="14.45" customHeight="1">
      <c r="B19" s="110" t="s">
        <v>251</v>
      </c>
      <c r="C19" s="109"/>
      <c r="D19" s="108">
        <f>SUM('【断面別】自動車交通量(A断面流入）'!D19,'【断面別】自動車交通量(B断面流入)'!D19,'【断面別】自動車交通量(C断面流入)'!D19,'【断面別】自動車交通量(D断面流入)'!D19)</f>
        <v>194</v>
      </c>
      <c r="E19" s="107">
        <f>SUM('【断面別】自動車交通量(A断面流入）'!E19,'【断面別】自動車交通量(B断面流入)'!E19,'【断面別】自動車交通量(C断面流入)'!E19,'【断面別】自動車交通量(D断面流入)'!E19)</f>
        <v>32</v>
      </c>
      <c r="F19" s="107">
        <f>SUM('【断面別】自動車交通量(A断面流入）'!F19,'【断面別】自動車交通量(B断面流入)'!F19,'【断面別】自動車交通量(C断面流入)'!F19,'【断面別】自動車交通量(D断面流入)'!F19)</f>
        <v>14</v>
      </c>
      <c r="G19" s="107">
        <f>SUM('【断面別】自動車交通量(A断面流入）'!G19,'【断面別】自動車交通量(B断面流入)'!G19,'【断面別】自動車交通量(C断面流入)'!G19,'【断面別】自動車交通量(D断面流入)'!G19)</f>
        <v>5</v>
      </c>
      <c r="H19" s="107">
        <f t="shared" si="0"/>
        <v>226</v>
      </c>
      <c r="I19" s="107">
        <f t="shared" si="1"/>
        <v>19</v>
      </c>
      <c r="J19" s="107">
        <f t="shared" si="2"/>
        <v>245</v>
      </c>
      <c r="K19" s="106">
        <f t="shared" si="3"/>
        <v>7.8</v>
      </c>
      <c r="L19" s="105">
        <f t="shared" si="4"/>
        <v>1.2</v>
      </c>
    </row>
    <row r="20" spans="2:12" ht="14.45" customHeight="1">
      <c r="B20" s="110" t="s">
        <v>250</v>
      </c>
      <c r="C20" s="109"/>
      <c r="D20" s="108">
        <f>SUM('【断面別】自動車交通量(A断面流入）'!D20,'【断面別】自動車交通量(B断面流入)'!D20,'【断面別】自動車交通量(C断面流入)'!D20,'【断面別】自動車交通量(D断面流入)'!D20)</f>
        <v>224</v>
      </c>
      <c r="E20" s="107">
        <f>SUM('【断面別】自動車交通量(A断面流入）'!E20,'【断面別】自動車交通量(B断面流入)'!E20,'【断面別】自動車交通量(C断面流入)'!E20,'【断面別】自動車交通量(D断面流入)'!E20)</f>
        <v>33</v>
      </c>
      <c r="F20" s="107">
        <f>SUM('【断面別】自動車交通量(A断面流入）'!F20,'【断面別】自動車交通量(B断面流入)'!F20,'【断面別】自動車交通量(C断面流入)'!F20,'【断面別】自動車交通量(D断面流入)'!F20)</f>
        <v>16</v>
      </c>
      <c r="G20" s="107">
        <f>SUM('【断面別】自動車交通量(A断面流入）'!G20,'【断面別】自動車交通量(B断面流入)'!G20,'【断面別】自動車交通量(C断面流入)'!G20,'【断面別】自動車交通量(D断面流入)'!G20)</f>
        <v>7</v>
      </c>
      <c r="H20" s="107">
        <f t="shared" si="0"/>
        <v>257</v>
      </c>
      <c r="I20" s="107">
        <f t="shared" si="1"/>
        <v>23</v>
      </c>
      <c r="J20" s="107">
        <f t="shared" si="2"/>
        <v>280</v>
      </c>
      <c r="K20" s="106">
        <f t="shared" si="3"/>
        <v>8.1999999999999993</v>
      </c>
      <c r="L20" s="105">
        <f t="shared" si="4"/>
        <v>1.4</v>
      </c>
    </row>
    <row r="21" spans="2:12" ht="14.45" customHeight="1">
      <c r="B21" s="104" t="s">
        <v>249</v>
      </c>
      <c r="C21" s="103"/>
      <c r="D21" s="102">
        <f>SUM('【断面別】自動車交通量(A断面流入）'!D21,'【断面別】自動車交通量(B断面流入)'!D21,'【断面別】自動車交通量(C断面流入)'!D21,'【断面別】自動車交通量(D断面流入)'!D21)</f>
        <v>259</v>
      </c>
      <c r="E21" s="101">
        <f>SUM('【断面別】自動車交通量(A断面流入）'!E21,'【断面別】自動車交通量(B断面流入)'!E21,'【断面別】自動車交通量(C断面流入)'!E21,'【断面別】自動車交通量(D断面流入)'!E21)</f>
        <v>32</v>
      </c>
      <c r="F21" s="101">
        <f>SUM('【断面別】自動車交通量(A断面流入）'!F21,'【断面別】自動車交通量(B断面流入)'!F21,'【断面別】自動車交通量(C断面流入)'!F21,'【断面別】自動車交通量(D断面流入)'!F21)</f>
        <v>14</v>
      </c>
      <c r="G21" s="101">
        <f>SUM('【断面別】自動車交通量(A断面流入）'!G21,'【断面別】自動車交通量(B断面流入)'!G21,'【断面別】自動車交通量(C断面流入)'!G21,'【断面別】自動車交通量(D断面流入)'!G21)</f>
        <v>4</v>
      </c>
      <c r="H21" s="101">
        <f t="shared" si="0"/>
        <v>291</v>
      </c>
      <c r="I21" s="101">
        <f t="shared" si="1"/>
        <v>18</v>
      </c>
      <c r="J21" s="101">
        <f t="shared" si="2"/>
        <v>309</v>
      </c>
      <c r="K21" s="100">
        <f t="shared" si="3"/>
        <v>5.8</v>
      </c>
      <c r="L21" s="99">
        <f t="shared" si="4"/>
        <v>1.5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1325</v>
      </c>
      <c r="E22" s="95">
        <f t="shared" si="5"/>
        <v>216</v>
      </c>
      <c r="F22" s="95">
        <f t="shared" si="5"/>
        <v>114</v>
      </c>
      <c r="G22" s="95">
        <f t="shared" si="5"/>
        <v>30</v>
      </c>
      <c r="H22" s="95">
        <f t="shared" si="5"/>
        <v>1541</v>
      </c>
      <c r="I22" s="95">
        <f t="shared" si="5"/>
        <v>144</v>
      </c>
      <c r="J22" s="95">
        <f t="shared" si="5"/>
        <v>1685</v>
      </c>
      <c r="K22" s="94">
        <f t="shared" si="3"/>
        <v>8.5</v>
      </c>
      <c r="L22" s="93">
        <f t="shared" si="4"/>
        <v>8.4</v>
      </c>
    </row>
    <row r="23" spans="2:12" ht="14.45" customHeight="1" thickTop="1">
      <c r="B23" s="116" t="s">
        <v>107</v>
      </c>
      <c r="C23" s="115"/>
      <c r="D23" s="114">
        <f>SUM('【断面別】自動車交通量(A断面流入）'!D23,'【断面別】自動車交通量(B断面流入)'!D23,'【断面別】自動車交通量(C断面流入)'!D23,'【断面別】自動車交通量(D断面流入)'!D23)</f>
        <v>248</v>
      </c>
      <c r="E23" s="113">
        <f>SUM('【断面別】自動車交通量(A断面流入）'!E23,'【断面別】自動車交通量(B断面流入)'!E23,'【断面別】自動車交通量(C断面流入)'!E23,'【断面別】自動車交通量(D断面流入)'!E23)</f>
        <v>29</v>
      </c>
      <c r="F23" s="113">
        <f>SUM('【断面別】自動車交通量(A断面流入）'!F23,'【断面別】自動車交通量(B断面流入)'!F23,'【断面別】自動車交通量(C断面流入)'!F23,'【断面別】自動車交通量(D断面流入)'!F23)</f>
        <v>23</v>
      </c>
      <c r="G23" s="113">
        <f>SUM('【断面別】自動車交通量(A断面流入）'!G23,'【断面別】自動車交通量(B断面流入)'!G23,'【断面別】自動車交通量(C断面流入)'!G23,'【断面別】自動車交通量(D断面流入)'!G23)</f>
        <v>7</v>
      </c>
      <c r="H23" s="113">
        <f t="shared" ref="H23:H28" si="6">SUM(D23:E23)</f>
        <v>277</v>
      </c>
      <c r="I23" s="113">
        <f t="shared" ref="I23:I28" si="7">SUM(F23:G23)</f>
        <v>30</v>
      </c>
      <c r="J23" s="113">
        <f t="shared" ref="J23:J28" si="8">SUM(H23:I23)</f>
        <v>307</v>
      </c>
      <c r="K23" s="112">
        <f t="shared" si="3"/>
        <v>9.8000000000000007</v>
      </c>
      <c r="L23" s="111">
        <f t="shared" si="4"/>
        <v>1.5</v>
      </c>
    </row>
    <row r="24" spans="2:12" ht="14.45" customHeight="1">
      <c r="B24" s="110" t="s">
        <v>106</v>
      </c>
      <c r="C24" s="109"/>
      <c r="D24" s="108">
        <f>SUM('【断面別】自動車交通量(A断面流入）'!D24,'【断面別】自動車交通量(B断面流入)'!D24,'【断面別】自動車交通量(C断面流入)'!D24,'【断面別】自動車交通量(D断面流入)'!D24)</f>
        <v>248</v>
      </c>
      <c r="E24" s="107">
        <f>SUM('【断面別】自動車交通量(A断面流入）'!E24,'【断面別】自動車交通量(B断面流入)'!E24,'【断面別】自動車交通量(C断面流入)'!E24,'【断面別】自動車交通量(D断面流入)'!E24)</f>
        <v>41</v>
      </c>
      <c r="F24" s="107">
        <f>SUM('【断面別】自動車交通量(A断面流入）'!F24,'【断面別】自動車交通量(B断面流入)'!F24,'【断面別】自動車交通量(C断面流入)'!F24,'【断面別】自動車交通量(D断面流入)'!F24)</f>
        <v>20</v>
      </c>
      <c r="G24" s="107">
        <f>SUM('【断面別】自動車交通量(A断面流入）'!G24,'【断面別】自動車交通量(B断面流入)'!G24,'【断面別】自動車交通量(C断面流入)'!G24,'【断面別】自動車交通量(D断面流入)'!G24)</f>
        <v>8</v>
      </c>
      <c r="H24" s="107">
        <f t="shared" si="6"/>
        <v>289</v>
      </c>
      <c r="I24" s="107">
        <f t="shared" si="7"/>
        <v>28</v>
      </c>
      <c r="J24" s="107">
        <f t="shared" si="8"/>
        <v>317</v>
      </c>
      <c r="K24" s="106">
        <f t="shared" si="3"/>
        <v>8.8000000000000007</v>
      </c>
      <c r="L24" s="105">
        <f t="shared" si="4"/>
        <v>1.6</v>
      </c>
    </row>
    <row r="25" spans="2:12" ht="14.45" customHeight="1">
      <c r="B25" s="110" t="s">
        <v>105</v>
      </c>
      <c r="C25" s="109"/>
      <c r="D25" s="108">
        <f>SUM('【断面別】自動車交通量(A断面流入）'!D25,'【断面別】自動車交通量(B断面流入)'!D25,'【断面別】自動車交通量(C断面流入)'!D25,'【断面別】自動車交通量(D断面流入)'!D25)</f>
        <v>227</v>
      </c>
      <c r="E25" s="107">
        <f>SUM('【断面別】自動車交通量(A断面流入）'!E25,'【断面別】自動車交通量(B断面流入)'!E25,'【断面別】自動車交通量(C断面流入)'!E25,'【断面別】自動車交通量(D断面流入)'!E25)</f>
        <v>51</v>
      </c>
      <c r="F25" s="107">
        <f>SUM('【断面別】自動車交通量(A断面流入）'!F25,'【断面別】自動車交通量(B断面流入)'!F25,'【断面別】自動車交通量(C断面流入)'!F25,'【断面別】自動車交通量(D断面流入)'!F25)</f>
        <v>23</v>
      </c>
      <c r="G25" s="107">
        <f>SUM('【断面別】自動車交通量(A断面流入）'!G25,'【断面別】自動車交通量(B断面流入)'!G25,'【断面別】自動車交通量(C断面流入)'!G25,'【断面別】自動車交通量(D断面流入)'!G25)</f>
        <v>5</v>
      </c>
      <c r="H25" s="107">
        <f t="shared" si="6"/>
        <v>278</v>
      </c>
      <c r="I25" s="107">
        <f t="shared" si="7"/>
        <v>28</v>
      </c>
      <c r="J25" s="107">
        <f t="shared" si="8"/>
        <v>306</v>
      </c>
      <c r="K25" s="106">
        <f t="shared" si="3"/>
        <v>9.1999999999999993</v>
      </c>
      <c r="L25" s="105">
        <f t="shared" si="4"/>
        <v>1.5</v>
      </c>
    </row>
    <row r="26" spans="2:12" ht="14.45" customHeight="1">
      <c r="B26" s="110" t="s">
        <v>104</v>
      </c>
      <c r="C26" s="109"/>
      <c r="D26" s="108">
        <f>SUM('【断面別】自動車交通量(A断面流入）'!D26,'【断面別】自動車交通量(B断面流入)'!D26,'【断面別】自動車交通量(C断面流入)'!D26,'【断面別】自動車交通量(D断面流入)'!D26)</f>
        <v>201</v>
      </c>
      <c r="E26" s="107">
        <f>SUM('【断面別】自動車交通量(A断面流入）'!E26,'【断面別】自動車交通量(B断面流入)'!E26,'【断面別】自動車交通量(C断面流入)'!E26,'【断面別】自動車交通量(D断面流入)'!E26)</f>
        <v>32</v>
      </c>
      <c r="F26" s="107">
        <f>SUM('【断面別】自動車交通量(A断面流入）'!F26,'【断面別】自動車交通量(B断面流入)'!F26,'【断面別】自動車交通量(C断面流入)'!F26,'【断面別】自動車交通量(D断面流入)'!F26)</f>
        <v>24</v>
      </c>
      <c r="G26" s="107">
        <f>SUM('【断面別】自動車交通量(A断面流入）'!G26,'【断面別】自動車交通量(B断面流入)'!G26,'【断面別】自動車交通量(C断面流入)'!G26,'【断面別】自動車交通量(D断面流入)'!G26)</f>
        <v>6</v>
      </c>
      <c r="H26" s="107">
        <f t="shared" si="6"/>
        <v>233</v>
      </c>
      <c r="I26" s="107">
        <f t="shared" si="7"/>
        <v>30</v>
      </c>
      <c r="J26" s="107">
        <f t="shared" si="8"/>
        <v>263</v>
      </c>
      <c r="K26" s="106">
        <f t="shared" si="3"/>
        <v>11.4</v>
      </c>
      <c r="L26" s="105">
        <f t="shared" si="4"/>
        <v>1.3</v>
      </c>
    </row>
    <row r="27" spans="2:12" ht="14.45" customHeight="1">
      <c r="B27" s="110" t="s">
        <v>103</v>
      </c>
      <c r="C27" s="109"/>
      <c r="D27" s="108">
        <f>SUM('【断面別】自動車交通量(A断面流入）'!D27,'【断面別】自動車交通量(B断面流入)'!D27,'【断面別】自動車交通量(C断面流入)'!D27,'【断面別】自動車交通量(D断面流入)'!D27)</f>
        <v>218</v>
      </c>
      <c r="E27" s="107">
        <f>SUM('【断面別】自動車交通量(A断面流入）'!E27,'【断面別】自動車交通量(B断面流入)'!E27,'【断面別】自動車交通量(C断面流入)'!E27,'【断面別】自動車交通量(D断面流入)'!E27)</f>
        <v>36</v>
      </c>
      <c r="F27" s="107">
        <f>SUM('【断面別】自動車交通量(A断面流入）'!F27,'【断面別】自動車交通量(B断面流入)'!F27,'【断面別】自動車交通量(C断面流入)'!F27,'【断面別】自動車交通量(D断面流入)'!F27)</f>
        <v>42</v>
      </c>
      <c r="G27" s="107">
        <f>SUM('【断面別】自動車交通量(A断面流入）'!G27,'【断面別】自動車交通量(B断面流入)'!G27,'【断面別】自動車交通量(C断面流入)'!G27,'【断面別】自動車交通量(D断面流入)'!G27)</f>
        <v>9</v>
      </c>
      <c r="H27" s="107">
        <f t="shared" si="6"/>
        <v>254</v>
      </c>
      <c r="I27" s="107">
        <f t="shared" si="7"/>
        <v>51</v>
      </c>
      <c r="J27" s="107">
        <f t="shared" si="8"/>
        <v>305</v>
      </c>
      <c r="K27" s="106">
        <f t="shared" si="3"/>
        <v>16.7</v>
      </c>
      <c r="L27" s="105">
        <f t="shared" si="4"/>
        <v>1.5</v>
      </c>
    </row>
    <row r="28" spans="2:12" ht="14.45" customHeight="1">
      <c r="B28" s="104" t="s">
        <v>248</v>
      </c>
      <c r="C28" s="103"/>
      <c r="D28" s="102">
        <f>SUM('【断面別】自動車交通量(A断面流入）'!D28,'【断面別】自動車交通量(B断面流入)'!D28,'【断面別】自動車交通量(C断面流入)'!D28,'【断面別】自動車交通量(D断面流入)'!D28)</f>
        <v>210</v>
      </c>
      <c r="E28" s="101">
        <f>SUM('【断面別】自動車交通量(A断面流入）'!E28,'【断面別】自動車交通量(B断面流入)'!E28,'【断面別】自動車交通量(C断面流入)'!E28,'【断面別】自動車交通量(D断面流入)'!E28)</f>
        <v>30</v>
      </c>
      <c r="F28" s="101">
        <f>SUM('【断面別】自動車交通量(A断面流入）'!F28,'【断面別】自動車交通量(B断面流入)'!F28,'【断面別】自動車交通量(C断面流入)'!F28,'【断面別】自動車交通量(D断面流入)'!F28)</f>
        <v>19</v>
      </c>
      <c r="G28" s="101">
        <f>SUM('【断面別】自動車交通量(A断面流入）'!G28,'【断面別】自動車交通量(B断面流入)'!G28,'【断面別】自動車交通量(C断面流入)'!G28,'【断面別】自動車交通量(D断面流入)'!G28)</f>
        <v>6</v>
      </c>
      <c r="H28" s="101">
        <f t="shared" si="6"/>
        <v>240</v>
      </c>
      <c r="I28" s="101">
        <f t="shared" si="7"/>
        <v>25</v>
      </c>
      <c r="J28" s="101">
        <f t="shared" si="8"/>
        <v>265</v>
      </c>
      <c r="K28" s="100">
        <f t="shared" si="3"/>
        <v>9.4</v>
      </c>
      <c r="L28" s="99">
        <f t="shared" si="4"/>
        <v>1.3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1352</v>
      </c>
      <c r="E29" s="95">
        <f t="shared" si="9"/>
        <v>219</v>
      </c>
      <c r="F29" s="95">
        <f t="shared" si="9"/>
        <v>151</v>
      </c>
      <c r="G29" s="95">
        <f t="shared" si="9"/>
        <v>41</v>
      </c>
      <c r="H29" s="95">
        <f t="shared" si="9"/>
        <v>1571</v>
      </c>
      <c r="I29" s="95">
        <f t="shared" si="9"/>
        <v>192</v>
      </c>
      <c r="J29" s="95">
        <f t="shared" si="9"/>
        <v>1763</v>
      </c>
      <c r="K29" s="94">
        <f t="shared" si="3"/>
        <v>10.9</v>
      </c>
      <c r="L29" s="93">
        <f t="shared" si="4"/>
        <v>8.8000000000000007</v>
      </c>
    </row>
    <row r="30" spans="2:12" ht="14.45" customHeight="1" thickTop="1">
      <c r="B30" s="124" t="s">
        <v>247</v>
      </c>
      <c r="C30" s="123"/>
      <c r="D30" s="90">
        <f>SUM('【断面別】自動車交通量(A断面流入）'!D30,'【断面別】自動車交通量(B断面流入)'!D30,'【断面別】自動車交通量(C断面流入)'!D30,'【断面別】自動車交通量(D断面流入)'!D30)</f>
        <v>1174</v>
      </c>
      <c r="E30" s="89">
        <f>SUM('【断面別】自動車交通量(A断面流入）'!E30,'【断面別】自動車交通量(B断面流入)'!E30,'【断面別】自動車交通量(C断面流入)'!E30,'【断面別】自動車交通量(D断面流入)'!E30)</f>
        <v>200</v>
      </c>
      <c r="F30" s="89">
        <f>SUM('【断面別】自動車交通量(A断面流入）'!F30,'【断面別】自動車交通量(B断面流入)'!F30,'【断面別】自動車交通量(C断面流入)'!F30,'【断面別】自動車交通量(D断面流入)'!F30)</f>
        <v>175</v>
      </c>
      <c r="G30" s="89">
        <f>SUM('【断面別】自動車交通量(A断面流入）'!G30,'【断面別】自動車交通量(B断面流入)'!G30,'【断面別】自動車交通量(C断面流入)'!G30,'【断面別】自動車交通量(D断面流入)'!G30)</f>
        <v>19</v>
      </c>
      <c r="H30" s="89">
        <f t="shared" ref="H30:H43" si="10">SUM(D30:E30)</f>
        <v>1374</v>
      </c>
      <c r="I30" s="89">
        <f t="shared" ref="I30:I43" si="11">SUM(F30:G30)</f>
        <v>194</v>
      </c>
      <c r="J30" s="89">
        <f t="shared" ref="J30:J43" si="12">SUM(H30:I30)</f>
        <v>1568</v>
      </c>
      <c r="K30" s="88">
        <f t="shared" si="3"/>
        <v>12.4</v>
      </c>
      <c r="L30" s="87">
        <f t="shared" si="4"/>
        <v>7.8</v>
      </c>
    </row>
    <row r="31" spans="2:12" ht="14.45" customHeight="1">
      <c r="B31" s="122" t="s">
        <v>246</v>
      </c>
      <c r="C31" s="121"/>
      <c r="D31" s="120">
        <f>SUM('【断面別】自動車交通量(A断面流入）'!D31,'【断面別】自動車交通量(B断面流入)'!D31,'【断面別】自動車交通量(C断面流入)'!D31,'【断面別】自動車交通量(D断面流入)'!D31)</f>
        <v>1159</v>
      </c>
      <c r="E31" s="119">
        <f>SUM('【断面別】自動車交通量(A断面流入）'!E31,'【断面別】自動車交通量(B断面流入)'!E31,'【断面別】自動車交通量(C断面流入)'!E31,'【断面別】自動車交通量(D断面流入)'!E31)</f>
        <v>221</v>
      </c>
      <c r="F31" s="119">
        <f>SUM('【断面別】自動車交通量(A断面流入）'!F31,'【断面別】自動車交通量(B断面流入)'!F31,'【断面別】自動車交通量(C断面流入)'!F31,'【断面別】自動車交通量(D断面流入)'!F31)</f>
        <v>157</v>
      </c>
      <c r="G31" s="119">
        <f>SUM('【断面別】自動車交通量(A断面流入）'!G31,'【断面別】自動車交通量(B断面流入)'!G31,'【断面別】自動車交通量(C断面流入)'!G31,'【断面別】自動車交通量(D断面流入)'!G31)</f>
        <v>18</v>
      </c>
      <c r="H31" s="119">
        <f t="shared" si="10"/>
        <v>1380</v>
      </c>
      <c r="I31" s="119">
        <f t="shared" si="11"/>
        <v>175</v>
      </c>
      <c r="J31" s="119">
        <f t="shared" si="12"/>
        <v>1555</v>
      </c>
      <c r="K31" s="118">
        <f t="shared" si="3"/>
        <v>11.3</v>
      </c>
      <c r="L31" s="117">
        <f t="shared" si="4"/>
        <v>7.7</v>
      </c>
    </row>
    <row r="32" spans="2:12" ht="14.45" customHeight="1">
      <c r="B32" s="122" t="s">
        <v>245</v>
      </c>
      <c r="C32" s="121"/>
      <c r="D32" s="120">
        <f>SUM('【断面別】自動車交通量(A断面流入）'!D32,'【断面別】自動車交通量(B断面流入)'!D32,'【断面別】自動車交通量(C断面流入)'!D32,'【断面別】自動車交通量(D断面流入)'!D32)</f>
        <v>1208</v>
      </c>
      <c r="E32" s="119">
        <f>SUM('【断面別】自動車交通量(A断面流入）'!E32,'【断面別】自動車交通量(B断面流入)'!E32,'【断面別】自動車交通量(C断面流入)'!E32,'【断面別】自動車交通量(D断面流入)'!E32)</f>
        <v>250</v>
      </c>
      <c r="F32" s="119">
        <f>SUM('【断面別】自動車交通量(A断面流入）'!F32,'【断面別】自動車交通量(B断面流入)'!F32,'【断面別】自動車交通量(C断面流入)'!F32,'【断面別】自動車交通量(D断面流入)'!F32)</f>
        <v>129</v>
      </c>
      <c r="G32" s="119">
        <f>SUM('【断面別】自動車交通量(A断面流入）'!G32,'【断面別】自動車交通量(B断面流入)'!G32,'【断面別】自動車交通量(C断面流入)'!G32,'【断面別】自動車交通量(D断面流入)'!G32)</f>
        <v>16</v>
      </c>
      <c r="H32" s="119">
        <f t="shared" si="10"/>
        <v>1458</v>
      </c>
      <c r="I32" s="119">
        <f t="shared" si="11"/>
        <v>145</v>
      </c>
      <c r="J32" s="119">
        <f t="shared" si="12"/>
        <v>1603</v>
      </c>
      <c r="K32" s="118">
        <f t="shared" si="3"/>
        <v>9</v>
      </c>
      <c r="L32" s="117">
        <f t="shared" si="4"/>
        <v>8</v>
      </c>
    </row>
    <row r="33" spans="2:12" ht="14.45" customHeight="1">
      <c r="B33" s="122" t="s">
        <v>244</v>
      </c>
      <c r="C33" s="121"/>
      <c r="D33" s="120">
        <f>SUM('【断面別】自動車交通量(A断面流入）'!D33,'【断面別】自動車交通量(B断面流入)'!D33,'【断面別】自動車交通量(C断面流入)'!D33,'【断面別】自動車交通量(D断面流入)'!D33)</f>
        <v>1245</v>
      </c>
      <c r="E33" s="119">
        <f>SUM('【断面別】自動車交通量(A断面流入）'!E33,'【断面別】自動車交通量(B断面流入)'!E33,'【断面別】自動車交通量(C断面流入)'!E33,'【断面別】自動車交通量(D断面流入)'!E33)</f>
        <v>210</v>
      </c>
      <c r="F33" s="119">
        <f>SUM('【断面別】自動車交通量(A断面流入）'!F33,'【断面別】自動車交通量(B断面流入)'!F33,'【断面別】自動車交通量(C断面流入)'!F33,'【断面別】自動車交通量(D断面流入)'!F33)</f>
        <v>119</v>
      </c>
      <c r="G33" s="119">
        <f>SUM('【断面別】自動車交通量(A断面流入）'!G33,'【断面別】自動車交通量(B断面流入)'!G33,'【断面別】自動車交通量(C断面流入)'!G33,'【断面別】自動車交通量(D断面流入)'!G33)</f>
        <v>16</v>
      </c>
      <c r="H33" s="119">
        <f t="shared" si="10"/>
        <v>1455</v>
      </c>
      <c r="I33" s="119">
        <f t="shared" si="11"/>
        <v>135</v>
      </c>
      <c r="J33" s="119">
        <f t="shared" si="12"/>
        <v>1590</v>
      </c>
      <c r="K33" s="118">
        <f t="shared" si="3"/>
        <v>8.5</v>
      </c>
      <c r="L33" s="117">
        <f t="shared" si="4"/>
        <v>7.9</v>
      </c>
    </row>
    <row r="34" spans="2:12" ht="14.45" customHeight="1">
      <c r="B34" s="122" t="s">
        <v>243</v>
      </c>
      <c r="C34" s="121"/>
      <c r="D34" s="120">
        <f>SUM('【断面別】自動車交通量(A断面流入）'!D34,'【断面別】自動車交通量(B断面流入)'!D34,'【断面別】自動車交通量(C断面流入)'!D34,'【断面別】自動車交通量(D断面流入)'!D34)</f>
        <v>1211</v>
      </c>
      <c r="E34" s="119">
        <f>SUM('【断面別】自動車交通量(A断面流入）'!E34,'【断面別】自動車交通量(B断面流入)'!E34,'【断面別】自動車交通量(C断面流入)'!E34,'【断面別】自動車交通量(D断面流入)'!E34)</f>
        <v>224</v>
      </c>
      <c r="F34" s="119">
        <f>SUM('【断面別】自動車交通量(A断面流入）'!F34,'【断面別】自動車交通量(B断面流入)'!F34,'【断面別】自動車交通量(C断面流入)'!F34,'【断面別】自動車交通量(D断面流入)'!F34)</f>
        <v>111</v>
      </c>
      <c r="G34" s="119">
        <f>SUM('【断面別】自動車交通量(A断面流入）'!G34,'【断面別】自動車交通量(B断面流入)'!G34,'【断面別】自動車交通量(C断面流入)'!G34,'【断面別】自動車交通量(D断面流入)'!G34)</f>
        <v>19</v>
      </c>
      <c r="H34" s="119">
        <f t="shared" si="10"/>
        <v>1435</v>
      </c>
      <c r="I34" s="119">
        <f t="shared" si="11"/>
        <v>130</v>
      </c>
      <c r="J34" s="119">
        <f t="shared" si="12"/>
        <v>1565</v>
      </c>
      <c r="K34" s="118">
        <f t="shared" si="3"/>
        <v>8.3000000000000007</v>
      </c>
      <c r="L34" s="117">
        <f t="shared" si="4"/>
        <v>7.8</v>
      </c>
    </row>
    <row r="35" spans="2:12" ht="14.45" customHeight="1">
      <c r="B35" s="122" t="s">
        <v>242</v>
      </c>
      <c r="C35" s="121"/>
      <c r="D35" s="120">
        <f>SUM('【断面別】自動車交通量(A断面流入）'!D35,'【断面別】自動車交通量(B断面流入)'!D35,'【断面別】自動車交通量(C断面流入)'!D35,'【断面別】自動車交通量(D断面流入)'!D35)</f>
        <v>1243</v>
      </c>
      <c r="E35" s="119">
        <f>SUM('【断面別】自動車交通量(A断面流入）'!E35,'【断面別】自動車交通量(B断面流入)'!E35,'【断面別】自動車交通量(C断面流入)'!E35,'【断面別】自動車交通量(D断面流入)'!E35)</f>
        <v>220</v>
      </c>
      <c r="F35" s="119">
        <f>SUM('【断面別】自動車交通量(A断面流入）'!F35,'【断面別】自動車交通量(B断面流入)'!F35,'【断面別】自動車交通量(C断面流入)'!F35,'【断面別】自動車交通量(D断面流入)'!F35)</f>
        <v>98</v>
      </c>
      <c r="G35" s="119">
        <f>SUM('【断面別】自動車交通量(A断面流入）'!G35,'【断面別】自動車交通量(B断面流入)'!G35,'【断面別】自動車交通量(C断面流入)'!G35,'【断面別】自動車交通量(D断面流入)'!G35)</f>
        <v>26</v>
      </c>
      <c r="H35" s="119">
        <f t="shared" si="10"/>
        <v>1463</v>
      </c>
      <c r="I35" s="119">
        <f t="shared" si="11"/>
        <v>124</v>
      </c>
      <c r="J35" s="119">
        <f t="shared" si="12"/>
        <v>1587</v>
      </c>
      <c r="K35" s="118">
        <f t="shared" si="3"/>
        <v>7.8</v>
      </c>
      <c r="L35" s="117">
        <f t="shared" si="4"/>
        <v>7.9</v>
      </c>
    </row>
    <row r="36" spans="2:12" ht="14.45" customHeight="1">
      <c r="B36" s="122" t="s">
        <v>241</v>
      </c>
      <c r="C36" s="121"/>
      <c r="D36" s="120">
        <f>SUM('【断面別】自動車交通量(A断面流入）'!D36,'【断面別】自動車交通量(B断面流入)'!D36,'【断面別】自動車交通量(C断面流入)'!D36,'【断面別】自動車交通量(D断面流入)'!D36)</f>
        <v>1254</v>
      </c>
      <c r="E36" s="119">
        <f>SUM('【断面別】自動車交通量(A断面流入）'!E36,'【断面別】自動車交通量(B断面流入)'!E36,'【断面別】自動車交通量(C断面流入)'!E36,'【断面別】自動車交通量(D断面流入)'!E36)</f>
        <v>209</v>
      </c>
      <c r="F36" s="119">
        <f>SUM('【断面別】自動車交通量(A断面流入）'!F36,'【断面別】自動車交通量(B断面流入)'!F36,'【断面別】自動車交通量(C断面流入)'!F36,'【断面別】自動車交通量(D断面流入)'!F36)</f>
        <v>107</v>
      </c>
      <c r="G36" s="119">
        <f>SUM('【断面別】自動車交通量(A断面流入）'!G36,'【断面別】自動車交通量(B断面流入)'!G36,'【断面別】自動車交通量(C断面流入)'!G36,'【断面別】自動車交通量(D断面流入)'!G36)</f>
        <v>20</v>
      </c>
      <c r="H36" s="119">
        <f t="shared" si="10"/>
        <v>1463</v>
      </c>
      <c r="I36" s="119">
        <f t="shared" si="11"/>
        <v>127</v>
      </c>
      <c r="J36" s="119">
        <f t="shared" si="12"/>
        <v>1590</v>
      </c>
      <c r="K36" s="118">
        <f t="shared" si="3"/>
        <v>8</v>
      </c>
      <c r="L36" s="117">
        <f t="shared" si="4"/>
        <v>7.9</v>
      </c>
    </row>
    <row r="37" spans="2:12" ht="14.45" customHeight="1">
      <c r="B37" s="122" t="s">
        <v>240</v>
      </c>
      <c r="C37" s="121"/>
      <c r="D37" s="120">
        <f>SUM('【断面別】自動車交通量(A断面流入）'!D37,'【断面別】自動車交通量(B断面流入)'!D37,'【断面別】自動車交通量(C断面流入)'!D37,'【断面別】自動車交通量(D断面流入)'!D37)</f>
        <v>1468</v>
      </c>
      <c r="E37" s="119">
        <f>SUM('【断面別】自動車交通量(A断面流入）'!E37,'【断面別】自動車交通量(B断面流入)'!E37,'【断面別】自動車交通量(C断面流入)'!E37,'【断面別】自動車交通量(D断面流入)'!E37)</f>
        <v>235</v>
      </c>
      <c r="F37" s="119">
        <f>SUM('【断面別】自動車交通量(A断面流入）'!F37,'【断面別】自動車交通量(B断面流入)'!F37,'【断面別】自動車交通量(C断面流入)'!F37,'【断面別】自動車交通量(D断面流入)'!F37)</f>
        <v>100</v>
      </c>
      <c r="G37" s="119">
        <f>SUM('【断面別】自動車交通量(A断面流入）'!G37,'【断面別】自動車交通量(B断面流入)'!G37,'【断面別】自動車交通量(C断面流入)'!G37,'【断面別】自動車交通量(D断面流入)'!G37)</f>
        <v>21</v>
      </c>
      <c r="H37" s="119">
        <f t="shared" si="10"/>
        <v>1703</v>
      </c>
      <c r="I37" s="119">
        <f t="shared" si="11"/>
        <v>121</v>
      </c>
      <c r="J37" s="119">
        <f t="shared" si="12"/>
        <v>1824</v>
      </c>
      <c r="K37" s="118">
        <f t="shared" si="3"/>
        <v>6.6</v>
      </c>
      <c r="L37" s="117">
        <f t="shared" si="4"/>
        <v>9.1</v>
      </c>
    </row>
    <row r="38" spans="2:12" ht="14.45" customHeight="1">
      <c r="B38" s="116" t="s">
        <v>92</v>
      </c>
      <c r="C38" s="115"/>
      <c r="D38" s="114">
        <f>SUM('【断面別】自動車交通量(A断面流入）'!D38,'【断面別】自動車交通量(B断面流入)'!D38,'【断面別】自動車交通量(C断面流入)'!D38,'【断面別】自動車交通量(D断面流入)'!D38)</f>
        <v>289</v>
      </c>
      <c r="E38" s="113">
        <f>SUM('【断面別】自動車交通量(A断面流入）'!E38,'【断面別】自動車交通量(B断面流入)'!E38,'【断面別】自動車交通量(C断面流入)'!E38,'【断面別】自動車交通量(D断面流入)'!E38)</f>
        <v>33</v>
      </c>
      <c r="F38" s="113">
        <f>SUM('【断面別】自動車交通量(A断面流入）'!F38,'【断面別】自動車交通量(B断面流入)'!F38,'【断面別】自動車交通量(C断面流入)'!F38,'【断面別】自動車交通量(D断面流入)'!F38)</f>
        <v>19</v>
      </c>
      <c r="G38" s="113">
        <f>SUM('【断面別】自動車交通量(A断面流入）'!G38,'【断面別】自動車交通量(B断面流入)'!G38,'【断面別】自動車交通量(C断面流入)'!G38,'【断面別】自動車交通量(D断面流入)'!G38)</f>
        <v>7</v>
      </c>
      <c r="H38" s="113">
        <f t="shared" si="10"/>
        <v>322</v>
      </c>
      <c r="I38" s="113">
        <f t="shared" si="11"/>
        <v>26</v>
      </c>
      <c r="J38" s="113">
        <f t="shared" si="12"/>
        <v>348</v>
      </c>
      <c r="K38" s="112">
        <f t="shared" si="3"/>
        <v>7.5</v>
      </c>
      <c r="L38" s="111">
        <f t="shared" si="4"/>
        <v>1.7</v>
      </c>
    </row>
    <row r="39" spans="2:12" ht="14.45" customHeight="1">
      <c r="B39" s="110" t="s">
        <v>91</v>
      </c>
      <c r="C39" s="109"/>
      <c r="D39" s="108">
        <f>SUM('【断面別】自動車交通量(A断面流入）'!D39,'【断面別】自動車交通量(B断面流入)'!D39,'【断面別】自動車交通量(C断面流入)'!D39,'【断面別】自動車交通量(D断面流入)'!D39)</f>
        <v>262</v>
      </c>
      <c r="E39" s="107">
        <f>SUM('【断面別】自動車交通量(A断面流入）'!E39,'【断面別】自動車交通量(B断面流入)'!E39,'【断面別】自動車交通量(C断面流入)'!E39,'【断面別】自動車交通量(D断面流入)'!E39)</f>
        <v>33</v>
      </c>
      <c r="F39" s="107">
        <f>SUM('【断面別】自動車交通量(A断面流入）'!F39,'【断面別】自動車交通量(B断面流入)'!F39,'【断面別】自動車交通量(C断面流入)'!F39,'【断面別】自動車交通量(D断面流入)'!F39)</f>
        <v>15</v>
      </c>
      <c r="G39" s="107">
        <f>SUM('【断面別】自動車交通量(A断面流入）'!G39,'【断面別】自動車交通量(B断面流入)'!G39,'【断面別】自動車交通量(C断面流入)'!G39,'【断面別】自動車交通量(D断面流入)'!G39)</f>
        <v>3</v>
      </c>
      <c r="H39" s="107">
        <f t="shared" si="10"/>
        <v>295</v>
      </c>
      <c r="I39" s="107">
        <f t="shared" si="11"/>
        <v>18</v>
      </c>
      <c r="J39" s="107">
        <f t="shared" si="12"/>
        <v>313</v>
      </c>
      <c r="K39" s="106">
        <f t="shared" si="3"/>
        <v>5.8</v>
      </c>
      <c r="L39" s="105">
        <f t="shared" si="4"/>
        <v>1.6</v>
      </c>
    </row>
    <row r="40" spans="2:12" ht="14.45" customHeight="1">
      <c r="B40" s="110" t="s">
        <v>90</v>
      </c>
      <c r="C40" s="109"/>
      <c r="D40" s="108">
        <f>SUM('【断面別】自動車交通量(A断面流入）'!D40,'【断面別】自動車交通量(B断面流入)'!D40,'【断面別】自動車交通量(C断面流入)'!D40,'【断面別】自動車交通量(D断面流入)'!D40)</f>
        <v>276</v>
      </c>
      <c r="E40" s="107">
        <f>SUM('【断面別】自動車交通量(A断面流入）'!E40,'【断面別】自動車交通量(B断面流入)'!E40,'【断面別】自動車交通量(C断面流入)'!E40,'【断面別】自動車交通量(D断面流入)'!E40)</f>
        <v>48</v>
      </c>
      <c r="F40" s="107">
        <f>SUM('【断面別】自動車交通量(A断面流入）'!F40,'【断面別】自動車交通量(B断面流入)'!F40,'【断面別】自動車交通量(C断面流入)'!F40,'【断面別】自動車交通量(D断面流入)'!F40)</f>
        <v>10</v>
      </c>
      <c r="G40" s="107">
        <f>SUM('【断面別】自動車交通量(A断面流入）'!G40,'【断面別】自動車交通量(B断面流入)'!G40,'【断面別】自動車交通量(C断面流入)'!G40,'【断面別】自動車交通量(D断面流入)'!G40)</f>
        <v>3</v>
      </c>
      <c r="H40" s="107">
        <f t="shared" si="10"/>
        <v>324</v>
      </c>
      <c r="I40" s="107">
        <f t="shared" si="11"/>
        <v>13</v>
      </c>
      <c r="J40" s="107">
        <f t="shared" si="12"/>
        <v>337</v>
      </c>
      <c r="K40" s="106">
        <f t="shared" si="3"/>
        <v>3.9</v>
      </c>
      <c r="L40" s="105">
        <f t="shared" si="4"/>
        <v>1.7</v>
      </c>
    </row>
    <row r="41" spans="2:12" ht="14.45" customHeight="1">
      <c r="B41" s="110" t="s">
        <v>89</v>
      </c>
      <c r="C41" s="109"/>
      <c r="D41" s="108">
        <f>SUM('【断面別】自動車交通量(A断面流入）'!D41,'【断面別】自動車交通量(B断面流入)'!D41,'【断面別】自動車交通量(C断面流入)'!D41,'【断面別】自動車交通量(D断面流入)'!D41)</f>
        <v>270</v>
      </c>
      <c r="E41" s="107">
        <f>SUM('【断面別】自動車交通量(A断面流入）'!E41,'【断面別】自動車交通量(B断面流入)'!E41,'【断面別】自動車交通量(C断面流入)'!E41,'【断面別】自動車交通量(D断面流入)'!E41)</f>
        <v>46</v>
      </c>
      <c r="F41" s="107">
        <f>SUM('【断面別】自動車交通量(A断面流入）'!F41,'【断面別】自動車交通量(B断面流入)'!F41,'【断面別】自動車交通量(C断面流入)'!F41,'【断面別】自動車交通量(D断面流入)'!F41)</f>
        <v>13</v>
      </c>
      <c r="G41" s="107">
        <f>SUM('【断面別】自動車交通量(A断面流入）'!G41,'【断面別】自動車交通量(B断面流入)'!G41,'【断面別】自動車交通量(C断面流入)'!G41,'【断面別】自動車交通量(D断面流入)'!G41)</f>
        <v>6</v>
      </c>
      <c r="H41" s="107">
        <f t="shared" si="10"/>
        <v>316</v>
      </c>
      <c r="I41" s="107">
        <f t="shared" si="11"/>
        <v>19</v>
      </c>
      <c r="J41" s="107">
        <f t="shared" si="12"/>
        <v>335</v>
      </c>
      <c r="K41" s="106">
        <f t="shared" si="3"/>
        <v>5.7</v>
      </c>
      <c r="L41" s="105">
        <f t="shared" si="4"/>
        <v>1.7</v>
      </c>
    </row>
    <row r="42" spans="2:12" ht="14.45" customHeight="1">
      <c r="B42" s="110" t="s">
        <v>88</v>
      </c>
      <c r="C42" s="109"/>
      <c r="D42" s="108">
        <f>SUM('【断面別】自動車交通量(A断面流入）'!D42,'【断面別】自動車交通量(B断面流入)'!D42,'【断面別】自動車交通量(C断面流入)'!D42,'【断面別】自動車交通量(D断面流入)'!D42)</f>
        <v>254</v>
      </c>
      <c r="E42" s="107">
        <f>SUM('【断面別】自動車交通量(A断面流入）'!E42,'【断面別】自動車交通量(B断面流入)'!E42,'【断面別】自動車交通量(C断面流入)'!E42,'【断面別】自動車交通量(D断面流入)'!E42)</f>
        <v>44</v>
      </c>
      <c r="F42" s="107">
        <f>SUM('【断面別】自動車交通量(A断面流入）'!F42,'【断面別】自動車交通量(B断面流入)'!F42,'【断面別】自動車交通量(C断面流入)'!F42,'【断面別】自動車交通量(D断面流入)'!F42)</f>
        <v>9</v>
      </c>
      <c r="G42" s="107">
        <f>SUM('【断面別】自動車交通量(A断面流入）'!G42,'【断面別】自動車交通量(B断面流入)'!G42,'【断面別】自動車交通量(C断面流入)'!G42,'【断面別】自動車交通量(D断面流入)'!G42)</f>
        <v>3</v>
      </c>
      <c r="H42" s="107">
        <f t="shared" si="10"/>
        <v>298</v>
      </c>
      <c r="I42" s="107">
        <f t="shared" si="11"/>
        <v>12</v>
      </c>
      <c r="J42" s="107">
        <f t="shared" si="12"/>
        <v>310</v>
      </c>
      <c r="K42" s="106">
        <f t="shared" si="3"/>
        <v>3.9</v>
      </c>
      <c r="L42" s="105">
        <f t="shared" si="4"/>
        <v>1.5</v>
      </c>
    </row>
    <row r="43" spans="2:12" ht="14.45" customHeight="1">
      <c r="B43" s="104" t="s">
        <v>239</v>
      </c>
      <c r="C43" s="103"/>
      <c r="D43" s="102">
        <f>SUM('【断面別】自動車交通量(A断面流入）'!D43,'【断面別】自動車交通量(B断面流入)'!D43,'【断面別】自動車交通量(C断面流入)'!D43,'【断面別】自動車交通量(D断面流入)'!D43)</f>
        <v>268</v>
      </c>
      <c r="E43" s="101">
        <f>SUM('【断面別】自動車交通量(A断面流入）'!E43,'【断面別】自動車交通量(B断面流入)'!E43,'【断面別】自動車交通量(C断面流入)'!E43,'【断面別】自動車交通量(D断面流入)'!E43)</f>
        <v>42</v>
      </c>
      <c r="F43" s="101">
        <f>SUM('【断面別】自動車交通量(A断面流入）'!F43,'【断面別】自動車交通量(B断面流入)'!F43,'【断面別】自動車交通量(C断面流入)'!F43,'【断面別】自動車交通量(D断面流入)'!F43)</f>
        <v>13</v>
      </c>
      <c r="G43" s="101">
        <f>SUM('【断面別】自動車交通量(A断面流入）'!G43,'【断面別】自動車交通量(B断面流入)'!G43,'【断面別】自動車交通量(C断面流入)'!G43,'【断面別】自動車交通量(D断面流入)'!G43)</f>
        <v>4</v>
      </c>
      <c r="H43" s="101">
        <f t="shared" si="10"/>
        <v>310</v>
      </c>
      <c r="I43" s="101">
        <f t="shared" si="11"/>
        <v>17</v>
      </c>
      <c r="J43" s="101">
        <f t="shared" si="12"/>
        <v>327</v>
      </c>
      <c r="K43" s="100">
        <f t="shared" si="3"/>
        <v>5.2</v>
      </c>
      <c r="L43" s="99">
        <f t="shared" si="4"/>
        <v>1.6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1619</v>
      </c>
      <c r="E44" s="95">
        <f t="shared" si="13"/>
        <v>246</v>
      </c>
      <c r="F44" s="95">
        <f t="shared" si="13"/>
        <v>79</v>
      </c>
      <c r="G44" s="95">
        <f t="shared" si="13"/>
        <v>26</v>
      </c>
      <c r="H44" s="95">
        <f t="shared" si="13"/>
        <v>1865</v>
      </c>
      <c r="I44" s="95">
        <f t="shared" si="13"/>
        <v>105</v>
      </c>
      <c r="J44" s="95">
        <f t="shared" si="13"/>
        <v>1970</v>
      </c>
      <c r="K44" s="94">
        <f t="shared" si="3"/>
        <v>5.3</v>
      </c>
      <c r="L44" s="93">
        <f t="shared" si="4"/>
        <v>9.8000000000000007</v>
      </c>
    </row>
    <row r="45" spans="2:12" ht="14.45" customHeight="1" thickTop="1">
      <c r="B45" s="116" t="s">
        <v>85</v>
      </c>
      <c r="C45" s="115"/>
      <c r="D45" s="114">
        <f>SUM('【断面別】自動車交通量(A断面流入）'!D45,'【断面別】自動車交通量(B断面流入)'!D45,'【断面別】自動車交通量(C断面流入)'!D45,'【断面別】自動車交通量(D断面流入)'!D45)</f>
        <v>265</v>
      </c>
      <c r="E45" s="113">
        <f>SUM('【断面別】自動車交通量(A断面流入）'!E45,'【断面別】自動車交通量(B断面流入)'!E45,'【断面別】自動車交通量(C断面流入)'!E45,'【断面別】自動車交通量(D断面流入)'!E45)</f>
        <v>30</v>
      </c>
      <c r="F45" s="113">
        <f>SUM('【断面別】自動車交通量(A断面流入）'!F45,'【断面別】自動車交通量(B断面流入)'!F45,'【断面別】自動車交通量(C断面流入)'!F45,'【断面別】自動車交通量(D断面流入)'!F45)</f>
        <v>5</v>
      </c>
      <c r="G45" s="113">
        <f>SUM('【断面別】自動車交通量(A断面流入）'!G45,'【断面別】自動車交通量(B断面流入)'!G45,'【断面別】自動車交通量(C断面流入)'!G45,'【断面別】自動車交通量(D断面流入)'!G45)</f>
        <v>9</v>
      </c>
      <c r="H45" s="113">
        <f t="shared" ref="H45:H50" si="14">SUM(D45:E45)</f>
        <v>295</v>
      </c>
      <c r="I45" s="113">
        <f t="shared" ref="I45:I50" si="15">SUM(F45:G45)</f>
        <v>14</v>
      </c>
      <c r="J45" s="113">
        <f t="shared" ref="J45:J50" si="16">SUM(H45:I45)</f>
        <v>309</v>
      </c>
      <c r="K45" s="112">
        <f t="shared" si="3"/>
        <v>4.5</v>
      </c>
      <c r="L45" s="111">
        <f t="shared" si="4"/>
        <v>1.5</v>
      </c>
    </row>
    <row r="46" spans="2:12" ht="14.45" customHeight="1">
      <c r="B46" s="110" t="s">
        <v>84</v>
      </c>
      <c r="C46" s="109"/>
      <c r="D46" s="108">
        <f>SUM('【断面別】自動車交通量(A断面流入）'!D46,'【断面別】自動車交通量(B断面流入)'!D46,'【断面別】自動車交通量(C断面流入)'!D46,'【断面別】自動車交通量(D断面流入)'!D46)</f>
        <v>277</v>
      </c>
      <c r="E46" s="107">
        <f>SUM('【断面別】自動車交通量(A断面流入）'!E46,'【断面別】自動車交通量(B断面流入)'!E46,'【断面別】自動車交通量(C断面流入)'!E46,'【断面別】自動車交通量(D断面流入)'!E46)</f>
        <v>37</v>
      </c>
      <c r="F46" s="107">
        <f>SUM('【断面別】自動車交通量(A断面流入）'!F46,'【断面別】自動車交通量(B断面流入)'!F46,'【断面別】自動車交通量(C断面流入)'!F46,'【断面別】自動車交通量(D断面流入)'!F46)</f>
        <v>11</v>
      </c>
      <c r="G46" s="107">
        <f>SUM('【断面別】自動車交通量(A断面流入）'!G46,'【断面別】自動車交通量(B断面流入)'!G46,'【断面別】自動車交通量(C断面流入)'!G46,'【断面別】自動車交通量(D断面流入)'!G46)</f>
        <v>2</v>
      </c>
      <c r="H46" s="107">
        <f t="shared" si="14"/>
        <v>314</v>
      </c>
      <c r="I46" s="107">
        <f t="shared" si="15"/>
        <v>13</v>
      </c>
      <c r="J46" s="107">
        <f t="shared" si="16"/>
        <v>327</v>
      </c>
      <c r="K46" s="106">
        <f t="shared" si="3"/>
        <v>4</v>
      </c>
      <c r="L46" s="105">
        <f t="shared" si="4"/>
        <v>1.6</v>
      </c>
    </row>
    <row r="47" spans="2:12" ht="14.45" customHeight="1">
      <c r="B47" s="110" t="s">
        <v>83</v>
      </c>
      <c r="C47" s="109"/>
      <c r="D47" s="108">
        <f>SUM('【断面別】自動車交通量(A断面流入）'!D47,'【断面別】自動車交通量(B断面流入)'!D47,'【断面別】自動車交通量(C断面流入)'!D47,'【断面別】自動車交通量(D断面流入)'!D47)</f>
        <v>287</v>
      </c>
      <c r="E47" s="107">
        <f>SUM('【断面別】自動車交通量(A断面流入）'!E47,'【断面別】自動車交通量(B断面流入)'!E47,'【断面別】自動車交通量(C断面流入)'!E47,'【断面別】自動車交通量(D断面流入)'!E47)</f>
        <v>25</v>
      </c>
      <c r="F47" s="107">
        <f>SUM('【断面別】自動車交通量(A断面流入）'!F47,'【断面別】自動車交通量(B断面流入)'!F47,'【断面別】自動車交通量(C断面流入)'!F47,'【断面別】自動車交通量(D断面流入)'!F47)</f>
        <v>7</v>
      </c>
      <c r="G47" s="107">
        <f>SUM('【断面別】自動車交通量(A断面流入）'!G47,'【断面別】自動車交通量(B断面流入)'!G47,'【断面別】自動車交通量(C断面流入)'!G47,'【断面別】自動車交通量(D断面流入)'!G47)</f>
        <v>4</v>
      </c>
      <c r="H47" s="107">
        <f t="shared" si="14"/>
        <v>312</v>
      </c>
      <c r="I47" s="107">
        <f t="shared" si="15"/>
        <v>11</v>
      </c>
      <c r="J47" s="107">
        <f t="shared" si="16"/>
        <v>323</v>
      </c>
      <c r="K47" s="106">
        <f t="shared" si="3"/>
        <v>3.4</v>
      </c>
      <c r="L47" s="105">
        <f t="shared" si="4"/>
        <v>1.6</v>
      </c>
    </row>
    <row r="48" spans="2:12" ht="14.45" customHeight="1">
      <c r="B48" s="110" t="s">
        <v>82</v>
      </c>
      <c r="C48" s="109"/>
      <c r="D48" s="108">
        <f>SUM('【断面別】自動車交通量(A断面流入）'!D48,'【断面別】自動車交通量(B断面流入)'!D48,'【断面別】自動車交通量(C断面流入)'!D48,'【断面別】自動車交通量(D断面流入)'!D48)</f>
        <v>234</v>
      </c>
      <c r="E48" s="107">
        <f>SUM('【断面別】自動車交通量(A断面流入）'!E48,'【断面別】自動車交通量(B断面流入)'!E48,'【断面別】自動車交通量(C断面流入)'!E48,'【断面別】自動車交通量(D断面流入)'!E48)</f>
        <v>31</v>
      </c>
      <c r="F48" s="107">
        <f>SUM('【断面別】自動車交通量(A断面流入）'!F48,'【断面別】自動車交通量(B断面流入)'!F48,'【断面別】自動車交通量(C断面流入)'!F48,'【断面別】自動車交通量(D断面流入)'!F48)</f>
        <v>6</v>
      </c>
      <c r="G48" s="107">
        <f>SUM('【断面別】自動車交通量(A断面流入）'!G48,'【断面別】自動車交通量(B断面流入)'!G48,'【断面別】自動車交通量(C断面流入)'!G48,'【断面別】自動車交通量(D断面流入)'!G48)</f>
        <v>6</v>
      </c>
      <c r="H48" s="107">
        <f t="shared" si="14"/>
        <v>265</v>
      </c>
      <c r="I48" s="107">
        <f t="shared" si="15"/>
        <v>12</v>
      </c>
      <c r="J48" s="107">
        <f t="shared" si="16"/>
        <v>277</v>
      </c>
      <c r="K48" s="106">
        <f t="shared" si="3"/>
        <v>4.3</v>
      </c>
      <c r="L48" s="105">
        <f t="shared" si="4"/>
        <v>1.4</v>
      </c>
    </row>
    <row r="49" spans="2:13" ht="14.45" customHeight="1">
      <c r="B49" s="110" t="s">
        <v>81</v>
      </c>
      <c r="C49" s="109"/>
      <c r="D49" s="108">
        <f>SUM('【断面別】自動車交通量(A断面流入）'!D49,'【断面別】自動車交通量(B断面流入)'!D49,'【断面別】自動車交通量(C断面流入)'!D49,'【断面別】自動車交通量(D断面流入)'!D49)</f>
        <v>245</v>
      </c>
      <c r="E49" s="107">
        <f>SUM('【断面別】自動車交通量(A断面流入）'!E49,'【断面別】自動車交通量(B断面流入)'!E49,'【断面別】自動車交通量(C断面流入)'!E49,'【断面別】自動車交通量(D断面流入)'!E49)</f>
        <v>32</v>
      </c>
      <c r="F49" s="107">
        <f>SUM('【断面別】自動車交通量(A断面流入）'!F49,'【断面別】自動車交通量(B断面流入)'!F49,'【断面別】自動車交通量(C断面流入)'!F49,'【断面別】自動車交通量(D断面流入)'!F49)</f>
        <v>12</v>
      </c>
      <c r="G49" s="107">
        <f>SUM('【断面別】自動車交通量(A断面流入）'!G49,'【断面別】自動車交通量(B断面流入)'!G49,'【断面別】自動車交通量(C断面流入)'!G49,'【断面別】自動車交通量(D断面流入)'!G49)</f>
        <v>4</v>
      </c>
      <c r="H49" s="107">
        <f t="shared" si="14"/>
        <v>277</v>
      </c>
      <c r="I49" s="107">
        <f t="shared" si="15"/>
        <v>16</v>
      </c>
      <c r="J49" s="107">
        <f t="shared" si="16"/>
        <v>293</v>
      </c>
      <c r="K49" s="106">
        <f t="shared" si="3"/>
        <v>5.5</v>
      </c>
      <c r="L49" s="105">
        <f t="shared" si="4"/>
        <v>1.5</v>
      </c>
    </row>
    <row r="50" spans="2:13" ht="14.45" customHeight="1">
      <c r="B50" s="104" t="s">
        <v>238</v>
      </c>
      <c r="C50" s="103"/>
      <c r="D50" s="102">
        <f>SUM('【断面別】自動車交通量(A断面流入）'!D50,'【断面別】自動車交通量(B断面流入)'!D50,'【断面別】自動車交通量(C断面流入)'!D50,'【断面別】自動車交通量(D断面流入)'!D50)</f>
        <v>256</v>
      </c>
      <c r="E50" s="101">
        <f>SUM('【断面別】自動車交通量(A断面流入）'!E50,'【断面別】自動車交通量(B断面流入)'!E50,'【断面別】自動車交通量(C断面流入)'!E50,'【断面別】自動車交通量(D断面流入)'!E50)</f>
        <v>27</v>
      </c>
      <c r="F50" s="101">
        <f>SUM('【断面別】自動車交通量(A断面流入）'!F50,'【断面別】自動車交通量(B断面流入)'!F50,'【断面別】自動車交通量(C断面流入)'!F50,'【断面別】自動車交通量(D断面流入)'!F50)</f>
        <v>8</v>
      </c>
      <c r="G50" s="101">
        <f>SUM('【断面別】自動車交通量(A断面流入）'!G50,'【断面別】自動車交通量(B断面流入)'!G50,'【断面別】自動車交通量(C断面流入)'!G50,'【断面別】自動車交通量(D断面流入)'!G50)</f>
        <v>2</v>
      </c>
      <c r="H50" s="101">
        <f t="shared" si="14"/>
        <v>283</v>
      </c>
      <c r="I50" s="101">
        <f t="shared" si="15"/>
        <v>10</v>
      </c>
      <c r="J50" s="101">
        <f t="shared" si="16"/>
        <v>293</v>
      </c>
      <c r="K50" s="100">
        <f t="shared" si="3"/>
        <v>3.4</v>
      </c>
      <c r="L50" s="99">
        <f t="shared" si="4"/>
        <v>1.5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1564</v>
      </c>
      <c r="E51" s="95">
        <f t="shared" si="17"/>
        <v>182</v>
      </c>
      <c r="F51" s="95">
        <f t="shared" si="17"/>
        <v>49</v>
      </c>
      <c r="G51" s="95">
        <f t="shared" si="17"/>
        <v>27</v>
      </c>
      <c r="H51" s="95">
        <f t="shared" si="17"/>
        <v>1746</v>
      </c>
      <c r="I51" s="95">
        <f t="shared" si="17"/>
        <v>76</v>
      </c>
      <c r="J51" s="95">
        <f t="shared" si="17"/>
        <v>1822</v>
      </c>
      <c r="K51" s="94">
        <f t="shared" si="3"/>
        <v>4.2</v>
      </c>
      <c r="L51" s="93">
        <f t="shared" si="4"/>
        <v>9.1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15822</v>
      </c>
      <c r="E52" s="89">
        <f t="shared" si="18"/>
        <v>2632</v>
      </c>
      <c r="F52" s="89">
        <f t="shared" si="18"/>
        <v>1389</v>
      </c>
      <c r="G52" s="89">
        <f t="shared" si="18"/>
        <v>279</v>
      </c>
      <c r="H52" s="89">
        <f t="shared" si="18"/>
        <v>18454</v>
      </c>
      <c r="I52" s="89">
        <f t="shared" si="18"/>
        <v>1668</v>
      </c>
      <c r="J52" s="89">
        <f t="shared" si="18"/>
        <v>20122</v>
      </c>
      <c r="K52" s="88">
        <f t="shared" si="3"/>
        <v>8.3000000000000007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/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4"/>
  <sheetViews>
    <sheetView showGridLines="0" workbookViewId="0"/>
  </sheetViews>
  <sheetFormatPr defaultRowHeight="12"/>
  <cols>
    <col min="1" max="8" width="9" style="65"/>
    <col min="9" max="9" width="5.875" style="65" customWidth="1"/>
    <col min="10" max="10" width="0.75" style="65" customWidth="1"/>
    <col min="11" max="21" width="2.375" style="65" customWidth="1"/>
    <col min="22" max="16384" width="9" style="65"/>
  </cols>
  <sheetData>
    <row r="1" spans="1:12" ht="12" customHeigh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>
      <c r="A13" s="64"/>
      <c r="B13" s="64"/>
      <c r="C13" s="63"/>
      <c r="D13" s="64"/>
      <c r="E13" s="64"/>
      <c r="F13" s="64"/>
      <c r="G13" s="64"/>
      <c r="H13" s="64"/>
      <c r="I13" s="64"/>
      <c r="J13" s="64"/>
      <c r="K13" s="64"/>
      <c r="L13" s="64"/>
    </row>
    <row r="14" spans="1:12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1" ht="19.5" customHeight="1">
      <c r="A33" s="392"/>
      <c r="B33" s="392"/>
      <c r="C33" s="392"/>
      <c r="D33" s="392"/>
      <c r="E33" s="392"/>
      <c r="F33" s="392"/>
      <c r="G33" s="392"/>
      <c r="H33" s="392"/>
      <c r="I33" s="392"/>
      <c r="J33" s="67"/>
      <c r="K33" s="393" t="s">
        <v>55</v>
      </c>
      <c r="L33" s="394"/>
      <c r="M33" s="394"/>
      <c r="N33" s="394"/>
      <c r="O33" s="394"/>
      <c r="P33" s="394"/>
      <c r="Q33" s="394"/>
      <c r="R33" s="394"/>
      <c r="S33" s="394"/>
      <c r="T33" s="394"/>
      <c r="U33" s="394"/>
    </row>
    <row r="34" spans="1:2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</sheetData>
  <mergeCells count="2">
    <mergeCell ref="A33:I33"/>
    <mergeCell ref="K33:U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/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showGridLines="0" workbookViewId="0">
      <pane xSplit="1" ySplit="3" topLeftCell="B10" activePane="bottomRight" state="frozen"/>
      <selection pane="topRight"/>
      <selection pane="bottomLeft"/>
      <selection pane="bottomRight"/>
    </sheetView>
  </sheetViews>
  <sheetFormatPr defaultRowHeight="12"/>
  <cols>
    <col min="1" max="1" width="7.75" style="313" customWidth="1"/>
    <col min="2" max="14" width="5.75" style="313" customWidth="1"/>
    <col min="15" max="16384" width="9" style="313"/>
  </cols>
  <sheetData>
    <row r="1" spans="1:14" ht="20.25" customHeight="1">
      <c r="A1" s="313" t="s">
        <v>316</v>
      </c>
      <c r="B1" s="313" t="s">
        <v>315</v>
      </c>
      <c r="N1" s="343" t="s">
        <v>314</v>
      </c>
    </row>
    <row r="2" spans="1:14" ht="20.25" customHeight="1">
      <c r="A2" s="406" t="s">
        <v>313</v>
      </c>
      <c r="B2" s="403" t="s">
        <v>312</v>
      </c>
      <c r="C2" s="404"/>
      <c r="D2" s="404"/>
      <c r="E2" s="405"/>
      <c r="F2" s="403" t="s">
        <v>311</v>
      </c>
      <c r="G2" s="404"/>
      <c r="H2" s="405"/>
      <c r="I2" s="400" t="s">
        <v>310</v>
      </c>
      <c r="J2" s="401"/>
      <c r="K2" s="401"/>
      <c r="L2" s="401"/>
      <c r="M2" s="402"/>
      <c r="N2" s="395" t="s">
        <v>58</v>
      </c>
    </row>
    <row r="3" spans="1:14" ht="20.25" customHeight="1">
      <c r="A3" s="407"/>
      <c r="B3" s="340">
        <v>1</v>
      </c>
      <c r="C3" s="339">
        <v>2</v>
      </c>
      <c r="D3" s="339">
        <v>3</v>
      </c>
      <c r="E3" s="342">
        <v>4</v>
      </c>
      <c r="F3" s="340">
        <v>5</v>
      </c>
      <c r="G3" s="341">
        <v>6</v>
      </c>
      <c r="H3" s="338">
        <v>7</v>
      </c>
      <c r="I3" s="340">
        <v>8</v>
      </c>
      <c r="J3" s="339">
        <v>9</v>
      </c>
      <c r="K3" s="339">
        <v>10</v>
      </c>
      <c r="L3" s="339">
        <v>11</v>
      </c>
      <c r="M3" s="338">
        <v>12</v>
      </c>
      <c r="N3" s="396"/>
    </row>
    <row r="4" spans="1:14" ht="20.25" customHeight="1">
      <c r="A4" s="397" t="s">
        <v>309</v>
      </c>
      <c r="B4" s="329">
        <v>49</v>
      </c>
      <c r="C4" s="328">
        <v>5</v>
      </c>
      <c r="D4" s="328">
        <v>3</v>
      </c>
      <c r="E4" s="331">
        <v>3</v>
      </c>
      <c r="F4" s="329">
        <v>9</v>
      </c>
      <c r="G4" s="330">
        <v>3</v>
      </c>
      <c r="H4" s="327">
        <v>2</v>
      </c>
      <c r="I4" s="329">
        <v>31</v>
      </c>
      <c r="J4" s="328">
        <v>8</v>
      </c>
      <c r="K4" s="328">
        <v>2</v>
      </c>
      <c r="L4" s="328">
        <v>3</v>
      </c>
      <c r="M4" s="327">
        <v>2</v>
      </c>
      <c r="N4" s="326">
        <f t="shared" ref="N4:N39" si="0">SUM(B4:M4)</f>
        <v>120</v>
      </c>
    </row>
    <row r="5" spans="1:14" ht="20.25" customHeight="1">
      <c r="A5" s="398"/>
      <c r="B5" s="323">
        <v>49</v>
      </c>
      <c r="C5" s="322">
        <v>5</v>
      </c>
      <c r="D5" s="322">
        <v>3</v>
      </c>
      <c r="E5" s="325">
        <v>3</v>
      </c>
      <c r="F5" s="323">
        <v>9</v>
      </c>
      <c r="G5" s="324">
        <v>3</v>
      </c>
      <c r="H5" s="321">
        <v>2</v>
      </c>
      <c r="I5" s="323">
        <v>31</v>
      </c>
      <c r="J5" s="322">
        <v>8</v>
      </c>
      <c r="K5" s="322">
        <v>2</v>
      </c>
      <c r="L5" s="322">
        <v>3</v>
      </c>
      <c r="M5" s="321">
        <v>2</v>
      </c>
      <c r="N5" s="320">
        <f t="shared" si="0"/>
        <v>120</v>
      </c>
    </row>
    <row r="6" spans="1:14" ht="20.25" customHeight="1">
      <c r="A6" s="399"/>
      <c r="B6" s="317">
        <v>49</v>
      </c>
      <c r="C6" s="316">
        <v>5</v>
      </c>
      <c r="D6" s="316">
        <v>3</v>
      </c>
      <c r="E6" s="319">
        <v>3</v>
      </c>
      <c r="F6" s="317">
        <v>9</v>
      </c>
      <c r="G6" s="318">
        <v>3</v>
      </c>
      <c r="H6" s="315">
        <v>2</v>
      </c>
      <c r="I6" s="317">
        <v>31</v>
      </c>
      <c r="J6" s="316">
        <v>8</v>
      </c>
      <c r="K6" s="316">
        <v>2</v>
      </c>
      <c r="L6" s="316">
        <v>3</v>
      </c>
      <c r="M6" s="315">
        <v>2</v>
      </c>
      <c r="N6" s="314">
        <f t="shared" si="0"/>
        <v>120</v>
      </c>
    </row>
    <row r="7" spans="1:14" ht="20.25" customHeight="1">
      <c r="A7" s="397" t="s">
        <v>308</v>
      </c>
      <c r="B7" s="329">
        <v>49</v>
      </c>
      <c r="C7" s="328">
        <v>6</v>
      </c>
      <c r="D7" s="328">
        <v>2</v>
      </c>
      <c r="E7" s="331">
        <v>3</v>
      </c>
      <c r="F7" s="329">
        <v>9</v>
      </c>
      <c r="G7" s="330">
        <v>3</v>
      </c>
      <c r="H7" s="327">
        <v>2</v>
      </c>
      <c r="I7" s="329">
        <v>31</v>
      </c>
      <c r="J7" s="328">
        <v>8</v>
      </c>
      <c r="K7" s="328">
        <v>2</v>
      </c>
      <c r="L7" s="328">
        <v>3</v>
      </c>
      <c r="M7" s="327">
        <v>2</v>
      </c>
      <c r="N7" s="326">
        <f t="shared" si="0"/>
        <v>120</v>
      </c>
    </row>
    <row r="8" spans="1:14" ht="20.25" customHeight="1">
      <c r="A8" s="398"/>
      <c r="B8" s="323">
        <v>49</v>
      </c>
      <c r="C8" s="322">
        <v>6</v>
      </c>
      <c r="D8" s="322">
        <v>2</v>
      </c>
      <c r="E8" s="325">
        <v>3</v>
      </c>
      <c r="F8" s="323">
        <v>9</v>
      </c>
      <c r="G8" s="324">
        <v>3</v>
      </c>
      <c r="H8" s="321">
        <v>2</v>
      </c>
      <c r="I8" s="323">
        <v>31</v>
      </c>
      <c r="J8" s="322">
        <v>8</v>
      </c>
      <c r="K8" s="322">
        <v>2</v>
      </c>
      <c r="L8" s="322">
        <v>3</v>
      </c>
      <c r="M8" s="321">
        <v>2</v>
      </c>
      <c r="N8" s="320">
        <f t="shared" si="0"/>
        <v>120</v>
      </c>
    </row>
    <row r="9" spans="1:14" ht="20.25" customHeight="1">
      <c r="A9" s="399"/>
      <c r="B9" s="317">
        <v>49</v>
      </c>
      <c r="C9" s="316">
        <v>6</v>
      </c>
      <c r="D9" s="316">
        <v>2</v>
      </c>
      <c r="E9" s="319">
        <v>3</v>
      </c>
      <c r="F9" s="317">
        <v>9</v>
      </c>
      <c r="G9" s="318">
        <v>3</v>
      </c>
      <c r="H9" s="315">
        <v>2</v>
      </c>
      <c r="I9" s="317">
        <v>31</v>
      </c>
      <c r="J9" s="316">
        <v>8</v>
      </c>
      <c r="K9" s="316">
        <v>2</v>
      </c>
      <c r="L9" s="316">
        <v>3</v>
      </c>
      <c r="M9" s="315">
        <v>2</v>
      </c>
      <c r="N9" s="314">
        <f t="shared" si="0"/>
        <v>120</v>
      </c>
    </row>
    <row r="10" spans="1:14" ht="20.25" customHeight="1">
      <c r="A10" s="397" t="s">
        <v>307</v>
      </c>
      <c r="B10" s="329">
        <v>49</v>
      </c>
      <c r="C10" s="328">
        <v>6</v>
      </c>
      <c r="D10" s="328">
        <v>2</v>
      </c>
      <c r="E10" s="331">
        <v>3</v>
      </c>
      <c r="F10" s="329">
        <v>9</v>
      </c>
      <c r="G10" s="330">
        <v>3</v>
      </c>
      <c r="H10" s="327">
        <v>2</v>
      </c>
      <c r="I10" s="329">
        <v>31</v>
      </c>
      <c r="J10" s="328">
        <v>8</v>
      </c>
      <c r="K10" s="328">
        <v>2</v>
      </c>
      <c r="L10" s="328">
        <v>3</v>
      </c>
      <c r="M10" s="327">
        <v>2</v>
      </c>
      <c r="N10" s="326">
        <f t="shared" si="0"/>
        <v>120</v>
      </c>
    </row>
    <row r="11" spans="1:14" ht="20.25" customHeight="1">
      <c r="A11" s="398"/>
      <c r="B11" s="323">
        <v>49</v>
      </c>
      <c r="C11" s="322">
        <v>6</v>
      </c>
      <c r="D11" s="322">
        <v>2</v>
      </c>
      <c r="E11" s="325">
        <v>3</v>
      </c>
      <c r="F11" s="323">
        <v>9</v>
      </c>
      <c r="G11" s="324">
        <v>3</v>
      </c>
      <c r="H11" s="321">
        <v>2</v>
      </c>
      <c r="I11" s="323">
        <v>31</v>
      </c>
      <c r="J11" s="322">
        <v>8</v>
      </c>
      <c r="K11" s="322">
        <v>2</v>
      </c>
      <c r="L11" s="322">
        <v>3</v>
      </c>
      <c r="M11" s="321">
        <v>2</v>
      </c>
      <c r="N11" s="320">
        <f t="shared" si="0"/>
        <v>120</v>
      </c>
    </row>
    <row r="12" spans="1:14" ht="20.25" customHeight="1">
      <c r="A12" s="399"/>
      <c r="B12" s="317">
        <v>44</v>
      </c>
      <c r="C12" s="316">
        <v>6</v>
      </c>
      <c r="D12" s="316">
        <v>2</v>
      </c>
      <c r="E12" s="319">
        <v>3</v>
      </c>
      <c r="F12" s="317">
        <v>8</v>
      </c>
      <c r="G12" s="318">
        <v>3</v>
      </c>
      <c r="H12" s="315">
        <v>2</v>
      </c>
      <c r="I12" s="317">
        <v>27</v>
      </c>
      <c r="J12" s="316">
        <v>8</v>
      </c>
      <c r="K12" s="316">
        <v>2</v>
      </c>
      <c r="L12" s="316">
        <v>3</v>
      </c>
      <c r="M12" s="315">
        <v>2</v>
      </c>
      <c r="N12" s="314">
        <f t="shared" si="0"/>
        <v>110</v>
      </c>
    </row>
    <row r="13" spans="1:14" ht="20.25" customHeight="1">
      <c r="A13" s="397" t="s">
        <v>306</v>
      </c>
      <c r="B13" s="329">
        <v>37</v>
      </c>
      <c r="C13" s="328">
        <v>6</v>
      </c>
      <c r="D13" s="328">
        <v>2</v>
      </c>
      <c r="E13" s="331">
        <v>3</v>
      </c>
      <c r="F13" s="329">
        <v>5</v>
      </c>
      <c r="G13" s="330">
        <v>3</v>
      </c>
      <c r="H13" s="327">
        <v>2</v>
      </c>
      <c r="I13" s="329">
        <v>27</v>
      </c>
      <c r="J13" s="328">
        <v>8</v>
      </c>
      <c r="K13" s="328">
        <v>2</v>
      </c>
      <c r="L13" s="328">
        <v>3</v>
      </c>
      <c r="M13" s="327">
        <v>2</v>
      </c>
      <c r="N13" s="326">
        <f t="shared" si="0"/>
        <v>100</v>
      </c>
    </row>
    <row r="14" spans="1:14" ht="20.25" customHeight="1">
      <c r="A14" s="398"/>
      <c r="B14" s="323">
        <v>37</v>
      </c>
      <c r="C14" s="322">
        <v>6</v>
      </c>
      <c r="D14" s="322">
        <v>2</v>
      </c>
      <c r="E14" s="325">
        <v>3</v>
      </c>
      <c r="F14" s="323">
        <v>5</v>
      </c>
      <c r="G14" s="324">
        <v>3</v>
      </c>
      <c r="H14" s="321">
        <v>2</v>
      </c>
      <c r="I14" s="323">
        <v>27</v>
      </c>
      <c r="J14" s="322">
        <v>8</v>
      </c>
      <c r="K14" s="322">
        <v>2</v>
      </c>
      <c r="L14" s="322">
        <v>3</v>
      </c>
      <c r="M14" s="321">
        <v>2</v>
      </c>
      <c r="N14" s="320">
        <f t="shared" si="0"/>
        <v>100</v>
      </c>
    </row>
    <row r="15" spans="1:14" ht="20.25" customHeight="1">
      <c r="A15" s="399"/>
      <c r="B15" s="317">
        <v>37</v>
      </c>
      <c r="C15" s="316">
        <v>6</v>
      </c>
      <c r="D15" s="316">
        <v>2</v>
      </c>
      <c r="E15" s="319">
        <v>3</v>
      </c>
      <c r="F15" s="317">
        <v>5</v>
      </c>
      <c r="G15" s="318">
        <v>3</v>
      </c>
      <c r="H15" s="315">
        <v>2</v>
      </c>
      <c r="I15" s="317">
        <v>27</v>
      </c>
      <c r="J15" s="316">
        <v>8</v>
      </c>
      <c r="K15" s="316">
        <v>2</v>
      </c>
      <c r="L15" s="316">
        <v>3</v>
      </c>
      <c r="M15" s="315">
        <v>2</v>
      </c>
      <c r="N15" s="314">
        <f t="shared" si="0"/>
        <v>100</v>
      </c>
    </row>
    <row r="16" spans="1:14" ht="20.25" customHeight="1">
      <c r="A16" s="397" t="s">
        <v>305</v>
      </c>
      <c r="B16" s="329">
        <v>37</v>
      </c>
      <c r="C16" s="328">
        <v>6</v>
      </c>
      <c r="D16" s="328">
        <v>2</v>
      </c>
      <c r="E16" s="331">
        <v>3</v>
      </c>
      <c r="F16" s="329">
        <v>5</v>
      </c>
      <c r="G16" s="330">
        <v>3</v>
      </c>
      <c r="H16" s="327">
        <v>2</v>
      </c>
      <c r="I16" s="329">
        <v>27</v>
      </c>
      <c r="J16" s="328">
        <v>8</v>
      </c>
      <c r="K16" s="328">
        <v>2</v>
      </c>
      <c r="L16" s="328">
        <v>3</v>
      </c>
      <c r="M16" s="327">
        <v>2</v>
      </c>
      <c r="N16" s="326">
        <f t="shared" si="0"/>
        <v>100</v>
      </c>
    </row>
    <row r="17" spans="1:14" ht="20.25" customHeight="1">
      <c r="A17" s="398"/>
      <c r="B17" s="323">
        <v>37</v>
      </c>
      <c r="C17" s="322">
        <v>6</v>
      </c>
      <c r="D17" s="322">
        <v>2</v>
      </c>
      <c r="E17" s="325">
        <v>3</v>
      </c>
      <c r="F17" s="323">
        <v>5</v>
      </c>
      <c r="G17" s="324">
        <v>3</v>
      </c>
      <c r="H17" s="321">
        <v>2</v>
      </c>
      <c r="I17" s="323">
        <v>27</v>
      </c>
      <c r="J17" s="322">
        <v>8</v>
      </c>
      <c r="K17" s="322">
        <v>2</v>
      </c>
      <c r="L17" s="322">
        <v>3</v>
      </c>
      <c r="M17" s="321">
        <v>2</v>
      </c>
      <c r="N17" s="320">
        <f t="shared" si="0"/>
        <v>100</v>
      </c>
    </row>
    <row r="18" spans="1:14" ht="20.25" customHeight="1">
      <c r="A18" s="399"/>
      <c r="B18" s="317">
        <v>37</v>
      </c>
      <c r="C18" s="316">
        <v>6</v>
      </c>
      <c r="D18" s="316">
        <v>2</v>
      </c>
      <c r="E18" s="319">
        <v>3</v>
      </c>
      <c r="F18" s="317">
        <v>5</v>
      </c>
      <c r="G18" s="318">
        <v>3</v>
      </c>
      <c r="H18" s="315">
        <v>2</v>
      </c>
      <c r="I18" s="317">
        <v>27</v>
      </c>
      <c r="J18" s="316">
        <v>8</v>
      </c>
      <c r="K18" s="316">
        <v>2</v>
      </c>
      <c r="L18" s="316">
        <v>3</v>
      </c>
      <c r="M18" s="315">
        <v>2</v>
      </c>
      <c r="N18" s="314">
        <f t="shared" si="0"/>
        <v>100</v>
      </c>
    </row>
    <row r="19" spans="1:14" ht="20.25" customHeight="1">
      <c r="A19" s="397" t="s">
        <v>304</v>
      </c>
      <c r="B19" s="329">
        <v>37</v>
      </c>
      <c r="C19" s="328">
        <v>6</v>
      </c>
      <c r="D19" s="328">
        <v>2</v>
      </c>
      <c r="E19" s="331">
        <v>3</v>
      </c>
      <c r="F19" s="329">
        <v>5</v>
      </c>
      <c r="G19" s="330">
        <v>3</v>
      </c>
      <c r="H19" s="327">
        <v>2</v>
      </c>
      <c r="I19" s="329">
        <v>27</v>
      </c>
      <c r="J19" s="328">
        <v>8</v>
      </c>
      <c r="K19" s="328">
        <v>2</v>
      </c>
      <c r="L19" s="328">
        <v>3</v>
      </c>
      <c r="M19" s="327">
        <v>2</v>
      </c>
      <c r="N19" s="326">
        <f t="shared" si="0"/>
        <v>100</v>
      </c>
    </row>
    <row r="20" spans="1:14" ht="20.25" customHeight="1">
      <c r="A20" s="398"/>
      <c r="B20" s="323">
        <v>37</v>
      </c>
      <c r="C20" s="322">
        <v>6</v>
      </c>
      <c r="D20" s="322">
        <v>2</v>
      </c>
      <c r="E20" s="325">
        <v>3</v>
      </c>
      <c r="F20" s="323">
        <v>5</v>
      </c>
      <c r="G20" s="324">
        <v>3</v>
      </c>
      <c r="H20" s="321">
        <v>2</v>
      </c>
      <c r="I20" s="323">
        <v>27</v>
      </c>
      <c r="J20" s="322">
        <v>8</v>
      </c>
      <c r="K20" s="322">
        <v>2</v>
      </c>
      <c r="L20" s="322">
        <v>3</v>
      </c>
      <c r="M20" s="321">
        <v>2</v>
      </c>
      <c r="N20" s="320">
        <f t="shared" si="0"/>
        <v>100</v>
      </c>
    </row>
    <row r="21" spans="1:14" ht="20.25" customHeight="1">
      <c r="A21" s="399"/>
      <c r="B21" s="317">
        <v>37</v>
      </c>
      <c r="C21" s="316">
        <v>6</v>
      </c>
      <c r="D21" s="316">
        <v>2</v>
      </c>
      <c r="E21" s="319">
        <v>3</v>
      </c>
      <c r="F21" s="317">
        <v>5</v>
      </c>
      <c r="G21" s="318">
        <v>3</v>
      </c>
      <c r="H21" s="315">
        <v>2</v>
      </c>
      <c r="I21" s="317">
        <v>27</v>
      </c>
      <c r="J21" s="316">
        <v>8</v>
      </c>
      <c r="K21" s="316">
        <v>2</v>
      </c>
      <c r="L21" s="316">
        <v>3</v>
      </c>
      <c r="M21" s="315">
        <v>2</v>
      </c>
      <c r="N21" s="314">
        <f t="shared" si="0"/>
        <v>100</v>
      </c>
    </row>
    <row r="22" spans="1:14" ht="20.25" customHeight="1">
      <c r="A22" s="397" t="s">
        <v>303</v>
      </c>
      <c r="B22" s="329">
        <v>37</v>
      </c>
      <c r="C22" s="328">
        <v>6</v>
      </c>
      <c r="D22" s="328">
        <v>2</v>
      </c>
      <c r="E22" s="331">
        <v>3</v>
      </c>
      <c r="F22" s="329">
        <v>5</v>
      </c>
      <c r="G22" s="330">
        <v>3</v>
      </c>
      <c r="H22" s="327">
        <v>2</v>
      </c>
      <c r="I22" s="329">
        <v>27</v>
      </c>
      <c r="J22" s="328">
        <v>8</v>
      </c>
      <c r="K22" s="328">
        <v>2</v>
      </c>
      <c r="L22" s="328">
        <v>3</v>
      </c>
      <c r="M22" s="327">
        <v>2</v>
      </c>
      <c r="N22" s="326">
        <f t="shared" si="0"/>
        <v>100</v>
      </c>
    </row>
    <row r="23" spans="1:14" ht="20.25" customHeight="1">
      <c r="A23" s="398"/>
      <c r="B23" s="323">
        <v>37</v>
      </c>
      <c r="C23" s="322">
        <v>6</v>
      </c>
      <c r="D23" s="322">
        <v>2</v>
      </c>
      <c r="E23" s="325">
        <v>3</v>
      </c>
      <c r="F23" s="323">
        <v>5</v>
      </c>
      <c r="G23" s="324">
        <v>3</v>
      </c>
      <c r="H23" s="321">
        <v>2</v>
      </c>
      <c r="I23" s="323">
        <v>27</v>
      </c>
      <c r="J23" s="322">
        <v>8</v>
      </c>
      <c r="K23" s="322">
        <v>2</v>
      </c>
      <c r="L23" s="322">
        <v>3</v>
      </c>
      <c r="M23" s="321">
        <v>2</v>
      </c>
      <c r="N23" s="320">
        <f t="shared" si="0"/>
        <v>100</v>
      </c>
    </row>
    <row r="24" spans="1:14" ht="20.25" customHeight="1">
      <c r="A24" s="399"/>
      <c r="B24" s="317">
        <v>37</v>
      </c>
      <c r="C24" s="316">
        <v>6</v>
      </c>
      <c r="D24" s="316">
        <v>2</v>
      </c>
      <c r="E24" s="319">
        <v>3</v>
      </c>
      <c r="F24" s="317">
        <v>5</v>
      </c>
      <c r="G24" s="318">
        <v>3</v>
      </c>
      <c r="H24" s="315">
        <v>2</v>
      </c>
      <c r="I24" s="317">
        <v>27</v>
      </c>
      <c r="J24" s="316">
        <v>8</v>
      </c>
      <c r="K24" s="316">
        <v>2</v>
      </c>
      <c r="L24" s="316">
        <v>3</v>
      </c>
      <c r="M24" s="315">
        <v>2</v>
      </c>
      <c r="N24" s="314">
        <f t="shared" si="0"/>
        <v>100</v>
      </c>
    </row>
    <row r="25" spans="1:14" ht="20.25" customHeight="1">
      <c r="A25" s="408" t="s">
        <v>302</v>
      </c>
      <c r="B25" s="335">
        <v>37</v>
      </c>
      <c r="C25" s="334">
        <v>6</v>
      </c>
      <c r="D25" s="334">
        <v>2</v>
      </c>
      <c r="E25" s="337">
        <v>3</v>
      </c>
      <c r="F25" s="335">
        <v>5</v>
      </c>
      <c r="G25" s="336">
        <v>3</v>
      </c>
      <c r="H25" s="333">
        <v>2</v>
      </c>
      <c r="I25" s="335">
        <v>27</v>
      </c>
      <c r="J25" s="334">
        <v>8</v>
      </c>
      <c r="K25" s="334">
        <v>2</v>
      </c>
      <c r="L25" s="334">
        <v>3</v>
      </c>
      <c r="M25" s="333">
        <v>2</v>
      </c>
      <c r="N25" s="332">
        <f t="shared" si="0"/>
        <v>100</v>
      </c>
    </row>
    <row r="26" spans="1:14" ht="20.25" customHeight="1">
      <c r="A26" s="398"/>
      <c r="B26" s="323">
        <v>37</v>
      </c>
      <c r="C26" s="322">
        <v>6</v>
      </c>
      <c r="D26" s="322">
        <v>2</v>
      </c>
      <c r="E26" s="325">
        <v>3</v>
      </c>
      <c r="F26" s="323">
        <v>5</v>
      </c>
      <c r="G26" s="324">
        <v>3</v>
      </c>
      <c r="H26" s="321">
        <v>2</v>
      </c>
      <c r="I26" s="323">
        <v>27</v>
      </c>
      <c r="J26" s="322">
        <v>8</v>
      </c>
      <c r="K26" s="322">
        <v>2</v>
      </c>
      <c r="L26" s="322">
        <v>3</v>
      </c>
      <c r="M26" s="321">
        <v>2</v>
      </c>
      <c r="N26" s="320">
        <f t="shared" si="0"/>
        <v>100</v>
      </c>
    </row>
    <row r="27" spans="1:14" ht="20.25" customHeight="1">
      <c r="A27" s="399"/>
      <c r="B27" s="317">
        <v>37</v>
      </c>
      <c r="C27" s="316">
        <v>6</v>
      </c>
      <c r="D27" s="316">
        <v>2</v>
      </c>
      <c r="E27" s="319">
        <v>3</v>
      </c>
      <c r="F27" s="317">
        <v>5</v>
      </c>
      <c r="G27" s="318">
        <v>3</v>
      </c>
      <c r="H27" s="315">
        <v>2</v>
      </c>
      <c r="I27" s="317">
        <v>27</v>
      </c>
      <c r="J27" s="316">
        <v>8</v>
      </c>
      <c r="K27" s="316">
        <v>2</v>
      </c>
      <c r="L27" s="316">
        <v>3</v>
      </c>
      <c r="M27" s="315">
        <v>2</v>
      </c>
      <c r="N27" s="314">
        <f t="shared" si="0"/>
        <v>100</v>
      </c>
    </row>
    <row r="28" spans="1:14" ht="20.25" customHeight="1">
      <c r="A28" s="397" t="s">
        <v>301</v>
      </c>
      <c r="B28" s="329">
        <v>37</v>
      </c>
      <c r="C28" s="328">
        <v>6</v>
      </c>
      <c r="D28" s="328">
        <v>2</v>
      </c>
      <c r="E28" s="331">
        <v>3</v>
      </c>
      <c r="F28" s="329">
        <v>5</v>
      </c>
      <c r="G28" s="330">
        <v>3</v>
      </c>
      <c r="H28" s="327">
        <v>2</v>
      </c>
      <c r="I28" s="329">
        <v>27</v>
      </c>
      <c r="J28" s="328">
        <v>8</v>
      </c>
      <c r="K28" s="328">
        <v>2</v>
      </c>
      <c r="L28" s="328">
        <v>3</v>
      </c>
      <c r="M28" s="327">
        <v>2</v>
      </c>
      <c r="N28" s="326">
        <f t="shared" si="0"/>
        <v>100</v>
      </c>
    </row>
    <row r="29" spans="1:14" ht="20.25" customHeight="1">
      <c r="A29" s="398"/>
      <c r="B29" s="323">
        <v>37</v>
      </c>
      <c r="C29" s="322">
        <v>6</v>
      </c>
      <c r="D29" s="322">
        <v>2</v>
      </c>
      <c r="E29" s="325">
        <v>3</v>
      </c>
      <c r="F29" s="323">
        <v>5</v>
      </c>
      <c r="G29" s="324">
        <v>3</v>
      </c>
      <c r="H29" s="321">
        <v>2</v>
      </c>
      <c r="I29" s="323">
        <v>27</v>
      </c>
      <c r="J29" s="322">
        <v>8</v>
      </c>
      <c r="K29" s="322">
        <v>2</v>
      </c>
      <c r="L29" s="322">
        <v>3</v>
      </c>
      <c r="M29" s="321">
        <v>2</v>
      </c>
      <c r="N29" s="320">
        <f t="shared" si="0"/>
        <v>100</v>
      </c>
    </row>
    <row r="30" spans="1:14" ht="20.25" customHeight="1">
      <c r="A30" s="399"/>
      <c r="B30" s="317">
        <v>37</v>
      </c>
      <c r="C30" s="316">
        <v>6</v>
      </c>
      <c r="D30" s="316">
        <v>2</v>
      </c>
      <c r="E30" s="319">
        <v>3</v>
      </c>
      <c r="F30" s="317">
        <v>5</v>
      </c>
      <c r="G30" s="318">
        <v>3</v>
      </c>
      <c r="H30" s="315">
        <v>2</v>
      </c>
      <c r="I30" s="317">
        <v>27</v>
      </c>
      <c r="J30" s="316">
        <v>8</v>
      </c>
      <c r="K30" s="316">
        <v>2</v>
      </c>
      <c r="L30" s="316">
        <v>3</v>
      </c>
      <c r="M30" s="315">
        <v>2</v>
      </c>
      <c r="N30" s="314">
        <f t="shared" si="0"/>
        <v>100</v>
      </c>
    </row>
    <row r="31" spans="1:14" ht="20.25" customHeight="1">
      <c r="A31" s="397" t="s">
        <v>300</v>
      </c>
      <c r="B31" s="329">
        <v>48</v>
      </c>
      <c r="C31" s="328">
        <v>6</v>
      </c>
      <c r="D31" s="328">
        <v>2</v>
      </c>
      <c r="E31" s="331">
        <v>3</v>
      </c>
      <c r="F31" s="329">
        <v>11</v>
      </c>
      <c r="G31" s="330">
        <v>3</v>
      </c>
      <c r="H31" s="327">
        <v>2</v>
      </c>
      <c r="I31" s="329">
        <v>30</v>
      </c>
      <c r="J31" s="328">
        <v>8</v>
      </c>
      <c r="K31" s="328">
        <v>2</v>
      </c>
      <c r="L31" s="328">
        <v>3</v>
      </c>
      <c r="M31" s="327">
        <v>2</v>
      </c>
      <c r="N31" s="326">
        <f t="shared" si="0"/>
        <v>120</v>
      </c>
    </row>
    <row r="32" spans="1:14" ht="20.25" customHeight="1">
      <c r="A32" s="398"/>
      <c r="B32" s="323">
        <v>48</v>
      </c>
      <c r="C32" s="322">
        <v>6</v>
      </c>
      <c r="D32" s="322">
        <v>2</v>
      </c>
      <c r="E32" s="325">
        <v>3</v>
      </c>
      <c r="F32" s="323">
        <v>11</v>
      </c>
      <c r="G32" s="324">
        <v>3</v>
      </c>
      <c r="H32" s="321">
        <v>2</v>
      </c>
      <c r="I32" s="323">
        <v>30</v>
      </c>
      <c r="J32" s="322">
        <v>8</v>
      </c>
      <c r="K32" s="322">
        <v>2</v>
      </c>
      <c r="L32" s="322">
        <v>3</v>
      </c>
      <c r="M32" s="321">
        <v>2</v>
      </c>
      <c r="N32" s="320">
        <f t="shared" si="0"/>
        <v>120</v>
      </c>
    </row>
    <row r="33" spans="1:14" ht="20.25" customHeight="1">
      <c r="A33" s="399"/>
      <c r="B33" s="317">
        <v>48</v>
      </c>
      <c r="C33" s="316">
        <v>6</v>
      </c>
      <c r="D33" s="316">
        <v>2</v>
      </c>
      <c r="E33" s="319">
        <v>3</v>
      </c>
      <c r="F33" s="317">
        <v>11</v>
      </c>
      <c r="G33" s="318">
        <v>3</v>
      </c>
      <c r="H33" s="315">
        <v>2</v>
      </c>
      <c r="I33" s="317">
        <v>30</v>
      </c>
      <c r="J33" s="316">
        <v>8</v>
      </c>
      <c r="K33" s="316">
        <v>2</v>
      </c>
      <c r="L33" s="316">
        <v>3</v>
      </c>
      <c r="M33" s="315">
        <v>2</v>
      </c>
      <c r="N33" s="314">
        <f t="shared" si="0"/>
        <v>120</v>
      </c>
    </row>
    <row r="34" spans="1:14" ht="20.25" customHeight="1">
      <c r="A34" s="397" t="s">
        <v>299</v>
      </c>
      <c r="B34" s="329">
        <v>48</v>
      </c>
      <c r="C34" s="328">
        <v>6</v>
      </c>
      <c r="D34" s="328">
        <v>2</v>
      </c>
      <c r="E34" s="331">
        <v>3</v>
      </c>
      <c r="F34" s="329">
        <v>11</v>
      </c>
      <c r="G34" s="330">
        <v>3</v>
      </c>
      <c r="H34" s="327">
        <v>2</v>
      </c>
      <c r="I34" s="329">
        <v>30</v>
      </c>
      <c r="J34" s="328">
        <v>8</v>
      </c>
      <c r="K34" s="328">
        <v>2</v>
      </c>
      <c r="L34" s="328">
        <v>3</v>
      </c>
      <c r="M34" s="327">
        <v>2</v>
      </c>
      <c r="N34" s="326">
        <f t="shared" si="0"/>
        <v>120</v>
      </c>
    </row>
    <row r="35" spans="1:14" ht="20.25" customHeight="1">
      <c r="A35" s="398"/>
      <c r="B35" s="323">
        <v>48</v>
      </c>
      <c r="C35" s="322">
        <v>6</v>
      </c>
      <c r="D35" s="322">
        <v>2</v>
      </c>
      <c r="E35" s="325">
        <v>3</v>
      </c>
      <c r="F35" s="323">
        <v>11</v>
      </c>
      <c r="G35" s="324">
        <v>3</v>
      </c>
      <c r="H35" s="321">
        <v>2</v>
      </c>
      <c r="I35" s="323">
        <v>30</v>
      </c>
      <c r="J35" s="322">
        <v>8</v>
      </c>
      <c r="K35" s="322">
        <v>2</v>
      </c>
      <c r="L35" s="322">
        <v>3</v>
      </c>
      <c r="M35" s="321">
        <v>2</v>
      </c>
      <c r="N35" s="320">
        <f t="shared" si="0"/>
        <v>120</v>
      </c>
    </row>
    <row r="36" spans="1:14" ht="20.25" customHeight="1">
      <c r="A36" s="399"/>
      <c r="B36" s="317">
        <v>48</v>
      </c>
      <c r="C36" s="316">
        <v>6</v>
      </c>
      <c r="D36" s="316">
        <v>2</v>
      </c>
      <c r="E36" s="319">
        <v>3</v>
      </c>
      <c r="F36" s="317">
        <v>11</v>
      </c>
      <c r="G36" s="318">
        <v>3</v>
      </c>
      <c r="H36" s="315">
        <v>2</v>
      </c>
      <c r="I36" s="317">
        <v>30</v>
      </c>
      <c r="J36" s="316">
        <v>8</v>
      </c>
      <c r="K36" s="316">
        <v>2</v>
      </c>
      <c r="L36" s="316">
        <v>3</v>
      </c>
      <c r="M36" s="315">
        <v>2</v>
      </c>
      <c r="N36" s="314">
        <f t="shared" si="0"/>
        <v>120</v>
      </c>
    </row>
    <row r="37" spans="1:14" ht="20.25" customHeight="1">
      <c r="A37" s="397" t="s">
        <v>298</v>
      </c>
      <c r="B37" s="329">
        <v>48</v>
      </c>
      <c r="C37" s="328">
        <v>6</v>
      </c>
      <c r="D37" s="328">
        <v>2</v>
      </c>
      <c r="E37" s="331">
        <v>3</v>
      </c>
      <c r="F37" s="329">
        <v>11</v>
      </c>
      <c r="G37" s="330">
        <v>3</v>
      </c>
      <c r="H37" s="327">
        <v>2</v>
      </c>
      <c r="I37" s="329">
        <v>30</v>
      </c>
      <c r="J37" s="328">
        <v>8</v>
      </c>
      <c r="K37" s="328">
        <v>2</v>
      </c>
      <c r="L37" s="328">
        <v>3</v>
      </c>
      <c r="M37" s="327">
        <v>2</v>
      </c>
      <c r="N37" s="326">
        <f t="shared" si="0"/>
        <v>120</v>
      </c>
    </row>
    <row r="38" spans="1:14" ht="20.25" customHeight="1">
      <c r="A38" s="398"/>
      <c r="B38" s="323">
        <v>48</v>
      </c>
      <c r="C38" s="322">
        <v>6</v>
      </c>
      <c r="D38" s="322">
        <v>2</v>
      </c>
      <c r="E38" s="325">
        <v>3</v>
      </c>
      <c r="F38" s="323">
        <v>11</v>
      </c>
      <c r="G38" s="324">
        <v>3</v>
      </c>
      <c r="H38" s="321">
        <v>2</v>
      </c>
      <c r="I38" s="323">
        <v>30</v>
      </c>
      <c r="J38" s="322">
        <v>8</v>
      </c>
      <c r="K38" s="322">
        <v>2</v>
      </c>
      <c r="L38" s="322">
        <v>3</v>
      </c>
      <c r="M38" s="321">
        <v>2</v>
      </c>
      <c r="N38" s="320">
        <f t="shared" si="0"/>
        <v>120</v>
      </c>
    </row>
    <row r="39" spans="1:14" ht="20.25" customHeight="1">
      <c r="A39" s="399"/>
      <c r="B39" s="317">
        <v>48</v>
      </c>
      <c r="C39" s="316">
        <v>6</v>
      </c>
      <c r="D39" s="316">
        <v>2</v>
      </c>
      <c r="E39" s="319">
        <v>3</v>
      </c>
      <c r="F39" s="317">
        <v>11</v>
      </c>
      <c r="G39" s="318">
        <v>3</v>
      </c>
      <c r="H39" s="315">
        <v>2</v>
      </c>
      <c r="I39" s="317">
        <v>30</v>
      </c>
      <c r="J39" s="316">
        <v>8</v>
      </c>
      <c r="K39" s="316">
        <v>2</v>
      </c>
      <c r="L39" s="316">
        <v>3</v>
      </c>
      <c r="M39" s="315">
        <v>2</v>
      </c>
      <c r="N39" s="314">
        <f t="shared" si="0"/>
        <v>120</v>
      </c>
    </row>
  </sheetData>
  <mergeCells count="17">
    <mergeCell ref="A34:A36"/>
    <mergeCell ref="A37:A39"/>
    <mergeCell ref="A31:A33"/>
    <mergeCell ref="A2:A3"/>
    <mergeCell ref="A25:A27"/>
    <mergeCell ref="A4:A6"/>
    <mergeCell ref="A7:A9"/>
    <mergeCell ref="A10:A12"/>
    <mergeCell ref="A13:A15"/>
    <mergeCell ref="N2:N3"/>
    <mergeCell ref="A28:A30"/>
    <mergeCell ref="A16:A18"/>
    <mergeCell ref="A19:A21"/>
    <mergeCell ref="A22:A24"/>
    <mergeCell ref="I2:M2"/>
    <mergeCell ref="B2:E2"/>
    <mergeCell ref="F2:H2"/>
  </mergeCells>
  <phoneticPr fontId="1"/>
  <printOptions horizontalCentered="1"/>
  <pageMargins left="0" right="0" top="0.78740157480314965" bottom="0.59055118110236227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opLeftCell="A4" zoomScaleNormal="100" zoomScaleSheetLayoutView="100" workbookViewId="0">
      <selection activeCell="M24" sqref="M24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212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f>SUM('【方向別】自動車交通量(1)'!D16,'【方向別】自動車交通量(2)'!D16,'【方向別】自動車交通量(7)'!D16,'【方向別】自動車交通量(8)'!D16)</f>
        <v>110</v>
      </c>
      <c r="E16" s="113">
        <f>SUM('【方向別】自動車交通量(1)'!E16,'【方向別】自動車交通量(2)'!E16,'【方向別】自動車交通量(7)'!E16,'【方向別】自動車交通量(8)'!E16)</f>
        <v>23</v>
      </c>
      <c r="F16" s="113">
        <f>SUM('【方向別】自動車交通量(1)'!F16,'【方向別】自動車交通量(2)'!F16,'【方向別】自動車交通量(7)'!F16,'【方向別】自動車交通量(8)'!F16)</f>
        <v>15</v>
      </c>
      <c r="G16" s="113">
        <f>SUM('【方向別】自動車交通量(1)'!G16,'【方向別】自動車交通量(2)'!G16,'【方向別】自動車交通量(7)'!G16,'【方向別】自動車交通量(8)'!G16)</f>
        <v>1</v>
      </c>
      <c r="H16" s="113">
        <f t="shared" ref="H16:H21" si="0">SUM(D16:E16)</f>
        <v>133</v>
      </c>
      <c r="I16" s="113">
        <f t="shared" ref="I16:I21" si="1">SUM(F16:G16)</f>
        <v>16</v>
      </c>
      <c r="J16" s="113">
        <f t="shared" ref="J16:J21" si="2">SUM(H16:I16)</f>
        <v>149</v>
      </c>
      <c r="K16" s="112">
        <f t="shared" ref="K16:K52" si="3">IF(J16=0,0,ROUND(I16/J16*100,1))</f>
        <v>10.7</v>
      </c>
      <c r="L16" s="111">
        <f t="shared" ref="L16:L52" si="4">IF(J16=0,0,ROUND(J16/$J$52*100,1))</f>
        <v>2.1</v>
      </c>
    </row>
    <row r="17" spans="2:12" ht="14.45" customHeight="1">
      <c r="B17" s="110" t="s">
        <v>210</v>
      </c>
      <c r="C17" s="109"/>
      <c r="D17" s="108">
        <f>SUM('【方向別】自動車交通量(1)'!D17,'【方向別】自動車交通量(2)'!D17,'【方向別】自動車交通量(7)'!D17,'【方向別】自動車交通量(8)'!D17)</f>
        <v>113</v>
      </c>
      <c r="E17" s="107">
        <f>SUM('【方向別】自動車交通量(1)'!E17,'【方向別】自動車交通量(2)'!E17,'【方向別】自動車交通量(7)'!E17,'【方向別】自動車交通量(8)'!E17)</f>
        <v>23</v>
      </c>
      <c r="F17" s="107">
        <f>SUM('【方向別】自動車交通量(1)'!F17,'【方向別】自動車交通量(2)'!F17,'【方向別】自動車交通量(7)'!F17,'【方向別】自動車交通量(8)'!F17)</f>
        <v>11</v>
      </c>
      <c r="G17" s="107">
        <f>SUM('【方向別】自動車交通量(1)'!G17,'【方向別】自動車交通量(2)'!G17,'【方向別】自動車交通量(7)'!G17,'【方向別】自動車交通量(8)'!G17)</f>
        <v>2</v>
      </c>
      <c r="H17" s="107">
        <f t="shared" si="0"/>
        <v>136</v>
      </c>
      <c r="I17" s="107">
        <f t="shared" si="1"/>
        <v>13</v>
      </c>
      <c r="J17" s="107">
        <f t="shared" si="2"/>
        <v>149</v>
      </c>
      <c r="K17" s="106">
        <f t="shared" si="3"/>
        <v>8.6999999999999993</v>
      </c>
      <c r="L17" s="105">
        <f t="shared" si="4"/>
        <v>2.1</v>
      </c>
    </row>
    <row r="18" spans="2:12" ht="14.45" customHeight="1">
      <c r="B18" s="110" t="s">
        <v>209</v>
      </c>
      <c r="C18" s="109"/>
      <c r="D18" s="108">
        <f>SUM('【方向別】自動車交通量(1)'!D18,'【方向別】自動車交通量(2)'!D18,'【方向別】自動車交通量(7)'!D18,'【方向別】自動車交通量(8)'!D18)</f>
        <v>93</v>
      </c>
      <c r="E18" s="107">
        <f>SUM('【方向別】自動車交通量(1)'!E18,'【方向別】自動車交通量(2)'!E18,'【方向別】自動車交通量(7)'!E18,'【方向別】自動車交通量(8)'!E18)</f>
        <v>25</v>
      </c>
      <c r="F18" s="107">
        <f>SUM('【方向別】自動車交通量(1)'!F18,'【方向別】自動車交通量(2)'!F18,'【方向別】自動車交通量(7)'!F18,'【方向別】自動車交通量(8)'!F18)</f>
        <v>13</v>
      </c>
      <c r="G18" s="107">
        <f>SUM('【方向別】自動車交通量(1)'!G18,'【方向別】自動車交通量(2)'!G18,'【方向別】自動車交通量(7)'!G18,'【方向別】自動車交通量(8)'!G18)</f>
        <v>2</v>
      </c>
      <c r="H18" s="107">
        <f t="shared" si="0"/>
        <v>118</v>
      </c>
      <c r="I18" s="107">
        <f t="shared" si="1"/>
        <v>15</v>
      </c>
      <c r="J18" s="107">
        <f t="shared" si="2"/>
        <v>133</v>
      </c>
      <c r="K18" s="106">
        <f t="shared" si="3"/>
        <v>11.3</v>
      </c>
      <c r="L18" s="105">
        <f t="shared" si="4"/>
        <v>1.9</v>
      </c>
    </row>
    <row r="19" spans="2:12" ht="14.45" customHeight="1">
      <c r="B19" s="110" t="s">
        <v>208</v>
      </c>
      <c r="C19" s="109"/>
      <c r="D19" s="108">
        <f>SUM('【方向別】自動車交通量(1)'!D19,'【方向別】自動車交通量(2)'!D19,'【方向別】自動車交通量(7)'!D19,'【方向別】自動車交通量(8)'!D19)</f>
        <v>101</v>
      </c>
      <c r="E19" s="107">
        <f>SUM('【方向別】自動車交通量(1)'!E19,'【方向別】自動車交通量(2)'!E19,'【方向別】自動車交通量(7)'!E19,'【方向別】自動車交通量(8)'!E19)</f>
        <v>20</v>
      </c>
      <c r="F19" s="107">
        <f>SUM('【方向別】自動車交通量(1)'!F19,'【方向別】自動車交通量(2)'!F19,'【方向別】自動車交通量(7)'!F19,'【方向別】自動車交通量(8)'!F19)</f>
        <v>9</v>
      </c>
      <c r="G19" s="107">
        <f>SUM('【方向別】自動車交通量(1)'!G19,'【方向別】自動車交通量(2)'!G19,'【方向別】自動車交通量(7)'!G19,'【方向別】自動車交通量(8)'!G19)</f>
        <v>2</v>
      </c>
      <c r="H19" s="107">
        <f t="shared" si="0"/>
        <v>121</v>
      </c>
      <c r="I19" s="107">
        <f t="shared" si="1"/>
        <v>11</v>
      </c>
      <c r="J19" s="107">
        <f t="shared" si="2"/>
        <v>132</v>
      </c>
      <c r="K19" s="106">
        <f t="shared" si="3"/>
        <v>8.3000000000000007</v>
      </c>
      <c r="L19" s="105">
        <f t="shared" si="4"/>
        <v>1.9</v>
      </c>
    </row>
    <row r="20" spans="2:12" ht="14.45" customHeight="1">
      <c r="B20" s="110" t="s">
        <v>207</v>
      </c>
      <c r="C20" s="109"/>
      <c r="D20" s="108">
        <f>SUM('【方向別】自動車交通量(1)'!D20,'【方向別】自動車交通量(2)'!D20,'【方向別】自動車交通量(7)'!D20,'【方向別】自動車交通量(8)'!D20)</f>
        <v>120</v>
      </c>
      <c r="E20" s="107">
        <f>SUM('【方向別】自動車交通量(1)'!E20,'【方向別】自動車交通量(2)'!E20,'【方向別】自動車交通量(7)'!E20,'【方向別】自動車交通量(8)'!E20)</f>
        <v>20</v>
      </c>
      <c r="F20" s="107">
        <f>SUM('【方向別】自動車交通量(1)'!F20,'【方向別】自動車交通量(2)'!F20,'【方向別】自動車交通量(7)'!F20,'【方向別】自動車交通量(8)'!F20)</f>
        <v>8</v>
      </c>
      <c r="G20" s="107">
        <f>SUM('【方向別】自動車交通量(1)'!G20,'【方向別】自動車交通量(2)'!G20,'【方向別】自動車交通量(7)'!G20,'【方向別】自動車交通量(8)'!G20)</f>
        <v>3</v>
      </c>
      <c r="H20" s="107">
        <f t="shared" si="0"/>
        <v>140</v>
      </c>
      <c r="I20" s="107">
        <f t="shared" si="1"/>
        <v>11</v>
      </c>
      <c r="J20" s="107">
        <f t="shared" si="2"/>
        <v>151</v>
      </c>
      <c r="K20" s="106">
        <f t="shared" si="3"/>
        <v>7.3</v>
      </c>
      <c r="L20" s="105">
        <f t="shared" si="4"/>
        <v>2.1</v>
      </c>
    </row>
    <row r="21" spans="2:12" ht="14.45" customHeight="1">
      <c r="B21" s="104" t="s">
        <v>206</v>
      </c>
      <c r="C21" s="103"/>
      <c r="D21" s="102">
        <f>SUM('【方向別】自動車交通量(1)'!D21,'【方向別】自動車交通量(2)'!D21,'【方向別】自動車交通量(7)'!D21,'【方向別】自動車交通量(8)'!D21)</f>
        <v>120</v>
      </c>
      <c r="E21" s="101">
        <f>SUM('【方向別】自動車交通量(1)'!E21,'【方向別】自動車交通量(2)'!E21,'【方向別】自動車交通量(7)'!E21,'【方向別】自動車交通量(8)'!E21)</f>
        <v>17</v>
      </c>
      <c r="F21" s="101">
        <f>SUM('【方向別】自動車交通量(1)'!F21,'【方向別】自動車交通量(2)'!F21,'【方向別】自動車交通量(7)'!F21,'【方向別】自動車交通量(8)'!F21)</f>
        <v>7</v>
      </c>
      <c r="G21" s="101">
        <f>SUM('【方向別】自動車交通量(1)'!G21,'【方向別】自動車交通量(2)'!G21,'【方向別】自動車交通量(7)'!G21,'【方向別】自動車交通量(8)'!G21)</f>
        <v>0</v>
      </c>
      <c r="H21" s="101">
        <f t="shared" si="0"/>
        <v>137</v>
      </c>
      <c r="I21" s="101">
        <f t="shared" si="1"/>
        <v>7</v>
      </c>
      <c r="J21" s="101">
        <f t="shared" si="2"/>
        <v>144</v>
      </c>
      <c r="K21" s="100">
        <f t="shared" si="3"/>
        <v>4.9000000000000004</v>
      </c>
      <c r="L21" s="99">
        <f t="shared" si="4"/>
        <v>2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657</v>
      </c>
      <c r="E22" s="95">
        <f t="shared" si="5"/>
        <v>128</v>
      </c>
      <c r="F22" s="95">
        <f t="shared" si="5"/>
        <v>63</v>
      </c>
      <c r="G22" s="95">
        <f t="shared" si="5"/>
        <v>10</v>
      </c>
      <c r="H22" s="95">
        <f t="shared" si="5"/>
        <v>785</v>
      </c>
      <c r="I22" s="95">
        <f t="shared" si="5"/>
        <v>73</v>
      </c>
      <c r="J22" s="95">
        <f t="shared" si="5"/>
        <v>858</v>
      </c>
      <c r="K22" s="94">
        <f t="shared" si="3"/>
        <v>8.5</v>
      </c>
      <c r="L22" s="93">
        <f t="shared" si="4"/>
        <v>12.1</v>
      </c>
    </row>
    <row r="23" spans="2:12" ht="14.45" customHeight="1" thickTop="1">
      <c r="B23" s="116" t="s">
        <v>107</v>
      </c>
      <c r="C23" s="115"/>
      <c r="D23" s="114">
        <f>SUM('【方向別】自動車交通量(1)'!D23,'【方向別】自動車交通量(2)'!D23,'【方向別】自動車交通量(7)'!D23,'【方向別】自動車交通量(8)'!D23)</f>
        <v>136</v>
      </c>
      <c r="E23" s="113">
        <f>SUM('【方向別】自動車交通量(1)'!E23,'【方向別】自動車交通量(2)'!E23,'【方向別】自動車交通量(7)'!E23,'【方向別】自動車交通量(8)'!E23)</f>
        <v>17</v>
      </c>
      <c r="F23" s="113">
        <f>SUM('【方向別】自動車交通量(1)'!F23,'【方向別】自動車交通量(2)'!F23,'【方向別】自動車交通量(7)'!F23,'【方向別】自動車交通量(8)'!F23)</f>
        <v>12</v>
      </c>
      <c r="G23" s="113">
        <f>SUM('【方向別】自動車交通量(1)'!G23,'【方向別】自動車交通量(2)'!G23,'【方向別】自動車交通量(7)'!G23,'【方向別】自動車交通量(8)'!G23)</f>
        <v>5</v>
      </c>
      <c r="H23" s="113">
        <f t="shared" ref="H23:H28" si="6">SUM(D23:E23)</f>
        <v>153</v>
      </c>
      <c r="I23" s="113">
        <f t="shared" ref="I23:I28" si="7">SUM(F23:G23)</f>
        <v>17</v>
      </c>
      <c r="J23" s="113">
        <f t="shared" ref="J23:J28" si="8">SUM(H23:I23)</f>
        <v>170</v>
      </c>
      <c r="K23" s="112">
        <f t="shared" si="3"/>
        <v>10</v>
      </c>
      <c r="L23" s="111">
        <f t="shared" si="4"/>
        <v>2.4</v>
      </c>
    </row>
    <row r="24" spans="2:12" ht="14.45" customHeight="1">
      <c r="B24" s="110" t="s">
        <v>106</v>
      </c>
      <c r="C24" s="109"/>
      <c r="D24" s="108">
        <f>SUM('【方向別】自動車交通量(1)'!D24,'【方向別】自動車交通量(2)'!D24,'【方向別】自動車交通量(7)'!D24,'【方向別】自動車交通量(8)'!D24)</f>
        <v>122</v>
      </c>
      <c r="E24" s="107">
        <f>SUM('【方向別】自動車交通量(1)'!E24,'【方向別】自動車交通量(2)'!E24,'【方向別】自動車交通量(7)'!E24,'【方向別】自動車交通量(8)'!E24)</f>
        <v>22</v>
      </c>
      <c r="F24" s="107">
        <f>SUM('【方向別】自動車交通量(1)'!F24,'【方向別】自動車交通量(2)'!F24,'【方向別】自動車交通量(7)'!F24,'【方向別】自動車交通量(8)'!F24)</f>
        <v>10</v>
      </c>
      <c r="G24" s="107">
        <f>SUM('【方向別】自動車交通量(1)'!G24,'【方向別】自動車交通量(2)'!G24,'【方向別】自動車交通量(7)'!G24,'【方向別】自動車交通量(8)'!G24)</f>
        <v>1</v>
      </c>
      <c r="H24" s="107">
        <f t="shared" si="6"/>
        <v>144</v>
      </c>
      <c r="I24" s="107">
        <f t="shared" si="7"/>
        <v>11</v>
      </c>
      <c r="J24" s="107">
        <f t="shared" si="8"/>
        <v>155</v>
      </c>
      <c r="K24" s="106">
        <f t="shared" si="3"/>
        <v>7.1</v>
      </c>
      <c r="L24" s="105">
        <f t="shared" si="4"/>
        <v>2.2000000000000002</v>
      </c>
    </row>
    <row r="25" spans="2:12" ht="14.45" customHeight="1">
      <c r="B25" s="110" t="s">
        <v>105</v>
      </c>
      <c r="C25" s="109"/>
      <c r="D25" s="108">
        <f>SUM('【方向別】自動車交通量(1)'!D25,'【方向別】自動車交通量(2)'!D25,'【方向別】自動車交通量(7)'!D25,'【方向別】自動車交通量(8)'!D25)</f>
        <v>102</v>
      </c>
      <c r="E25" s="107">
        <f>SUM('【方向別】自動車交通量(1)'!E25,'【方向別】自動車交通量(2)'!E25,'【方向別】自動車交通量(7)'!E25,'【方向別】自動車交通量(8)'!E25)</f>
        <v>22</v>
      </c>
      <c r="F25" s="107">
        <f>SUM('【方向別】自動車交通量(1)'!F25,'【方向別】自動車交通量(2)'!F25,'【方向別】自動車交通量(7)'!F25,'【方向別】自動車交通量(8)'!F25)</f>
        <v>7</v>
      </c>
      <c r="G25" s="107">
        <f>SUM('【方向別】自動車交通量(1)'!G25,'【方向別】自動車交通量(2)'!G25,'【方向別】自動車交通量(7)'!G25,'【方向別】自動車交通量(8)'!G25)</f>
        <v>2</v>
      </c>
      <c r="H25" s="107">
        <f t="shared" si="6"/>
        <v>124</v>
      </c>
      <c r="I25" s="107">
        <f t="shared" si="7"/>
        <v>9</v>
      </c>
      <c r="J25" s="107">
        <f t="shared" si="8"/>
        <v>133</v>
      </c>
      <c r="K25" s="106">
        <f t="shared" si="3"/>
        <v>6.8</v>
      </c>
      <c r="L25" s="105">
        <f t="shared" si="4"/>
        <v>1.9</v>
      </c>
    </row>
    <row r="26" spans="2:12" ht="14.45" customHeight="1">
      <c r="B26" s="110" t="s">
        <v>104</v>
      </c>
      <c r="C26" s="109"/>
      <c r="D26" s="108">
        <f>SUM('【方向別】自動車交通量(1)'!D26,'【方向別】自動車交通量(2)'!D26,'【方向別】自動車交通量(7)'!D26,'【方向別】自動車交通量(8)'!D26)</f>
        <v>99</v>
      </c>
      <c r="E26" s="107">
        <f>SUM('【方向別】自動車交通量(1)'!E26,'【方向別】自動車交通量(2)'!E26,'【方向別】自動車交通量(7)'!E26,'【方向別】自動車交通量(8)'!E26)</f>
        <v>13</v>
      </c>
      <c r="F26" s="107">
        <f>SUM('【方向別】自動車交通量(1)'!F26,'【方向別】自動車交通量(2)'!F26,'【方向別】自動車交通量(7)'!F26,'【方向別】自動車交通量(8)'!F26)</f>
        <v>8</v>
      </c>
      <c r="G26" s="107">
        <f>SUM('【方向別】自動車交通量(1)'!G26,'【方向別】自動車交通量(2)'!G26,'【方向別】自動車交通量(7)'!G26,'【方向別】自動車交通量(8)'!G26)</f>
        <v>0</v>
      </c>
      <c r="H26" s="107">
        <f t="shared" si="6"/>
        <v>112</v>
      </c>
      <c r="I26" s="107">
        <f t="shared" si="7"/>
        <v>8</v>
      </c>
      <c r="J26" s="107">
        <f t="shared" si="8"/>
        <v>120</v>
      </c>
      <c r="K26" s="106">
        <f t="shared" si="3"/>
        <v>6.7</v>
      </c>
      <c r="L26" s="105">
        <f t="shared" si="4"/>
        <v>1.7</v>
      </c>
    </row>
    <row r="27" spans="2:12" ht="14.45" customHeight="1">
      <c r="B27" s="110" t="s">
        <v>103</v>
      </c>
      <c r="C27" s="109"/>
      <c r="D27" s="108">
        <f>SUM('【方向別】自動車交通量(1)'!D27,'【方向別】自動車交通量(2)'!D27,'【方向別】自動車交通量(7)'!D27,'【方向別】自動車交通量(8)'!D27)</f>
        <v>102</v>
      </c>
      <c r="E27" s="107">
        <f>SUM('【方向別】自動車交通量(1)'!E27,'【方向別】自動車交通量(2)'!E27,'【方向別】自動車交通量(7)'!E27,'【方向別】自動車交通量(8)'!E27)</f>
        <v>16</v>
      </c>
      <c r="F27" s="107">
        <f>SUM('【方向別】自動車交通量(1)'!F27,'【方向別】自動車交通量(2)'!F27,'【方向別】自動車交通量(7)'!F27,'【方向別】自動車交通量(8)'!F27)</f>
        <v>16</v>
      </c>
      <c r="G27" s="107">
        <f>SUM('【方向別】自動車交通量(1)'!G27,'【方向別】自動車交通量(2)'!G27,'【方向別】自動車交通量(7)'!G27,'【方向別】自動車交通量(8)'!G27)</f>
        <v>2</v>
      </c>
      <c r="H27" s="107">
        <f t="shared" si="6"/>
        <v>118</v>
      </c>
      <c r="I27" s="107">
        <f t="shared" si="7"/>
        <v>18</v>
      </c>
      <c r="J27" s="107">
        <f t="shared" si="8"/>
        <v>136</v>
      </c>
      <c r="K27" s="106">
        <f t="shared" si="3"/>
        <v>13.2</v>
      </c>
      <c r="L27" s="105">
        <f t="shared" si="4"/>
        <v>1.9</v>
      </c>
    </row>
    <row r="28" spans="2:12" ht="14.45" customHeight="1">
      <c r="B28" s="104" t="s">
        <v>205</v>
      </c>
      <c r="C28" s="103"/>
      <c r="D28" s="102">
        <f>SUM('【方向別】自動車交通量(1)'!D28,'【方向別】自動車交通量(2)'!D28,'【方向別】自動車交通量(7)'!D28,'【方向別】自動車交通量(8)'!D28)</f>
        <v>97</v>
      </c>
      <c r="E28" s="101">
        <f>SUM('【方向別】自動車交通量(1)'!E28,'【方向別】自動車交通量(2)'!E28,'【方向別】自動車交通量(7)'!E28,'【方向別】自動車交通量(8)'!E28)</f>
        <v>13</v>
      </c>
      <c r="F28" s="101">
        <f>SUM('【方向別】自動車交通量(1)'!F28,'【方向別】自動車交通量(2)'!F28,'【方向別】自動車交通量(7)'!F28,'【方向別】自動車交通量(8)'!F28)</f>
        <v>7</v>
      </c>
      <c r="G28" s="101">
        <f>SUM('【方向別】自動車交通量(1)'!G28,'【方向別】自動車交通量(2)'!G28,'【方向別】自動車交通量(7)'!G28,'【方向別】自動車交通量(8)'!G28)</f>
        <v>2</v>
      </c>
      <c r="H28" s="101">
        <f t="shared" si="6"/>
        <v>110</v>
      </c>
      <c r="I28" s="101">
        <f t="shared" si="7"/>
        <v>9</v>
      </c>
      <c r="J28" s="101">
        <f t="shared" si="8"/>
        <v>119</v>
      </c>
      <c r="K28" s="100">
        <f t="shared" si="3"/>
        <v>7.6</v>
      </c>
      <c r="L28" s="99">
        <f t="shared" si="4"/>
        <v>1.7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658</v>
      </c>
      <c r="E29" s="95">
        <f t="shared" si="9"/>
        <v>103</v>
      </c>
      <c r="F29" s="95">
        <f t="shared" si="9"/>
        <v>60</v>
      </c>
      <c r="G29" s="95">
        <f t="shared" si="9"/>
        <v>12</v>
      </c>
      <c r="H29" s="95">
        <f t="shared" si="9"/>
        <v>761</v>
      </c>
      <c r="I29" s="95">
        <f t="shared" si="9"/>
        <v>72</v>
      </c>
      <c r="J29" s="95">
        <f t="shared" si="9"/>
        <v>833</v>
      </c>
      <c r="K29" s="94">
        <f t="shared" si="3"/>
        <v>8.6</v>
      </c>
      <c r="L29" s="93">
        <f t="shared" si="4"/>
        <v>11.8</v>
      </c>
    </row>
    <row r="30" spans="2:12" ht="14.45" customHeight="1" thickTop="1">
      <c r="B30" s="124" t="s">
        <v>204</v>
      </c>
      <c r="C30" s="123"/>
      <c r="D30" s="90">
        <f>SUM('【方向別】自動車交通量(1)'!D30,'【方向別】自動車交通量(2)'!D30,'【方向別】自動車交通量(7)'!D30,'【方向別】自動車交通量(8)'!D30)</f>
        <v>484</v>
      </c>
      <c r="E30" s="89">
        <f>SUM('【方向別】自動車交通量(1)'!E30,'【方向別】自動車交通量(2)'!E30,'【方向別】自動車交通量(7)'!E30,'【方向別】自動車交通量(8)'!E30)</f>
        <v>76</v>
      </c>
      <c r="F30" s="89">
        <f>SUM('【方向別】自動車交通量(1)'!F30,'【方向別】自動車交通量(2)'!F30,'【方向別】自動車交通量(7)'!F30,'【方向別】自動車交通量(8)'!F30)</f>
        <v>68</v>
      </c>
      <c r="G30" s="89">
        <f>SUM('【方向別】自動車交通量(1)'!G30,'【方向別】自動車交通量(2)'!G30,'【方向別】自動車交通量(7)'!G30,'【方向別】自動車交通量(8)'!G30)</f>
        <v>3</v>
      </c>
      <c r="H30" s="89">
        <f t="shared" ref="H30:H43" si="10">SUM(D30:E30)</f>
        <v>560</v>
      </c>
      <c r="I30" s="89">
        <f t="shared" ref="I30:I43" si="11">SUM(F30:G30)</f>
        <v>71</v>
      </c>
      <c r="J30" s="89">
        <f t="shared" ref="J30:J43" si="12">SUM(H30:I30)</f>
        <v>631</v>
      </c>
      <c r="K30" s="88">
        <f t="shared" si="3"/>
        <v>11.3</v>
      </c>
      <c r="L30" s="87">
        <f t="shared" si="4"/>
        <v>8.9</v>
      </c>
    </row>
    <row r="31" spans="2:12" ht="14.45" customHeight="1">
      <c r="B31" s="122" t="s">
        <v>203</v>
      </c>
      <c r="C31" s="121"/>
      <c r="D31" s="120">
        <f>SUM('【方向別】自動車交通量(1)'!D31,'【方向別】自動車交通量(2)'!D31,'【方向別】自動車交通量(7)'!D31,'【方向別】自動車交通量(8)'!D31)</f>
        <v>452</v>
      </c>
      <c r="E31" s="119">
        <f>SUM('【方向別】自動車交通量(1)'!E31,'【方向別】自動車交通量(2)'!E31,'【方向別】自動車交通量(7)'!E31,'【方向別】自動車交通量(8)'!E31)</f>
        <v>63</v>
      </c>
      <c r="F31" s="119">
        <f>SUM('【方向別】自動車交通量(1)'!F31,'【方向別】自動車交通量(2)'!F31,'【方向別】自動車交通量(7)'!F31,'【方向別】自動車交通量(8)'!F31)</f>
        <v>64</v>
      </c>
      <c r="G31" s="119">
        <f>SUM('【方向別】自動車交通量(1)'!G31,'【方向別】自動車交通量(2)'!G31,'【方向別】自動車交通量(7)'!G31,'【方向別】自動車交通量(8)'!G31)</f>
        <v>3</v>
      </c>
      <c r="H31" s="119">
        <f t="shared" si="10"/>
        <v>515</v>
      </c>
      <c r="I31" s="119">
        <f t="shared" si="11"/>
        <v>67</v>
      </c>
      <c r="J31" s="119">
        <f t="shared" si="12"/>
        <v>582</v>
      </c>
      <c r="K31" s="118">
        <f t="shared" si="3"/>
        <v>11.5</v>
      </c>
      <c r="L31" s="117">
        <f t="shared" si="4"/>
        <v>8.1999999999999993</v>
      </c>
    </row>
    <row r="32" spans="2:12" ht="14.45" customHeight="1">
      <c r="B32" s="122" t="s">
        <v>202</v>
      </c>
      <c r="C32" s="121"/>
      <c r="D32" s="120">
        <f>SUM('【方向別】自動車交通量(1)'!D32,'【方向別】自動車交通量(2)'!D32,'【方向別】自動車交通量(7)'!D32,'【方向別】自動車交通量(8)'!D32)</f>
        <v>409</v>
      </c>
      <c r="E32" s="119">
        <f>SUM('【方向別】自動車交通量(1)'!E32,'【方向別】自動車交通量(2)'!E32,'【方向別】自動車交通量(7)'!E32,'【方向別】自動車交通量(8)'!E32)</f>
        <v>81</v>
      </c>
      <c r="F32" s="119">
        <f>SUM('【方向別】自動車交通量(1)'!F32,'【方向別】自動車交通量(2)'!F32,'【方向別】自動車交通量(7)'!F32,'【方向別】自動車交通量(8)'!F32)</f>
        <v>45</v>
      </c>
      <c r="G32" s="119">
        <f>SUM('【方向別】自動車交通量(1)'!G32,'【方向別】自動車交通量(2)'!G32,'【方向別】自動車交通量(7)'!G32,'【方向別】自動車交通量(8)'!G32)</f>
        <v>2</v>
      </c>
      <c r="H32" s="119">
        <f t="shared" si="10"/>
        <v>490</v>
      </c>
      <c r="I32" s="119">
        <f t="shared" si="11"/>
        <v>47</v>
      </c>
      <c r="J32" s="119">
        <f t="shared" si="12"/>
        <v>537</v>
      </c>
      <c r="K32" s="118">
        <f t="shared" si="3"/>
        <v>8.8000000000000007</v>
      </c>
      <c r="L32" s="117">
        <f t="shared" si="4"/>
        <v>7.6</v>
      </c>
    </row>
    <row r="33" spans="2:12" ht="14.45" customHeight="1">
      <c r="B33" s="122" t="s">
        <v>201</v>
      </c>
      <c r="C33" s="121"/>
      <c r="D33" s="120">
        <f>SUM('【方向別】自動車交通量(1)'!D33,'【方向別】自動車交通量(2)'!D33,'【方向別】自動車交通量(7)'!D33,'【方向別】自動車交通量(8)'!D33)</f>
        <v>436</v>
      </c>
      <c r="E33" s="119">
        <f>SUM('【方向別】自動車交通量(1)'!E33,'【方向別】自動車交通量(2)'!E33,'【方向別】自動車交通量(7)'!E33,'【方向別】自動車交通量(8)'!E33)</f>
        <v>91</v>
      </c>
      <c r="F33" s="119">
        <f>SUM('【方向別】自動車交通量(1)'!F33,'【方向別】自動車交通量(2)'!F33,'【方向別】自動車交通量(7)'!F33,'【方向別】自動車交通量(8)'!F33)</f>
        <v>51</v>
      </c>
      <c r="G33" s="119">
        <f>SUM('【方向別】自動車交通量(1)'!G33,'【方向別】自動車交通量(2)'!G33,'【方向別】自動車交通量(7)'!G33,'【方向別】自動車交通量(8)'!G33)</f>
        <v>4</v>
      </c>
      <c r="H33" s="119">
        <f t="shared" si="10"/>
        <v>527</v>
      </c>
      <c r="I33" s="119">
        <f t="shared" si="11"/>
        <v>55</v>
      </c>
      <c r="J33" s="119">
        <f t="shared" si="12"/>
        <v>582</v>
      </c>
      <c r="K33" s="118">
        <f t="shared" si="3"/>
        <v>9.5</v>
      </c>
      <c r="L33" s="117">
        <f t="shared" si="4"/>
        <v>8.1999999999999993</v>
      </c>
    </row>
    <row r="34" spans="2:12" ht="14.45" customHeight="1">
      <c r="B34" s="122" t="s">
        <v>200</v>
      </c>
      <c r="C34" s="121"/>
      <c r="D34" s="120">
        <f>SUM('【方向別】自動車交通量(1)'!D34,'【方向別】自動車交通量(2)'!D34,'【方向別】自動車交通量(7)'!D34,'【方向別】自動車交通量(8)'!D34)</f>
        <v>407</v>
      </c>
      <c r="E34" s="119">
        <f>SUM('【方向別】自動車交通量(1)'!E34,'【方向別】自動車交通量(2)'!E34,'【方向別】自動車交通量(7)'!E34,'【方向別】自動車交通量(8)'!E34)</f>
        <v>100</v>
      </c>
      <c r="F34" s="119">
        <f>SUM('【方向別】自動車交通量(1)'!F34,'【方向別】自動車交通量(2)'!F34,'【方向別】自動車交通量(7)'!F34,'【方向別】自動車交通量(8)'!F34)</f>
        <v>33</v>
      </c>
      <c r="G34" s="119">
        <f>SUM('【方向別】自動車交通量(1)'!G34,'【方向別】自動車交通量(2)'!G34,'【方向別】自動車交通量(7)'!G34,'【方向別】自動車交通量(8)'!G34)</f>
        <v>5</v>
      </c>
      <c r="H34" s="119">
        <f t="shared" si="10"/>
        <v>507</v>
      </c>
      <c r="I34" s="119">
        <f t="shared" si="11"/>
        <v>38</v>
      </c>
      <c r="J34" s="119">
        <f t="shared" si="12"/>
        <v>545</v>
      </c>
      <c r="K34" s="118">
        <f t="shared" si="3"/>
        <v>7</v>
      </c>
      <c r="L34" s="117">
        <f t="shared" si="4"/>
        <v>7.7</v>
      </c>
    </row>
    <row r="35" spans="2:12" ht="14.45" customHeight="1">
      <c r="B35" s="122" t="s">
        <v>199</v>
      </c>
      <c r="C35" s="121"/>
      <c r="D35" s="120">
        <f>SUM('【方向別】自動車交通量(1)'!D35,'【方向別】自動車交通量(2)'!D35,'【方向別】自動車交通量(7)'!D35,'【方向別】自動車交通量(8)'!D35)</f>
        <v>385</v>
      </c>
      <c r="E35" s="119">
        <f>SUM('【方向別】自動車交通量(1)'!E35,'【方向別】自動車交通量(2)'!E35,'【方向別】自動車交通量(7)'!E35,'【方向別】自動車交通量(8)'!E35)</f>
        <v>74</v>
      </c>
      <c r="F35" s="119">
        <f>SUM('【方向別】自動車交通量(1)'!F35,'【方向別】自動車交通量(2)'!F35,'【方向別】自動車交通量(7)'!F35,'【方向別】自動車交通量(8)'!F35)</f>
        <v>40</v>
      </c>
      <c r="G35" s="119">
        <f>SUM('【方向別】自動車交通量(1)'!G35,'【方向別】自動車交通量(2)'!G35,'【方向別】自動車交通量(7)'!G35,'【方向別】自動車交通量(8)'!G35)</f>
        <v>6</v>
      </c>
      <c r="H35" s="119">
        <f t="shared" si="10"/>
        <v>459</v>
      </c>
      <c r="I35" s="119">
        <f t="shared" si="11"/>
        <v>46</v>
      </c>
      <c r="J35" s="119">
        <f t="shared" si="12"/>
        <v>505</v>
      </c>
      <c r="K35" s="118">
        <f t="shared" si="3"/>
        <v>9.1</v>
      </c>
      <c r="L35" s="117">
        <f t="shared" si="4"/>
        <v>7.1</v>
      </c>
    </row>
    <row r="36" spans="2:12" ht="14.45" customHeight="1">
      <c r="B36" s="122" t="s">
        <v>198</v>
      </c>
      <c r="C36" s="121"/>
      <c r="D36" s="120">
        <f>SUM('【方向別】自動車交通量(1)'!D36,'【方向別】自動車交通量(2)'!D36,'【方向別】自動車交通量(7)'!D36,'【方向別】自動車交通量(8)'!D36)</f>
        <v>392</v>
      </c>
      <c r="E36" s="119">
        <f>SUM('【方向別】自動車交通量(1)'!E36,'【方向別】自動車交通量(2)'!E36,'【方向別】自動車交通量(7)'!E36,'【方向別】自動車交通量(8)'!E36)</f>
        <v>64</v>
      </c>
      <c r="F36" s="119">
        <f>SUM('【方向別】自動車交通量(1)'!F36,'【方向別】自動車交通量(2)'!F36,'【方向別】自動車交通量(7)'!F36,'【方向別】自動車交通量(8)'!F36)</f>
        <v>44</v>
      </c>
      <c r="G36" s="119">
        <f>SUM('【方向別】自動車交通量(1)'!G36,'【方向別】自動車交通量(2)'!G36,'【方向別】自動車交通量(7)'!G36,'【方向別】自動車交通量(8)'!G36)</f>
        <v>2</v>
      </c>
      <c r="H36" s="119">
        <f t="shared" si="10"/>
        <v>456</v>
      </c>
      <c r="I36" s="119">
        <f t="shared" si="11"/>
        <v>46</v>
      </c>
      <c r="J36" s="119">
        <f t="shared" si="12"/>
        <v>502</v>
      </c>
      <c r="K36" s="118">
        <f t="shared" si="3"/>
        <v>9.1999999999999993</v>
      </c>
      <c r="L36" s="117">
        <f t="shared" si="4"/>
        <v>7.1</v>
      </c>
    </row>
    <row r="37" spans="2:12" ht="14.45" customHeight="1">
      <c r="B37" s="122" t="s">
        <v>197</v>
      </c>
      <c r="C37" s="121"/>
      <c r="D37" s="120">
        <f>SUM('【方向別】自動車交通量(1)'!D37,'【方向別】自動車交通量(2)'!D37,'【方向別】自動車交通量(7)'!D37,'【方向別】自動車交通量(8)'!D37)</f>
        <v>444</v>
      </c>
      <c r="E37" s="119">
        <f>SUM('【方向別】自動車交通量(1)'!E37,'【方向別】自動車交通量(2)'!E37,'【方向別】自動車交通量(7)'!E37,'【方向別】自動車交通量(8)'!E37)</f>
        <v>71</v>
      </c>
      <c r="F37" s="119">
        <f>SUM('【方向別】自動車交通量(1)'!F37,'【方向別】自動車交通量(2)'!F37,'【方向別】自動車交通量(7)'!F37,'【方向別】自動車交通量(8)'!F37)</f>
        <v>38</v>
      </c>
      <c r="G37" s="119">
        <f>SUM('【方向別】自動車交通量(1)'!G37,'【方向別】自動車交通量(2)'!G37,'【方向別】自動車交通量(7)'!G37,'【方向別】自動車交通量(8)'!G37)</f>
        <v>2</v>
      </c>
      <c r="H37" s="119">
        <f t="shared" si="10"/>
        <v>515</v>
      </c>
      <c r="I37" s="119">
        <f t="shared" si="11"/>
        <v>40</v>
      </c>
      <c r="J37" s="119">
        <f t="shared" si="12"/>
        <v>555</v>
      </c>
      <c r="K37" s="118">
        <f t="shared" si="3"/>
        <v>7.2</v>
      </c>
      <c r="L37" s="117">
        <f t="shared" si="4"/>
        <v>7.8</v>
      </c>
    </row>
    <row r="38" spans="2:12" ht="14.45" customHeight="1">
      <c r="B38" s="116" t="s">
        <v>92</v>
      </c>
      <c r="C38" s="115"/>
      <c r="D38" s="114">
        <f>SUM('【方向別】自動車交通量(1)'!D38,'【方向別】自動車交通量(2)'!D38,'【方向別】自動車交通量(7)'!D38,'【方向別】自動車交通量(8)'!D38)</f>
        <v>70</v>
      </c>
      <c r="E38" s="113">
        <f>SUM('【方向別】自動車交通量(1)'!E38,'【方向別】自動車交通量(2)'!E38,'【方向別】自動車交通量(7)'!E38,'【方向別】自動車交通量(8)'!E38)</f>
        <v>10</v>
      </c>
      <c r="F38" s="113">
        <f>SUM('【方向別】自動車交通量(1)'!F38,'【方向別】自動車交通量(2)'!F38,'【方向別】自動車交通量(7)'!F38,'【方向別】自動車交通量(8)'!F38)</f>
        <v>8</v>
      </c>
      <c r="G38" s="113">
        <f>SUM('【方向別】自動車交通量(1)'!G38,'【方向別】自動車交通量(2)'!G38,'【方向別】自動車交通量(7)'!G38,'【方向別】自動車交通量(8)'!G38)</f>
        <v>2</v>
      </c>
      <c r="H38" s="113">
        <f t="shared" si="10"/>
        <v>80</v>
      </c>
      <c r="I38" s="113">
        <f t="shared" si="11"/>
        <v>10</v>
      </c>
      <c r="J38" s="113">
        <f t="shared" si="12"/>
        <v>90</v>
      </c>
      <c r="K38" s="112">
        <f t="shared" si="3"/>
        <v>11.1</v>
      </c>
      <c r="L38" s="111">
        <f t="shared" si="4"/>
        <v>1.3</v>
      </c>
    </row>
    <row r="39" spans="2:12" ht="14.45" customHeight="1">
      <c r="B39" s="110" t="s">
        <v>91</v>
      </c>
      <c r="C39" s="109"/>
      <c r="D39" s="108">
        <f>SUM('【方向別】自動車交通量(1)'!D39,'【方向別】自動車交通量(2)'!D39,'【方向別】自動車交通量(7)'!D39,'【方向別】自動車交通量(8)'!D39)</f>
        <v>57</v>
      </c>
      <c r="E39" s="107">
        <f>SUM('【方向別】自動車交通量(1)'!E39,'【方向別】自動車交通量(2)'!E39,'【方向別】自動車交通量(7)'!E39,'【方向別】自動車交通量(8)'!E39)</f>
        <v>6</v>
      </c>
      <c r="F39" s="107">
        <f>SUM('【方向別】自動車交通量(1)'!F39,'【方向別】自動車交通量(2)'!F39,'【方向別】自動車交通量(7)'!F39,'【方向別】自動車交通量(8)'!F39)</f>
        <v>3</v>
      </c>
      <c r="G39" s="107">
        <f>SUM('【方向別】自動車交通量(1)'!G39,'【方向別】自動車交通量(2)'!G39,'【方向別】自動車交通量(7)'!G39,'【方向別】自動車交通量(8)'!G39)</f>
        <v>0</v>
      </c>
      <c r="H39" s="107">
        <f t="shared" si="10"/>
        <v>63</v>
      </c>
      <c r="I39" s="107">
        <f t="shared" si="11"/>
        <v>3</v>
      </c>
      <c r="J39" s="107">
        <f t="shared" si="12"/>
        <v>66</v>
      </c>
      <c r="K39" s="106">
        <f t="shared" si="3"/>
        <v>4.5</v>
      </c>
      <c r="L39" s="105">
        <f t="shared" si="4"/>
        <v>0.9</v>
      </c>
    </row>
    <row r="40" spans="2:12" ht="14.45" customHeight="1">
      <c r="B40" s="110" t="s">
        <v>90</v>
      </c>
      <c r="C40" s="109"/>
      <c r="D40" s="108">
        <f>SUM('【方向別】自動車交通量(1)'!D40,'【方向別】自動車交通量(2)'!D40,'【方向別】自動車交通量(7)'!D40,'【方向別】自動車交通量(8)'!D40)</f>
        <v>63</v>
      </c>
      <c r="E40" s="107">
        <f>SUM('【方向別】自動車交通量(1)'!E40,'【方向別】自動車交通量(2)'!E40,'【方向別】自動車交通量(7)'!E40,'【方向別】自動車交通量(8)'!E40)</f>
        <v>13</v>
      </c>
      <c r="F40" s="107">
        <f>SUM('【方向別】自動車交通量(1)'!F40,'【方向別】自動車交通量(2)'!F40,'【方向別】自動車交通量(7)'!F40,'【方向別】自動車交通量(8)'!F40)</f>
        <v>3</v>
      </c>
      <c r="G40" s="107">
        <f>SUM('【方向別】自動車交通量(1)'!G40,'【方向別】自動車交通量(2)'!G40,'【方向別】自動車交通量(7)'!G40,'【方向別】自動車交通量(8)'!G40)</f>
        <v>2</v>
      </c>
      <c r="H40" s="107">
        <f t="shared" si="10"/>
        <v>76</v>
      </c>
      <c r="I40" s="107">
        <f t="shared" si="11"/>
        <v>5</v>
      </c>
      <c r="J40" s="107">
        <f t="shared" si="12"/>
        <v>81</v>
      </c>
      <c r="K40" s="106">
        <f t="shared" si="3"/>
        <v>6.2</v>
      </c>
      <c r="L40" s="105">
        <f t="shared" si="4"/>
        <v>1.1000000000000001</v>
      </c>
    </row>
    <row r="41" spans="2:12" ht="14.45" customHeight="1">
      <c r="B41" s="110" t="s">
        <v>89</v>
      </c>
      <c r="C41" s="109"/>
      <c r="D41" s="108">
        <f>SUM('【方向別】自動車交通量(1)'!D41,'【方向別】自動車交通量(2)'!D41,'【方向別】自動車交通量(7)'!D41,'【方向別】自動車交通量(8)'!D41)</f>
        <v>71</v>
      </c>
      <c r="E41" s="107">
        <f>SUM('【方向別】自動車交通量(1)'!E41,'【方向別】自動車交通量(2)'!E41,'【方向別】自動車交通量(7)'!E41,'【方向別】自動車交通量(8)'!E41)</f>
        <v>16</v>
      </c>
      <c r="F41" s="107">
        <f>SUM('【方向別】自動車交通量(1)'!F41,'【方向別】自動車交通量(2)'!F41,'【方向別】自動車交通量(7)'!F41,'【方向別】自動車交通量(8)'!F41)</f>
        <v>4</v>
      </c>
      <c r="G41" s="107">
        <f>SUM('【方向別】自動車交通量(1)'!G41,'【方向別】自動車交通量(2)'!G41,'【方向別】自動車交通量(7)'!G41,'【方向別】自動車交通量(8)'!G41)</f>
        <v>0</v>
      </c>
      <c r="H41" s="107">
        <f t="shared" si="10"/>
        <v>87</v>
      </c>
      <c r="I41" s="107">
        <f t="shared" si="11"/>
        <v>4</v>
      </c>
      <c r="J41" s="107">
        <f t="shared" si="12"/>
        <v>91</v>
      </c>
      <c r="K41" s="106">
        <f t="shared" si="3"/>
        <v>4.4000000000000004</v>
      </c>
      <c r="L41" s="105">
        <f t="shared" si="4"/>
        <v>1.3</v>
      </c>
    </row>
    <row r="42" spans="2:12" ht="14.45" customHeight="1">
      <c r="B42" s="110" t="s">
        <v>88</v>
      </c>
      <c r="C42" s="109"/>
      <c r="D42" s="108">
        <f>SUM('【方向別】自動車交通量(1)'!D42,'【方向別】自動車交通量(2)'!D42,'【方向別】自動車交通量(7)'!D42,'【方向別】自動車交通量(8)'!D42)</f>
        <v>57</v>
      </c>
      <c r="E42" s="107">
        <f>SUM('【方向別】自動車交通量(1)'!E42,'【方向別】自動車交通量(2)'!E42,'【方向別】自動車交通量(7)'!E42,'【方向別】自動車交通量(8)'!E42)</f>
        <v>10</v>
      </c>
      <c r="F42" s="107">
        <f>SUM('【方向別】自動車交通量(1)'!F42,'【方向別】自動車交通量(2)'!F42,'【方向別】自動車交通量(7)'!F42,'【方向別】自動車交通量(8)'!F42)</f>
        <v>6</v>
      </c>
      <c r="G42" s="107">
        <f>SUM('【方向別】自動車交通量(1)'!G42,'【方向別】自動車交通量(2)'!G42,'【方向別】自動車交通量(7)'!G42,'【方向別】自動車交通量(8)'!G42)</f>
        <v>0</v>
      </c>
      <c r="H42" s="107">
        <f t="shared" si="10"/>
        <v>67</v>
      </c>
      <c r="I42" s="107">
        <f t="shared" si="11"/>
        <v>6</v>
      </c>
      <c r="J42" s="107">
        <f t="shared" si="12"/>
        <v>73</v>
      </c>
      <c r="K42" s="106">
        <f t="shared" si="3"/>
        <v>8.1999999999999993</v>
      </c>
      <c r="L42" s="105">
        <f t="shared" si="4"/>
        <v>1</v>
      </c>
    </row>
    <row r="43" spans="2:12" ht="14.45" customHeight="1">
      <c r="B43" s="104" t="s">
        <v>196</v>
      </c>
      <c r="C43" s="103"/>
      <c r="D43" s="102">
        <f>SUM('【方向別】自動車交通量(1)'!D43,'【方向別】自動車交通量(2)'!D43,'【方向別】自動車交通量(7)'!D43,'【方向別】自動車交通量(8)'!D43)</f>
        <v>71</v>
      </c>
      <c r="E43" s="101">
        <f>SUM('【方向別】自動車交通量(1)'!E43,'【方向別】自動車交通量(2)'!E43,'【方向別】自動車交通量(7)'!E43,'【方向別】自動車交通量(8)'!E43)</f>
        <v>10</v>
      </c>
      <c r="F43" s="101">
        <f>SUM('【方向別】自動車交通量(1)'!F43,'【方向別】自動車交通量(2)'!F43,'【方向別】自動車交通量(7)'!F43,'【方向別】自動車交通量(8)'!F43)</f>
        <v>6</v>
      </c>
      <c r="G43" s="101">
        <f>SUM('【方向別】自動車交通量(1)'!G43,'【方向別】自動車交通量(2)'!G43,'【方向別】自動車交通量(7)'!G43,'【方向別】自動車交通量(8)'!G43)</f>
        <v>1</v>
      </c>
      <c r="H43" s="101">
        <f t="shared" si="10"/>
        <v>81</v>
      </c>
      <c r="I43" s="101">
        <f t="shared" si="11"/>
        <v>7</v>
      </c>
      <c r="J43" s="101">
        <f t="shared" si="12"/>
        <v>88</v>
      </c>
      <c r="K43" s="100">
        <f t="shared" si="3"/>
        <v>8</v>
      </c>
      <c r="L43" s="99">
        <f t="shared" si="4"/>
        <v>1.2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389</v>
      </c>
      <c r="E44" s="95">
        <f t="shared" si="13"/>
        <v>65</v>
      </c>
      <c r="F44" s="95">
        <f t="shared" si="13"/>
        <v>30</v>
      </c>
      <c r="G44" s="95">
        <f t="shared" si="13"/>
        <v>5</v>
      </c>
      <c r="H44" s="95">
        <f t="shared" si="13"/>
        <v>454</v>
      </c>
      <c r="I44" s="95">
        <f t="shared" si="13"/>
        <v>35</v>
      </c>
      <c r="J44" s="95">
        <f t="shared" si="13"/>
        <v>489</v>
      </c>
      <c r="K44" s="94">
        <f t="shared" si="3"/>
        <v>7.2</v>
      </c>
      <c r="L44" s="93">
        <f t="shared" si="4"/>
        <v>6.9</v>
      </c>
    </row>
    <row r="45" spans="2:12" ht="14.45" customHeight="1" thickTop="1">
      <c r="B45" s="116" t="s">
        <v>85</v>
      </c>
      <c r="C45" s="115"/>
      <c r="D45" s="114">
        <f>SUM('【方向別】自動車交通量(1)'!D45,'【方向別】自動車交通量(2)'!D45,'【方向別】自動車交通量(7)'!D45,'【方向別】自動車交通量(8)'!D45)</f>
        <v>65</v>
      </c>
      <c r="E45" s="113">
        <f>SUM('【方向別】自動車交通量(1)'!E45,'【方向別】自動車交通量(2)'!E45,'【方向別】自動車交通量(7)'!E45,'【方向別】自動車交通量(8)'!E45)</f>
        <v>4</v>
      </c>
      <c r="F45" s="113">
        <f>SUM('【方向別】自動車交通量(1)'!F45,'【方向別】自動車交通量(2)'!F45,'【方向別】自動車交通量(7)'!F45,'【方向別】自動車交通量(8)'!F45)</f>
        <v>2</v>
      </c>
      <c r="G45" s="113">
        <f>SUM('【方向別】自動車交通量(1)'!G45,'【方向別】自動車交通量(2)'!G45,'【方向別】自動車交通量(7)'!G45,'【方向別】自動車交通量(8)'!G45)</f>
        <v>3</v>
      </c>
      <c r="H45" s="113">
        <f t="shared" ref="H45:H50" si="14">SUM(D45:E45)</f>
        <v>69</v>
      </c>
      <c r="I45" s="113">
        <f t="shared" ref="I45:I50" si="15">SUM(F45:G45)</f>
        <v>5</v>
      </c>
      <c r="J45" s="113">
        <f t="shared" ref="J45:J50" si="16">SUM(H45:I45)</f>
        <v>74</v>
      </c>
      <c r="K45" s="112">
        <f t="shared" si="3"/>
        <v>6.8</v>
      </c>
      <c r="L45" s="111">
        <f t="shared" si="4"/>
        <v>1</v>
      </c>
    </row>
    <row r="46" spans="2:12" ht="14.45" customHeight="1">
      <c r="B46" s="110" t="s">
        <v>84</v>
      </c>
      <c r="C46" s="109"/>
      <c r="D46" s="108">
        <f>SUM('【方向別】自動車交通量(1)'!D46,'【方向別】自動車交通量(2)'!D46,'【方向別】自動車交通量(7)'!D46,'【方向別】自動車交通量(8)'!D46)</f>
        <v>72</v>
      </c>
      <c r="E46" s="107">
        <f>SUM('【方向別】自動車交通量(1)'!E46,'【方向別】自動車交通量(2)'!E46,'【方向別】自動車交通量(7)'!E46,'【方向別】自動車交通量(8)'!E46)</f>
        <v>10</v>
      </c>
      <c r="F46" s="107">
        <f>SUM('【方向別】自動車交通量(1)'!F46,'【方向別】自動車交通量(2)'!F46,'【方向別】自動車交通量(7)'!F46,'【方向別】自動車交通量(8)'!F46)</f>
        <v>5</v>
      </c>
      <c r="G46" s="107">
        <f>SUM('【方向別】自動車交通量(1)'!G46,'【方向別】自動車交通量(2)'!G46,'【方向別】自動車交通量(7)'!G46,'【方向別】自動車交通量(8)'!G46)</f>
        <v>1</v>
      </c>
      <c r="H46" s="107">
        <f t="shared" si="14"/>
        <v>82</v>
      </c>
      <c r="I46" s="107">
        <f t="shared" si="15"/>
        <v>6</v>
      </c>
      <c r="J46" s="107">
        <f t="shared" si="16"/>
        <v>88</v>
      </c>
      <c r="K46" s="106">
        <f t="shared" si="3"/>
        <v>6.8</v>
      </c>
      <c r="L46" s="105">
        <f t="shared" si="4"/>
        <v>1.2</v>
      </c>
    </row>
    <row r="47" spans="2:12" ht="14.45" customHeight="1">
      <c r="B47" s="110" t="s">
        <v>83</v>
      </c>
      <c r="C47" s="109"/>
      <c r="D47" s="108">
        <f>SUM('【方向別】自動車交通量(1)'!D47,'【方向別】自動車交通量(2)'!D47,'【方向別】自動車交通量(7)'!D47,'【方向別】自動車交通量(8)'!D47)</f>
        <v>79</v>
      </c>
      <c r="E47" s="107">
        <f>SUM('【方向別】自動車交通量(1)'!E47,'【方向別】自動車交通量(2)'!E47,'【方向別】自動車交通量(7)'!E47,'【方向別】自動車交通量(8)'!E47)</f>
        <v>9</v>
      </c>
      <c r="F47" s="107">
        <f>SUM('【方向別】自動車交通量(1)'!F47,'【方向別】自動車交通量(2)'!F47,'【方向別】自動車交通量(7)'!F47,'【方向別】自動車交通量(8)'!F47)</f>
        <v>0</v>
      </c>
      <c r="G47" s="107">
        <f>SUM('【方向別】自動車交通量(1)'!G47,'【方向別】自動車交通量(2)'!G47,'【方向別】自動車交通量(7)'!G47,'【方向別】自動車交通量(8)'!G47)</f>
        <v>0</v>
      </c>
      <c r="H47" s="107">
        <f t="shared" si="14"/>
        <v>88</v>
      </c>
      <c r="I47" s="107">
        <f t="shared" si="15"/>
        <v>0</v>
      </c>
      <c r="J47" s="107">
        <f t="shared" si="16"/>
        <v>88</v>
      </c>
      <c r="K47" s="106">
        <f t="shared" si="3"/>
        <v>0</v>
      </c>
      <c r="L47" s="105">
        <f t="shared" si="4"/>
        <v>1.2</v>
      </c>
    </row>
    <row r="48" spans="2:12" ht="14.45" customHeight="1">
      <c r="B48" s="110" t="s">
        <v>82</v>
      </c>
      <c r="C48" s="109"/>
      <c r="D48" s="108">
        <f>SUM('【方向別】自動車交通量(1)'!D48,'【方向別】自動車交通量(2)'!D48,'【方向別】自動車交通量(7)'!D48,'【方向別】自動車交通量(8)'!D48)</f>
        <v>64</v>
      </c>
      <c r="E48" s="107">
        <f>SUM('【方向別】自動車交通量(1)'!E48,'【方向別】自動車交通量(2)'!E48,'【方向別】自動車交通量(7)'!E48,'【方向別】自動車交通量(8)'!E48)</f>
        <v>10</v>
      </c>
      <c r="F48" s="107">
        <f>SUM('【方向別】自動車交通量(1)'!F48,'【方向別】自動車交通量(2)'!F48,'【方向別】自動車交通量(7)'!F48,'【方向別】自動車交通量(8)'!F48)</f>
        <v>3</v>
      </c>
      <c r="G48" s="107">
        <f>SUM('【方向別】自動車交通量(1)'!G48,'【方向別】自動車交通量(2)'!G48,'【方向別】自動車交通量(7)'!G48,'【方向別】自動車交通量(8)'!G48)</f>
        <v>1</v>
      </c>
      <c r="H48" s="107">
        <f t="shared" si="14"/>
        <v>74</v>
      </c>
      <c r="I48" s="107">
        <f t="shared" si="15"/>
        <v>4</v>
      </c>
      <c r="J48" s="107">
        <f t="shared" si="16"/>
        <v>78</v>
      </c>
      <c r="K48" s="106">
        <f t="shared" si="3"/>
        <v>5.0999999999999996</v>
      </c>
      <c r="L48" s="105">
        <f t="shared" si="4"/>
        <v>1.1000000000000001</v>
      </c>
    </row>
    <row r="49" spans="2:13" ht="14.45" customHeight="1">
      <c r="B49" s="110" t="s">
        <v>81</v>
      </c>
      <c r="C49" s="109"/>
      <c r="D49" s="108">
        <f>SUM('【方向別】自動車交通量(1)'!D49,'【方向別】自動車交通量(2)'!D49,'【方向別】自動車交通量(7)'!D49,'【方向別】自動車交通量(8)'!D49)</f>
        <v>48</v>
      </c>
      <c r="E49" s="107">
        <f>SUM('【方向別】自動車交通量(1)'!E49,'【方向別】自動車交通量(2)'!E49,'【方向別】自動車交通量(7)'!E49,'【方向別】自動車交通量(8)'!E49)</f>
        <v>7</v>
      </c>
      <c r="F49" s="107">
        <f>SUM('【方向別】自動車交通量(1)'!F49,'【方向別】自動車交通量(2)'!F49,'【方向別】自動車交通量(7)'!F49,'【方向別】自動車交通量(8)'!F49)</f>
        <v>1</v>
      </c>
      <c r="G49" s="107">
        <f>SUM('【方向別】自動車交通量(1)'!G49,'【方向別】自動車交通量(2)'!G49,'【方向別】自動車交通量(7)'!G49,'【方向別】自動車交通量(8)'!G49)</f>
        <v>0</v>
      </c>
      <c r="H49" s="107">
        <f t="shared" si="14"/>
        <v>55</v>
      </c>
      <c r="I49" s="107">
        <f t="shared" si="15"/>
        <v>1</v>
      </c>
      <c r="J49" s="107">
        <f t="shared" si="16"/>
        <v>56</v>
      </c>
      <c r="K49" s="106">
        <f t="shared" si="3"/>
        <v>1.8</v>
      </c>
      <c r="L49" s="105">
        <f t="shared" si="4"/>
        <v>0.8</v>
      </c>
    </row>
    <row r="50" spans="2:13" ht="14.45" customHeight="1">
      <c r="B50" s="104" t="s">
        <v>195</v>
      </c>
      <c r="C50" s="103"/>
      <c r="D50" s="102">
        <f>SUM('【方向別】自動車交通量(1)'!D50,'【方向別】自動車交通量(2)'!D50,'【方向別】自動車交通量(7)'!D50,'【方向別】自動車交通量(8)'!D50)</f>
        <v>58</v>
      </c>
      <c r="E50" s="101">
        <f>SUM('【方向別】自動車交通量(1)'!E50,'【方向別】自動車交通量(2)'!E50,'【方向別】自動車交通量(7)'!E50,'【方向別】自動車交通量(8)'!E50)</f>
        <v>8</v>
      </c>
      <c r="F50" s="101">
        <f>SUM('【方向別】自動車交通量(1)'!F50,'【方向別】自動車交通量(2)'!F50,'【方向別】自動車交通量(7)'!F50,'【方向別】自動車交通量(8)'!F50)</f>
        <v>4</v>
      </c>
      <c r="G50" s="101">
        <f>SUM('【方向別】自動車交通量(1)'!G50,'【方向別】自動車交通量(2)'!G50,'【方向別】自動車交通量(7)'!G50,'【方向別】自動車交通量(8)'!G50)</f>
        <v>1</v>
      </c>
      <c r="H50" s="101">
        <f t="shared" si="14"/>
        <v>66</v>
      </c>
      <c r="I50" s="101">
        <f t="shared" si="15"/>
        <v>5</v>
      </c>
      <c r="J50" s="101">
        <f t="shared" si="16"/>
        <v>71</v>
      </c>
      <c r="K50" s="100">
        <f t="shared" si="3"/>
        <v>7</v>
      </c>
      <c r="L50" s="99">
        <f t="shared" si="4"/>
        <v>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386</v>
      </c>
      <c r="E51" s="95">
        <f t="shared" si="17"/>
        <v>48</v>
      </c>
      <c r="F51" s="95">
        <f t="shared" si="17"/>
        <v>15</v>
      </c>
      <c r="G51" s="95">
        <f t="shared" si="17"/>
        <v>6</v>
      </c>
      <c r="H51" s="95">
        <f t="shared" si="17"/>
        <v>434</v>
      </c>
      <c r="I51" s="95">
        <f t="shared" si="17"/>
        <v>21</v>
      </c>
      <c r="J51" s="95">
        <f t="shared" si="17"/>
        <v>455</v>
      </c>
      <c r="K51" s="94">
        <f t="shared" si="3"/>
        <v>4.5999999999999996</v>
      </c>
      <c r="L51" s="93">
        <f t="shared" si="4"/>
        <v>6.4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5499</v>
      </c>
      <c r="E52" s="89">
        <f t="shared" si="18"/>
        <v>964</v>
      </c>
      <c r="F52" s="89">
        <f t="shared" si="18"/>
        <v>551</v>
      </c>
      <c r="G52" s="89">
        <f t="shared" si="18"/>
        <v>60</v>
      </c>
      <c r="H52" s="89">
        <f t="shared" si="18"/>
        <v>6463</v>
      </c>
      <c r="I52" s="89">
        <f t="shared" si="18"/>
        <v>611</v>
      </c>
      <c r="J52" s="89">
        <f t="shared" si="18"/>
        <v>7074</v>
      </c>
      <c r="K52" s="88">
        <f t="shared" si="3"/>
        <v>8.6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0" sqref="M20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213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f>SUM('【方向別】自動車交通量(3)'!D16,'【方向別】自動車交通量(6)'!D16,'【方向別】自動車交通量(7)'!D16,'【方向別】自動車交通量(14)'!D16)</f>
        <v>43</v>
      </c>
      <c r="E16" s="113">
        <f>SUM('【方向別】自動車交通量(3)'!E16,'【方向別】自動車交通量(6)'!E16,'【方向別】自動車交通量(7)'!E16,'【方向別】自動車交通量(14)'!E16)</f>
        <v>7</v>
      </c>
      <c r="F16" s="113">
        <f>SUM('【方向別】自動車交通量(3)'!F16,'【方向別】自動車交通量(6)'!F16,'【方向別】自動車交通量(7)'!F16,'【方向別】自動車交通量(14)'!F16)</f>
        <v>3</v>
      </c>
      <c r="G16" s="113">
        <f>SUM('【方向別】自動車交通量(3)'!G16,'【方向別】自動車交通量(6)'!G16,'【方向別】自動車交通量(7)'!G16,'【方向別】自動車交通量(14)'!G16)</f>
        <v>1</v>
      </c>
      <c r="H16" s="113">
        <f t="shared" ref="H16:H21" si="0">SUM(D16:E16)</f>
        <v>50</v>
      </c>
      <c r="I16" s="113">
        <f t="shared" ref="I16:I21" si="1">SUM(F16:G16)</f>
        <v>4</v>
      </c>
      <c r="J16" s="113">
        <f t="shared" ref="J16:J21" si="2">SUM(H16:I16)</f>
        <v>54</v>
      </c>
      <c r="K16" s="112">
        <f t="shared" ref="K16:K52" si="3">IF(J16=0,0,ROUND(I16/J16*100,1))</f>
        <v>7.4</v>
      </c>
      <c r="L16" s="111">
        <f t="shared" ref="L16:L52" si="4">IF(J16=0,0,ROUND(J16/$J$52*100,1))</f>
        <v>0.8</v>
      </c>
    </row>
    <row r="17" spans="2:12" ht="14.45" customHeight="1">
      <c r="B17" s="110" t="s">
        <v>210</v>
      </c>
      <c r="C17" s="109"/>
      <c r="D17" s="108">
        <f>SUM('【方向別】自動車交通量(3)'!D17,'【方向別】自動車交通量(6)'!D17,'【方向別】自動車交通量(7)'!D17,'【方向別】自動車交通量(14)'!D17)</f>
        <v>38</v>
      </c>
      <c r="E17" s="107">
        <f>SUM('【方向別】自動車交通量(3)'!E17,'【方向別】自動車交通量(6)'!E17,'【方向別】自動車交通量(7)'!E17,'【方向別】自動車交通量(14)'!E17)</f>
        <v>7</v>
      </c>
      <c r="F17" s="107">
        <f>SUM('【方向別】自動車交通量(3)'!F17,'【方向別】自動車交通量(6)'!F17,'【方向別】自動車交通量(7)'!F17,'【方向別】自動車交通量(14)'!F17)</f>
        <v>1</v>
      </c>
      <c r="G17" s="107">
        <f>SUM('【方向別】自動車交通量(3)'!G17,'【方向別】自動車交通量(6)'!G17,'【方向別】自動車交通量(7)'!G17,'【方向別】自動車交通量(14)'!G17)</f>
        <v>1</v>
      </c>
      <c r="H17" s="107">
        <f t="shared" si="0"/>
        <v>45</v>
      </c>
      <c r="I17" s="107">
        <f t="shared" si="1"/>
        <v>2</v>
      </c>
      <c r="J17" s="107">
        <f t="shared" si="2"/>
        <v>47</v>
      </c>
      <c r="K17" s="106">
        <f t="shared" si="3"/>
        <v>4.3</v>
      </c>
      <c r="L17" s="105">
        <f t="shared" si="4"/>
        <v>0.7</v>
      </c>
    </row>
    <row r="18" spans="2:12" ht="14.45" customHeight="1">
      <c r="B18" s="110" t="s">
        <v>209</v>
      </c>
      <c r="C18" s="109"/>
      <c r="D18" s="108">
        <f>SUM('【方向別】自動車交通量(3)'!D18,'【方向別】自動車交通量(6)'!D18,'【方向別】自動車交通量(7)'!D18,'【方向別】自動車交通量(14)'!D18)</f>
        <v>48</v>
      </c>
      <c r="E18" s="107">
        <f>SUM('【方向別】自動車交通量(3)'!E18,'【方向別】自動車交通量(6)'!E18,'【方向別】自動車交通量(7)'!E18,'【方向別】自動車交通量(14)'!E18)</f>
        <v>8</v>
      </c>
      <c r="F18" s="107">
        <f>SUM('【方向別】自動車交通量(3)'!F18,'【方向別】自動車交通量(6)'!F18,'【方向別】自動車交通量(7)'!F18,'【方向別】自動車交通量(14)'!F18)</f>
        <v>9</v>
      </c>
      <c r="G18" s="107">
        <f>SUM('【方向別】自動車交通量(3)'!G18,'【方向別】自動車交通量(6)'!G18,'【方向別】自動車交通量(7)'!G18,'【方向別】自動車交通量(14)'!G18)</f>
        <v>1</v>
      </c>
      <c r="H18" s="107">
        <f t="shared" si="0"/>
        <v>56</v>
      </c>
      <c r="I18" s="107">
        <f t="shared" si="1"/>
        <v>10</v>
      </c>
      <c r="J18" s="107">
        <f t="shared" si="2"/>
        <v>66</v>
      </c>
      <c r="K18" s="106">
        <f t="shared" si="3"/>
        <v>15.2</v>
      </c>
      <c r="L18" s="105">
        <f t="shared" si="4"/>
        <v>1</v>
      </c>
    </row>
    <row r="19" spans="2:12" ht="14.45" customHeight="1">
      <c r="B19" s="110" t="s">
        <v>208</v>
      </c>
      <c r="C19" s="109"/>
      <c r="D19" s="108">
        <f>SUM('【方向別】自動車交通量(3)'!D19,'【方向別】自動車交通量(6)'!D19,'【方向別】自動車交通量(7)'!D19,'【方向別】自動車交通量(14)'!D19)</f>
        <v>42</v>
      </c>
      <c r="E19" s="107">
        <f>SUM('【方向別】自動車交通量(3)'!E19,'【方向別】自動車交通量(6)'!E19,'【方向別】自動車交通量(7)'!E19,'【方向別】自動車交通量(14)'!E19)</f>
        <v>5</v>
      </c>
      <c r="F19" s="107">
        <f>SUM('【方向別】自動車交通量(3)'!F19,'【方向別】自動車交通量(6)'!F19,'【方向別】自動車交通量(7)'!F19,'【方向別】自動車交通量(14)'!F19)</f>
        <v>4</v>
      </c>
      <c r="G19" s="107">
        <f>SUM('【方向別】自動車交通量(3)'!G19,'【方向別】自動車交通量(6)'!G19,'【方向別】自動車交通量(7)'!G19,'【方向別】自動車交通量(14)'!G19)</f>
        <v>1</v>
      </c>
      <c r="H19" s="107">
        <f t="shared" si="0"/>
        <v>47</v>
      </c>
      <c r="I19" s="107">
        <f t="shared" si="1"/>
        <v>5</v>
      </c>
      <c r="J19" s="107">
        <f t="shared" si="2"/>
        <v>52</v>
      </c>
      <c r="K19" s="106">
        <f t="shared" si="3"/>
        <v>9.6</v>
      </c>
      <c r="L19" s="105">
        <f t="shared" si="4"/>
        <v>0.8</v>
      </c>
    </row>
    <row r="20" spans="2:12" ht="14.45" customHeight="1">
      <c r="B20" s="110" t="s">
        <v>207</v>
      </c>
      <c r="C20" s="109"/>
      <c r="D20" s="108">
        <f>SUM('【方向別】自動車交通量(3)'!D20,'【方向別】自動車交通量(6)'!D20,'【方向別】自動車交通量(7)'!D20,'【方向別】自動車交通量(14)'!D20)</f>
        <v>28</v>
      </c>
      <c r="E20" s="107">
        <f>SUM('【方向別】自動車交通量(3)'!E20,'【方向別】自動車交通量(6)'!E20,'【方向別】自動車交通量(7)'!E20,'【方向別】自動車交通量(14)'!E20)</f>
        <v>9</v>
      </c>
      <c r="F20" s="107">
        <f>SUM('【方向別】自動車交通量(3)'!F20,'【方向別】自動車交通量(6)'!F20,'【方向別】自動車交通量(7)'!F20,'【方向別】自動車交通量(14)'!F20)</f>
        <v>4</v>
      </c>
      <c r="G20" s="107">
        <f>SUM('【方向別】自動車交通量(3)'!G20,'【方向別】自動車交通量(6)'!G20,'【方向別】自動車交通量(7)'!G20,'【方向別】自動車交通量(14)'!G20)</f>
        <v>1</v>
      </c>
      <c r="H20" s="107">
        <f t="shared" si="0"/>
        <v>37</v>
      </c>
      <c r="I20" s="107">
        <f t="shared" si="1"/>
        <v>5</v>
      </c>
      <c r="J20" s="107">
        <f t="shared" si="2"/>
        <v>42</v>
      </c>
      <c r="K20" s="106">
        <f t="shared" si="3"/>
        <v>11.9</v>
      </c>
      <c r="L20" s="105">
        <f t="shared" si="4"/>
        <v>0.6</v>
      </c>
    </row>
    <row r="21" spans="2:12" ht="14.45" customHeight="1">
      <c r="B21" s="104" t="s">
        <v>206</v>
      </c>
      <c r="C21" s="103"/>
      <c r="D21" s="102">
        <f>SUM('【方向別】自動車交通量(3)'!D21,'【方向別】自動車交通量(6)'!D21,'【方向別】自動車交通量(7)'!D21,'【方向別】自動車交通量(14)'!D21)</f>
        <v>50</v>
      </c>
      <c r="E21" s="101">
        <f>SUM('【方向別】自動車交通量(3)'!E21,'【方向別】自動車交通量(6)'!E21,'【方向別】自動車交通量(7)'!E21,'【方向別】自動車交通量(14)'!E21)</f>
        <v>7</v>
      </c>
      <c r="F21" s="101">
        <f>SUM('【方向別】自動車交通量(3)'!F21,'【方向別】自動車交通量(6)'!F21,'【方向別】自動車交通量(7)'!F21,'【方向別】自動車交通量(14)'!F21)</f>
        <v>3</v>
      </c>
      <c r="G21" s="101">
        <f>SUM('【方向別】自動車交通量(3)'!G21,'【方向別】自動車交通量(6)'!G21,'【方向別】自動車交通量(7)'!G21,'【方向別】自動車交通量(14)'!G21)</f>
        <v>0</v>
      </c>
      <c r="H21" s="101">
        <f t="shared" si="0"/>
        <v>57</v>
      </c>
      <c r="I21" s="101">
        <f t="shared" si="1"/>
        <v>3</v>
      </c>
      <c r="J21" s="101">
        <f t="shared" si="2"/>
        <v>60</v>
      </c>
      <c r="K21" s="100">
        <f t="shared" si="3"/>
        <v>5</v>
      </c>
      <c r="L21" s="99">
        <f t="shared" si="4"/>
        <v>0.9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249</v>
      </c>
      <c r="E22" s="95">
        <f t="shared" si="5"/>
        <v>43</v>
      </c>
      <c r="F22" s="95">
        <f t="shared" si="5"/>
        <v>24</v>
      </c>
      <c r="G22" s="95">
        <f t="shared" si="5"/>
        <v>5</v>
      </c>
      <c r="H22" s="95">
        <f t="shared" si="5"/>
        <v>292</v>
      </c>
      <c r="I22" s="95">
        <f t="shared" si="5"/>
        <v>29</v>
      </c>
      <c r="J22" s="95">
        <f t="shared" si="5"/>
        <v>321</v>
      </c>
      <c r="K22" s="94">
        <f t="shared" si="3"/>
        <v>9</v>
      </c>
      <c r="L22" s="93">
        <f t="shared" si="4"/>
        <v>4.9000000000000004</v>
      </c>
    </row>
    <row r="23" spans="2:12" ht="14.45" customHeight="1" thickTop="1">
      <c r="B23" s="116" t="s">
        <v>107</v>
      </c>
      <c r="C23" s="115"/>
      <c r="D23" s="114">
        <f>SUM('【方向別】自動車交通量(3)'!D23,'【方向別】自動車交通量(6)'!D23,'【方向別】自動車交通量(7)'!D23,'【方向別】自動車交通量(14)'!D23)</f>
        <v>40</v>
      </c>
      <c r="E23" s="113">
        <f>SUM('【方向別】自動車交通量(3)'!E23,'【方向別】自動車交通量(6)'!E23,'【方向別】自動車交通量(7)'!E23,'【方向別】自動車交通量(14)'!E23)</f>
        <v>7</v>
      </c>
      <c r="F23" s="113">
        <f>SUM('【方向別】自動車交通量(3)'!F23,'【方向別】自動車交通量(6)'!F23,'【方向別】自動車交通量(7)'!F23,'【方向別】自動車交通量(14)'!F23)</f>
        <v>5</v>
      </c>
      <c r="G23" s="113">
        <f>SUM('【方向別】自動車交通量(3)'!G23,'【方向別】自動車交通量(6)'!G23,'【方向別】自動車交通量(7)'!G23,'【方向別】自動車交通量(14)'!G23)</f>
        <v>0</v>
      </c>
      <c r="H23" s="113">
        <f t="shared" ref="H23:H28" si="6">SUM(D23:E23)</f>
        <v>47</v>
      </c>
      <c r="I23" s="113">
        <f t="shared" ref="I23:I28" si="7">SUM(F23:G23)</f>
        <v>5</v>
      </c>
      <c r="J23" s="113">
        <f t="shared" ref="J23:J28" si="8">SUM(H23:I23)</f>
        <v>52</v>
      </c>
      <c r="K23" s="112">
        <f t="shared" si="3"/>
        <v>9.6</v>
      </c>
      <c r="L23" s="111">
        <f t="shared" si="4"/>
        <v>0.8</v>
      </c>
    </row>
    <row r="24" spans="2:12" ht="14.45" customHeight="1">
      <c r="B24" s="110" t="s">
        <v>106</v>
      </c>
      <c r="C24" s="109"/>
      <c r="D24" s="108">
        <f>SUM('【方向別】自動車交通量(3)'!D24,'【方向別】自動車交通量(6)'!D24,'【方向別】自動車交通量(7)'!D24,'【方向別】自動車交通量(14)'!D24)</f>
        <v>50</v>
      </c>
      <c r="E24" s="107">
        <f>SUM('【方向別】自動車交通量(3)'!E24,'【方向別】自動車交通量(6)'!E24,'【方向別】自動車交通量(7)'!E24,'【方向別】自動車交通量(14)'!E24)</f>
        <v>7</v>
      </c>
      <c r="F24" s="107">
        <f>SUM('【方向別】自動車交通量(3)'!F24,'【方向別】自動車交通量(6)'!F24,'【方向別】自動車交通量(7)'!F24,'【方向別】自動車交通量(14)'!F24)</f>
        <v>5</v>
      </c>
      <c r="G24" s="107">
        <f>SUM('【方向別】自動車交通量(3)'!G24,'【方向別】自動車交通量(6)'!G24,'【方向別】自動車交通量(7)'!G24,'【方向別】自動車交通量(14)'!G24)</f>
        <v>2</v>
      </c>
      <c r="H24" s="107">
        <f t="shared" si="6"/>
        <v>57</v>
      </c>
      <c r="I24" s="107">
        <f t="shared" si="7"/>
        <v>7</v>
      </c>
      <c r="J24" s="107">
        <f t="shared" si="8"/>
        <v>64</v>
      </c>
      <c r="K24" s="106">
        <f t="shared" si="3"/>
        <v>10.9</v>
      </c>
      <c r="L24" s="105">
        <f t="shared" si="4"/>
        <v>1</v>
      </c>
    </row>
    <row r="25" spans="2:12" ht="14.45" customHeight="1">
      <c r="B25" s="110" t="s">
        <v>105</v>
      </c>
      <c r="C25" s="109"/>
      <c r="D25" s="108">
        <f>SUM('【方向別】自動車交通量(3)'!D25,'【方向別】自動車交通量(6)'!D25,'【方向別】自動車交通量(7)'!D25,'【方向別】自動車交通量(14)'!D25)</f>
        <v>39</v>
      </c>
      <c r="E25" s="107">
        <f>SUM('【方向別】自動車交通量(3)'!E25,'【方向別】自動車交通量(6)'!E25,'【方向別】自動車交通量(7)'!E25,'【方向別】自動車交通量(14)'!E25)</f>
        <v>15</v>
      </c>
      <c r="F25" s="107">
        <f>SUM('【方向別】自動車交通量(3)'!F25,'【方向別】自動車交通量(6)'!F25,'【方向別】自動車交通量(7)'!F25,'【方向別】自動車交通量(14)'!F25)</f>
        <v>10</v>
      </c>
      <c r="G25" s="107">
        <f>SUM('【方向別】自動車交通量(3)'!G25,'【方向別】自動車交通量(6)'!G25,'【方向別】自動車交通量(7)'!G25,'【方向別】自動車交通量(14)'!G25)</f>
        <v>0</v>
      </c>
      <c r="H25" s="107">
        <f t="shared" si="6"/>
        <v>54</v>
      </c>
      <c r="I25" s="107">
        <f t="shared" si="7"/>
        <v>10</v>
      </c>
      <c r="J25" s="107">
        <f t="shared" si="8"/>
        <v>64</v>
      </c>
      <c r="K25" s="106">
        <f t="shared" si="3"/>
        <v>15.6</v>
      </c>
      <c r="L25" s="105">
        <f t="shared" si="4"/>
        <v>1</v>
      </c>
    </row>
    <row r="26" spans="2:12" ht="14.45" customHeight="1">
      <c r="B26" s="110" t="s">
        <v>104</v>
      </c>
      <c r="C26" s="109"/>
      <c r="D26" s="108">
        <f>SUM('【方向別】自動車交通量(3)'!D26,'【方向別】自動車交通量(6)'!D26,'【方向別】自動車交通量(7)'!D26,'【方向別】自動車交通量(14)'!D26)</f>
        <v>40</v>
      </c>
      <c r="E26" s="107">
        <f>SUM('【方向別】自動車交通量(3)'!E26,'【方向別】自動車交通量(6)'!E26,'【方向別】自動車交通量(7)'!E26,'【方向別】自動車交通量(14)'!E26)</f>
        <v>8</v>
      </c>
      <c r="F26" s="107">
        <f>SUM('【方向別】自動車交通量(3)'!F26,'【方向別】自動車交通量(6)'!F26,'【方向別】自動車交通量(7)'!F26,'【方向別】自動車交通量(14)'!F26)</f>
        <v>6</v>
      </c>
      <c r="G26" s="107">
        <f>SUM('【方向別】自動車交通量(3)'!G26,'【方向別】自動車交通量(6)'!G26,'【方向別】自動車交通量(7)'!G26,'【方向別】自動車交通量(14)'!G26)</f>
        <v>2</v>
      </c>
      <c r="H26" s="107">
        <f t="shared" si="6"/>
        <v>48</v>
      </c>
      <c r="I26" s="107">
        <f t="shared" si="7"/>
        <v>8</v>
      </c>
      <c r="J26" s="107">
        <f t="shared" si="8"/>
        <v>56</v>
      </c>
      <c r="K26" s="106">
        <f t="shared" si="3"/>
        <v>14.3</v>
      </c>
      <c r="L26" s="105">
        <f t="shared" si="4"/>
        <v>0.8</v>
      </c>
    </row>
    <row r="27" spans="2:12" ht="14.45" customHeight="1">
      <c r="B27" s="110" t="s">
        <v>103</v>
      </c>
      <c r="C27" s="109"/>
      <c r="D27" s="108">
        <f>SUM('【方向別】自動車交通量(3)'!D27,'【方向別】自動車交通量(6)'!D27,'【方向別】自動車交通量(7)'!D27,'【方向別】自動車交通量(14)'!D27)</f>
        <v>48</v>
      </c>
      <c r="E27" s="107">
        <f>SUM('【方向別】自動車交通量(3)'!E27,'【方向別】自動車交通量(6)'!E27,'【方向別】自動車交通量(7)'!E27,'【方向別】自動車交通量(14)'!E27)</f>
        <v>10</v>
      </c>
      <c r="F27" s="107">
        <f>SUM('【方向別】自動車交通量(3)'!F27,'【方向別】自動車交通量(6)'!F27,'【方向別】自動車交通量(7)'!F27,'【方向別】自動車交通量(14)'!F27)</f>
        <v>15</v>
      </c>
      <c r="G27" s="107">
        <f>SUM('【方向別】自動車交通量(3)'!G27,'【方向別】自動車交通量(6)'!G27,'【方向別】自動車交通量(7)'!G27,'【方向別】自動車交通量(14)'!G27)</f>
        <v>1</v>
      </c>
      <c r="H27" s="107">
        <f t="shared" si="6"/>
        <v>58</v>
      </c>
      <c r="I27" s="107">
        <f t="shared" si="7"/>
        <v>16</v>
      </c>
      <c r="J27" s="107">
        <f t="shared" si="8"/>
        <v>74</v>
      </c>
      <c r="K27" s="106">
        <f t="shared" si="3"/>
        <v>21.6</v>
      </c>
      <c r="L27" s="105">
        <f t="shared" si="4"/>
        <v>1.1000000000000001</v>
      </c>
    </row>
    <row r="28" spans="2:12" ht="14.45" customHeight="1">
      <c r="B28" s="104" t="s">
        <v>205</v>
      </c>
      <c r="C28" s="103"/>
      <c r="D28" s="102">
        <f>SUM('【方向別】自動車交通量(3)'!D28,'【方向別】自動車交通量(6)'!D28,'【方向別】自動車交通量(7)'!D28,'【方向別】自動車交通量(14)'!D28)</f>
        <v>39</v>
      </c>
      <c r="E28" s="101">
        <f>SUM('【方向別】自動車交通量(3)'!E28,'【方向別】自動車交通量(6)'!E28,'【方向別】自動車交通量(7)'!E28,'【方向別】自動車交通量(14)'!E28)</f>
        <v>11</v>
      </c>
      <c r="F28" s="101">
        <f>SUM('【方向別】自動車交通量(3)'!F28,'【方向別】自動車交通量(6)'!F28,'【方向別】自動車交通量(7)'!F28,'【方向別】自動車交通量(14)'!F28)</f>
        <v>7</v>
      </c>
      <c r="G28" s="101">
        <f>SUM('【方向別】自動車交通量(3)'!G28,'【方向別】自動車交通量(6)'!G28,'【方向別】自動車交通量(7)'!G28,'【方向別】自動車交通量(14)'!G28)</f>
        <v>1</v>
      </c>
      <c r="H28" s="101">
        <f t="shared" si="6"/>
        <v>50</v>
      </c>
      <c r="I28" s="101">
        <f t="shared" si="7"/>
        <v>8</v>
      </c>
      <c r="J28" s="101">
        <f t="shared" si="8"/>
        <v>58</v>
      </c>
      <c r="K28" s="100">
        <f t="shared" si="3"/>
        <v>13.8</v>
      </c>
      <c r="L28" s="99">
        <f t="shared" si="4"/>
        <v>0.9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256</v>
      </c>
      <c r="E29" s="95">
        <f t="shared" si="9"/>
        <v>58</v>
      </c>
      <c r="F29" s="95">
        <f t="shared" si="9"/>
        <v>48</v>
      </c>
      <c r="G29" s="95">
        <f t="shared" si="9"/>
        <v>6</v>
      </c>
      <c r="H29" s="95">
        <f t="shared" si="9"/>
        <v>314</v>
      </c>
      <c r="I29" s="95">
        <f t="shared" si="9"/>
        <v>54</v>
      </c>
      <c r="J29" s="95">
        <f t="shared" si="9"/>
        <v>368</v>
      </c>
      <c r="K29" s="94">
        <f t="shared" si="3"/>
        <v>14.7</v>
      </c>
      <c r="L29" s="93">
        <f t="shared" si="4"/>
        <v>5.6</v>
      </c>
    </row>
    <row r="30" spans="2:12" ht="14.45" customHeight="1" thickTop="1">
      <c r="B30" s="124" t="s">
        <v>204</v>
      </c>
      <c r="C30" s="123"/>
      <c r="D30" s="90">
        <f>SUM('【方向別】自動車交通量(3)'!D30,'【方向別】自動車交通量(6)'!D30,'【方向別】自動車交通量(7)'!D30,'【方向別】自動車交通量(14)'!D30)</f>
        <v>258</v>
      </c>
      <c r="E30" s="89">
        <f>SUM('【方向別】自動車交通量(3)'!E30,'【方向別】自動車交通量(6)'!E30,'【方向別】自動車交通量(7)'!E30,'【方向別】自動車交通量(14)'!E30)</f>
        <v>65</v>
      </c>
      <c r="F30" s="89">
        <f>SUM('【方向別】自動車交通量(3)'!F30,'【方向別】自動車交通量(6)'!F30,'【方向別】自動車交通量(7)'!F30,'【方向別】自動車交通量(14)'!F30)</f>
        <v>62</v>
      </c>
      <c r="G30" s="89">
        <f>SUM('【方向別】自動車交通量(3)'!G30,'【方向別】自動車交通量(6)'!G30,'【方向別】自動車交通量(7)'!G30,'【方向別】自動車交通量(14)'!G30)</f>
        <v>2</v>
      </c>
      <c r="H30" s="89">
        <f t="shared" ref="H30:H43" si="10">SUM(D30:E30)</f>
        <v>323</v>
      </c>
      <c r="I30" s="89">
        <f t="shared" ref="I30:I43" si="11">SUM(F30:G30)</f>
        <v>64</v>
      </c>
      <c r="J30" s="89">
        <f t="shared" ref="J30:J43" si="12">SUM(H30:I30)</f>
        <v>387</v>
      </c>
      <c r="K30" s="88">
        <f t="shared" si="3"/>
        <v>16.5</v>
      </c>
      <c r="L30" s="87">
        <f t="shared" si="4"/>
        <v>5.9</v>
      </c>
    </row>
    <row r="31" spans="2:12" ht="14.45" customHeight="1">
      <c r="B31" s="122" t="s">
        <v>203</v>
      </c>
      <c r="C31" s="121"/>
      <c r="D31" s="120">
        <f>SUM('【方向別】自動車交通量(3)'!D31,'【方向別】自動車交通量(6)'!D31,'【方向別】自動車交通量(7)'!D31,'【方向別】自動車交通量(14)'!D31)</f>
        <v>326</v>
      </c>
      <c r="E31" s="119">
        <f>SUM('【方向別】自動車交通量(3)'!E31,'【方向別】自動車交通量(6)'!E31,'【方向別】自動車交通量(7)'!E31,'【方向別】自動車交通量(14)'!E31)</f>
        <v>98</v>
      </c>
      <c r="F31" s="119">
        <f>SUM('【方向別】自動車交通量(3)'!F31,'【方向別】自動車交通量(6)'!F31,'【方向別】自動車交通量(7)'!F31,'【方向別】自動車交通量(14)'!F31)</f>
        <v>55</v>
      </c>
      <c r="G31" s="119">
        <f>SUM('【方向別】自動車交通量(3)'!G31,'【方向別】自動車交通量(6)'!G31,'【方向別】自動車交通量(7)'!G31,'【方向別】自動車交通量(14)'!G31)</f>
        <v>4</v>
      </c>
      <c r="H31" s="119">
        <f t="shared" si="10"/>
        <v>424</v>
      </c>
      <c r="I31" s="119">
        <f t="shared" si="11"/>
        <v>59</v>
      </c>
      <c r="J31" s="119">
        <f t="shared" si="12"/>
        <v>483</v>
      </c>
      <c r="K31" s="118">
        <f t="shared" si="3"/>
        <v>12.2</v>
      </c>
      <c r="L31" s="117">
        <f t="shared" si="4"/>
        <v>7.3</v>
      </c>
    </row>
    <row r="32" spans="2:12" ht="14.45" customHeight="1">
      <c r="B32" s="122" t="s">
        <v>202</v>
      </c>
      <c r="C32" s="121"/>
      <c r="D32" s="120">
        <f>SUM('【方向別】自動車交通量(3)'!D32,'【方向別】自動車交通量(6)'!D32,'【方向別】自動車交通量(7)'!D32,'【方向別】自動車交通量(14)'!D32)</f>
        <v>373</v>
      </c>
      <c r="E32" s="119">
        <f>SUM('【方向別】自動車交通量(3)'!E32,'【方向別】自動車交通量(6)'!E32,'【方向別】自動車交通量(7)'!E32,'【方向別】自動車交通量(14)'!E32)</f>
        <v>105</v>
      </c>
      <c r="F32" s="119">
        <f>SUM('【方向別】自動車交通量(3)'!F32,'【方向別】自動車交通量(6)'!F32,'【方向別】自動車交通量(7)'!F32,'【方向別】自動車交通量(14)'!F32)</f>
        <v>59</v>
      </c>
      <c r="G32" s="119">
        <f>SUM('【方向別】自動車交通量(3)'!G32,'【方向別】自動車交通量(6)'!G32,'【方向別】自動車交通量(7)'!G32,'【方向別】自動車交通量(14)'!G32)</f>
        <v>3</v>
      </c>
      <c r="H32" s="119">
        <f t="shared" si="10"/>
        <v>478</v>
      </c>
      <c r="I32" s="119">
        <f t="shared" si="11"/>
        <v>62</v>
      </c>
      <c r="J32" s="119">
        <f t="shared" si="12"/>
        <v>540</v>
      </c>
      <c r="K32" s="118">
        <f t="shared" si="3"/>
        <v>11.5</v>
      </c>
      <c r="L32" s="117">
        <f t="shared" si="4"/>
        <v>8.1999999999999993</v>
      </c>
    </row>
    <row r="33" spans="2:12" ht="14.45" customHeight="1">
      <c r="B33" s="122" t="s">
        <v>201</v>
      </c>
      <c r="C33" s="121"/>
      <c r="D33" s="120">
        <f>SUM('【方向別】自動車交通量(3)'!D33,'【方向別】自動車交通量(6)'!D33,'【方向別】自動車交通量(7)'!D33,'【方向別】自動車交通量(14)'!D33)</f>
        <v>412</v>
      </c>
      <c r="E33" s="119">
        <f>SUM('【方向別】自動車交通量(3)'!E33,'【方向別】自動車交通量(6)'!E33,'【方向別】自動車交通量(7)'!E33,'【方向別】自動車交通量(14)'!E33)</f>
        <v>72</v>
      </c>
      <c r="F33" s="119">
        <f>SUM('【方向別】自動車交通量(3)'!F33,'【方向別】自動車交通量(6)'!F33,'【方向別】自動車交通量(7)'!F33,'【方向別】自動車交通量(14)'!F33)</f>
        <v>46</v>
      </c>
      <c r="G33" s="119">
        <f>SUM('【方向別】自動車交通量(3)'!G33,'【方向別】自動車交通量(6)'!G33,'【方向別】自動車交通量(7)'!G33,'【方向別】自動車交通量(14)'!G33)</f>
        <v>3</v>
      </c>
      <c r="H33" s="119">
        <f t="shared" si="10"/>
        <v>484</v>
      </c>
      <c r="I33" s="119">
        <f t="shared" si="11"/>
        <v>49</v>
      </c>
      <c r="J33" s="119">
        <f t="shared" si="12"/>
        <v>533</v>
      </c>
      <c r="K33" s="118">
        <f t="shared" si="3"/>
        <v>9.1999999999999993</v>
      </c>
      <c r="L33" s="117">
        <f t="shared" si="4"/>
        <v>8.1</v>
      </c>
    </row>
    <row r="34" spans="2:12" ht="14.45" customHeight="1">
      <c r="B34" s="122" t="s">
        <v>200</v>
      </c>
      <c r="C34" s="121"/>
      <c r="D34" s="120">
        <f>SUM('【方向別】自動車交通量(3)'!D34,'【方向別】自動車交通量(6)'!D34,'【方向別】自動車交通量(7)'!D34,'【方向別】自動車交通量(14)'!D34)</f>
        <v>410</v>
      </c>
      <c r="E34" s="119">
        <f>SUM('【方向別】自動車交通量(3)'!E34,'【方向別】自動車交通量(6)'!E34,'【方向別】自動車交通量(7)'!E34,'【方向別】自動車交通量(14)'!E34)</f>
        <v>75</v>
      </c>
      <c r="F34" s="119">
        <f>SUM('【方向別】自動車交通量(3)'!F34,'【方向別】自動車交通量(6)'!F34,'【方向別】自動車交通量(7)'!F34,'【方向別】自動車交通量(14)'!F34)</f>
        <v>51</v>
      </c>
      <c r="G34" s="119">
        <f>SUM('【方向別】自動車交通量(3)'!G34,'【方向別】自動車交通量(6)'!G34,'【方向別】自動車交通量(7)'!G34,'【方向別】自動車交通量(14)'!G34)</f>
        <v>3</v>
      </c>
      <c r="H34" s="119">
        <f t="shared" si="10"/>
        <v>485</v>
      </c>
      <c r="I34" s="119">
        <f t="shared" si="11"/>
        <v>54</v>
      </c>
      <c r="J34" s="119">
        <f t="shared" si="12"/>
        <v>539</v>
      </c>
      <c r="K34" s="118">
        <f t="shared" si="3"/>
        <v>10</v>
      </c>
      <c r="L34" s="117">
        <f t="shared" si="4"/>
        <v>8.1999999999999993</v>
      </c>
    </row>
    <row r="35" spans="2:12" ht="14.45" customHeight="1">
      <c r="B35" s="122" t="s">
        <v>199</v>
      </c>
      <c r="C35" s="121"/>
      <c r="D35" s="120">
        <f>SUM('【方向別】自動車交通量(3)'!D35,'【方向別】自動車交通量(6)'!D35,'【方向別】自動車交通量(7)'!D35,'【方向別】自動車交通量(14)'!D35)</f>
        <v>445</v>
      </c>
      <c r="E35" s="119">
        <f>SUM('【方向別】自動車交通量(3)'!E35,'【方向別】自動車交通量(6)'!E35,'【方向別】自動車交通量(7)'!E35,'【方向別】自動車交通量(14)'!E35)</f>
        <v>88</v>
      </c>
      <c r="F35" s="119">
        <f>SUM('【方向別】自動車交通量(3)'!F35,'【方向別】自動車交通量(6)'!F35,'【方向別】自動車交通量(7)'!F35,'【方向別】自動車交通量(14)'!F35)</f>
        <v>34</v>
      </c>
      <c r="G35" s="119">
        <f>SUM('【方向別】自動車交通量(3)'!G35,'【方向別】自動車交通量(6)'!G35,'【方向別】自動車交通量(7)'!G35,'【方向別】自動車交通量(14)'!G35)</f>
        <v>4</v>
      </c>
      <c r="H35" s="119">
        <f t="shared" si="10"/>
        <v>533</v>
      </c>
      <c r="I35" s="119">
        <f t="shared" si="11"/>
        <v>38</v>
      </c>
      <c r="J35" s="119">
        <f t="shared" si="12"/>
        <v>571</v>
      </c>
      <c r="K35" s="118">
        <f t="shared" si="3"/>
        <v>6.7</v>
      </c>
      <c r="L35" s="117">
        <f t="shared" si="4"/>
        <v>8.6999999999999993</v>
      </c>
    </row>
    <row r="36" spans="2:12" ht="14.45" customHeight="1">
      <c r="B36" s="122" t="s">
        <v>198</v>
      </c>
      <c r="C36" s="121"/>
      <c r="D36" s="120">
        <f>SUM('【方向別】自動車交通量(3)'!D36,'【方向別】自動車交通量(6)'!D36,'【方向別】自動車交通量(7)'!D36,'【方向別】自動車交通量(14)'!D36)</f>
        <v>435</v>
      </c>
      <c r="E36" s="119">
        <f>SUM('【方向別】自動車交通量(3)'!E36,'【方向別】自動車交通量(6)'!E36,'【方向別】自動車交通量(7)'!E36,'【方向別】自動車交通量(14)'!E36)</f>
        <v>94</v>
      </c>
      <c r="F36" s="119">
        <f>SUM('【方向別】自動車交通量(3)'!F36,'【方向別】自動車交通量(6)'!F36,'【方向別】自動車交通量(7)'!F36,'【方向別】自動車交通量(14)'!F36)</f>
        <v>43</v>
      </c>
      <c r="G36" s="119">
        <f>SUM('【方向別】自動車交通量(3)'!G36,'【方向別】自動車交通量(6)'!G36,'【方向別】自動車交通量(7)'!G36,'【方向別】自動車交通量(14)'!G36)</f>
        <v>2</v>
      </c>
      <c r="H36" s="119">
        <f t="shared" si="10"/>
        <v>529</v>
      </c>
      <c r="I36" s="119">
        <f t="shared" si="11"/>
        <v>45</v>
      </c>
      <c r="J36" s="119">
        <f t="shared" si="12"/>
        <v>574</v>
      </c>
      <c r="K36" s="118">
        <f t="shared" si="3"/>
        <v>7.8</v>
      </c>
      <c r="L36" s="117">
        <f t="shared" si="4"/>
        <v>8.6999999999999993</v>
      </c>
    </row>
    <row r="37" spans="2:12" ht="14.45" customHeight="1">
      <c r="B37" s="122" t="s">
        <v>197</v>
      </c>
      <c r="C37" s="121"/>
      <c r="D37" s="120">
        <f>SUM('【方向別】自動車交通量(3)'!D37,'【方向別】自動車交通量(6)'!D37,'【方向別】自動車交通量(7)'!D37,'【方向別】自動車交通量(14)'!D37)</f>
        <v>524</v>
      </c>
      <c r="E37" s="119">
        <f>SUM('【方向別】自動車交通量(3)'!E37,'【方向別】自動車交通量(6)'!E37,'【方向別】自動車交通量(7)'!E37,'【方向別】自動車交通量(14)'!E37)</f>
        <v>112</v>
      </c>
      <c r="F37" s="119">
        <f>SUM('【方向別】自動車交通量(3)'!F37,'【方向別】自動車交通量(6)'!F37,'【方向別】自動車交通量(7)'!F37,'【方向別】自動車交通量(14)'!F37)</f>
        <v>37</v>
      </c>
      <c r="G37" s="119">
        <f>SUM('【方向別】自動車交通量(3)'!G37,'【方向別】自動車交通量(6)'!G37,'【方向別】自動車交通量(7)'!G37,'【方向別】自動車交通量(14)'!G37)</f>
        <v>5</v>
      </c>
      <c r="H37" s="119">
        <f t="shared" si="10"/>
        <v>636</v>
      </c>
      <c r="I37" s="119">
        <f t="shared" si="11"/>
        <v>42</v>
      </c>
      <c r="J37" s="119">
        <f t="shared" si="12"/>
        <v>678</v>
      </c>
      <c r="K37" s="118">
        <f t="shared" si="3"/>
        <v>6.2</v>
      </c>
      <c r="L37" s="117">
        <f t="shared" si="4"/>
        <v>10.3</v>
      </c>
    </row>
    <row r="38" spans="2:12" ht="14.45" customHeight="1">
      <c r="B38" s="116" t="s">
        <v>92</v>
      </c>
      <c r="C38" s="115"/>
      <c r="D38" s="114">
        <f>SUM('【方向別】自動車交通量(3)'!D38,'【方向別】自動車交通量(6)'!D38,'【方向別】自動車交通量(7)'!D38,'【方向別】自動車交通量(14)'!D38)</f>
        <v>111</v>
      </c>
      <c r="E38" s="113">
        <f>SUM('【方向別】自動車交通量(3)'!E38,'【方向別】自動車交通量(6)'!E38,'【方向別】自動車交通量(7)'!E38,'【方向別】自動車交通量(14)'!E38)</f>
        <v>16</v>
      </c>
      <c r="F38" s="113">
        <f>SUM('【方向別】自動車交通量(3)'!F38,'【方向別】自動車交通量(6)'!F38,'【方向別】自動車交通量(7)'!F38,'【方向別】自動車交通量(14)'!F38)</f>
        <v>7</v>
      </c>
      <c r="G38" s="113">
        <f>SUM('【方向別】自動車交通量(3)'!G38,'【方向別】自動車交通量(6)'!G38,'【方向別】自動車交通量(7)'!G38,'【方向別】自動車交通量(14)'!G38)</f>
        <v>2</v>
      </c>
      <c r="H38" s="113">
        <f t="shared" si="10"/>
        <v>127</v>
      </c>
      <c r="I38" s="113">
        <f t="shared" si="11"/>
        <v>9</v>
      </c>
      <c r="J38" s="113">
        <f t="shared" si="12"/>
        <v>136</v>
      </c>
      <c r="K38" s="112">
        <f t="shared" si="3"/>
        <v>6.6</v>
      </c>
      <c r="L38" s="111">
        <f t="shared" si="4"/>
        <v>2.1</v>
      </c>
    </row>
    <row r="39" spans="2:12" ht="14.45" customHeight="1">
      <c r="B39" s="110" t="s">
        <v>91</v>
      </c>
      <c r="C39" s="109"/>
      <c r="D39" s="108">
        <f>SUM('【方向別】自動車交通量(3)'!D39,'【方向別】自動車交通量(6)'!D39,'【方向別】自動車交通量(7)'!D39,'【方向別】自動車交通量(14)'!D39)</f>
        <v>103</v>
      </c>
      <c r="E39" s="107">
        <f>SUM('【方向別】自動車交通量(3)'!E39,'【方向別】自動車交通量(6)'!E39,'【方向別】自動車交通量(7)'!E39,'【方向別】自動車交通量(14)'!E39)</f>
        <v>16</v>
      </c>
      <c r="F39" s="107">
        <f>SUM('【方向別】自動車交通量(3)'!F39,'【方向別】自動車交通量(6)'!F39,'【方向別】自動車交通量(7)'!F39,'【方向別】自動車交通量(14)'!F39)</f>
        <v>5</v>
      </c>
      <c r="G39" s="107">
        <f>SUM('【方向別】自動車交通量(3)'!G39,'【方向別】自動車交通量(6)'!G39,'【方向別】自動車交通量(7)'!G39,'【方向別】自動車交通量(14)'!G39)</f>
        <v>1</v>
      </c>
      <c r="H39" s="107">
        <f t="shared" si="10"/>
        <v>119</v>
      </c>
      <c r="I39" s="107">
        <f t="shared" si="11"/>
        <v>6</v>
      </c>
      <c r="J39" s="107">
        <f t="shared" si="12"/>
        <v>125</v>
      </c>
      <c r="K39" s="106">
        <f t="shared" si="3"/>
        <v>4.8</v>
      </c>
      <c r="L39" s="105">
        <f t="shared" si="4"/>
        <v>1.9</v>
      </c>
    </row>
    <row r="40" spans="2:12" ht="14.45" customHeight="1">
      <c r="B40" s="110" t="s">
        <v>90</v>
      </c>
      <c r="C40" s="109"/>
      <c r="D40" s="108">
        <f>SUM('【方向別】自動車交通量(3)'!D40,'【方向別】自動車交通量(6)'!D40,'【方向別】自動車交通量(7)'!D40,'【方向別】自動車交通量(14)'!D40)</f>
        <v>115</v>
      </c>
      <c r="E40" s="107">
        <f>SUM('【方向別】自動車交通量(3)'!E40,'【方向別】自動車交通量(6)'!E40,'【方向別】自動車交通量(7)'!E40,'【方向別】自動車交通量(14)'!E40)</f>
        <v>20</v>
      </c>
      <c r="F40" s="107">
        <f>SUM('【方向別】自動車交通量(3)'!F40,'【方向別】自動車交通量(6)'!F40,'【方向別】自動車交通量(7)'!F40,'【方向別】自動車交通量(14)'!F40)</f>
        <v>3</v>
      </c>
      <c r="G40" s="107">
        <f>SUM('【方向別】自動車交通量(3)'!G40,'【方向別】自動車交通量(6)'!G40,'【方向別】自動車交通量(7)'!G40,'【方向別】自動車交通量(14)'!G40)</f>
        <v>0</v>
      </c>
      <c r="H40" s="107">
        <f t="shared" si="10"/>
        <v>135</v>
      </c>
      <c r="I40" s="107">
        <f t="shared" si="11"/>
        <v>3</v>
      </c>
      <c r="J40" s="107">
        <f t="shared" si="12"/>
        <v>138</v>
      </c>
      <c r="K40" s="106">
        <f t="shared" si="3"/>
        <v>2.2000000000000002</v>
      </c>
      <c r="L40" s="105">
        <f t="shared" si="4"/>
        <v>2.1</v>
      </c>
    </row>
    <row r="41" spans="2:12" ht="14.45" customHeight="1">
      <c r="B41" s="110" t="s">
        <v>89</v>
      </c>
      <c r="C41" s="109"/>
      <c r="D41" s="108">
        <f>SUM('【方向別】自動車交通量(3)'!D41,'【方向別】自動車交通量(6)'!D41,'【方向別】自動車交通量(7)'!D41,'【方向別】自動車交通量(14)'!D41)</f>
        <v>98</v>
      </c>
      <c r="E41" s="107">
        <f>SUM('【方向別】自動車交通量(3)'!E41,'【方向別】自動車交通量(6)'!E41,'【方向別】自動車交通量(7)'!E41,'【方向別】自動車交通量(14)'!E41)</f>
        <v>22</v>
      </c>
      <c r="F41" s="107">
        <f>SUM('【方向別】自動車交通量(3)'!F41,'【方向別】自動車交通量(6)'!F41,'【方向別】自動車交通量(7)'!F41,'【方向別】自動車交通量(14)'!F41)</f>
        <v>4</v>
      </c>
      <c r="G41" s="107">
        <f>SUM('【方向別】自動車交通量(3)'!G41,'【方向別】自動車交通量(6)'!G41,'【方向別】自動車交通量(7)'!G41,'【方向別】自動車交通量(14)'!G41)</f>
        <v>2</v>
      </c>
      <c r="H41" s="107">
        <f t="shared" si="10"/>
        <v>120</v>
      </c>
      <c r="I41" s="107">
        <f t="shared" si="11"/>
        <v>6</v>
      </c>
      <c r="J41" s="107">
        <f t="shared" si="12"/>
        <v>126</v>
      </c>
      <c r="K41" s="106">
        <f t="shared" si="3"/>
        <v>4.8</v>
      </c>
      <c r="L41" s="105">
        <f t="shared" si="4"/>
        <v>1.9</v>
      </c>
    </row>
    <row r="42" spans="2:12" ht="14.45" customHeight="1">
      <c r="B42" s="110" t="s">
        <v>88</v>
      </c>
      <c r="C42" s="109"/>
      <c r="D42" s="108">
        <f>SUM('【方向別】自動車交通量(3)'!D42,'【方向別】自動車交通量(6)'!D42,'【方向別】自動車交通量(7)'!D42,'【方向別】自動車交通量(14)'!D42)</f>
        <v>106</v>
      </c>
      <c r="E42" s="107">
        <f>SUM('【方向別】自動車交通量(3)'!E42,'【方向別】自動車交通量(6)'!E42,'【方向別】自動車交通量(7)'!E42,'【方向別】自動車交通量(14)'!E42)</f>
        <v>24</v>
      </c>
      <c r="F42" s="107">
        <f>SUM('【方向別】自動車交通量(3)'!F42,'【方向別】自動車交通量(6)'!F42,'【方向別】自動車交通量(7)'!F42,'【方向別】自動車交通量(14)'!F42)</f>
        <v>3</v>
      </c>
      <c r="G42" s="107">
        <f>SUM('【方向別】自動車交通量(3)'!G42,'【方向別】自動車交通量(6)'!G42,'【方向別】自動車交通量(7)'!G42,'【方向別】自動車交通量(14)'!G42)</f>
        <v>0</v>
      </c>
      <c r="H42" s="107">
        <f t="shared" si="10"/>
        <v>130</v>
      </c>
      <c r="I42" s="107">
        <f t="shared" si="11"/>
        <v>3</v>
      </c>
      <c r="J42" s="107">
        <f t="shared" si="12"/>
        <v>133</v>
      </c>
      <c r="K42" s="106">
        <f t="shared" si="3"/>
        <v>2.2999999999999998</v>
      </c>
      <c r="L42" s="105">
        <f t="shared" si="4"/>
        <v>2</v>
      </c>
    </row>
    <row r="43" spans="2:12" ht="14.45" customHeight="1">
      <c r="B43" s="104" t="s">
        <v>196</v>
      </c>
      <c r="C43" s="103"/>
      <c r="D43" s="102">
        <f>SUM('【方向別】自動車交通量(3)'!D43,'【方向別】自動車交通量(6)'!D43,'【方向別】自動車交通量(7)'!D43,'【方向別】自動車交通量(14)'!D43)</f>
        <v>134</v>
      </c>
      <c r="E43" s="101">
        <f>SUM('【方向別】自動車交通量(3)'!E43,'【方向別】自動車交通量(6)'!E43,'【方向別】自動車交通量(7)'!E43,'【方向別】自動車交通量(14)'!E43)</f>
        <v>26</v>
      </c>
      <c r="F43" s="101">
        <f>SUM('【方向別】自動車交通量(3)'!F43,'【方向別】自動車交通量(6)'!F43,'【方向別】自動車交通量(7)'!F43,'【方向別】自動車交通量(14)'!F43)</f>
        <v>3</v>
      </c>
      <c r="G43" s="101">
        <f>SUM('【方向別】自動車交通量(3)'!G43,'【方向別】自動車交通量(6)'!G43,'【方向別】自動車交通量(7)'!G43,'【方向別】自動車交通量(14)'!G43)</f>
        <v>1</v>
      </c>
      <c r="H43" s="101">
        <f t="shared" si="10"/>
        <v>160</v>
      </c>
      <c r="I43" s="101">
        <f t="shared" si="11"/>
        <v>4</v>
      </c>
      <c r="J43" s="101">
        <f t="shared" si="12"/>
        <v>164</v>
      </c>
      <c r="K43" s="100">
        <f t="shared" si="3"/>
        <v>2.4</v>
      </c>
      <c r="L43" s="99">
        <f t="shared" si="4"/>
        <v>2.5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667</v>
      </c>
      <c r="E44" s="95">
        <f t="shared" si="13"/>
        <v>124</v>
      </c>
      <c r="F44" s="95">
        <f t="shared" si="13"/>
        <v>25</v>
      </c>
      <c r="G44" s="95">
        <f t="shared" si="13"/>
        <v>6</v>
      </c>
      <c r="H44" s="95">
        <f t="shared" si="13"/>
        <v>791</v>
      </c>
      <c r="I44" s="95">
        <f t="shared" si="13"/>
        <v>31</v>
      </c>
      <c r="J44" s="95">
        <f t="shared" si="13"/>
        <v>822</v>
      </c>
      <c r="K44" s="94">
        <f t="shared" si="3"/>
        <v>3.8</v>
      </c>
      <c r="L44" s="93">
        <f t="shared" si="4"/>
        <v>12.5</v>
      </c>
    </row>
    <row r="45" spans="2:12" ht="14.45" customHeight="1" thickTop="1">
      <c r="B45" s="116" t="s">
        <v>85</v>
      </c>
      <c r="C45" s="115"/>
      <c r="D45" s="114">
        <f>SUM('【方向別】自動車交通量(3)'!D45,'【方向別】自動車交通量(6)'!D45,'【方向別】自動車交通量(7)'!D45,'【方向別】自動車交通量(14)'!D45)</f>
        <v>114</v>
      </c>
      <c r="E45" s="113">
        <f>SUM('【方向別】自動車交通量(3)'!E45,'【方向別】自動車交通量(6)'!E45,'【方向別】自動車交通量(7)'!E45,'【方向別】自動車交通量(14)'!E45)</f>
        <v>20</v>
      </c>
      <c r="F45" s="113">
        <f>SUM('【方向別】自動車交通量(3)'!F45,'【方向別】自動車交通量(6)'!F45,'【方向別】自動車交通量(7)'!F45,'【方向別】自動車交通量(14)'!F45)</f>
        <v>2</v>
      </c>
      <c r="G45" s="113">
        <f>SUM('【方向別】自動車交通量(3)'!G45,'【方向別】自動車交通量(6)'!G45,'【方向別】自動車交通量(7)'!G45,'【方向別】自動車交通量(14)'!G45)</f>
        <v>3</v>
      </c>
      <c r="H45" s="113">
        <f t="shared" ref="H45:H50" si="14">SUM(D45:E45)</f>
        <v>134</v>
      </c>
      <c r="I45" s="113">
        <f t="shared" ref="I45:I50" si="15">SUM(F45:G45)</f>
        <v>5</v>
      </c>
      <c r="J45" s="113">
        <f t="shared" ref="J45:J50" si="16">SUM(H45:I45)</f>
        <v>139</v>
      </c>
      <c r="K45" s="112">
        <f t="shared" si="3"/>
        <v>3.6</v>
      </c>
      <c r="L45" s="111">
        <f t="shared" si="4"/>
        <v>2.1</v>
      </c>
    </row>
    <row r="46" spans="2:12" ht="14.45" customHeight="1">
      <c r="B46" s="110" t="s">
        <v>84</v>
      </c>
      <c r="C46" s="109"/>
      <c r="D46" s="108">
        <f>SUM('【方向別】自動車交通量(3)'!D46,'【方向別】自動車交通量(6)'!D46,'【方向別】自動車交通量(7)'!D46,'【方向別】自動車交通量(14)'!D46)</f>
        <v>125</v>
      </c>
      <c r="E46" s="107">
        <f>SUM('【方向別】自動車交通量(3)'!E46,'【方向別】自動車交通量(6)'!E46,'【方向別】自動車交通量(7)'!E46,'【方向別】自動車交通量(14)'!E46)</f>
        <v>14</v>
      </c>
      <c r="F46" s="107">
        <f>SUM('【方向別】自動車交通量(3)'!F46,'【方向別】自動車交通量(6)'!F46,'【方向別】自動車交通量(7)'!F46,'【方向別】自動車交通量(14)'!F46)</f>
        <v>5</v>
      </c>
      <c r="G46" s="107">
        <f>SUM('【方向別】自動車交通量(3)'!G46,'【方向別】自動車交通量(6)'!G46,'【方向別】自動車交通量(7)'!G46,'【方向別】自動車交通量(14)'!G46)</f>
        <v>0</v>
      </c>
      <c r="H46" s="107">
        <f t="shared" si="14"/>
        <v>139</v>
      </c>
      <c r="I46" s="107">
        <f t="shared" si="15"/>
        <v>5</v>
      </c>
      <c r="J46" s="107">
        <f t="shared" si="16"/>
        <v>144</v>
      </c>
      <c r="K46" s="106">
        <f t="shared" si="3"/>
        <v>3.5</v>
      </c>
      <c r="L46" s="105">
        <f t="shared" si="4"/>
        <v>2.2000000000000002</v>
      </c>
    </row>
    <row r="47" spans="2:12" ht="14.45" customHeight="1">
      <c r="B47" s="110" t="s">
        <v>83</v>
      </c>
      <c r="C47" s="109"/>
      <c r="D47" s="108">
        <f>SUM('【方向別】自動車交通量(3)'!D47,'【方向別】自動車交通量(6)'!D47,'【方向別】自動車交通量(7)'!D47,'【方向別】自動車交通量(14)'!D47)</f>
        <v>120</v>
      </c>
      <c r="E47" s="107">
        <f>SUM('【方向別】自動車交通量(3)'!E47,'【方向別】自動車交通量(6)'!E47,'【方向別】自動車交通量(7)'!E47,'【方向別】自動車交通量(14)'!E47)</f>
        <v>12</v>
      </c>
      <c r="F47" s="107">
        <f>SUM('【方向別】自動車交通量(3)'!F47,'【方向別】自動車交通量(6)'!F47,'【方向別】自動車交通量(7)'!F47,'【方向別】自動車交通量(14)'!F47)</f>
        <v>3</v>
      </c>
      <c r="G47" s="107">
        <f>SUM('【方向別】自動車交通量(3)'!G47,'【方向別】自動車交通量(6)'!G47,'【方向別】自動車交通量(7)'!G47,'【方向別】自動車交通量(14)'!G47)</f>
        <v>1</v>
      </c>
      <c r="H47" s="107">
        <f t="shared" si="14"/>
        <v>132</v>
      </c>
      <c r="I47" s="107">
        <f t="shared" si="15"/>
        <v>4</v>
      </c>
      <c r="J47" s="107">
        <f t="shared" si="16"/>
        <v>136</v>
      </c>
      <c r="K47" s="106">
        <f t="shared" si="3"/>
        <v>2.9</v>
      </c>
      <c r="L47" s="105">
        <f t="shared" si="4"/>
        <v>2.1</v>
      </c>
    </row>
    <row r="48" spans="2:12" ht="14.45" customHeight="1">
      <c r="B48" s="110" t="s">
        <v>82</v>
      </c>
      <c r="C48" s="109"/>
      <c r="D48" s="108">
        <f>SUM('【方向別】自動車交通量(3)'!D48,'【方向別】自動車交通量(6)'!D48,'【方向別】自動車交通量(7)'!D48,'【方向別】自動車交通量(14)'!D48)</f>
        <v>92</v>
      </c>
      <c r="E48" s="107">
        <f>SUM('【方向別】自動車交通量(3)'!E48,'【方向別】自動車交通量(6)'!E48,'【方向別】自動車交通量(7)'!E48,'【方向別】自動車交通量(14)'!E48)</f>
        <v>10</v>
      </c>
      <c r="F48" s="107">
        <f>SUM('【方向別】自動車交通量(3)'!F48,'【方向別】自動車交通量(6)'!F48,'【方向別】自動車交通量(7)'!F48,'【方向別】自動車交通量(14)'!F48)</f>
        <v>1</v>
      </c>
      <c r="G48" s="107">
        <f>SUM('【方向別】自動車交通量(3)'!G48,'【方向別】自動車交通量(6)'!G48,'【方向別】自動車交通量(7)'!G48,'【方向別】自動車交通量(14)'!G48)</f>
        <v>2</v>
      </c>
      <c r="H48" s="107">
        <f t="shared" si="14"/>
        <v>102</v>
      </c>
      <c r="I48" s="107">
        <f t="shared" si="15"/>
        <v>3</v>
      </c>
      <c r="J48" s="107">
        <f t="shared" si="16"/>
        <v>105</v>
      </c>
      <c r="K48" s="106">
        <f t="shared" si="3"/>
        <v>2.9</v>
      </c>
      <c r="L48" s="105">
        <f t="shared" si="4"/>
        <v>1.6</v>
      </c>
    </row>
    <row r="49" spans="2:13" ht="14.45" customHeight="1">
      <c r="B49" s="110" t="s">
        <v>81</v>
      </c>
      <c r="C49" s="109"/>
      <c r="D49" s="108">
        <f>SUM('【方向別】自動車交通量(3)'!D49,'【方向別】自動車交通量(6)'!D49,'【方向別】自動車交通量(7)'!D49,'【方向別】自動車交通量(14)'!D49)</f>
        <v>103</v>
      </c>
      <c r="E49" s="107">
        <f>SUM('【方向別】自動車交通量(3)'!E49,'【方向別】自動車交通量(6)'!E49,'【方向別】自動車交通量(7)'!E49,'【方向別】自動車交通量(14)'!E49)</f>
        <v>15</v>
      </c>
      <c r="F49" s="107">
        <f>SUM('【方向別】自動車交通量(3)'!F49,'【方向別】自動車交通量(6)'!F49,'【方向別】自動車交通量(7)'!F49,'【方向別】自動車交通量(14)'!F49)</f>
        <v>5</v>
      </c>
      <c r="G49" s="107">
        <f>SUM('【方向別】自動車交通量(3)'!G49,'【方向別】自動車交通量(6)'!G49,'【方向別】自動車交通量(7)'!G49,'【方向別】自動車交通量(14)'!G49)</f>
        <v>1</v>
      </c>
      <c r="H49" s="107">
        <f t="shared" si="14"/>
        <v>118</v>
      </c>
      <c r="I49" s="107">
        <f t="shared" si="15"/>
        <v>6</v>
      </c>
      <c r="J49" s="107">
        <f t="shared" si="16"/>
        <v>124</v>
      </c>
      <c r="K49" s="106">
        <f t="shared" si="3"/>
        <v>4.8</v>
      </c>
      <c r="L49" s="105">
        <f t="shared" si="4"/>
        <v>1.9</v>
      </c>
    </row>
    <row r="50" spans="2:13" ht="14.45" customHeight="1">
      <c r="B50" s="104" t="s">
        <v>195</v>
      </c>
      <c r="C50" s="103"/>
      <c r="D50" s="102">
        <f>SUM('【方向別】自動車交通量(3)'!D50,'【方向別】自動車交通量(6)'!D50,'【方向別】自動車交通量(7)'!D50,'【方向別】自動車交通量(14)'!D50)</f>
        <v>113</v>
      </c>
      <c r="E50" s="101">
        <f>SUM('【方向別】自動車交通量(3)'!E50,'【方向別】自動車交通量(6)'!E50,'【方向別】自動車交通量(7)'!E50,'【方向別】自動車交通量(14)'!E50)</f>
        <v>12</v>
      </c>
      <c r="F50" s="101">
        <f>SUM('【方向別】自動車交通量(3)'!F50,'【方向別】自動車交通量(6)'!F50,'【方向別】自動車交通量(7)'!F50,'【方向別】自動車交通量(14)'!F50)</f>
        <v>3</v>
      </c>
      <c r="G50" s="101">
        <f>SUM('【方向別】自動車交通量(3)'!G50,'【方向別】自動車交通量(6)'!G50,'【方向別】自動車交通量(7)'!G50,'【方向別】自動車交通量(14)'!G50)</f>
        <v>0</v>
      </c>
      <c r="H50" s="101">
        <f t="shared" si="14"/>
        <v>125</v>
      </c>
      <c r="I50" s="101">
        <f t="shared" si="15"/>
        <v>3</v>
      </c>
      <c r="J50" s="101">
        <f t="shared" si="16"/>
        <v>128</v>
      </c>
      <c r="K50" s="100">
        <f t="shared" si="3"/>
        <v>2.2999999999999998</v>
      </c>
      <c r="L50" s="99">
        <f t="shared" si="4"/>
        <v>1.9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667</v>
      </c>
      <c r="E51" s="95">
        <f t="shared" si="17"/>
        <v>83</v>
      </c>
      <c r="F51" s="95">
        <f t="shared" si="17"/>
        <v>19</v>
      </c>
      <c r="G51" s="95">
        <f t="shared" si="17"/>
        <v>7</v>
      </c>
      <c r="H51" s="95">
        <f t="shared" si="17"/>
        <v>750</v>
      </c>
      <c r="I51" s="95">
        <f t="shared" si="17"/>
        <v>26</v>
      </c>
      <c r="J51" s="95">
        <f t="shared" si="17"/>
        <v>776</v>
      </c>
      <c r="K51" s="94">
        <f t="shared" si="3"/>
        <v>3.4</v>
      </c>
      <c r="L51" s="93">
        <f t="shared" si="4"/>
        <v>11.8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5022</v>
      </c>
      <c r="E52" s="89">
        <f t="shared" si="18"/>
        <v>1017</v>
      </c>
      <c r="F52" s="89">
        <f t="shared" si="18"/>
        <v>503</v>
      </c>
      <c r="G52" s="89">
        <f t="shared" si="18"/>
        <v>50</v>
      </c>
      <c r="H52" s="89">
        <f t="shared" si="18"/>
        <v>6039</v>
      </c>
      <c r="I52" s="89">
        <f t="shared" si="18"/>
        <v>553</v>
      </c>
      <c r="J52" s="89">
        <f t="shared" si="18"/>
        <v>6592</v>
      </c>
      <c r="K52" s="88">
        <f t="shared" si="3"/>
        <v>8.4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214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f>SUM('【断面別】自動車交通量(A断面流入）'!D16,'【断面別】自動車交通量(A断面流出）)'!D16)</f>
        <v>153</v>
      </c>
      <c r="E16" s="113">
        <f>SUM('【断面別】自動車交通量(A断面流入）'!E16,'【断面別】自動車交通量(A断面流出）)'!E16)</f>
        <v>30</v>
      </c>
      <c r="F16" s="113">
        <f>SUM('【断面別】自動車交通量(A断面流入）'!F16,'【断面別】自動車交通量(A断面流出）)'!F16)</f>
        <v>18</v>
      </c>
      <c r="G16" s="113">
        <f>SUM('【断面別】自動車交通量(A断面流入）'!G16,'【断面別】自動車交通量(A断面流出）)'!G16)</f>
        <v>2</v>
      </c>
      <c r="H16" s="113">
        <f t="shared" ref="H16:H21" si="0">SUM(D16:E16)</f>
        <v>183</v>
      </c>
      <c r="I16" s="113">
        <f t="shared" ref="I16:I21" si="1">SUM(F16:G16)</f>
        <v>20</v>
      </c>
      <c r="J16" s="113">
        <f t="shared" ref="J16:J21" si="2">SUM(H16:I16)</f>
        <v>203</v>
      </c>
      <c r="K16" s="112">
        <f t="shared" ref="K16:K52" si="3">IF(J16=0,0,ROUND(I16/J16*100,1))</f>
        <v>9.9</v>
      </c>
      <c r="L16" s="111">
        <f t="shared" ref="L16:L52" si="4">IF(J16=0,0,ROUND(J16/$J$52*100,1))</f>
        <v>1.5</v>
      </c>
    </row>
    <row r="17" spans="2:12" ht="14.45" customHeight="1">
      <c r="B17" s="110" t="s">
        <v>210</v>
      </c>
      <c r="C17" s="109"/>
      <c r="D17" s="108">
        <f>SUM('【断面別】自動車交通量(A断面流入）'!D17,'【断面別】自動車交通量(A断面流出）)'!D17)</f>
        <v>151</v>
      </c>
      <c r="E17" s="107">
        <f>SUM('【断面別】自動車交通量(A断面流入）'!E17,'【断面別】自動車交通量(A断面流出）)'!E17)</f>
        <v>30</v>
      </c>
      <c r="F17" s="107">
        <f>SUM('【断面別】自動車交通量(A断面流入）'!F17,'【断面別】自動車交通量(A断面流出）)'!F17)</f>
        <v>12</v>
      </c>
      <c r="G17" s="107">
        <f>SUM('【断面別】自動車交通量(A断面流入）'!G17,'【断面別】自動車交通量(A断面流出）)'!G17)</f>
        <v>3</v>
      </c>
      <c r="H17" s="107">
        <f t="shared" si="0"/>
        <v>181</v>
      </c>
      <c r="I17" s="107">
        <f t="shared" si="1"/>
        <v>15</v>
      </c>
      <c r="J17" s="107">
        <f t="shared" si="2"/>
        <v>196</v>
      </c>
      <c r="K17" s="106">
        <f t="shared" si="3"/>
        <v>7.7</v>
      </c>
      <c r="L17" s="105">
        <f t="shared" si="4"/>
        <v>1.4</v>
      </c>
    </row>
    <row r="18" spans="2:12" ht="14.45" customHeight="1">
      <c r="B18" s="110" t="s">
        <v>209</v>
      </c>
      <c r="C18" s="109"/>
      <c r="D18" s="108">
        <f>SUM('【断面別】自動車交通量(A断面流入）'!D18,'【断面別】自動車交通量(A断面流出）)'!D18)</f>
        <v>141</v>
      </c>
      <c r="E18" s="107">
        <f>SUM('【断面別】自動車交通量(A断面流入）'!E18,'【断面別】自動車交通量(A断面流出）)'!E18)</f>
        <v>33</v>
      </c>
      <c r="F18" s="107">
        <f>SUM('【断面別】自動車交通量(A断面流入）'!F18,'【断面別】自動車交通量(A断面流出）)'!F18)</f>
        <v>22</v>
      </c>
      <c r="G18" s="107">
        <f>SUM('【断面別】自動車交通量(A断面流入）'!G18,'【断面別】自動車交通量(A断面流出）)'!G18)</f>
        <v>3</v>
      </c>
      <c r="H18" s="107">
        <f t="shared" si="0"/>
        <v>174</v>
      </c>
      <c r="I18" s="107">
        <f t="shared" si="1"/>
        <v>25</v>
      </c>
      <c r="J18" s="107">
        <f t="shared" si="2"/>
        <v>199</v>
      </c>
      <c r="K18" s="106">
        <f t="shared" si="3"/>
        <v>12.6</v>
      </c>
      <c r="L18" s="105">
        <f t="shared" si="4"/>
        <v>1.5</v>
      </c>
    </row>
    <row r="19" spans="2:12" ht="14.45" customHeight="1">
      <c r="B19" s="110" t="s">
        <v>208</v>
      </c>
      <c r="C19" s="109"/>
      <c r="D19" s="108">
        <f>SUM('【断面別】自動車交通量(A断面流入）'!D19,'【断面別】自動車交通量(A断面流出）)'!D19)</f>
        <v>143</v>
      </c>
      <c r="E19" s="107">
        <f>SUM('【断面別】自動車交通量(A断面流入）'!E19,'【断面別】自動車交通量(A断面流出）)'!E19)</f>
        <v>25</v>
      </c>
      <c r="F19" s="107">
        <f>SUM('【断面別】自動車交通量(A断面流入）'!F19,'【断面別】自動車交通量(A断面流出）)'!F19)</f>
        <v>13</v>
      </c>
      <c r="G19" s="107">
        <f>SUM('【断面別】自動車交通量(A断面流入）'!G19,'【断面別】自動車交通量(A断面流出）)'!G19)</f>
        <v>3</v>
      </c>
      <c r="H19" s="107">
        <f t="shared" si="0"/>
        <v>168</v>
      </c>
      <c r="I19" s="107">
        <f t="shared" si="1"/>
        <v>16</v>
      </c>
      <c r="J19" s="107">
        <f t="shared" si="2"/>
        <v>184</v>
      </c>
      <c r="K19" s="106">
        <f t="shared" si="3"/>
        <v>8.6999999999999993</v>
      </c>
      <c r="L19" s="105">
        <f t="shared" si="4"/>
        <v>1.3</v>
      </c>
    </row>
    <row r="20" spans="2:12" ht="14.45" customHeight="1">
      <c r="B20" s="110" t="s">
        <v>207</v>
      </c>
      <c r="C20" s="109"/>
      <c r="D20" s="108">
        <f>SUM('【断面別】自動車交通量(A断面流入）'!D20,'【断面別】自動車交通量(A断面流出）)'!D20)</f>
        <v>148</v>
      </c>
      <c r="E20" s="107">
        <f>SUM('【断面別】自動車交通量(A断面流入）'!E20,'【断面別】自動車交通量(A断面流出）)'!E20)</f>
        <v>29</v>
      </c>
      <c r="F20" s="107">
        <f>SUM('【断面別】自動車交通量(A断面流入）'!F20,'【断面別】自動車交通量(A断面流出）)'!F20)</f>
        <v>12</v>
      </c>
      <c r="G20" s="107">
        <f>SUM('【断面別】自動車交通量(A断面流入）'!G20,'【断面別】自動車交通量(A断面流出）)'!G20)</f>
        <v>4</v>
      </c>
      <c r="H20" s="107">
        <f t="shared" si="0"/>
        <v>177</v>
      </c>
      <c r="I20" s="107">
        <f t="shared" si="1"/>
        <v>16</v>
      </c>
      <c r="J20" s="107">
        <f t="shared" si="2"/>
        <v>193</v>
      </c>
      <c r="K20" s="106">
        <f t="shared" si="3"/>
        <v>8.3000000000000007</v>
      </c>
      <c r="L20" s="105">
        <f t="shared" si="4"/>
        <v>1.4</v>
      </c>
    </row>
    <row r="21" spans="2:12" ht="14.45" customHeight="1">
      <c r="B21" s="104" t="s">
        <v>206</v>
      </c>
      <c r="C21" s="103"/>
      <c r="D21" s="102">
        <f>SUM('【断面別】自動車交通量(A断面流入）'!D21,'【断面別】自動車交通量(A断面流出）)'!D21)</f>
        <v>170</v>
      </c>
      <c r="E21" s="101">
        <f>SUM('【断面別】自動車交通量(A断面流入）'!E21,'【断面別】自動車交通量(A断面流出）)'!E21)</f>
        <v>24</v>
      </c>
      <c r="F21" s="101">
        <f>SUM('【断面別】自動車交通量(A断面流入）'!F21,'【断面別】自動車交通量(A断面流出）)'!F21)</f>
        <v>10</v>
      </c>
      <c r="G21" s="101">
        <f>SUM('【断面別】自動車交通量(A断面流入）'!G21,'【断面別】自動車交通量(A断面流出）)'!G21)</f>
        <v>0</v>
      </c>
      <c r="H21" s="101">
        <f t="shared" si="0"/>
        <v>194</v>
      </c>
      <c r="I21" s="101">
        <f t="shared" si="1"/>
        <v>10</v>
      </c>
      <c r="J21" s="101">
        <f t="shared" si="2"/>
        <v>204</v>
      </c>
      <c r="K21" s="100">
        <f t="shared" si="3"/>
        <v>4.9000000000000004</v>
      </c>
      <c r="L21" s="99">
        <f t="shared" si="4"/>
        <v>1.5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906</v>
      </c>
      <c r="E22" s="95">
        <f t="shared" si="5"/>
        <v>171</v>
      </c>
      <c r="F22" s="95">
        <f t="shared" si="5"/>
        <v>87</v>
      </c>
      <c r="G22" s="95">
        <f t="shared" si="5"/>
        <v>15</v>
      </c>
      <c r="H22" s="95">
        <f t="shared" si="5"/>
        <v>1077</v>
      </c>
      <c r="I22" s="95">
        <f t="shared" si="5"/>
        <v>102</v>
      </c>
      <c r="J22" s="95">
        <f t="shared" si="5"/>
        <v>1179</v>
      </c>
      <c r="K22" s="94">
        <f t="shared" si="3"/>
        <v>8.6999999999999993</v>
      </c>
      <c r="L22" s="93">
        <f t="shared" si="4"/>
        <v>8.6</v>
      </c>
    </row>
    <row r="23" spans="2:12" ht="14.45" customHeight="1" thickTop="1">
      <c r="B23" s="116" t="s">
        <v>107</v>
      </c>
      <c r="C23" s="115"/>
      <c r="D23" s="114">
        <f>SUM('【断面別】自動車交通量(A断面流入）'!D23,'【断面別】自動車交通量(A断面流出）)'!D23)</f>
        <v>176</v>
      </c>
      <c r="E23" s="113">
        <f>SUM('【断面別】自動車交通量(A断面流入）'!E23,'【断面別】自動車交通量(A断面流出）)'!E23)</f>
        <v>24</v>
      </c>
      <c r="F23" s="113">
        <f>SUM('【断面別】自動車交通量(A断面流入）'!F23,'【断面別】自動車交通量(A断面流出）)'!F23)</f>
        <v>17</v>
      </c>
      <c r="G23" s="113">
        <f>SUM('【断面別】自動車交通量(A断面流入）'!G23,'【断面別】自動車交通量(A断面流出）)'!G23)</f>
        <v>5</v>
      </c>
      <c r="H23" s="113">
        <f t="shared" ref="H23:H28" si="6">SUM(D23:E23)</f>
        <v>200</v>
      </c>
      <c r="I23" s="113">
        <f t="shared" ref="I23:I28" si="7">SUM(F23:G23)</f>
        <v>22</v>
      </c>
      <c r="J23" s="113">
        <f t="shared" ref="J23:J28" si="8">SUM(H23:I23)</f>
        <v>222</v>
      </c>
      <c r="K23" s="112">
        <f t="shared" si="3"/>
        <v>9.9</v>
      </c>
      <c r="L23" s="111">
        <f t="shared" si="4"/>
        <v>1.6</v>
      </c>
    </row>
    <row r="24" spans="2:12" ht="14.45" customHeight="1">
      <c r="B24" s="110" t="s">
        <v>106</v>
      </c>
      <c r="C24" s="109"/>
      <c r="D24" s="108">
        <f>SUM('【断面別】自動車交通量(A断面流入）'!D24,'【断面別】自動車交通量(A断面流出）)'!D24)</f>
        <v>172</v>
      </c>
      <c r="E24" s="107">
        <f>SUM('【断面別】自動車交通量(A断面流入）'!E24,'【断面別】自動車交通量(A断面流出）)'!E24)</f>
        <v>29</v>
      </c>
      <c r="F24" s="107">
        <f>SUM('【断面別】自動車交通量(A断面流入）'!F24,'【断面別】自動車交通量(A断面流出）)'!F24)</f>
        <v>15</v>
      </c>
      <c r="G24" s="107">
        <f>SUM('【断面別】自動車交通量(A断面流入）'!G24,'【断面別】自動車交通量(A断面流出）)'!G24)</f>
        <v>3</v>
      </c>
      <c r="H24" s="107">
        <f t="shared" si="6"/>
        <v>201</v>
      </c>
      <c r="I24" s="107">
        <f t="shared" si="7"/>
        <v>18</v>
      </c>
      <c r="J24" s="107">
        <f t="shared" si="8"/>
        <v>219</v>
      </c>
      <c r="K24" s="106">
        <f t="shared" si="3"/>
        <v>8.1999999999999993</v>
      </c>
      <c r="L24" s="105">
        <f t="shared" si="4"/>
        <v>1.6</v>
      </c>
    </row>
    <row r="25" spans="2:12" ht="14.45" customHeight="1">
      <c r="B25" s="110" t="s">
        <v>105</v>
      </c>
      <c r="C25" s="109"/>
      <c r="D25" s="108">
        <f>SUM('【断面別】自動車交通量(A断面流入）'!D25,'【断面別】自動車交通量(A断面流出）)'!D25)</f>
        <v>141</v>
      </c>
      <c r="E25" s="107">
        <f>SUM('【断面別】自動車交通量(A断面流入）'!E25,'【断面別】自動車交通量(A断面流出）)'!E25)</f>
        <v>37</v>
      </c>
      <c r="F25" s="107">
        <f>SUM('【断面別】自動車交通量(A断面流入）'!F25,'【断面別】自動車交通量(A断面流出）)'!F25)</f>
        <v>17</v>
      </c>
      <c r="G25" s="107">
        <f>SUM('【断面別】自動車交通量(A断面流入）'!G25,'【断面別】自動車交通量(A断面流出）)'!G25)</f>
        <v>2</v>
      </c>
      <c r="H25" s="107">
        <f t="shared" si="6"/>
        <v>178</v>
      </c>
      <c r="I25" s="107">
        <f t="shared" si="7"/>
        <v>19</v>
      </c>
      <c r="J25" s="107">
        <f t="shared" si="8"/>
        <v>197</v>
      </c>
      <c r="K25" s="106">
        <f t="shared" si="3"/>
        <v>9.6</v>
      </c>
      <c r="L25" s="105">
        <f t="shared" si="4"/>
        <v>1.4</v>
      </c>
    </row>
    <row r="26" spans="2:12" ht="14.45" customHeight="1">
      <c r="B26" s="110" t="s">
        <v>104</v>
      </c>
      <c r="C26" s="109"/>
      <c r="D26" s="108">
        <f>SUM('【断面別】自動車交通量(A断面流入）'!D26,'【断面別】自動車交通量(A断面流出）)'!D26)</f>
        <v>139</v>
      </c>
      <c r="E26" s="107">
        <f>SUM('【断面別】自動車交通量(A断面流入）'!E26,'【断面別】自動車交通量(A断面流出）)'!E26)</f>
        <v>21</v>
      </c>
      <c r="F26" s="107">
        <f>SUM('【断面別】自動車交通量(A断面流入）'!F26,'【断面別】自動車交通量(A断面流出）)'!F26)</f>
        <v>14</v>
      </c>
      <c r="G26" s="107">
        <f>SUM('【断面別】自動車交通量(A断面流入）'!G26,'【断面別】自動車交通量(A断面流出）)'!G26)</f>
        <v>2</v>
      </c>
      <c r="H26" s="107">
        <f t="shared" si="6"/>
        <v>160</v>
      </c>
      <c r="I26" s="107">
        <f t="shared" si="7"/>
        <v>16</v>
      </c>
      <c r="J26" s="107">
        <f t="shared" si="8"/>
        <v>176</v>
      </c>
      <c r="K26" s="106">
        <f t="shared" si="3"/>
        <v>9.1</v>
      </c>
      <c r="L26" s="105">
        <f t="shared" si="4"/>
        <v>1.3</v>
      </c>
    </row>
    <row r="27" spans="2:12" ht="14.45" customHeight="1">
      <c r="B27" s="110" t="s">
        <v>103</v>
      </c>
      <c r="C27" s="109"/>
      <c r="D27" s="108">
        <f>SUM('【断面別】自動車交通量(A断面流入）'!D27,'【断面別】自動車交通量(A断面流出）)'!D27)</f>
        <v>150</v>
      </c>
      <c r="E27" s="107">
        <f>SUM('【断面別】自動車交通量(A断面流入）'!E27,'【断面別】自動車交通量(A断面流出）)'!E27)</f>
        <v>26</v>
      </c>
      <c r="F27" s="107">
        <f>SUM('【断面別】自動車交通量(A断面流入）'!F27,'【断面別】自動車交通量(A断面流出）)'!F27)</f>
        <v>31</v>
      </c>
      <c r="G27" s="107">
        <f>SUM('【断面別】自動車交通量(A断面流入）'!G27,'【断面別】自動車交通量(A断面流出）)'!G27)</f>
        <v>3</v>
      </c>
      <c r="H27" s="107">
        <f t="shared" si="6"/>
        <v>176</v>
      </c>
      <c r="I27" s="107">
        <f t="shared" si="7"/>
        <v>34</v>
      </c>
      <c r="J27" s="107">
        <f t="shared" si="8"/>
        <v>210</v>
      </c>
      <c r="K27" s="106">
        <f t="shared" si="3"/>
        <v>16.2</v>
      </c>
      <c r="L27" s="105">
        <f t="shared" si="4"/>
        <v>1.5</v>
      </c>
    </row>
    <row r="28" spans="2:12" ht="14.45" customHeight="1">
      <c r="B28" s="104" t="s">
        <v>205</v>
      </c>
      <c r="C28" s="103"/>
      <c r="D28" s="102">
        <f>SUM('【断面別】自動車交通量(A断面流入）'!D28,'【断面別】自動車交通量(A断面流出）)'!D28)</f>
        <v>136</v>
      </c>
      <c r="E28" s="101">
        <f>SUM('【断面別】自動車交通量(A断面流入）'!E28,'【断面別】自動車交通量(A断面流出）)'!E28)</f>
        <v>24</v>
      </c>
      <c r="F28" s="101">
        <f>SUM('【断面別】自動車交通量(A断面流入）'!F28,'【断面別】自動車交通量(A断面流出）)'!F28)</f>
        <v>14</v>
      </c>
      <c r="G28" s="101">
        <f>SUM('【断面別】自動車交通量(A断面流入）'!G28,'【断面別】自動車交通量(A断面流出）)'!G28)</f>
        <v>3</v>
      </c>
      <c r="H28" s="101">
        <f t="shared" si="6"/>
        <v>160</v>
      </c>
      <c r="I28" s="101">
        <f t="shared" si="7"/>
        <v>17</v>
      </c>
      <c r="J28" s="101">
        <f t="shared" si="8"/>
        <v>177</v>
      </c>
      <c r="K28" s="100">
        <f t="shared" si="3"/>
        <v>9.6</v>
      </c>
      <c r="L28" s="99">
        <f t="shared" si="4"/>
        <v>1.3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914</v>
      </c>
      <c r="E29" s="95">
        <f t="shared" si="9"/>
        <v>161</v>
      </c>
      <c r="F29" s="95">
        <f t="shared" si="9"/>
        <v>108</v>
      </c>
      <c r="G29" s="95">
        <f t="shared" si="9"/>
        <v>18</v>
      </c>
      <c r="H29" s="95">
        <f t="shared" si="9"/>
        <v>1075</v>
      </c>
      <c r="I29" s="95">
        <f t="shared" si="9"/>
        <v>126</v>
      </c>
      <c r="J29" s="95">
        <f t="shared" si="9"/>
        <v>1201</v>
      </c>
      <c r="K29" s="94">
        <f t="shared" si="3"/>
        <v>10.5</v>
      </c>
      <c r="L29" s="93">
        <f t="shared" si="4"/>
        <v>8.8000000000000007</v>
      </c>
    </row>
    <row r="30" spans="2:12" ht="14.45" customHeight="1" thickTop="1">
      <c r="B30" s="124" t="s">
        <v>204</v>
      </c>
      <c r="C30" s="123"/>
      <c r="D30" s="90">
        <f>SUM('【断面別】自動車交通量(A断面流入）'!D30,'【断面別】自動車交通量(A断面流出）)'!D30)</f>
        <v>742</v>
      </c>
      <c r="E30" s="89">
        <f>SUM('【断面別】自動車交通量(A断面流入）'!E30,'【断面別】自動車交通量(A断面流出）)'!E30)</f>
        <v>141</v>
      </c>
      <c r="F30" s="89">
        <f>SUM('【断面別】自動車交通量(A断面流入）'!F30,'【断面別】自動車交通量(A断面流出）)'!F30)</f>
        <v>130</v>
      </c>
      <c r="G30" s="89">
        <f>SUM('【断面別】自動車交通量(A断面流入）'!G30,'【断面別】自動車交通量(A断面流出）)'!G30)</f>
        <v>5</v>
      </c>
      <c r="H30" s="89">
        <f t="shared" ref="H30:H43" si="10">SUM(D30:E30)</f>
        <v>883</v>
      </c>
      <c r="I30" s="89">
        <f t="shared" ref="I30:I43" si="11">SUM(F30:G30)</f>
        <v>135</v>
      </c>
      <c r="J30" s="89">
        <f t="shared" ref="J30:J43" si="12">SUM(H30:I30)</f>
        <v>1018</v>
      </c>
      <c r="K30" s="88">
        <f t="shared" si="3"/>
        <v>13.3</v>
      </c>
      <c r="L30" s="87">
        <f t="shared" si="4"/>
        <v>7.4</v>
      </c>
    </row>
    <row r="31" spans="2:12" ht="14.45" customHeight="1">
      <c r="B31" s="122" t="s">
        <v>203</v>
      </c>
      <c r="C31" s="121"/>
      <c r="D31" s="120">
        <f>SUM('【断面別】自動車交通量(A断面流入）'!D31,'【断面別】自動車交通量(A断面流出）)'!D31)</f>
        <v>778</v>
      </c>
      <c r="E31" s="119">
        <f>SUM('【断面別】自動車交通量(A断面流入）'!E31,'【断面別】自動車交通量(A断面流出）)'!E31)</f>
        <v>161</v>
      </c>
      <c r="F31" s="119">
        <f>SUM('【断面別】自動車交通量(A断面流入）'!F31,'【断面別】自動車交通量(A断面流出）)'!F31)</f>
        <v>119</v>
      </c>
      <c r="G31" s="119">
        <f>SUM('【断面別】自動車交通量(A断面流入）'!G31,'【断面別】自動車交通量(A断面流出）)'!G31)</f>
        <v>7</v>
      </c>
      <c r="H31" s="119">
        <f t="shared" si="10"/>
        <v>939</v>
      </c>
      <c r="I31" s="119">
        <f t="shared" si="11"/>
        <v>126</v>
      </c>
      <c r="J31" s="119">
        <f t="shared" si="12"/>
        <v>1065</v>
      </c>
      <c r="K31" s="118">
        <f t="shared" si="3"/>
        <v>11.8</v>
      </c>
      <c r="L31" s="117">
        <f t="shared" si="4"/>
        <v>7.8</v>
      </c>
    </row>
    <row r="32" spans="2:12" ht="14.45" customHeight="1">
      <c r="B32" s="122" t="s">
        <v>202</v>
      </c>
      <c r="C32" s="121"/>
      <c r="D32" s="120">
        <f>SUM('【断面別】自動車交通量(A断面流入）'!D32,'【断面別】自動車交通量(A断面流出）)'!D32)</f>
        <v>782</v>
      </c>
      <c r="E32" s="119">
        <f>SUM('【断面別】自動車交通量(A断面流入）'!E32,'【断面別】自動車交通量(A断面流出）)'!E32)</f>
        <v>186</v>
      </c>
      <c r="F32" s="119">
        <f>SUM('【断面別】自動車交通量(A断面流入）'!F32,'【断面別】自動車交通量(A断面流出）)'!F32)</f>
        <v>104</v>
      </c>
      <c r="G32" s="119">
        <f>SUM('【断面別】自動車交通量(A断面流入）'!G32,'【断面別】自動車交通量(A断面流出）)'!G32)</f>
        <v>5</v>
      </c>
      <c r="H32" s="119">
        <f t="shared" si="10"/>
        <v>968</v>
      </c>
      <c r="I32" s="119">
        <f t="shared" si="11"/>
        <v>109</v>
      </c>
      <c r="J32" s="119">
        <f t="shared" si="12"/>
        <v>1077</v>
      </c>
      <c r="K32" s="118">
        <f t="shared" si="3"/>
        <v>10.1</v>
      </c>
      <c r="L32" s="117">
        <f t="shared" si="4"/>
        <v>7.9</v>
      </c>
    </row>
    <row r="33" spans="2:12" ht="14.45" customHeight="1">
      <c r="B33" s="122" t="s">
        <v>201</v>
      </c>
      <c r="C33" s="121"/>
      <c r="D33" s="120">
        <f>SUM('【断面別】自動車交通量(A断面流入）'!D33,'【断面別】自動車交通量(A断面流出）)'!D33)</f>
        <v>848</v>
      </c>
      <c r="E33" s="119">
        <f>SUM('【断面別】自動車交通量(A断面流入）'!E33,'【断面別】自動車交通量(A断面流出）)'!E33)</f>
        <v>163</v>
      </c>
      <c r="F33" s="119">
        <f>SUM('【断面別】自動車交通量(A断面流入）'!F33,'【断面別】自動車交通量(A断面流出）)'!F33)</f>
        <v>97</v>
      </c>
      <c r="G33" s="119">
        <f>SUM('【断面別】自動車交通量(A断面流入）'!G33,'【断面別】自動車交通量(A断面流出）)'!G33)</f>
        <v>7</v>
      </c>
      <c r="H33" s="119">
        <f t="shared" si="10"/>
        <v>1011</v>
      </c>
      <c r="I33" s="119">
        <f t="shared" si="11"/>
        <v>104</v>
      </c>
      <c r="J33" s="119">
        <f t="shared" si="12"/>
        <v>1115</v>
      </c>
      <c r="K33" s="118">
        <f t="shared" si="3"/>
        <v>9.3000000000000007</v>
      </c>
      <c r="L33" s="117">
        <f t="shared" si="4"/>
        <v>8.1999999999999993</v>
      </c>
    </row>
    <row r="34" spans="2:12" ht="14.45" customHeight="1">
      <c r="B34" s="122" t="s">
        <v>200</v>
      </c>
      <c r="C34" s="121"/>
      <c r="D34" s="120">
        <f>SUM('【断面別】自動車交通量(A断面流入）'!D34,'【断面別】自動車交通量(A断面流出）)'!D34)</f>
        <v>817</v>
      </c>
      <c r="E34" s="119">
        <f>SUM('【断面別】自動車交通量(A断面流入）'!E34,'【断面別】自動車交通量(A断面流出）)'!E34)</f>
        <v>175</v>
      </c>
      <c r="F34" s="119">
        <f>SUM('【断面別】自動車交通量(A断面流入）'!F34,'【断面別】自動車交通量(A断面流出）)'!F34)</f>
        <v>84</v>
      </c>
      <c r="G34" s="119">
        <f>SUM('【断面別】自動車交通量(A断面流入）'!G34,'【断面別】自動車交通量(A断面流出）)'!G34)</f>
        <v>8</v>
      </c>
      <c r="H34" s="119">
        <f t="shared" si="10"/>
        <v>992</v>
      </c>
      <c r="I34" s="119">
        <f t="shared" si="11"/>
        <v>92</v>
      </c>
      <c r="J34" s="119">
        <f t="shared" si="12"/>
        <v>1084</v>
      </c>
      <c r="K34" s="118">
        <f t="shared" si="3"/>
        <v>8.5</v>
      </c>
      <c r="L34" s="117">
        <f t="shared" si="4"/>
        <v>7.9</v>
      </c>
    </row>
    <row r="35" spans="2:12" ht="14.45" customHeight="1">
      <c r="B35" s="122" t="s">
        <v>199</v>
      </c>
      <c r="C35" s="121"/>
      <c r="D35" s="120">
        <f>SUM('【断面別】自動車交通量(A断面流入）'!D35,'【断面別】自動車交通量(A断面流出）)'!D35)</f>
        <v>830</v>
      </c>
      <c r="E35" s="119">
        <f>SUM('【断面別】自動車交通量(A断面流入）'!E35,'【断面別】自動車交通量(A断面流出）)'!E35)</f>
        <v>162</v>
      </c>
      <c r="F35" s="119">
        <f>SUM('【断面別】自動車交通量(A断面流入）'!F35,'【断面別】自動車交通量(A断面流出）)'!F35)</f>
        <v>74</v>
      </c>
      <c r="G35" s="119">
        <f>SUM('【断面別】自動車交通量(A断面流入）'!G35,'【断面別】自動車交通量(A断面流出）)'!G35)</f>
        <v>10</v>
      </c>
      <c r="H35" s="119">
        <f t="shared" si="10"/>
        <v>992</v>
      </c>
      <c r="I35" s="119">
        <f t="shared" si="11"/>
        <v>84</v>
      </c>
      <c r="J35" s="119">
        <f t="shared" si="12"/>
        <v>1076</v>
      </c>
      <c r="K35" s="118">
        <f t="shared" si="3"/>
        <v>7.8</v>
      </c>
      <c r="L35" s="117">
        <f t="shared" si="4"/>
        <v>7.9</v>
      </c>
    </row>
    <row r="36" spans="2:12" ht="14.45" customHeight="1">
      <c r="B36" s="122" t="s">
        <v>198</v>
      </c>
      <c r="C36" s="121"/>
      <c r="D36" s="120">
        <f>SUM('【断面別】自動車交通量(A断面流入）'!D36,'【断面別】自動車交通量(A断面流出）)'!D36)</f>
        <v>827</v>
      </c>
      <c r="E36" s="119">
        <f>SUM('【断面別】自動車交通量(A断面流入）'!E36,'【断面別】自動車交通量(A断面流出）)'!E36)</f>
        <v>158</v>
      </c>
      <c r="F36" s="119">
        <f>SUM('【断面別】自動車交通量(A断面流入）'!F36,'【断面別】自動車交通量(A断面流出）)'!F36)</f>
        <v>87</v>
      </c>
      <c r="G36" s="119">
        <f>SUM('【断面別】自動車交通量(A断面流入）'!G36,'【断面別】自動車交通量(A断面流出）)'!G36)</f>
        <v>4</v>
      </c>
      <c r="H36" s="119">
        <f t="shared" si="10"/>
        <v>985</v>
      </c>
      <c r="I36" s="119">
        <f t="shared" si="11"/>
        <v>91</v>
      </c>
      <c r="J36" s="119">
        <f t="shared" si="12"/>
        <v>1076</v>
      </c>
      <c r="K36" s="118">
        <f t="shared" si="3"/>
        <v>8.5</v>
      </c>
      <c r="L36" s="117">
        <f t="shared" si="4"/>
        <v>7.9</v>
      </c>
    </row>
    <row r="37" spans="2:12" ht="14.45" customHeight="1">
      <c r="B37" s="122" t="s">
        <v>197</v>
      </c>
      <c r="C37" s="121"/>
      <c r="D37" s="120">
        <f>SUM('【断面別】自動車交通量(A断面流入）'!D37,'【断面別】自動車交通量(A断面流出）)'!D37)</f>
        <v>968</v>
      </c>
      <c r="E37" s="119">
        <f>SUM('【断面別】自動車交通量(A断面流入）'!E37,'【断面別】自動車交通量(A断面流出）)'!E37)</f>
        <v>183</v>
      </c>
      <c r="F37" s="119">
        <f>SUM('【断面別】自動車交通量(A断面流入）'!F37,'【断面別】自動車交通量(A断面流出）)'!F37)</f>
        <v>75</v>
      </c>
      <c r="G37" s="119">
        <f>SUM('【断面別】自動車交通量(A断面流入）'!G37,'【断面別】自動車交通量(A断面流出）)'!G37)</f>
        <v>7</v>
      </c>
      <c r="H37" s="119">
        <f t="shared" si="10"/>
        <v>1151</v>
      </c>
      <c r="I37" s="119">
        <f t="shared" si="11"/>
        <v>82</v>
      </c>
      <c r="J37" s="119">
        <f t="shared" si="12"/>
        <v>1233</v>
      </c>
      <c r="K37" s="118">
        <f t="shared" si="3"/>
        <v>6.7</v>
      </c>
      <c r="L37" s="117">
        <f t="shared" si="4"/>
        <v>9</v>
      </c>
    </row>
    <row r="38" spans="2:12" ht="14.45" customHeight="1">
      <c r="B38" s="116" t="s">
        <v>92</v>
      </c>
      <c r="C38" s="115"/>
      <c r="D38" s="114">
        <f>SUM('【断面別】自動車交通量(A断面流入）'!D38,'【断面別】自動車交通量(A断面流出）)'!D38)</f>
        <v>181</v>
      </c>
      <c r="E38" s="113">
        <f>SUM('【断面別】自動車交通量(A断面流入）'!E38,'【断面別】自動車交通量(A断面流出）)'!E38)</f>
        <v>26</v>
      </c>
      <c r="F38" s="113">
        <f>SUM('【断面別】自動車交通量(A断面流入）'!F38,'【断面別】自動車交通量(A断面流出）)'!F38)</f>
        <v>15</v>
      </c>
      <c r="G38" s="113">
        <f>SUM('【断面別】自動車交通量(A断面流入）'!G38,'【断面別】自動車交通量(A断面流出）)'!G38)</f>
        <v>4</v>
      </c>
      <c r="H38" s="113">
        <f t="shared" si="10"/>
        <v>207</v>
      </c>
      <c r="I38" s="113">
        <f t="shared" si="11"/>
        <v>19</v>
      </c>
      <c r="J38" s="113">
        <f t="shared" si="12"/>
        <v>226</v>
      </c>
      <c r="K38" s="112">
        <f t="shared" si="3"/>
        <v>8.4</v>
      </c>
      <c r="L38" s="111">
        <f t="shared" si="4"/>
        <v>1.7</v>
      </c>
    </row>
    <row r="39" spans="2:12" ht="14.45" customHeight="1">
      <c r="B39" s="110" t="s">
        <v>91</v>
      </c>
      <c r="C39" s="109"/>
      <c r="D39" s="108">
        <f>SUM('【断面別】自動車交通量(A断面流入）'!D39,'【断面別】自動車交通量(A断面流出）)'!D39)</f>
        <v>160</v>
      </c>
      <c r="E39" s="107">
        <f>SUM('【断面別】自動車交通量(A断面流入）'!E39,'【断面別】自動車交通量(A断面流出）)'!E39)</f>
        <v>22</v>
      </c>
      <c r="F39" s="107">
        <f>SUM('【断面別】自動車交通量(A断面流入）'!F39,'【断面別】自動車交通量(A断面流出）)'!F39)</f>
        <v>8</v>
      </c>
      <c r="G39" s="107">
        <f>SUM('【断面別】自動車交通量(A断面流入）'!G39,'【断面別】自動車交通量(A断面流出）)'!G39)</f>
        <v>1</v>
      </c>
      <c r="H39" s="107">
        <f t="shared" si="10"/>
        <v>182</v>
      </c>
      <c r="I39" s="107">
        <f t="shared" si="11"/>
        <v>9</v>
      </c>
      <c r="J39" s="107">
        <f t="shared" si="12"/>
        <v>191</v>
      </c>
      <c r="K39" s="106">
        <f t="shared" si="3"/>
        <v>4.7</v>
      </c>
      <c r="L39" s="105">
        <f t="shared" si="4"/>
        <v>1.4</v>
      </c>
    </row>
    <row r="40" spans="2:12" ht="14.45" customHeight="1">
      <c r="B40" s="110" t="s">
        <v>90</v>
      </c>
      <c r="C40" s="109"/>
      <c r="D40" s="108">
        <f>SUM('【断面別】自動車交通量(A断面流入）'!D40,'【断面別】自動車交通量(A断面流出）)'!D40)</f>
        <v>178</v>
      </c>
      <c r="E40" s="107">
        <f>SUM('【断面別】自動車交通量(A断面流入）'!E40,'【断面別】自動車交通量(A断面流出）)'!E40)</f>
        <v>33</v>
      </c>
      <c r="F40" s="107">
        <f>SUM('【断面別】自動車交通量(A断面流入）'!F40,'【断面別】自動車交通量(A断面流出）)'!F40)</f>
        <v>6</v>
      </c>
      <c r="G40" s="107">
        <f>SUM('【断面別】自動車交通量(A断面流入）'!G40,'【断面別】自動車交通量(A断面流出）)'!G40)</f>
        <v>2</v>
      </c>
      <c r="H40" s="107">
        <f t="shared" si="10"/>
        <v>211</v>
      </c>
      <c r="I40" s="107">
        <f t="shared" si="11"/>
        <v>8</v>
      </c>
      <c r="J40" s="107">
        <f t="shared" si="12"/>
        <v>219</v>
      </c>
      <c r="K40" s="106">
        <f t="shared" si="3"/>
        <v>3.7</v>
      </c>
      <c r="L40" s="105">
        <f t="shared" si="4"/>
        <v>1.6</v>
      </c>
    </row>
    <row r="41" spans="2:12" ht="14.45" customHeight="1">
      <c r="B41" s="110" t="s">
        <v>89</v>
      </c>
      <c r="C41" s="109"/>
      <c r="D41" s="108">
        <f>SUM('【断面別】自動車交通量(A断面流入）'!D41,'【断面別】自動車交通量(A断面流出）)'!D41)</f>
        <v>169</v>
      </c>
      <c r="E41" s="107">
        <f>SUM('【断面別】自動車交通量(A断面流入）'!E41,'【断面別】自動車交通量(A断面流出）)'!E41)</f>
        <v>38</v>
      </c>
      <c r="F41" s="107">
        <f>SUM('【断面別】自動車交通量(A断面流入）'!F41,'【断面別】自動車交通量(A断面流出）)'!F41)</f>
        <v>8</v>
      </c>
      <c r="G41" s="107">
        <f>SUM('【断面別】自動車交通量(A断面流入）'!G41,'【断面別】自動車交通量(A断面流出）)'!G41)</f>
        <v>2</v>
      </c>
      <c r="H41" s="107">
        <f t="shared" si="10"/>
        <v>207</v>
      </c>
      <c r="I41" s="107">
        <f t="shared" si="11"/>
        <v>10</v>
      </c>
      <c r="J41" s="107">
        <f t="shared" si="12"/>
        <v>217</v>
      </c>
      <c r="K41" s="106">
        <f t="shared" si="3"/>
        <v>4.5999999999999996</v>
      </c>
      <c r="L41" s="105">
        <f t="shared" si="4"/>
        <v>1.6</v>
      </c>
    </row>
    <row r="42" spans="2:12" ht="14.45" customHeight="1">
      <c r="B42" s="110" t="s">
        <v>88</v>
      </c>
      <c r="C42" s="109"/>
      <c r="D42" s="108">
        <f>SUM('【断面別】自動車交通量(A断面流入）'!D42,'【断面別】自動車交通量(A断面流出）)'!D42)</f>
        <v>163</v>
      </c>
      <c r="E42" s="107">
        <f>SUM('【断面別】自動車交通量(A断面流入）'!E42,'【断面別】自動車交通量(A断面流出）)'!E42)</f>
        <v>34</v>
      </c>
      <c r="F42" s="107">
        <f>SUM('【断面別】自動車交通量(A断面流入）'!F42,'【断面別】自動車交通量(A断面流出）)'!F42)</f>
        <v>9</v>
      </c>
      <c r="G42" s="107">
        <f>SUM('【断面別】自動車交通量(A断面流入）'!G42,'【断面別】自動車交通量(A断面流出）)'!G42)</f>
        <v>0</v>
      </c>
      <c r="H42" s="107">
        <f t="shared" si="10"/>
        <v>197</v>
      </c>
      <c r="I42" s="107">
        <f t="shared" si="11"/>
        <v>9</v>
      </c>
      <c r="J42" s="107">
        <f t="shared" si="12"/>
        <v>206</v>
      </c>
      <c r="K42" s="106">
        <f t="shared" si="3"/>
        <v>4.4000000000000004</v>
      </c>
      <c r="L42" s="105">
        <f t="shared" si="4"/>
        <v>1.5</v>
      </c>
    </row>
    <row r="43" spans="2:12" ht="14.45" customHeight="1">
      <c r="B43" s="104" t="s">
        <v>196</v>
      </c>
      <c r="C43" s="103"/>
      <c r="D43" s="102">
        <f>SUM('【断面別】自動車交通量(A断面流入）'!D43,'【断面別】自動車交通量(A断面流出）)'!D43)</f>
        <v>205</v>
      </c>
      <c r="E43" s="101">
        <f>SUM('【断面別】自動車交通量(A断面流入）'!E43,'【断面別】自動車交通量(A断面流出）)'!E43)</f>
        <v>36</v>
      </c>
      <c r="F43" s="101">
        <f>SUM('【断面別】自動車交通量(A断面流入）'!F43,'【断面別】自動車交通量(A断面流出）)'!F43)</f>
        <v>9</v>
      </c>
      <c r="G43" s="101">
        <f>SUM('【断面別】自動車交通量(A断面流入）'!G43,'【断面別】自動車交通量(A断面流出）)'!G43)</f>
        <v>2</v>
      </c>
      <c r="H43" s="101">
        <f t="shared" si="10"/>
        <v>241</v>
      </c>
      <c r="I43" s="101">
        <f t="shared" si="11"/>
        <v>11</v>
      </c>
      <c r="J43" s="101">
        <f t="shared" si="12"/>
        <v>252</v>
      </c>
      <c r="K43" s="100">
        <f t="shared" si="3"/>
        <v>4.4000000000000004</v>
      </c>
      <c r="L43" s="99">
        <f t="shared" si="4"/>
        <v>1.8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1056</v>
      </c>
      <c r="E44" s="95">
        <f t="shared" si="13"/>
        <v>189</v>
      </c>
      <c r="F44" s="95">
        <f t="shared" si="13"/>
        <v>55</v>
      </c>
      <c r="G44" s="95">
        <f t="shared" si="13"/>
        <v>11</v>
      </c>
      <c r="H44" s="95">
        <f t="shared" si="13"/>
        <v>1245</v>
      </c>
      <c r="I44" s="95">
        <f t="shared" si="13"/>
        <v>66</v>
      </c>
      <c r="J44" s="95">
        <f t="shared" si="13"/>
        <v>1311</v>
      </c>
      <c r="K44" s="94">
        <f t="shared" si="3"/>
        <v>5</v>
      </c>
      <c r="L44" s="93">
        <f t="shared" si="4"/>
        <v>9.6</v>
      </c>
    </row>
    <row r="45" spans="2:12" ht="14.45" customHeight="1" thickTop="1">
      <c r="B45" s="116" t="s">
        <v>85</v>
      </c>
      <c r="C45" s="115"/>
      <c r="D45" s="114">
        <f>SUM('【断面別】自動車交通量(A断面流入）'!D45,'【断面別】自動車交通量(A断面流出）)'!D45)</f>
        <v>179</v>
      </c>
      <c r="E45" s="113">
        <f>SUM('【断面別】自動車交通量(A断面流入）'!E45,'【断面別】自動車交通量(A断面流出）)'!E45)</f>
        <v>24</v>
      </c>
      <c r="F45" s="113">
        <f>SUM('【断面別】自動車交通量(A断面流入）'!F45,'【断面別】自動車交通量(A断面流出）)'!F45)</f>
        <v>4</v>
      </c>
      <c r="G45" s="113">
        <f>SUM('【断面別】自動車交通量(A断面流入）'!G45,'【断面別】自動車交通量(A断面流出）)'!G45)</f>
        <v>6</v>
      </c>
      <c r="H45" s="113">
        <f t="shared" ref="H45:H50" si="14">SUM(D45:E45)</f>
        <v>203</v>
      </c>
      <c r="I45" s="113">
        <f t="shared" ref="I45:I50" si="15">SUM(F45:G45)</f>
        <v>10</v>
      </c>
      <c r="J45" s="113">
        <f t="shared" ref="J45:J50" si="16">SUM(H45:I45)</f>
        <v>213</v>
      </c>
      <c r="K45" s="112">
        <f t="shared" si="3"/>
        <v>4.7</v>
      </c>
      <c r="L45" s="111">
        <f t="shared" si="4"/>
        <v>1.6</v>
      </c>
    </row>
    <row r="46" spans="2:12" ht="14.45" customHeight="1">
      <c r="B46" s="110" t="s">
        <v>84</v>
      </c>
      <c r="C46" s="109"/>
      <c r="D46" s="108">
        <f>SUM('【断面別】自動車交通量(A断面流入）'!D46,'【断面別】自動車交通量(A断面流出）)'!D46)</f>
        <v>197</v>
      </c>
      <c r="E46" s="107">
        <f>SUM('【断面別】自動車交通量(A断面流入）'!E46,'【断面別】自動車交通量(A断面流出）)'!E46)</f>
        <v>24</v>
      </c>
      <c r="F46" s="107">
        <f>SUM('【断面別】自動車交通量(A断面流入）'!F46,'【断面別】自動車交通量(A断面流出）)'!F46)</f>
        <v>10</v>
      </c>
      <c r="G46" s="107">
        <f>SUM('【断面別】自動車交通量(A断面流入）'!G46,'【断面別】自動車交通量(A断面流出）)'!G46)</f>
        <v>1</v>
      </c>
      <c r="H46" s="107">
        <f t="shared" si="14"/>
        <v>221</v>
      </c>
      <c r="I46" s="107">
        <f t="shared" si="15"/>
        <v>11</v>
      </c>
      <c r="J46" s="107">
        <f t="shared" si="16"/>
        <v>232</v>
      </c>
      <c r="K46" s="106">
        <f t="shared" si="3"/>
        <v>4.7</v>
      </c>
      <c r="L46" s="105">
        <f t="shared" si="4"/>
        <v>1.7</v>
      </c>
    </row>
    <row r="47" spans="2:12" ht="14.45" customHeight="1">
      <c r="B47" s="110" t="s">
        <v>83</v>
      </c>
      <c r="C47" s="109"/>
      <c r="D47" s="108">
        <f>SUM('【断面別】自動車交通量(A断面流入）'!D47,'【断面別】自動車交通量(A断面流出）)'!D47)</f>
        <v>199</v>
      </c>
      <c r="E47" s="107">
        <f>SUM('【断面別】自動車交通量(A断面流入）'!E47,'【断面別】自動車交通量(A断面流出）)'!E47)</f>
        <v>21</v>
      </c>
      <c r="F47" s="107">
        <f>SUM('【断面別】自動車交通量(A断面流入）'!F47,'【断面別】自動車交通量(A断面流出）)'!F47)</f>
        <v>3</v>
      </c>
      <c r="G47" s="107">
        <f>SUM('【断面別】自動車交通量(A断面流入）'!G47,'【断面別】自動車交通量(A断面流出）)'!G47)</f>
        <v>1</v>
      </c>
      <c r="H47" s="107">
        <f t="shared" si="14"/>
        <v>220</v>
      </c>
      <c r="I47" s="107">
        <f t="shared" si="15"/>
        <v>4</v>
      </c>
      <c r="J47" s="107">
        <f t="shared" si="16"/>
        <v>224</v>
      </c>
      <c r="K47" s="106">
        <f t="shared" si="3"/>
        <v>1.8</v>
      </c>
      <c r="L47" s="105">
        <f t="shared" si="4"/>
        <v>1.6</v>
      </c>
    </row>
    <row r="48" spans="2:12" ht="14.45" customHeight="1">
      <c r="B48" s="110" t="s">
        <v>82</v>
      </c>
      <c r="C48" s="109"/>
      <c r="D48" s="108">
        <f>SUM('【断面別】自動車交通量(A断面流入）'!D48,'【断面別】自動車交通量(A断面流出）)'!D48)</f>
        <v>156</v>
      </c>
      <c r="E48" s="107">
        <f>SUM('【断面別】自動車交通量(A断面流入）'!E48,'【断面別】自動車交通量(A断面流出）)'!E48)</f>
        <v>20</v>
      </c>
      <c r="F48" s="107">
        <f>SUM('【断面別】自動車交通量(A断面流入）'!F48,'【断面別】自動車交通量(A断面流出）)'!F48)</f>
        <v>4</v>
      </c>
      <c r="G48" s="107">
        <f>SUM('【断面別】自動車交通量(A断面流入）'!G48,'【断面別】自動車交通量(A断面流出）)'!G48)</f>
        <v>3</v>
      </c>
      <c r="H48" s="107">
        <f t="shared" si="14"/>
        <v>176</v>
      </c>
      <c r="I48" s="107">
        <f t="shared" si="15"/>
        <v>7</v>
      </c>
      <c r="J48" s="107">
        <f t="shared" si="16"/>
        <v>183</v>
      </c>
      <c r="K48" s="106">
        <f t="shared" si="3"/>
        <v>3.8</v>
      </c>
      <c r="L48" s="105">
        <f t="shared" si="4"/>
        <v>1.3</v>
      </c>
    </row>
    <row r="49" spans="2:13" ht="14.45" customHeight="1">
      <c r="B49" s="110" t="s">
        <v>81</v>
      </c>
      <c r="C49" s="109"/>
      <c r="D49" s="108">
        <f>SUM('【断面別】自動車交通量(A断面流入）'!D49,'【断面別】自動車交通量(A断面流出）)'!D49)</f>
        <v>151</v>
      </c>
      <c r="E49" s="107">
        <f>SUM('【断面別】自動車交通量(A断面流入）'!E49,'【断面別】自動車交通量(A断面流出）)'!E49)</f>
        <v>22</v>
      </c>
      <c r="F49" s="107">
        <f>SUM('【断面別】自動車交通量(A断面流入）'!F49,'【断面別】自動車交通量(A断面流出）)'!F49)</f>
        <v>6</v>
      </c>
      <c r="G49" s="107">
        <f>SUM('【断面別】自動車交通量(A断面流入）'!G49,'【断面別】自動車交通量(A断面流出）)'!G49)</f>
        <v>1</v>
      </c>
      <c r="H49" s="107">
        <f t="shared" si="14"/>
        <v>173</v>
      </c>
      <c r="I49" s="107">
        <f t="shared" si="15"/>
        <v>7</v>
      </c>
      <c r="J49" s="107">
        <f t="shared" si="16"/>
        <v>180</v>
      </c>
      <c r="K49" s="106">
        <f t="shared" si="3"/>
        <v>3.9</v>
      </c>
      <c r="L49" s="105">
        <f t="shared" si="4"/>
        <v>1.3</v>
      </c>
    </row>
    <row r="50" spans="2:13" ht="14.45" customHeight="1">
      <c r="B50" s="104" t="s">
        <v>195</v>
      </c>
      <c r="C50" s="103"/>
      <c r="D50" s="102">
        <f>SUM('【断面別】自動車交通量(A断面流入）'!D50,'【断面別】自動車交通量(A断面流出）)'!D50)</f>
        <v>171</v>
      </c>
      <c r="E50" s="101">
        <f>SUM('【断面別】自動車交通量(A断面流入）'!E50,'【断面別】自動車交通量(A断面流出）)'!E50)</f>
        <v>20</v>
      </c>
      <c r="F50" s="101">
        <f>SUM('【断面別】自動車交通量(A断面流入）'!F50,'【断面別】自動車交通量(A断面流出）)'!F50)</f>
        <v>7</v>
      </c>
      <c r="G50" s="101">
        <f>SUM('【断面別】自動車交通量(A断面流入）'!G50,'【断面別】自動車交通量(A断面流出）)'!G50)</f>
        <v>1</v>
      </c>
      <c r="H50" s="101">
        <f t="shared" si="14"/>
        <v>191</v>
      </c>
      <c r="I50" s="101">
        <f t="shared" si="15"/>
        <v>8</v>
      </c>
      <c r="J50" s="101">
        <f t="shared" si="16"/>
        <v>199</v>
      </c>
      <c r="K50" s="100">
        <f t="shared" si="3"/>
        <v>4</v>
      </c>
      <c r="L50" s="99">
        <f t="shared" si="4"/>
        <v>1.5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1053</v>
      </c>
      <c r="E51" s="95">
        <f t="shared" si="17"/>
        <v>131</v>
      </c>
      <c r="F51" s="95">
        <f t="shared" si="17"/>
        <v>34</v>
      </c>
      <c r="G51" s="95">
        <f t="shared" si="17"/>
        <v>13</v>
      </c>
      <c r="H51" s="95">
        <f t="shared" si="17"/>
        <v>1184</v>
      </c>
      <c r="I51" s="95">
        <f t="shared" si="17"/>
        <v>47</v>
      </c>
      <c r="J51" s="95">
        <f t="shared" si="17"/>
        <v>1231</v>
      </c>
      <c r="K51" s="94">
        <f t="shared" si="3"/>
        <v>3.8</v>
      </c>
      <c r="L51" s="93">
        <f t="shared" si="4"/>
        <v>9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10521</v>
      </c>
      <c r="E52" s="89">
        <f t="shared" si="18"/>
        <v>1981</v>
      </c>
      <c r="F52" s="89">
        <f t="shared" si="18"/>
        <v>1054</v>
      </c>
      <c r="G52" s="89">
        <f t="shared" si="18"/>
        <v>110</v>
      </c>
      <c r="H52" s="89">
        <f t="shared" si="18"/>
        <v>12502</v>
      </c>
      <c r="I52" s="89">
        <f t="shared" si="18"/>
        <v>1164</v>
      </c>
      <c r="J52" s="89">
        <f t="shared" si="18"/>
        <v>13666</v>
      </c>
      <c r="K52" s="88">
        <f t="shared" si="3"/>
        <v>8.5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9" sqref="M19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215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f>SUM('【方向別】自動車交通量(3)'!D16,'【方向別】自動車交通量(4)'!D16,'【方向別】自動車交通量(9)'!D16)</f>
        <v>29</v>
      </c>
      <c r="E16" s="113">
        <f>SUM('【方向別】自動車交通量(3)'!E16,'【方向別】自動車交通量(4)'!E16,'【方向別】自動車交通量(9)'!E16)</f>
        <v>4</v>
      </c>
      <c r="F16" s="113">
        <f>SUM('【方向別】自動車交通量(3)'!F16,'【方向別】自動車交通量(4)'!F16,'【方向別】自動車交通量(9)'!F16)</f>
        <v>4</v>
      </c>
      <c r="G16" s="113">
        <f>SUM('【方向別】自動車交通量(3)'!G16,'【方向別】自動車交通量(4)'!G16,'【方向別】自動車交通量(9)'!G16)</f>
        <v>2</v>
      </c>
      <c r="H16" s="113">
        <f t="shared" ref="H16:H21" si="0">SUM(D16:E16)</f>
        <v>33</v>
      </c>
      <c r="I16" s="113">
        <f t="shared" ref="I16:I21" si="1">SUM(F16:G16)</f>
        <v>6</v>
      </c>
      <c r="J16" s="113">
        <f t="shared" ref="J16:J21" si="2">SUM(H16:I16)</f>
        <v>39</v>
      </c>
      <c r="K16" s="112">
        <f t="shared" ref="K16:K52" si="3">IF(J16=0,0,ROUND(I16/J16*100,1))</f>
        <v>15.4</v>
      </c>
      <c r="L16" s="111">
        <f t="shared" ref="L16:L52" si="4">IF(J16=0,0,ROUND(J16/$J$52*100,1))</f>
        <v>1.1000000000000001</v>
      </c>
    </row>
    <row r="17" spans="2:12" ht="14.45" customHeight="1">
      <c r="B17" s="110" t="s">
        <v>210</v>
      </c>
      <c r="C17" s="109"/>
      <c r="D17" s="108">
        <f>SUM('【方向別】自動車交通量(3)'!D17,'【方向別】自動車交通量(4)'!D17,'【方向別】自動車交通量(9)'!D17)</f>
        <v>48</v>
      </c>
      <c r="E17" s="107">
        <f>SUM('【方向別】自動車交通量(3)'!E17,'【方向別】自動車交通量(4)'!E17,'【方向別】自動車交通量(9)'!E17)</f>
        <v>10</v>
      </c>
      <c r="F17" s="107">
        <f>SUM('【方向別】自動車交通量(3)'!F17,'【方向別】自動車交通量(4)'!F17,'【方向別】自動車交通量(9)'!F17)</f>
        <v>4</v>
      </c>
      <c r="G17" s="107">
        <f>SUM('【方向別】自動車交通量(3)'!G17,'【方向別】自動車交通量(4)'!G17,'【方向別】自動車交通量(9)'!G17)</f>
        <v>2</v>
      </c>
      <c r="H17" s="107">
        <f t="shared" si="0"/>
        <v>58</v>
      </c>
      <c r="I17" s="107">
        <f t="shared" si="1"/>
        <v>6</v>
      </c>
      <c r="J17" s="107">
        <f t="shared" si="2"/>
        <v>64</v>
      </c>
      <c r="K17" s="106">
        <f t="shared" si="3"/>
        <v>9.4</v>
      </c>
      <c r="L17" s="105">
        <f t="shared" si="4"/>
        <v>1.7</v>
      </c>
    </row>
    <row r="18" spans="2:12" ht="14.45" customHeight="1">
      <c r="B18" s="110" t="s">
        <v>209</v>
      </c>
      <c r="C18" s="109"/>
      <c r="D18" s="108">
        <f>SUM('【方向別】自動車交通量(3)'!D18,'【方向別】自動車交通量(4)'!D18,'【方向別】自動車交通量(9)'!D18)</f>
        <v>59</v>
      </c>
      <c r="E18" s="107">
        <f>SUM('【方向別】自動車交通量(3)'!E18,'【方向別】自動車交通量(4)'!E18,'【方向別】自動車交通量(9)'!E18)</f>
        <v>8</v>
      </c>
      <c r="F18" s="107">
        <f>SUM('【方向別】自動車交通量(3)'!F18,'【方向別】自動車交通量(4)'!F18,'【方向別】自動車交通量(9)'!F18)</f>
        <v>5</v>
      </c>
      <c r="G18" s="107">
        <f>SUM('【方向別】自動車交通量(3)'!G18,'【方向別】自動車交通量(4)'!G18,'【方向別】自動車交通量(9)'!G18)</f>
        <v>3</v>
      </c>
      <c r="H18" s="107">
        <f t="shared" si="0"/>
        <v>67</v>
      </c>
      <c r="I18" s="107">
        <f t="shared" si="1"/>
        <v>8</v>
      </c>
      <c r="J18" s="107">
        <f t="shared" si="2"/>
        <v>75</v>
      </c>
      <c r="K18" s="106">
        <f t="shared" si="3"/>
        <v>10.7</v>
      </c>
      <c r="L18" s="105">
        <f t="shared" si="4"/>
        <v>2</v>
      </c>
    </row>
    <row r="19" spans="2:12" ht="14.45" customHeight="1">
      <c r="B19" s="110" t="s">
        <v>208</v>
      </c>
      <c r="C19" s="109"/>
      <c r="D19" s="108">
        <f>SUM('【方向別】自動車交通量(3)'!D19,'【方向別】自動車交通量(4)'!D19,'【方向別】自動車交通量(9)'!D19)</f>
        <v>37</v>
      </c>
      <c r="E19" s="107">
        <f>SUM('【方向別】自動車交通量(3)'!E19,'【方向別】自動車交通量(4)'!E19,'【方向別】自動車交通量(9)'!E19)</f>
        <v>8</v>
      </c>
      <c r="F19" s="107">
        <f>SUM('【方向別】自動車交通量(3)'!F19,'【方向別】自動車交通量(4)'!F19,'【方向別】自動車交通量(9)'!F19)</f>
        <v>2</v>
      </c>
      <c r="G19" s="107">
        <f>SUM('【方向別】自動車交通量(3)'!G19,'【方向別】自動車交通量(4)'!G19,'【方向別】自動車交通量(9)'!G19)</f>
        <v>2</v>
      </c>
      <c r="H19" s="107">
        <f t="shared" si="0"/>
        <v>45</v>
      </c>
      <c r="I19" s="107">
        <f t="shared" si="1"/>
        <v>4</v>
      </c>
      <c r="J19" s="107">
        <f t="shared" si="2"/>
        <v>49</v>
      </c>
      <c r="K19" s="106">
        <f t="shared" si="3"/>
        <v>8.1999999999999993</v>
      </c>
      <c r="L19" s="105">
        <f t="shared" si="4"/>
        <v>1.3</v>
      </c>
    </row>
    <row r="20" spans="2:12" ht="14.45" customHeight="1">
      <c r="B20" s="110" t="s">
        <v>207</v>
      </c>
      <c r="C20" s="109"/>
      <c r="D20" s="108">
        <f>SUM('【方向別】自動車交通量(3)'!D20,'【方向別】自動車交通量(4)'!D20,'【方向別】自動車交通量(9)'!D20)</f>
        <v>54</v>
      </c>
      <c r="E20" s="107">
        <f>SUM('【方向別】自動車交通量(3)'!E20,'【方向別】自動車交通量(4)'!E20,'【方向別】自動車交通量(9)'!E20)</f>
        <v>2</v>
      </c>
      <c r="F20" s="107">
        <f>SUM('【方向別】自動車交通量(3)'!F20,'【方向別】自動車交通量(4)'!F20,'【方向別】自動車交通量(9)'!F20)</f>
        <v>2</v>
      </c>
      <c r="G20" s="107">
        <f>SUM('【方向別】自動車交通量(3)'!G20,'【方向別】自動車交通量(4)'!G20,'【方向別】自動車交通量(9)'!G20)</f>
        <v>2</v>
      </c>
      <c r="H20" s="107">
        <f t="shared" si="0"/>
        <v>56</v>
      </c>
      <c r="I20" s="107">
        <f t="shared" si="1"/>
        <v>4</v>
      </c>
      <c r="J20" s="107">
        <f t="shared" si="2"/>
        <v>60</v>
      </c>
      <c r="K20" s="106">
        <f t="shared" si="3"/>
        <v>6.7</v>
      </c>
      <c r="L20" s="105">
        <f t="shared" si="4"/>
        <v>1.6</v>
      </c>
    </row>
    <row r="21" spans="2:12" ht="14.45" customHeight="1">
      <c r="B21" s="104" t="s">
        <v>206</v>
      </c>
      <c r="C21" s="103"/>
      <c r="D21" s="102">
        <f>SUM('【方向別】自動車交通量(3)'!D21,'【方向別】自動車交通量(4)'!D21,'【方向別】自動車交通量(9)'!D21)</f>
        <v>61</v>
      </c>
      <c r="E21" s="101">
        <f>SUM('【方向別】自動車交通量(3)'!E21,'【方向別】自動車交通量(4)'!E21,'【方向別】自動車交通量(9)'!E21)</f>
        <v>4</v>
      </c>
      <c r="F21" s="101">
        <f>SUM('【方向別】自動車交通量(3)'!F21,'【方向別】自動車交通量(4)'!F21,'【方向別】自動車交通量(9)'!F21)</f>
        <v>1</v>
      </c>
      <c r="G21" s="101">
        <f>SUM('【方向別】自動車交通量(3)'!G21,'【方向別】自動車交通量(4)'!G21,'【方向別】自動車交通量(9)'!G21)</f>
        <v>2</v>
      </c>
      <c r="H21" s="101">
        <f t="shared" si="0"/>
        <v>65</v>
      </c>
      <c r="I21" s="101">
        <f t="shared" si="1"/>
        <v>3</v>
      </c>
      <c r="J21" s="101">
        <f t="shared" si="2"/>
        <v>68</v>
      </c>
      <c r="K21" s="100">
        <f t="shared" si="3"/>
        <v>4.4000000000000004</v>
      </c>
      <c r="L21" s="99">
        <f t="shared" si="4"/>
        <v>1.8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288</v>
      </c>
      <c r="E22" s="95">
        <f t="shared" si="5"/>
        <v>36</v>
      </c>
      <c r="F22" s="95">
        <f t="shared" si="5"/>
        <v>18</v>
      </c>
      <c r="G22" s="95">
        <f t="shared" si="5"/>
        <v>13</v>
      </c>
      <c r="H22" s="95">
        <f t="shared" si="5"/>
        <v>324</v>
      </c>
      <c r="I22" s="95">
        <f t="shared" si="5"/>
        <v>31</v>
      </c>
      <c r="J22" s="95">
        <f t="shared" si="5"/>
        <v>355</v>
      </c>
      <c r="K22" s="94">
        <f t="shared" si="3"/>
        <v>8.6999999999999993</v>
      </c>
      <c r="L22" s="93">
        <f t="shared" si="4"/>
        <v>9.6</v>
      </c>
    </row>
    <row r="23" spans="2:12" ht="14.45" customHeight="1" thickTop="1">
      <c r="B23" s="116" t="s">
        <v>107</v>
      </c>
      <c r="C23" s="115"/>
      <c r="D23" s="114">
        <f>SUM('【方向別】自動車交通量(3)'!D23,'【方向別】自動車交通量(4)'!D23,'【方向別】自動車交通量(9)'!D23)</f>
        <v>59</v>
      </c>
      <c r="E23" s="113">
        <f>SUM('【方向別】自動車交通量(3)'!E23,'【方向別】自動車交通量(4)'!E23,'【方向別】自動車交通量(9)'!E23)</f>
        <v>2</v>
      </c>
      <c r="F23" s="113">
        <f>SUM('【方向別】自動車交通量(3)'!F23,'【方向別】自動車交通量(4)'!F23,'【方向別】自動車交通量(9)'!F23)</f>
        <v>4</v>
      </c>
      <c r="G23" s="113">
        <f>SUM('【方向別】自動車交通量(3)'!G23,'【方向別】自動車交通量(4)'!G23,'【方向別】自動車交通量(9)'!G23)</f>
        <v>1</v>
      </c>
      <c r="H23" s="113">
        <f t="shared" ref="H23:H28" si="6">SUM(D23:E23)</f>
        <v>61</v>
      </c>
      <c r="I23" s="113">
        <f t="shared" ref="I23:I28" si="7">SUM(F23:G23)</f>
        <v>5</v>
      </c>
      <c r="J23" s="113">
        <f t="shared" ref="J23:J28" si="8">SUM(H23:I23)</f>
        <v>66</v>
      </c>
      <c r="K23" s="112">
        <f t="shared" si="3"/>
        <v>7.6</v>
      </c>
      <c r="L23" s="111">
        <f t="shared" si="4"/>
        <v>1.8</v>
      </c>
    </row>
    <row r="24" spans="2:12" ht="14.45" customHeight="1">
      <c r="B24" s="110" t="s">
        <v>106</v>
      </c>
      <c r="C24" s="109"/>
      <c r="D24" s="108">
        <f>SUM('【方向別】自動車交通量(3)'!D24,'【方向別】自動車交通量(4)'!D24,'【方向別】自動車交通量(9)'!D24)</f>
        <v>57</v>
      </c>
      <c r="E24" s="107">
        <f>SUM('【方向別】自動車交通量(3)'!E24,'【方向別】自動車交通量(4)'!E24,'【方向別】自動車交通量(9)'!E24)</f>
        <v>8</v>
      </c>
      <c r="F24" s="107">
        <f>SUM('【方向別】自動車交通量(3)'!F24,'【方向別】自動車交通量(4)'!F24,'【方向別】自動車交通量(9)'!F24)</f>
        <v>5</v>
      </c>
      <c r="G24" s="107">
        <f>SUM('【方向別】自動車交通量(3)'!G24,'【方向別】自動車交通量(4)'!G24,'【方向別】自動車交通量(9)'!G24)</f>
        <v>5</v>
      </c>
      <c r="H24" s="107">
        <f t="shared" si="6"/>
        <v>65</v>
      </c>
      <c r="I24" s="107">
        <f t="shared" si="7"/>
        <v>10</v>
      </c>
      <c r="J24" s="107">
        <f t="shared" si="8"/>
        <v>75</v>
      </c>
      <c r="K24" s="106">
        <f t="shared" si="3"/>
        <v>13.3</v>
      </c>
      <c r="L24" s="105">
        <f t="shared" si="4"/>
        <v>2</v>
      </c>
    </row>
    <row r="25" spans="2:12" ht="14.45" customHeight="1">
      <c r="B25" s="110" t="s">
        <v>105</v>
      </c>
      <c r="C25" s="109"/>
      <c r="D25" s="108">
        <f>SUM('【方向別】自動車交通量(3)'!D25,'【方向別】自動車交通量(4)'!D25,'【方向別】自動車交通量(9)'!D25)</f>
        <v>68</v>
      </c>
      <c r="E25" s="107">
        <f>SUM('【方向別】自動車交通量(3)'!E25,'【方向別】自動車交通量(4)'!E25,'【方向別】自動車交通量(9)'!E25)</f>
        <v>7</v>
      </c>
      <c r="F25" s="107">
        <f>SUM('【方向別】自動車交通量(3)'!F25,'【方向別】自動車交通量(4)'!F25,'【方向別】自動車交通量(9)'!F25)</f>
        <v>3</v>
      </c>
      <c r="G25" s="107">
        <f>SUM('【方向別】自動車交通量(3)'!G25,'【方向別】自動車交通量(4)'!G25,'【方向別】自動車交通量(9)'!G25)</f>
        <v>3</v>
      </c>
      <c r="H25" s="107">
        <f t="shared" si="6"/>
        <v>75</v>
      </c>
      <c r="I25" s="107">
        <f t="shared" si="7"/>
        <v>6</v>
      </c>
      <c r="J25" s="107">
        <f t="shared" si="8"/>
        <v>81</v>
      </c>
      <c r="K25" s="106">
        <f t="shared" si="3"/>
        <v>7.4</v>
      </c>
      <c r="L25" s="105">
        <f t="shared" si="4"/>
        <v>2.2000000000000002</v>
      </c>
    </row>
    <row r="26" spans="2:12" ht="14.45" customHeight="1">
      <c r="B26" s="110" t="s">
        <v>104</v>
      </c>
      <c r="C26" s="109"/>
      <c r="D26" s="108">
        <f>SUM('【方向別】自動車交通量(3)'!D26,'【方向別】自動車交通量(4)'!D26,'【方向別】自動車交通量(9)'!D26)</f>
        <v>45</v>
      </c>
      <c r="E26" s="107">
        <f>SUM('【方向別】自動車交通量(3)'!E26,'【方向別】自動車交通量(4)'!E26,'【方向別】自動車交通量(9)'!E26)</f>
        <v>11</v>
      </c>
      <c r="F26" s="107">
        <f>SUM('【方向別】自動車交通量(3)'!F26,'【方向別】自動車交通量(4)'!F26,'【方向別】自動車交通量(9)'!F26)</f>
        <v>4</v>
      </c>
      <c r="G26" s="107">
        <f>SUM('【方向別】自動車交通量(3)'!G26,'【方向別】自動車交通量(4)'!G26,'【方向別】自動車交通量(9)'!G26)</f>
        <v>2</v>
      </c>
      <c r="H26" s="107">
        <f t="shared" si="6"/>
        <v>56</v>
      </c>
      <c r="I26" s="107">
        <f t="shared" si="7"/>
        <v>6</v>
      </c>
      <c r="J26" s="107">
        <f t="shared" si="8"/>
        <v>62</v>
      </c>
      <c r="K26" s="106">
        <f t="shared" si="3"/>
        <v>9.6999999999999993</v>
      </c>
      <c r="L26" s="105">
        <f t="shared" si="4"/>
        <v>1.7</v>
      </c>
    </row>
    <row r="27" spans="2:12" ht="14.45" customHeight="1">
      <c r="B27" s="110" t="s">
        <v>103</v>
      </c>
      <c r="C27" s="109"/>
      <c r="D27" s="108">
        <f>SUM('【方向別】自動車交通量(3)'!D27,'【方向別】自動車交通量(4)'!D27,'【方向別】自動車交通量(9)'!D27)</f>
        <v>51</v>
      </c>
      <c r="E27" s="107">
        <f>SUM('【方向別】自動車交通量(3)'!E27,'【方向別】自動車交通量(4)'!E27,'【方向別】自動車交通量(9)'!E27)</f>
        <v>10</v>
      </c>
      <c r="F27" s="107">
        <f>SUM('【方向別】自動車交通量(3)'!F27,'【方向別】自動車交通量(4)'!F27,'【方向別】自動車交通量(9)'!F27)</f>
        <v>4</v>
      </c>
      <c r="G27" s="107">
        <f>SUM('【方向別】自動車交通量(3)'!G27,'【方向別】自動車交通量(4)'!G27,'【方向別】自動車交通量(9)'!G27)</f>
        <v>2</v>
      </c>
      <c r="H27" s="107">
        <f t="shared" si="6"/>
        <v>61</v>
      </c>
      <c r="I27" s="107">
        <f t="shared" si="7"/>
        <v>6</v>
      </c>
      <c r="J27" s="107">
        <f t="shared" si="8"/>
        <v>67</v>
      </c>
      <c r="K27" s="106">
        <f t="shared" si="3"/>
        <v>9</v>
      </c>
      <c r="L27" s="105">
        <f t="shared" si="4"/>
        <v>1.8</v>
      </c>
    </row>
    <row r="28" spans="2:12" ht="14.45" customHeight="1">
      <c r="B28" s="104" t="s">
        <v>205</v>
      </c>
      <c r="C28" s="103"/>
      <c r="D28" s="102">
        <f>SUM('【方向別】自動車交通量(3)'!D28,'【方向別】自動車交通量(4)'!D28,'【方向別】自動車交通量(9)'!D28)</f>
        <v>57</v>
      </c>
      <c r="E28" s="101">
        <f>SUM('【方向別】自動車交通量(3)'!E28,'【方向別】自動車交通量(4)'!E28,'【方向別】自動車交通量(9)'!E28)</f>
        <v>5</v>
      </c>
      <c r="F28" s="101">
        <f>SUM('【方向別】自動車交通量(3)'!F28,'【方向別】自動車交通量(4)'!F28,'【方向別】自動車交通量(9)'!F28)</f>
        <v>2</v>
      </c>
      <c r="G28" s="101">
        <f>SUM('【方向別】自動車交通量(3)'!G28,'【方向別】自動車交通量(4)'!G28,'【方向別】自動車交通量(9)'!G28)</f>
        <v>2</v>
      </c>
      <c r="H28" s="101">
        <f t="shared" si="6"/>
        <v>62</v>
      </c>
      <c r="I28" s="101">
        <f t="shared" si="7"/>
        <v>4</v>
      </c>
      <c r="J28" s="101">
        <f t="shared" si="8"/>
        <v>66</v>
      </c>
      <c r="K28" s="100">
        <f t="shared" si="3"/>
        <v>6.1</v>
      </c>
      <c r="L28" s="99">
        <f t="shared" si="4"/>
        <v>1.8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337</v>
      </c>
      <c r="E29" s="95">
        <f t="shared" si="9"/>
        <v>43</v>
      </c>
      <c r="F29" s="95">
        <f t="shared" si="9"/>
        <v>22</v>
      </c>
      <c r="G29" s="95">
        <f t="shared" si="9"/>
        <v>15</v>
      </c>
      <c r="H29" s="95">
        <f t="shared" si="9"/>
        <v>380</v>
      </c>
      <c r="I29" s="95">
        <f t="shared" si="9"/>
        <v>37</v>
      </c>
      <c r="J29" s="95">
        <f t="shared" si="9"/>
        <v>417</v>
      </c>
      <c r="K29" s="94">
        <f t="shared" si="3"/>
        <v>8.9</v>
      </c>
      <c r="L29" s="93">
        <f t="shared" si="4"/>
        <v>11.3</v>
      </c>
    </row>
    <row r="30" spans="2:12" ht="14.45" customHeight="1" thickTop="1">
      <c r="B30" s="124" t="s">
        <v>204</v>
      </c>
      <c r="C30" s="123"/>
      <c r="D30" s="90">
        <f>SUM('【方向別】自動車交通量(3)'!D30,'【方向別】自動車交通量(4)'!D30,'【方向別】自動車交通量(9)'!D30)</f>
        <v>295</v>
      </c>
      <c r="E30" s="89">
        <f>SUM('【方向別】自動車交通量(3)'!E30,'【方向別】自動車交通量(4)'!E30,'【方向別】自動車交通量(9)'!E30)</f>
        <v>44</v>
      </c>
      <c r="F30" s="89">
        <f>SUM('【方向別】自動車交通量(3)'!F30,'【方向別】自動車交通量(4)'!F30,'【方向別】自動車交通量(9)'!F30)</f>
        <v>29</v>
      </c>
      <c r="G30" s="89">
        <f>SUM('【方向別】自動車交通量(3)'!G30,'【方向別】自動車交通量(4)'!G30,'【方向別】自動車交通量(9)'!G30)</f>
        <v>8</v>
      </c>
      <c r="H30" s="89">
        <f t="shared" ref="H30:H43" si="10">SUM(D30:E30)</f>
        <v>339</v>
      </c>
      <c r="I30" s="89">
        <f t="shared" ref="I30:I43" si="11">SUM(F30:G30)</f>
        <v>37</v>
      </c>
      <c r="J30" s="89">
        <f t="shared" ref="J30:J43" si="12">SUM(H30:I30)</f>
        <v>376</v>
      </c>
      <c r="K30" s="88">
        <f t="shared" si="3"/>
        <v>9.8000000000000007</v>
      </c>
      <c r="L30" s="87">
        <f t="shared" si="4"/>
        <v>10.199999999999999</v>
      </c>
    </row>
    <row r="31" spans="2:12" ht="14.45" customHeight="1">
      <c r="B31" s="122" t="s">
        <v>203</v>
      </c>
      <c r="C31" s="121"/>
      <c r="D31" s="120">
        <f>SUM('【方向別】自動車交通量(3)'!D31,'【方向別】自動車交通量(4)'!D31,'【方向別】自動車交通量(9)'!D31)</f>
        <v>269</v>
      </c>
      <c r="E31" s="119">
        <f>SUM('【方向別】自動車交通量(3)'!E31,'【方向別】自動車交通量(4)'!E31,'【方向別】自動車交通量(9)'!E31)</f>
        <v>36</v>
      </c>
      <c r="F31" s="119">
        <f>SUM('【方向別】自動車交通量(3)'!F31,'【方向別】自動車交通量(4)'!F31,'【方向別】自動車交通量(9)'!F31)</f>
        <v>21</v>
      </c>
      <c r="G31" s="119">
        <f>SUM('【方向別】自動車交通量(3)'!G31,'【方向別】自動車交通量(4)'!G31,'【方向別】自動車交通量(9)'!G31)</f>
        <v>8</v>
      </c>
      <c r="H31" s="119">
        <f t="shared" si="10"/>
        <v>305</v>
      </c>
      <c r="I31" s="119">
        <f t="shared" si="11"/>
        <v>29</v>
      </c>
      <c r="J31" s="119">
        <f t="shared" si="12"/>
        <v>334</v>
      </c>
      <c r="K31" s="118">
        <f t="shared" si="3"/>
        <v>8.6999999999999993</v>
      </c>
      <c r="L31" s="117">
        <f t="shared" si="4"/>
        <v>9</v>
      </c>
    </row>
    <row r="32" spans="2:12" ht="14.45" customHeight="1">
      <c r="B32" s="122" t="s">
        <v>202</v>
      </c>
      <c r="C32" s="121"/>
      <c r="D32" s="120">
        <f>SUM('【方向別】自動車交通量(3)'!D32,'【方向別】自動車交通量(4)'!D32,'【方向別】自動車交通量(9)'!D32)</f>
        <v>251</v>
      </c>
      <c r="E32" s="119">
        <f>SUM('【方向別】自動車交通量(3)'!E32,'【方向別】自動車交通量(4)'!E32,'【方向別】自動車交通量(9)'!E32)</f>
        <v>41</v>
      </c>
      <c r="F32" s="119">
        <f>SUM('【方向別】自動車交通量(3)'!F32,'【方向別】自動車交通量(4)'!F32,'【方向別】自動車交通量(9)'!F32)</f>
        <v>16</v>
      </c>
      <c r="G32" s="119">
        <f>SUM('【方向別】自動車交通量(3)'!G32,'【方向別】自動車交通量(4)'!G32,'【方向別】自動車交通量(9)'!G32)</f>
        <v>9</v>
      </c>
      <c r="H32" s="119">
        <f t="shared" si="10"/>
        <v>292</v>
      </c>
      <c r="I32" s="119">
        <f t="shared" si="11"/>
        <v>25</v>
      </c>
      <c r="J32" s="119">
        <f t="shared" si="12"/>
        <v>317</v>
      </c>
      <c r="K32" s="118">
        <f t="shared" si="3"/>
        <v>7.9</v>
      </c>
      <c r="L32" s="117">
        <f t="shared" si="4"/>
        <v>8.6</v>
      </c>
    </row>
    <row r="33" spans="2:12" ht="14.45" customHeight="1">
      <c r="B33" s="122" t="s">
        <v>201</v>
      </c>
      <c r="C33" s="121"/>
      <c r="D33" s="120">
        <f>SUM('【方向別】自動車交通量(3)'!D33,'【方向別】自動車交通量(4)'!D33,'【方向別】自動車交通量(9)'!D33)</f>
        <v>214</v>
      </c>
      <c r="E33" s="119">
        <f>SUM('【方向別】自動車交通量(3)'!E33,'【方向別】自動車交通量(4)'!E33,'【方向別】自動車交通量(9)'!E33)</f>
        <v>29</v>
      </c>
      <c r="F33" s="119">
        <f>SUM('【方向別】自動車交通量(3)'!F33,'【方向別】自動車交通量(4)'!F33,'【方向別】自動車交通量(9)'!F33)</f>
        <v>21</v>
      </c>
      <c r="G33" s="119">
        <f>SUM('【方向別】自動車交通量(3)'!G33,'【方向別】自動車交通量(4)'!G33,'【方向別】自動車交通量(9)'!G33)</f>
        <v>8</v>
      </c>
      <c r="H33" s="119">
        <f t="shared" si="10"/>
        <v>243</v>
      </c>
      <c r="I33" s="119">
        <f t="shared" si="11"/>
        <v>29</v>
      </c>
      <c r="J33" s="119">
        <f t="shared" si="12"/>
        <v>272</v>
      </c>
      <c r="K33" s="118">
        <f t="shared" si="3"/>
        <v>10.7</v>
      </c>
      <c r="L33" s="117">
        <f t="shared" si="4"/>
        <v>7.3</v>
      </c>
    </row>
    <row r="34" spans="2:12" ht="14.45" customHeight="1">
      <c r="B34" s="122" t="s">
        <v>200</v>
      </c>
      <c r="C34" s="121"/>
      <c r="D34" s="120">
        <f>SUM('【方向別】自動車交通量(3)'!D34,'【方向別】自動車交通量(4)'!D34,'【方向別】自動車交通量(9)'!D34)</f>
        <v>206</v>
      </c>
      <c r="E34" s="119">
        <f>SUM('【方向別】自動車交通量(3)'!E34,'【方向別】自動車交通量(4)'!E34,'【方向別】自動車交通量(9)'!E34)</f>
        <v>38</v>
      </c>
      <c r="F34" s="119">
        <f>SUM('【方向別】自動車交通量(3)'!F34,'【方向別】自動車交通量(4)'!F34,'【方向別】自動車交通量(9)'!F34)</f>
        <v>10</v>
      </c>
      <c r="G34" s="119">
        <f>SUM('【方向別】自動車交通量(3)'!G34,'【方向別】自動車交通量(4)'!G34,'【方向別】自動車交通量(9)'!G34)</f>
        <v>8</v>
      </c>
      <c r="H34" s="119">
        <f t="shared" si="10"/>
        <v>244</v>
      </c>
      <c r="I34" s="119">
        <f t="shared" si="11"/>
        <v>18</v>
      </c>
      <c r="J34" s="119">
        <f t="shared" si="12"/>
        <v>262</v>
      </c>
      <c r="K34" s="118">
        <f t="shared" si="3"/>
        <v>6.9</v>
      </c>
      <c r="L34" s="117">
        <f t="shared" si="4"/>
        <v>7.1</v>
      </c>
    </row>
    <row r="35" spans="2:12" ht="14.45" customHeight="1">
      <c r="B35" s="122" t="s">
        <v>199</v>
      </c>
      <c r="C35" s="121"/>
      <c r="D35" s="120">
        <f>SUM('【方向別】自動車交通量(3)'!D35,'【方向別】自動車交通量(4)'!D35,'【方向別】自動車交通量(9)'!D35)</f>
        <v>228</v>
      </c>
      <c r="E35" s="119">
        <f>SUM('【方向別】自動車交通量(3)'!E35,'【方向別】自動車交通量(4)'!E35,'【方向別】自動車交通量(9)'!E35)</f>
        <v>36</v>
      </c>
      <c r="F35" s="119">
        <f>SUM('【方向別】自動車交通量(3)'!F35,'【方向別】自動車交通量(4)'!F35,'【方向別】自動車交通量(9)'!F35)</f>
        <v>8</v>
      </c>
      <c r="G35" s="119">
        <f>SUM('【方向別】自動車交通量(3)'!G35,'【方向別】自動車交通量(4)'!G35,'【方向別】自動車交通量(9)'!G35)</f>
        <v>11</v>
      </c>
      <c r="H35" s="119">
        <f t="shared" si="10"/>
        <v>264</v>
      </c>
      <c r="I35" s="119">
        <f t="shared" si="11"/>
        <v>19</v>
      </c>
      <c r="J35" s="119">
        <f t="shared" si="12"/>
        <v>283</v>
      </c>
      <c r="K35" s="118">
        <f t="shared" si="3"/>
        <v>6.7</v>
      </c>
      <c r="L35" s="117">
        <f t="shared" si="4"/>
        <v>7.6</v>
      </c>
    </row>
    <row r="36" spans="2:12" ht="14.45" customHeight="1">
      <c r="B36" s="122" t="s">
        <v>198</v>
      </c>
      <c r="C36" s="121"/>
      <c r="D36" s="120">
        <f>SUM('【方向別】自動車交通量(3)'!D36,'【方向別】自動車交通量(4)'!D36,'【方向別】自動車交通量(9)'!D36)</f>
        <v>219</v>
      </c>
      <c r="E36" s="119">
        <f>SUM('【方向別】自動車交通量(3)'!E36,'【方向別】自動車交通量(4)'!E36,'【方向別】自動車交通量(9)'!E36)</f>
        <v>30</v>
      </c>
      <c r="F36" s="119">
        <f>SUM('【方向別】自動車交通量(3)'!F36,'【方向別】自動車交通量(4)'!F36,'【方向別】自動車交通量(9)'!F36)</f>
        <v>11</v>
      </c>
      <c r="G36" s="119">
        <f>SUM('【方向別】自動車交通量(3)'!G36,'【方向別】自動車交通量(4)'!G36,'【方向別】自動車交通量(9)'!G36)</f>
        <v>11</v>
      </c>
      <c r="H36" s="119">
        <f t="shared" si="10"/>
        <v>249</v>
      </c>
      <c r="I36" s="119">
        <f t="shared" si="11"/>
        <v>22</v>
      </c>
      <c r="J36" s="119">
        <f t="shared" si="12"/>
        <v>271</v>
      </c>
      <c r="K36" s="118">
        <f t="shared" si="3"/>
        <v>8.1</v>
      </c>
      <c r="L36" s="117">
        <f t="shared" si="4"/>
        <v>7.3</v>
      </c>
    </row>
    <row r="37" spans="2:12" ht="14.45" customHeight="1">
      <c r="B37" s="122" t="s">
        <v>197</v>
      </c>
      <c r="C37" s="121"/>
      <c r="D37" s="120">
        <f>SUM('【方向別】自動車交通量(3)'!D37,'【方向別】自動車交通量(4)'!D37,'【方向別】自動車交通量(9)'!D37)</f>
        <v>247</v>
      </c>
      <c r="E37" s="119">
        <f>SUM('【方向別】自動車交通量(3)'!E37,'【方向別】自動車交通量(4)'!E37,'【方向別】自動車交通量(9)'!E37)</f>
        <v>19</v>
      </c>
      <c r="F37" s="119">
        <f>SUM('【方向別】自動車交通量(3)'!F37,'【方向別】自動車交通量(4)'!F37,'【方向別】自動車交通量(9)'!F37)</f>
        <v>12</v>
      </c>
      <c r="G37" s="119">
        <f>SUM('【方向別】自動車交通量(3)'!G37,'【方向別】自動車交通量(4)'!G37,'【方向別】自動車交通量(9)'!G37)</f>
        <v>11</v>
      </c>
      <c r="H37" s="119">
        <f t="shared" si="10"/>
        <v>266</v>
      </c>
      <c r="I37" s="119">
        <f t="shared" si="11"/>
        <v>23</v>
      </c>
      <c r="J37" s="119">
        <f t="shared" si="12"/>
        <v>289</v>
      </c>
      <c r="K37" s="118">
        <f t="shared" si="3"/>
        <v>8</v>
      </c>
      <c r="L37" s="117">
        <f t="shared" si="4"/>
        <v>7.8</v>
      </c>
    </row>
    <row r="38" spans="2:12" ht="14.45" customHeight="1">
      <c r="B38" s="116" t="s">
        <v>92</v>
      </c>
      <c r="C38" s="115"/>
      <c r="D38" s="114">
        <f>SUM('【方向別】自動車交通量(3)'!D38,'【方向別】自動車交通量(4)'!D38,'【方向別】自動車交通量(9)'!D38)</f>
        <v>55</v>
      </c>
      <c r="E38" s="113">
        <f>SUM('【方向別】自動車交通量(3)'!E38,'【方向別】自動車交通量(4)'!E38,'【方向別】自動車交通量(9)'!E38)</f>
        <v>5</v>
      </c>
      <c r="F38" s="113">
        <f>SUM('【方向別】自動車交通量(3)'!F38,'【方向別】自動車交通量(4)'!F38,'【方向別】自動車交通量(9)'!F38)</f>
        <v>0</v>
      </c>
      <c r="G38" s="113">
        <f>SUM('【方向別】自動車交通量(3)'!G38,'【方向別】自動車交通量(4)'!G38,'【方向別】自動車交通量(9)'!G38)</f>
        <v>3</v>
      </c>
      <c r="H38" s="113">
        <f t="shared" si="10"/>
        <v>60</v>
      </c>
      <c r="I38" s="113">
        <f t="shared" si="11"/>
        <v>3</v>
      </c>
      <c r="J38" s="113">
        <f t="shared" si="12"/>
        <v>63</v>
      </c>
      <c r="K38" s="112">
        <f t="shared" si="3"/>
        <v>4.8</v>
      </c>
      <c r="L38" s="111">
        <f t="shared" si="4"/>
        <v>1.7</v>
      </c>
    </row>
    <row r="39" spans="2:12" ht="14.45" customHeight="1">
      <c r="B39" s="110" t="s">
        <v>91</v>
      </c>
      <c r="C39" s="109"/>
      <c r="D39" s="108">
        <f>SUM('【方向別】自動車交通量(3)'!D39,'【方向別】自動車交通量(4)'!D39,'【方向別】自動車交通量(9)'!D39)</f>
        <v>39</v>
      </c>
      <c r="E39" s="107">
        <f>SUM('【方向別】自動車交通量(3)'!E39,'【方向別】自動車交通量(4)'!E39,'【方向別】自動車交通量(9)'!E39)</f>
        <v>5</v>
      </c>
      <c r="F39" s="107">
        <f>SUM('【方向別】自動車交通量(3)'!F39,'【方向別】自動車交通量(4)'!F39,'【方向別】自動車交通量(9)'!F39)</f>
        <v>1</v>
      </c>
      <c r="G39" s="107">
        <f>SUM('【方向別】自動車交通量(3)'!G39,'【方向別】自動車交通量(4)'!G39,'【方向別】自動車交通量(9)'!G39)</f>
        <v>2</v>
      </c>
      <c r="H39" s="107">
        <f t="shared" si="10"/>
        <v>44</v>
      </c>
      <c r="I39" s="107">
        <f t="shared" si="11"/>
        <v>3</v>
      </c>
      <c r="J39" s="107">
        <f t="shared" si="12"/>
        <v>47</v>
      </c>
      <c r="K39" s="106">
        <f t="shared" si="3"/>
        <v>6.4</v>
      </c>
      <c r="L39" s="105">
        <f t="shared" si="4"/>
        <v>1.3</v>
      </c>
    </row>
    <row r="40" spans="2:12" ht="14.45" customHeight="1">
      <c r="B40" s="110" t="s">
        <v>90</v>
      </c>
      <c r="C40" s="109"/>
      <c r="D40" s="108">
        <f>SUM('【方向別】自動車交通量(3)'!D40,'【方向別】自動車交通量(4)'!D40,'【方向別】自動車交通量(9)'!D40)</f>
        <v>44</v>
      </c>
      <c r="E40" s="107">
        <f>SUM('【方向別】自動車交通量(3)'!E40,'【方向別】自動車交通量(4)'!E40,'【方向別】自動車交通量(9)'!E40)</f>
        <v>7</v>
      </c>
      <c r="F40" s="107">
        <f>SUM('【方向別】自動車交通量(3)'!F40,'【方向別】自動車交通量(4)'!F40,'【方向別】自動車交通量(9)'!F40)</f>
        <v>1</v>
      </c>
      <c r="G40" s="107">
        <f>SUM('【方向別】自動車交通量(3)'!G40,'【方向別】自動車交通量(4)'!G40,'【方向別】自動車交通量(9)'!G40)</f>
        <v>0</v>
      </c>
      <c r="H40" s="107">
        <f t="shared" si="10"/>
        <v>51</v>
      </c>
      <c r="I40" s="107">
        <f t="shared" si="11"/>
        <v>1</v>
      </c>
      <c r="J40" s="107">
        <f t="shared" si="12"/>
        <v>52</v>
      </c>
      <c r="K40" s="106">
        <f t="shared" si="3"/>
        <v>1.9</v>
      </c>
      <c r="L40" s="105">
        <f t="shared" si="4"/>
        <v>1.4</v>
      </c>
    </row>
    <row r="41" spans="2:12" ht="14.45" customHeight="1">
      <c r="B41" s="110" t="s">
        <v>89</v>
      </c>
      <c r="C41" s="109"/>
      <c r="D41" s="108">
        <f>SUM('【方向別】自動車交通量(3)'!D41,'【方向別】自動車交通量(4)'!D41,'【方向別】自動車交通量(9)'!D41)</f>
        <v>44</v>
      </c>
      <c r="E41" s="107">
        <f>SUM('【方向別】自動車交通量(3)'!E41,'【方向別】自動車交通量(4)'!E41,'【方向別】自動車交通量(9)'!E41)</f>
        <v>3</v>
      </c>
      <c r="F41" s="107">
        <f>SUM('【方向別】自動車交通量(3)'!F41,'【方向別】自動車交通量(4)'!F41,'【方向別】自動車交通量(9)'!F41)</f>
        <v>1</v>
      </c>
      <c r="G41" s="107">
        <f>SUM('【方向別】自動車交通量(3)'!G41,'【方向別】自動車交通量(4)'!G41,'【方向別】自動車交通量(9)'!G41)</f>
        <v>4</v>
      </c>
      <c r="H41" s="107">
        <f t="shared" si="10"/>
        <v>47</v>
      </c>
      <c r="I41" s="107">
        <f t="shared" si="11"/>
        <v>5</v>
      </c>
      <c r="J41" s="107">
        <f t="shared" si="12"/>
        <v>52</v>
      </c>
      <c r="K41" s="106">
        <f t="shared" si="3"/>
        <v>9.6</v>
      </c>
      <c r="L41" s="105">
        <f t="shared" si="4"/>
        <v>1.4</v>
      </c>
    </row>
    <row r="42" spans="2:12" ht="14.45" customHeight="1">
      <c r="B42" s="110" t="s">
        <v>88</v>
      </c>
      <c r="C42" s="109"/>
      <c r="D42" s="108">
        <f>SUM('【方向別】自動車交通量(3)'!D42,'【方向別】自動車交通量(4)'!D42,'【方向別】自動車交通量(9)'!D42)</f>
        <v>39</v>
      </c>
      <c r="E42" s="107">
        <f>SUM('【方向別】自動車交通量(3)'!E42,'【方向別】自動車交通量(4)'!E42,'【方向別】自動車交通量(9)'!E42)</f>
        <v>7</v>
      </c>
      <c r="F42" s="107">
        <f>SUM('【方向別】自動車交通量(3)'!F42,'【方向別】自動車交通量(4)'!F42,'【方向別】自動車交通量(9)'!F42)</f>
        <v>0</v>
      </c>
      <c r="G42" s="107">
        <f>SUM('【方向別】自動車交通量(3)'!G42,'【方向別】自動車交通量(4)'!G42,'【方向別】自動車交通量(9)'!G42)</f>
        <v>1</v>
      </c>
      <c r="H42" s="107">
        <f t="shared" si="10"/>
        <v>46</v>
      </c>
      <c r="I42" s="107">
        <f t="shared" si="11"/>
        <v>1</v>
      </c>
      <c r="J42" s="107">
        <f t="shared" si="12"/>
        <v>47</v>
      </c>
      <c r="K42" s="106">
        <f t="shared" si="3"/>
        <v>2.1</v>
      </c>
      <c r="L42" s="105">
        <f t="shared" si="4"/>
        <v>1.3</v>
      </c>
    </row>
    <row r="43" spans="2:12" ht="14.45" customHeight="1">
      <c r="B43" s="104" t="s">
        <v>196</v>
      </c>
      <c r="C43" s="103"/>
      <c r="D43" s="102">
        <f>SUM('【方向別】自動車交通量(3)'!D43,'【方向別】自動車交通量(4)'!D43,'【方向別】自動車交通量(9)'!D43)</f>
        <v>28</v>
      </c>
      <c r="E43" s="101">
        <f>SUM('【方向別】自動車交通量(3)'!E43,'【方向別】自動車交通量(4)'!E43,'【方向別】自動車交通量(9)'!E43)</f>
        <v>3</v>
      </c>
      <c r="F43" s="101">
        <f>SUM('【方向別】自動車交通量(3)'!F43,'【方向別】自動車交通量(4)'!F43,'【方向別】自動車交通量(9)'!F43)</f>
        <v>1</v>
      </c>
      <c r="G43" s="101">
        <f>SUM('【方向別】自動車交通量(3)'!G43,'【方向別】自動車交通量(4)'!G43,'【方向別】自動車交通量(9)'!G43)</f>
        <v>2</v>
      </c>
      <c r="H43" s="101">
        <f t="shared" si="10"/>
        <v>31</v>
      </c>
      <c r="I43" s="101">
        <f t="shared" si="11"/>
        <v>3</v>
      </c>
      <c r="J43" s="101">
        <f t="shared" si="12"/>
        <v>34</v>
      </c>
      <c r="K43" s="100">
        <f t="shared" si="3"/>
        <v>8.8000000000000007</v>
      </c>
      <c r="L43" s="99">
        <f t="shared" si="4"/>
        <v>0.9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249</v>
      </c>
      <c r="E44" s="95">
        <f t="shared" si="13"/>
        <v>30</v>
      </c>
      <c r="F44" s="95">
        <f t="shared" si="13"/>
        <v>4</v>
      </c>
      <c r="G44" s="95">
        <f t="shared" si="13"/>
        <v>12</v>
      </c>
      <c r="H44" s="95">
        <f t="shared" si="13"/>
        <v>279</v>
      </c>
      <c r="I44" s="95">
        <f t="shared" si="13"/>
        <v>16</v>
      </c>
      <c r="J44" s="95">
        <f t="shared" si="13"/>
        <v>295</v>
      </c>
      <c r="K44" s="94">
        <f t="shared" si="3"/>
        <v>5.4</v>
      </c>
      <c r="L44" s="93">
        <f t="shared" si="4"/>
        <v>8</v>
      </c>
    </row>
    <row r="45" spans="2:12" ht="14.45" customHeight="1" thickTop="1">
      <c r="B45" s="116" t="s">
        <v>85</v>
      </c>
      <c r="C45" s="115"/>
      <c r="D45" s="114">
        <f>SUM('【方向別】自動車交通量(3)'!D45,'【方向別】自動車交通量(4)'!D45,'【方向別】自動車交通量(9)'!D45)</f>
        <v>25</v>
      </c>
      <c r="E45" s="113">
        <f>SUM('【方向別】自動車交通量(3)'!E45,'【方向別】自動車交通量(4)'!E45,'【方向別】自動車交通量(9)'!E45)</f>
        <v>2</v>
      </c>
      <c r="F45" s="113">
        <f>SUM('【方向別】自動車交通量(3)'!F45,'【方向別】自動車交通量(4)'!F45,'【方向別】自動車交通量(9)'!F45)</f>
        <v>0</v>
      </c>
      <c r="G45" s="113">
        <f>SUM('【方向別】自動車交通量(3)'!G45,'【方向別】自動車交通量(4)'!G45,'【方向別】自動車交通量(9)'!G45)</f>
        <v>4</v>
      </c>
      <c r="H45" s="113">
        <f t="shared" ref="H45:H50" si="14">SUM(D45:E45)</f>
        <v>27</v>
      </c>
      <c r="I45" s="113">
        <f t="shared" ref="I45:I50" si="15">SUM(F45:G45)</f>
        <v>4</v>
      </c>
      <c r="J45" s="113">
        <f t="shared" ref="J45:J50" si="16">SUM(H45:I45)</f>
        <v>31</v>
      </c>
      <c r="K45" s="112">
        <f t="shared" si="3"/>
        <v>12.9</v>
      </c>
      <c r="L45" s="111">
        <f t="shared" si="4"/>
        <v>0.8</v>
      </c>
    </row>
    <row r="46" spans="2:12" ht="14.45" customHeight="1">
      <c r="B46" s="110" t="s">
        <v>84</v>
      </c>
      <c r="C46" s="109"/>
      <c r="D46" s="108">
        <f>SUM('【方向別】自動車交通量(3)'!D46,'【方向別】自動車交通量(4)'!D46,'【方向別】自動車交通量(9)'!D46)</f>
        <v>28</v>
      </c>
      <c r="E46" s="107">
        <f>SUM('【方向別】自動車交通量(3)'!E46,'【方向別】自動車交通量(4)'!E46,'【方向別】自動車交通量(9)'!E46)</f>
        <v>4</v>
      </c>
      <c r="F46" s="107">
        <f>SUM('【方向別】自動車交通量(3)'!F46,'【方向別】自動車交通量(4)'!F46,'【方向別】自動車交通量(9)'!F46)</f>
        <v>1</v>
      </c>
      <c r="G46" s="107">
        <f>SUM('【方向別】自動車交通量(3)'!G46,'【方向別】自動車交通量(4)'!G46,'【方向別】自動車交通量(9)'!G46)</f>
        <v>0</v>
      </c>
      <c r="H46" s="107">
        <f t="shared" si="14"/>
        <v>32</v>
      </c>
      <c r="I46" s="107">
        <f t="shared" si="15"/>
        <v>1</v>
      </c>
      <c r="J46" s="107">
        <f t="shared" si="16"/>
        <v>33</v>
      </c>
      <c r="K46" s="106">
        <f t="shared" si="3"/>
        <v>3</v>
      </c>
      <c r="L46" s="105">
        <f t="shared" si="4"/>
        <v>0.9</v>
      </c>
    </row>
    <row r="47" spans="2:12" ht="14.45" customHeight="1">
      <c r="B47" s="110" t="s">
        <v>83</v>
      </c>
      <c r="C47" s="109"/>
      <c r="D47" s="108">
        <f>SUM('【方向別】自動車交通量(3)'!D47,'【方向別】自動車交通量(4)'!D47,'【方向別】自動車交通量(9)'!D47)</f>
        <v>36</v>
      </c>
      <c r="E47" s="107">
        <f>SUM('【方向別】自動車交通量(3)'!E47,'【方向別】自動車交通量(4)'!E47,'【方向別】自動車交通量(9)'!E47)</f>
        <v>2</v>
      </c>
      <c r="F47" s="107">
        <f>SUM('【方向別】自動車交通量(3)'!F47,'【方向別】自動車交通量(4)'!F47,'【方向別】自動車交通量(9)'!F47)</f>
        <v>3</v>
      </c>
      <c r="G47" s="107">
        <f>SUM('【方向別】自動車交通量(3)'!G47,'【方向別】自動車交通量(4)'!G47,'【方向別】自動車交通量(9)'!G47)</f>
        <v>3</v>
      </c>
      <c r="H47" s="107">
        <f t="shared" si="14"/>
        <v>38</v>
      </c>
      <c r="I47" s="107">
        <f t="shared" si="15"/>
        <v>6</v>
      </c>
      <c r="J47" s="107">
        <f t="shared" si="16"/>
        <v>44</v>
      </c>
      <c r="K47" s="106">
        <f t="shared" si="3"/>
        <v>13.6</v>
      </c>
      <c r="L47" s="105">
        <f t="shared" si="4"/>
        <v>1.2</v>
      </c>
    </row>
    <row r="48" spans="2:12" ht="14.45" customHeight="1">
      <c r="B48" s="110" t="s">
        <v>82</v>
      </c>
      <c r="C48" s="109"/>
      <c r="D48" s="108">
        <f>SUM('【方向別】自動車交通量(3)'!D48,'【方向別】自動車交通量(4)'!D48,'【方向別】自動車交通量(9)'!D48)</f>
        <v>35</v>
      </c>
      <c r="E48" s="107">
        <f>SUM('【方向別】自動車交通量(3)'!E48,'【方向別】自動車交通量(4)'!E48,'【方向別】自動車交通量(9)'!E48)</f>
        <v>6</v>
      </c>
      <c r="F48" s="107">
        <f>SUM('【方向別】自動車交通量(3)'!F48,'【方向別】自動車交通量(4)'!F48,'【方向別】自動車交通量(9)'!F48)</f>
        <v>1</v>
      </c>
      <c r="G48" s="107">
        <f>SUM('【方向別】自動車交通量(3)'!G48,'【方向別】自動車交通量(4)'!G48,'【方向別】自動車交通量(9)'!G48)</f>
        <v>3</v>
      </c>
      <c r="H48" s="107">
        <f t="shared" si="14"/>
        <v>41</v>
      </c>
      <c r="I48" s="107">
        <f t="shared" si="15"/>
        <v>4</v>
      </c>
      <c r="J48" s="107">
        <f t="shared" si="16"/>
        <v>45</v>
      </c>
      <c r="K48" s="106">
        <f t="shared" si="3"/>
        <v>8.9</v>
      </c>
      <c r="L48" s="105">
        <f t="shared" si="4"/>
        <v>1.2</v>
      </c>
    </row>
    <row r="49" spans="2:13" ht="14.45" customHeight="1">
      <c r="B49" s="110" t="s">
        <v>81</v>
      </c>
      <c r="C49" s="109"/>
      <c r="D49" s="108">
        <f>SUM('【方向別】自動車交通量(3)'!D49,'【方向別】自動車交通量(4)'!D49,'【方向別】自動車交通量(9)'!D49)</f>
        <v>31</v>
      </c>
      <c r="E49" s="107">
        <f>SUM('【方向別】自動車交通量(3)'!E49,'【方向別】自動車交通量(4)'!E49,'【方向別】自動車交通量(9)'!E49)</f>
        <v>4</v>
      </c>
      <c r="F49" s="107">
        <f>SUM('【方向別】自動車交通量(3)'!F49,'【方向別】自動車交通量(4)'!F49,'【方向別】自動車交通量(9)'!F49)</f>
        <v>4</v>
      </c>
      <c r="G49" s="107">
        <f>SUM('【方向別】自動車交通量(3)'!G49,'【方向別】自動車交通量(4)'!G49,'【方向別】自動車交通量(9)'!G49)</f>
        <v>3</v>
      </c>
      <c r="H49" s="107">
        <f t="shared" si="14"/>
        <v>35</v>
      </c>
      <c r="I49" s="107">
        <f t="shared" si="15"/>
        <v>7</v>
      </c>
      <c r="J49" s="107">
        <f t="shared" si="16"/>
        <v>42</v>
      </c>
      <c r="K49" s="106">
        <f t="shared" si="3"/>
        <v>16.7</v>
      </c>
      <c r="L49" s="105">
        <f t="shared" si="4"/>
        <v>1.1000000000000001</v>
      </c>
    </row>
    <row r="50" spans="2:13" ht="14.45" customHeight="1">
      <c r="B50" s="104" t="s">
        <v>195</v>
      </c>
      <c r="C50" s="103"/>
      <c r="D50" s="102">
        <f>SUM('【方向別】自動車交通量(3)'!D50,'【方向別】自動車交通量(4)'!D50,'【方向別】自動車交通量(9)'!D50)</f>
        <v>33</v>
      </c>
      <c r="E50" s="101">
        <f>SUM('【方向別】自動車交通量(3)'!E50,'【方向別】自動車交通量(4)'!E50,'【方向別】自動車交通量(9)'!E50)</f>
        <v>3</v>
      </c>
      <c r="F50" s="101">
        <f>SUM('【方向別】自動車交通量(3)'!F50,'【方向別】自動車交通量(4)'!F50,'【方向別】自動車交通量(9)'!F50)</f>
        <v>0</v>
      </c>
      <c r="G50" s="101">
        <f>SUM('【方向別】自動車交通量(3)'!G50,'【方向別】自動車交通量(4)'!G50,'【方向別】自動車交通量(9)'!G50)</f>
        <v>1</v>
      </c>
      <c r="H50" s="101">
        <f t="shared" si="14"/>
        <v>36</v>
      </c>
      <c r="I50" s="101">
        <f t="shared" si="15"/>
        <v>1</v>
      </c>
      <c r="J50" s="101">
        <f t="shared" si="16"/>
        <v>37</v>
      </c>
      <c r="K50" s="100">
        <f t="shared" si="3"/>
        <v>2.7</v>
      </c>
      <c r="L50" s="99">
        <f t="shared" si="4"/>
        <v>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188</v>
      </c>
      <c r="E51" s="95">
        <f t="shared" si="17"/>
        <v>21</v>
      </c>
      <c r="F51" s="95">
        <f t="shared" si="17"/>
        <v>9</v>
      </c>
      <c r="G51" s="95">
        <f t="shared" si="17"/>
        <v>14</v>
      </c>
      <c r="H51" s="95">
        <f t="shared" si="17"/>
        <v>209</v>
      </c>
      <c r="I51" s="95">
        <f t="shared" si="17"/>
        <v>23</v>
      </c>
      <c r="J51" s="95">
        <f t="shared" si="17"/>
        <v>232</v>
      </c>
      <c r="K51" s="94">
        <f t="shared" si="3"/>
        <v>9.9</v>
      </c>
      <c r="L51" s="93">
        <f t="shared" si="4"/>
        <v>6.3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2991</v>
      </c>
      <c r="E52" s="89">
        <f t="shared" si="18"/>
        <v>403</v>
      </c>
      <c r="F52" s="89">
        <f t="shared" si="18"/>
        <v>181</v>
      </c>
      <c r="G52" s="89">
        <f t="shared" si="18"/>
        <v>128</v>
      </c>
      <c r="H52" s="89">
        <f t="shared" si="18"/>
        <v>3394</v>
      </c>
      <c r="I52" s="89">
        <f t="shared" si="18"/>
        <v>309</v>
      </c>
      <c r="J52" s="89">
        <f t="shared" si="18"/>
        <v>3703</v>
      </c>
      <c r="K52" s="88">
        <f t="shared" si="3"/>
        <v>8.3000000000000007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216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211</v>
      </c>
      <c r="C16" s="115"/>
      <c r="D16" s="114">
        <f>SUM('【方向別】自動車交通量(2)'!D16,'【方向別】自動車交通量(5)'!D16,'【方向別】自動車交通量(13)'!D16)</f>
        <v>29</v>
      </c>
      <c r="E16" s="113">
        <f>SUM('【方向別】自動車交通量(2)'!E16,'【方向別】自動車交通量(5)'!E16,'【方向別】自動車交通量(13)'!E16)</f>
        <v>5</v>
      </c>
      <c r="F16" s="113">
        <f>SUM('【方向別】自動車交通量(2)'!F16,'【方向別】自動車交通量(5)'!F16,'【方向別】自動車交通量(13)'!F16)</f>
        <v>6</v>
      </c>
      <c r="G16" s="113">
        <f>SUM('【方向別】自動車交通量(2)'!G16,'【方向別】自動車交通量(5)'!G16,'【方向別】自動車交通量(13)'!G16)</f>
        <v>1</v>
      </c>
      <c r="H16" s="113">
        <f t="shared" ref="H16:H21" si="0">SUM(D16:E16)</f>
        <v>34</v>
      </c>
      <c r="I16" s="113">
        <f t="shared" ref="I16:I21" si="1">SUM(F16:G16)</f>
        <v>7</v>
      </c>
      <c r="J16" s="113">
        <f t="shared" ref="J16:J21" si="2">SUM(H16:I16)</f>
        <v>41</v>
      </c>
      <c r="K16" s="112">
        <f t="shared" ref="K16:K52" si="3">IF(J16=0,0,ROUND(I16/J16*100,1))</f>
        <v>17.100000000000001</v>
      </c>
      <c r="L16" s="111">
        <f t="shared" ref="L16:L52" si="4">IF(J16=0,0,ROUND(J16/$J$52*100,1))</f>
        <v>1.2</v>
      </c>
    </row>
    <row r="17" spans="2:12" ht="14.45" customHeight="1">
      <c r="B17" s="110" t="s">
        <v>210</v>
      </c>
      <c r="C17" s="109"/>
      <c r="D17" s="108">
        <f>SUM('【方向別】自動車交通量(2)'!D17,'【方向別】自動車交通量(5)'!D17,'【方向別】自動車交通量(13)'!D17)</f>
        <v>17</v>
      </c>
      <c r="E17" s="107">
        <f>SUM('【方向別】自動車交通量(2)'!E17,'【方向別】自動車交通量(5)'!E17,'【方向別】自動車交通量(13)'!E17)</f>
        <v>0</v>
      </c>
      <c r="F17" s="107">
        <f>SUM('【方向別】自動車交通量(2)'!F17,'【方向別】自動車交通量(5)'!F17,'【方向別】自動車交通量(13)'!F17)</f>
        <v>0</v>
      </c>
      <c r="G17" s="107">
        <f>SUM('【方向別】自動車交通量(2)'!G17,'【方向別】自動車交通量(5)'!G17,'【方向別】自動車交通量(13)'!G17)</f>
        <v>2</v>
      </c>
      <c r="H17" s="107">
        <f t="shared" si="0"/>
        <v>17</v>
      </c>
      <c r="I17" s="107">
        <f t="shared" si="1"/>
        <v>2</v>
      </c>
      <c r="J17" s="107">
        <f t="shared" si="2"/>
        <v>19</v>
      </c>
      <c r="K17" s="106">
        <f t="shared" si="3"/>
        <v>10.5</v>
      </c>
      <c r="L17" s="105">
        <f t="shared" si="4"/>
        <v>0.6</v>
      </c>
    </row>
    <row r="18" spans="2:12" ht="14.45" customHeight="1">
      <c r="B18" s="110" t="s">
        <v>209</v>
      </c>
      <c r="C18" s="109"/>
      <c r="D18" s="108">
        <f>SUM('【方向別】自動車交通量(2)'!D18,'【方向別】自動車交通量(5)'!D18,'【方向別】自動車交通量(13)'!D18)</f>
        <v>25</v>
      </c>
      <c r="E18" s="107">
        <f>SUM('【方向別】自動車交通量(2)'!E18,'【方向別】自動車交通量(5)'!E18,'【方向別】自動車交通量(13)'!E18)</f>
        <v>4</v>
      </c>
      <c r="F18" s="107">
        <f>SUM('【方向別】自動車交通量(2)'!F18,'【方向別】自動車交通量(5)'!F18,'【方向別】自動車交通量(13)'!F18)</f>
        <v>2</v>
      </c>
      <c r="G18" s="107">
        <f>SUM('【方向別】自動車交通量(2)'!G18,'【方向別】自動車交通量(5)'!G18,'【方向別】自動車交通量(13)'!G18)</f>
        <v>3</v>
      </c>
      <c r="H18" s="107">
        <f t="shared" si="0"/>
        <v>29</v>
      </c>
      <c r="I18" s="107">
        <f t="shared" si="1"/>
        <v>5</v>
      </c>
      <c r="J18" s="107">
        <f t="shared" si="2"/>
        <v>34</v>
      </c>
      <c r="K18" s="106">
        <f t="shared" si="3"/>
        <v>14.7</v>
      </c>
      <c r="L18" s="105">
        <f t="shared" si="4"/>
        <v>1</v>
      </c>
    </row>
    <row r="19" spans="2:12" ht="14.45" customHeight="1">
      <c r="B19" s="110" t="s">
        <v>208</v>
      </c>
      <c r="C19" s="109"/>
      <c r="D19" s="108">
        <f>SUM('【方向別】自動車交通量(2)'!D19,'【方向別】自動車交通量(5)'!D19,'【方向別】自動車交通量(13)'!D19)</f>
        <v>17</v>
      </c>
      <c r="E19" s="107">
        <f>SUM('【方向別】自動車交通量(2)'!E19,'【方向別】自動車交通量(5)'!E19,'【方向別】自動車交通量(13)'!E19)</f>
        <v>1</v>
      </c>
      <c r="F19" s="107">
        <f>SUM('【方向別】自動車交通量(2)'!F19,'【方向別】自動車交通量(5)'!F19,'【方向別】自動車交通量(13)'!F19)</f>
        <v>0</v>
      </c>
      <c r="G19" s="107">
        <f>SUM('【方向別】自動車交通量(2)'!G19,'【方向別】自動車交通量(5)'!G19,'【方向別】自動車交通量(13)'!G19)</f>
        <v>2</v>
      </c>
      <c r="H19" s="107">
        <f t="shared" si="0"/>
        <v>18</v>
      </c>
      <c r="I19" s="107">
        <f t="shared" si="1"/>
        <v>2</v>
      </c>
      <c r="J19" s="107">
        <f t="shared" si="2"/>
        <v>20</v>
      </c>
      <c r="K19" s="106">
        <f t="shared" si="3"/>
        <v>10</v>
      </c>
      <c r="L19" s="105">
        <f t="shared" si="4"/>
        <v>0.6</v>
      </c>
    </row>
    <row r="20" spans="2:12" ht="14.45" customHeight="1">
      <c r="B20" s="110" t="s">
        <v>207</v>
      </c>
      <c r="C20" s="109"/>
      <c r="D20" s="108">
        <f>SUM('【方向別】自動車交通量(2)'!D20,'【方向別】自動車交通量(5)'!D20,'【方向別】自動車交通量(13)'!D20)</f>
        <v>27</v>
      </c>
      <c r="E20" s="107">
        <f>SUM('【方向別】自動車交通量(2)'!E20,'【方向別】自動車交通量(5)'!E20,'【方向別】自動車交通量(13)'!E20)</f>
        <v>3</v>
      </c>
      <c r="F20" s="107">
        <f>SUM('【方向別】自動車交通量(2)'!F20,'【方向別】自動車交通量(5)'!F20,'【方向別】自動車交通量(13)'!F20)</f>
        <v>2</v>
      </c>
      <c r="G20" s="107">
        <f>SUM('【方向別】自動車交通量(2)'!G20,'【方向別】自動車交通量(5)'!G20,'【方向別】自動車交通量(13)'!G20)</f>
        <v>3</v>
      </c>
      <c r="H20" s="107">
        <f t="shared" si="0"/>
        <v>30</v>
      </c>
      <c r="I20" s="107">
        <f t="shared" si="1"/>
        <v>5</v>
      </c>
      <c r="J20" s="107">
        <f t="shared" si="2"/>
        <v>35</v>
      </c>
      <c r="K20" s="106">
        <f t="shared" si="3"/>
        <v>14.3</v>
      </c>
      <c r="L20" s="105">
        <f t="shared" si="4"/>
        <v>1</v>
      </c>
    </row>
    <row r="21" spans="2:12" ht="14.45" customHeight="1">
      <c r="B21" s="104" t="s">
        <v>206</v>
      </c>
      <c r="C21" s="103"/>
      <c r="D21" s="102">
        <f>SUM('【方向別】自動車交通量(2)'!D21,'【方向別】自動車交通量(5)'!D21,'【方向別】自動車交通量(13)'!D21)</f>
        <v>32</v>
      </c>
      <c r="E21" s="101">
        <f>SUM('【方向別】自動車交通量(2)'!E21,'【方向別】自動車交通量(5)'!E21,'【方向別】自動車交通量(13)'!E21)</f>
        <v>5</v>
      </c>
      <c r="F21" s="101">
        <f>SUM('【方向別】自動車交通量(2)'!F21,'【方向別】自動車交通量(5)'!F21,'【方向別】自動車交通量(13)'!F21)</f>
        <v>3</v>
      </c>
      <c r="G21" s="101">
        <f>SUM('【方向別】自動車交通量(2)'!G21,'【方向別】自動車交通量(5)'!G21,'【方向別】自動車交通量(13)'!G21)</f>
        <v>2</v>
      </c>
      <c r="H21" s="101">
        <f t="shared" si="0"/>
        <v>37</v>
      </c>
      <c r="I21" s="101">
        <f t="shared" si="1"/>
        <v>5</v>
      </c>
      <c r="J21" s="101">
        <f t="shared" si="2"/>
        <v>42</v>
      </c>
      <c r="K21" s="100">
        <f t="shared" si="3"/>
        <v>11.9</v>
      </c>
      <c r="L21" s="99">
        <f t="shared" si="4"/>
        <v>1.2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147</v>
      </c>
      <c r="E22" s="95">
        <f t="shared" si="5"/>
        <v>18</v>
      </c>
      <c r="F22" s="95">
        <f t="shared" si="5"/>
        <v>13</v>
      </c>
      <c r="G22" s="95">
        <f t="shared" si="5"/>
        <v>13</v>
      </c>
      <c r="H22" s="95">
        <f t="shared" si="5"/>
        <v>165</v>
      </c>
      <c r="I22" s="95">
        <f t="shared" si="5"/>
        <v>26</v>
      </c>
      <c r="J22" s="95">
        <f t="shared" si="5"/>
        <v>191</v>
      </c>
      <c r="K22" s="94">
        <f t="shared" si="3"/>
        <v>13.6</v>
      </c>
      <c r="L22" s="93">
        <f t="shared" si="4"/>
        <v>5.6</v>
      </c>
    </row>
    <row r="23" spans="2:12" ht="14.45" customHeight="1" thickTop="1">
      <c r="B23" s="116" t="s">
        <v>107</v>
      </c>
      <c r="C23" s="115"/>
      <c r="D23" s="114">
        <f>SUM('【方向別】自動車交通量(2)'!D23,'【方向別】自動車交通量(5)'!D23,'【方向別】自動車交通量(13)'!D23)</f>
        <v>15</v>
      </c>
      <c r="E23" s="113">
        <f>SUM('【方向別】自動車交通量(2)'!E23,'【方向別】自動車交通量(5)'!E23,'【方向別】自動車交通量(13)'!E23)</f>
        <v>5</v>
      </c>
      <c r="F23" s="113">
        <f>SUM('【方向別】自動車交通量(2)'!F23,'【方向別】自動車交通量(5)'!F23,'【方向別】自動車交通量(13)'!F23)</f>
        <v>3</v>
      </c>
      <c r="G23" s="113">
        <f>SUM('【方向別】自動車交通量(2)'!G23,'【方向別】自動車交通量(5)'!G23,'【方向別】自動車交通量(13)'!G23)</f>
        <v>3</v>
      </c>
      <c r="H23" s="113">
        <f t="shared" ref="H23:H28" si="6">SUM(D23:E23)</f>
        <v>20</v>
      </c>
      <c r="I23" s="113">
        <f t="shared" ref="I23:I28" si="7">SUM(F23:G23)</f>
        <v>6</v>
      </c>
      <c r="J23" s="113">
        <f t="shared" ref="J23:J28" si="8">SUM(H23:I23)</f>
        <v>26</v>
      </c>
      <c r="K23" s="112">
        <f t="shared" si="3"/>
        <v>23.1</v>
      </c>
      <c r="L23" s="111">
        <f t="shared" si="4"/>
        <v>0.8</v>
      </c>
    </row>
    <row r="24" spans="2:12" ht="14.45" customHeight="1">
      <c r="B24" s="110" t="s">
        <v>106</v>
      </c>
      <c r="C24" s="109"/>
      <c r="D24" s="108">
        <f>SUM('【方向別】自動車交通量(2)'!D24,'【方向別】自動車交通量(5)'!D24,'【方向別】自動車交通量(13)'!D24)</f>
        <v>25</v>
      </c>
      <c r="E24" s="107">
        <f>SUM('【方向別】自動車交通量(2)'!E24,'【方向別】自動車交通量(5)'!E24,'【方向別】自動車交通量(13)'!E24)</f>
        <v>3</v>
      </c>
      <c r="F24" s="107">
        <f>SUM('【方向別】自動車交通量(2)'!F24,'【方向別】自動車交通量(5)'!F24,'【方向別】自動車交通量(13)'!F24)</f>
        <v>2</v>
      </c>
      <c r="G24" s="107">
        <f>SUM('【方向別】自動車交通量(2)'!G24,'【方向別】自動車交通量(5)'!G24,'【方向別】自動車交通量(13)'!G24)</f>
        <v>3</v>
      </c>
      <c r="H24" s="107">
        <f t="shared" si="6"/>
        <v>28</v>
      </c>
      <c r="I24" s="107">
        <f t="shared" si="7"/>
        <v>5</v>
      </c>
      <c r="J24" s="107">
        <f t="shared" si="8"/>
        <v>33</v>
      </c>
      <c r="K24" s="106">
        <f t="shared" si="3"/>
        <v>15.2</v>
      </c>
      <c r="L24" s="105">
        <f t="shared" si="4"/>
        <v>1</v>
      </c>
    </row>
    <row r="25" spans="2:12" ht="14.45" customHeight="1">
      <c r="B25" s="110" t="s">
        <v>105</v>
      </c>
      <c r="C25" s="109"/>
      <c r="D25" s="108">
        <f>SUM('【方向別】自動車交通量(2)'!D25,'【方向別】自動車交通量(5)'!D25,'【方向別】自動車交通量(13)'!D25)</f>
        <v>24</v>
      </c>
      <c r="E25" s="107">
        <f>SUM('【方向別】自動車交通量(2)'!E25,'【方向別】自動車交通量(5)'!E25,'【方向別】自動車交通量(13)'!E25)</f>
        <v>6</v>
      </c>
      <c r="F25" s="107">
        <f>SUM('【方向別】自動車交通量(2)'!F25,'【方向別】自動車交通量(5)'!F25,'【方向別】自動車交通量(13)'!F25)</f>
        <v>5</v>
      </c>
      <c r="G25" s="107">
        <f>SUM('【方向別】自動車交通量(2)'!G25,'【方向別】自動車交通量(5)'!G25,'【方向別】自動車交通量(13)'!G25)</f>
        <v>1</v>
      </c>
      <c r="H25" s="107">
        <f t="shared" si="6"/>
        <v>30</v>
      </c>
      <c r="I25" s="107">
        <f t="shared" si="7"/>
        <v>6</v>
      </c>
      <c r="J25" s="107">
        <f t="shared" si="8"/>
        <v>36</v>
      </c>
      <c r="K25" s="106">
        <f t="shared" si="3"/>
        <v>16.7</v>
      </c>
      <c r="L25" s="105">
        <f t="shared" si="4"/>
        <v>1.1000000000000001</v>
      </c>
    </row>
    <row r="26" spans="2:12" ht="14.45" customHeight="1">
      <c r="B26" s="110" t="s">
        <v>104</v>
      </c>
      <c r="C26" s="109"/>
      <c r="D26" s="108">
        <f>SUM('【方向別】自動車交通量(2)'!D26,'【方向別】自動車交通量(5)'!D26,'【方向別】自動車交通量(13)'!D26)</f>
        <v>22</v>
      </c>
      <c r="E26" s="107">
        <f>SUM('【方向別】自動車交通量(2)'!E26,'【方向別】自動車交通量(5)'!E26,'【方向別】自動車交通量(13)'!E26)</f>
        <v>3</v>
      </c>
      <c r="F26" s="107">
        <f>SUM('【方向別】自動車交通量(2)'!F26,'【方向別】自動車交通量(5)'!F26,'【方向別】自動車交通量(13)'!F26)</f>
        <v>7</v>
      </c>
      <c r="G26" s="107">
        <f>SUM('【方向別】自動車交通量(2)'!G26,'【方向別】自動車交通量(5)'!G26,'【方向別】自動車交通量(13)'!G26)</f>
        <v>2</v>
      </c>
      <c r="H26" s="107">
        <f t="shared" si="6"/>
        <v>25</v>
      </c>
      <c r="I26" s="107">
        <f t="shared" si="7"/>
        <v>9</v>
      </c>
      <c r="J26" s="107">
        <f t="shared" si="8"/>
        <v>34</v>
      </c>
      <c r="K26" s="106">
        <f t="shared" si="3"/>
        <v>26.5</v>
      </c>
      <c r="L26" s="105">
        <f t="shared" si="4"/>
        <v>1</v>
      </c>
    </row>
    <row r="27" spans="2:12" ht="14.45" customHeight="1">
      <c r="B27" s="110" t="s">
        <v>103</v>
      </c>
      <c r="C27" s="109"/>
      <c r="D27" s="108">
        <f>SUM('【方向別】自動車交通量(2)'!D27,'【方向別】自動車交通量(5)'!D27,'【方向別】自動車交通量(13)'!D27)</f>
        <v>24</v>
      </c>
      <c r="E27" s="107">
        <f>SUM('【方向別】自動車交通量(2)'!E27,'【方向別】自動車交通量(5)'!E27,'【方向別】自動車交通量(13)'!E27)</f>
        <v>1</v>
      </c>
      <c r="F27" s="107">
        <f>SUM('【方向別】自動車交通量(2)'!F27,'【方向別】自動車交通量(5)'!F27,'【方向別】自動車交通量(13)'!F27)</f>
        <v>10</v>
      </c>
      <c r="G27" s="107">
        <f>SUM('【方向別】自動車交通量(2)'!G27,'【方向別】自動車交通量(5)'!G27,'【方向別】自動車交通量(13)'!G27)</f>
        <v>6</v>
      </c>
      <c r="H27" s="107">
        <f t="shared" si="6"/>
        <v>25</v>
      </c>
      <c r="I27" s="107">
        <f t="shared" si="7"/>
        <v>16</v>
      </c>
      <c r="J27" s="107">
        <f t="shared" si="8"/>
        <v>41</v>
      </c>
      <c r="K27" s="106">
        <f t="shared" si="3"/>
        <v>39</v>
      </c>
      <c r="L27" s="105">
        <f t="shared" si="4"/>
        <v>1.2</v>
      </c>
    </row>
    <row r="28" spans="2:12" ht="14.45" customHeight="1">
      <c r="B28" s="104" t="s">
        <v>205</v>
      </c>
      <c r="C28" s="103"/>
      <c r="D28" s="102">
        <f>SUM('【方向別】自動車交通量(2)'!D28,'【方向別】自動車交通量(5)'!D28,'【方向別】自動車交通量(13)'!D28)</f>
        <v>25</v>
      </c>
      <c r="E28" s="101">
        <f>SUM('【方向別】自動車交通量(2)'!E28,'【方向別】自動車交通量(5)'!E28,'【方向別】自動車交通量(13)'!E28)</f>
        <v>3</v>
      </c>
      <c r="F28" s="101">
        <f>SUM('【方向別】自動車交通量(2)'!F28,'【方向別】自動車交通量(5)'!F28,'【方向別】自動車交通量(13)'!F28)</f>
        <v>3</v>
      </c>
      <c r="G28" s="101">
        <f>SUM('【方向別】自動車交通量(2)'!G28,'【方向別】自動車交通量(5)'!G28,'【方向別】自動車交通量(13)'!G28)</f>
        <v>3</v>
      </c>
      <c r="H28" s="101">
        <f t="shared" si="6"/>
        <v>28</v>
      </c>
      <c r="I28" s="101">
        <f t="shared" si="7"/>
        <v>6</v>
      </c>
      <c r="J28" s="101">
        <f t="shared" si="8"/>
        <v>34</v>
      </c>
      <c r="K28" s="100">
        <f t="shared" si="3"/>
        <v>17.600000000000001</v>
      </c>
      <c r="L28" s="99">
        <f t="shared" si="4"/>
        <v>1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135</v>
      </c>
      <c r="E29" s="95">
        <f t="shared" si="9"/>
        <v>21</v>
      </c>
      <c r="F29" s="95">
        <f t="shared" si="9"/>
        <v>30</v>
      </c>
      <c r="G29" s="95">
        <f t="shared" si="9"/>
        <v>18</v>
      </c>
      <c r="H29" s="95">
        <f t="shared" si="9"/>
        <v>156</v>
      </c>
      <c r="I29" s="95">
        <f t="shared" si="9"/>
        <v>48</v>
      </c>
      <c r="J29" s="95">
        <f t="shared" si="9"/>
        <v>204</v>
      </c>
      <c r="K29" s="94">
        <f t="shared" si="3"/>
        <v>23.5</v>
      </c>
      <c r="L29" s="93">
        <f t="shared" si="4"/>
        <v>6</v>
      </c>
    </row>
    <row r="30" spans="2:12" ht="14.45" customHeight="1" thickTop="1">
      <c r="B30" s="124" t="s">
        <v>204</v>
      </c>
      <c r="C30" s="123"/>
      <c r="D30" s="90">
        <f>SUM('【方向別】自動車交通量(2)'!D30,'【方向別】自動車交通量(5)'!D30,'【方向別】自動車交通量(13)'!D30)</f>
        <v>149</v>
      </c>
      <c r="E30" s="89">
        <f>SUM('【方向別】自動車交通量(2)'!E30,'【方向別】自動車交通量(5)'!E30,'【方向別】自動車交通量(13)'!E30)</f>
        <v>27</v>
      </c>
      <c r="F30" s="89">
        <f>SUM('【方向別】自動車交通量(2)'!F30,'【方向別】自動車交通量(5)'!F30,'【方向別】自動車交通量(13)'!F30)</f>
        <v>22</v>
      </c>
      <c r="G30" s="89">
        <f>SUM('【方向別】自動車交通量(2)'!G30,'【方向別】自動車交通量(5)'!G30,'【方向別】自動車交通量(13)'!G30)</f>
        <v>10</v>
      </c>
      <c r="H30" s="89">
        <f t="shared" ref="H30:H43" si="10">SUM(D30:E30)</f>
        <v>176</v>
      </c>
      <c r="I30" s="89">
        <f t="shared" ref="I30:I43" si="11">SUM(F30:G30)</f>
        <v>32</v>
      </c>
      <c r="J30" s="89">
        <f t="shared" ref="J30:J43" si="12">SUM(H30:I30)</f>
        <v>208</v>
      </c>
      <c r="K30" s="88">
        <f t="shared" si="3"/>
        <v>15.4</v>
      </c>
      <c r="L30" s="87">
        <f t="shared" si="4"/>
        <v>6.1</v>
      </c>
    </row>
    <row r="31" spans="2:12" ht="14.45" customHeight="1">
      <c r="B31" s="122" t="s">
        <v>203</v>
      </c>
      <c r="C31" s="121"/>
      <c r="D31" s="120">
        <f>SUM('【方向別】自動車交通量(2)'!D31,'【方向別】自動車交通量(5)'!D31,'【方向別】自動車交通量(13)'!D31)</f>
        <v>138</v>
      </c>
      <c r="E31" s="119">
        <f>SUM('【方向別】自動車交通量(2)'!E31,'【方向別】自動車交通量(5)'!E31,'【方向別】自動車交通量(13)'!E31)</f>
        <v>30</v>
      </c>
      <c r="F31" s="119">
        <f>SUM('【方向別】自動車交通量(2)'!F31,'【方向別】自動車交通量(5)'!F31,'【方向別】自動車交通量(13)'!F31)</f>
        <v>23</v>
      </c>
      <c r="G31" s="119">
        <f>SUM('【方向別】自動車交通量(2)'!G31,'【方向別】自動車交通量(5)'!G31,'【方向別】自動車交通量(13)'!G31)</f>
        <v>9</v>
      </c>
      <c r="H31" s="119">
        <f t="shared" si="10"/>
        <v>168</v>
      </c>
      <c r="I31" s="119">
        <f t="shared" si="11"/>
        <v>32</v>
      </c>
      <c r="J31" s="119">
        <f t="shared" si="12"/>
        <v>200</v>
      </c>
      <c r="K31" s="118">
        <f t="shared" si="3"/>
        <v>16</v>
      </c>
      <c r="L31" s="117">
        <f t="shared" si="4"/>
        <v>5.9</v>
      </c>
    </row>
    <row r="32" spans="2:12" ht="14.45" customHeight="1">
      <c r="B32" s="122" t="s">
        <v>202</v>
      </c>
      <c r="C32" s="121"/>
      <c r="D32" s="120">
        <f>SUM('【方向別】自動車交通量(2)'!D32,'【方向別】自動車交通量(5)'!D32,'【方向別】自動車交通量(13)'!D32)</f>
        <v>217</v>
      </c>
      <c r="E32" s="119">
        <f>SUM('【方向別】自動車交通量(2)'!E32,'【方向別】自動車交通量(5)'!E32,'【方向別】自動車交通量(13)'!E32)</f>
        <v>37</v>
      </c>
      <c r="F32" s="119">
        <f>SUM('【方向別】自動車交通量(2)'!F32,'【方向別】自動車交通量(5)'!F32,'【方向別】自動車交通量(13)'!F32)</f>
        <v>18</v>
      </c>
      <c r="G32" s="119">
        <f>SUM('【方向別】自動車交通量(2)'!G32,'【方向別】自動車交通量(5)'!G32,'【方向別】自動車交通量(13)'!G32)</f>
        <v>7</v>
      </c>
      <c r="H32" s="119">
        <f t="shared" si="10"/>
        <v>254</v>
      </c>
      <c r="I32" s="119">
        <f t="shared" si="11"/>
        <v>25</v>
      </c>
      <c r="J32" s="119">
        <f t="shared" si="12"/>
        <v>279</v>
      </c>
      <c r="K32" s="118">
        <f t="shared" si="3"/>
        <v>9</v>
      </c>
      <c r="L32" s="117">
        <f t="shared" si="4"/>
        <v>8.1999999999999993</v>
      </c>
    </row>
    <row r="33" spans="2:12" ht="14.45" customHeight="1">
      <c r="B33" s="122" t="s">
        <v>201</v>
      </c>
      <c r="C33" s="121"/>
      <c r="D33" s="120">
        <f>SUM('【方向別】自動車交通量(2)'!D33,'【方向別】自動車交通量(5)'!D33,'【方向別】自動車交通量(13)'!D33)</f>
        <v>218</v>
      </c>
      <c r="E33" s="119">
        <f>SUM('【方向別】自動車交通量(2)'!E33,'【方向別】自動車交通量(5)'!E33,'【方向別】自動車交通量(13)'!E33)</f>
        <v>31</v>
      </c>
      <c r="F33" s="119">
        <f>SUM('【方向別】自動車交通量(2)'!F33,'【方向別】自動車交通量(5)'!F33,'【方向別】自動車交通量(13)'!F33)</f>
        <v>11</v>
      </c>
      <c r="G33" s="119">
        <f>SUM('【方向別】自動車交通量(2)'!G33,'【方向別】自動車交通量(5)'!G33,'【方向別】自動車交通量(13)'!G33)</f>
        <v>7</v>
      </c>
      <c r="H33" s="119">
        <f t="shared" si="10"/>
        <v>249</v>
      </c>
      <c r="I33" s="119">
        <f t="shared" si="11"/>
        <v>18</v>
      </c>
      <c r="J33" s="119">
        <f t="shared" si="12"/>
        <v>267</v>
      </c>
      <c r="K33" s="118">
        <f t="shared" si="3"/>
        <v>6.7</v>
      </c>
      <c r="L33" s="117">
        <f t="shared" si="4"/>
        <v>7.8</v>
      </c>
    </row>
    <row r="34" spans="2:12" ht="14.45" customHeight="1">
      <c r="B34" s="122" t="s">
        <v>200</v>
      </c>
      <c r="C34" s="121"/>
      <c r="D34" s="120">
        <f>SUM('【方向別】自動車交通量(2)'!D34,'【方向別】自動車交通量(5)'!D34,'【方向別】自動車交通量(13)'!D34)</f>
        <v>227</v>
      </c>
      <c r="E34" s="119">
        <f>SUM('【方向別】自動車交通量(2)'!E34,'【方向別】自動車交通量(5)'!E34,'【方向別】自動車交通量(13)'!E34)</f>
        <v>28</v>
      </c>
      <c r="F34" s="119">
        <f>SUM('【方向別】自動車交通量(2)'!F34,'【方向別】自動車交通量(5)'!F34,'【方向別】自動車交通量(13)'!F34)</f>
        <v>23</v>
      </c>
      <c r="G34" s="119">
        <f>SUM('【方向別】自動車交通量(2)'!G34,'【方向別】自動車交通量(5)'!G34,'【方向別】自動車交通量(13)'!G34)</f>
        <v>7</v>
      </c>
      <c r="H34" s="119">
        <f t="shared" si="10"/>
        <v>255</v>
      </c>
      <c r="I34" s="119">
        <f t="shared" si="11"/>
        <v>30</v>
      </c>
      <c r="J34" s="119">
        <f t="shared" si="12"/>
        <v>285</v>
      </c>
      <c r="K34" s="118">
        <f t="shared" si="3"/>
        <v>10.5</v>
      </c>
      <c r="L34" s="117">
        <f t="shared" si="4"/>
        <v>8.3000000000000007</v>
      </c>
    </row>
    <row r="35" spans="2:12" ht="14.45" customHeight="1">
      <c r="B35" s="122" t="s">
        <v>199</v>
      </c>
      <c r="C35" s="121"/>
      <c r="D35" s="120">
        <f>SUM('【方向別】自動車交通量(2)'!D35,'【方向別】自動車交通量(5)'!D35,'【方向別】自動車交通量(13)'!D35)</f>
        <v>235</v>
      </c>
      <c r="E35" s="119">
        <f>SUM('【方向別】自動車交通量(2)'!E35,'【方向別】自動車交通量(5)'!E35,'【方向別】自動車交通量(13)'!E35)</f>
        <v>34</v>
      </c>
      <c r="F35" s="119">
        <f>SUM('【方向別】自動車交通量(2)'!F35,'【方向別】自動車交通量(5)'!F35,'【方向別】自動車交通量(13)'!F35)</f>
        <v>23</v>
      </c>
      <c r="G35" s="119">
        <f>SUM('【方向別】自動車交通量(2)'!G35,'【方向別】自動車交通量(5)'!G35,'【方向別】自動車交通量(13)'!G35)</f>
        <v>11</v>
      </c>
      <c r="H35" s="119">
        <f t="shared" si="10"/>
        <v>269</v>
      </c>
      <c r="I35" s="119">
        <f t="shared" si="11"/>
        <v>34</v>
      </c>
      <c r="J35" s="119">
        <f t="shared" si="12"/>
        <v>303</v>
      </c>
      <c r="K35" s="118">
        <f t="shared" si="3"/>
        <v>11.2</v>
      </c>
      <c r="L35" s="117">
        <f t="shared" si="4"/>
        <v>8.9</v>
      </c>
    </row>
    <row r="36" spans="2:12" ht="14.45" customHeight="1">
      <c r="B36" s="122" t="s">
        <v>198</v>
      </c>
      <c r="C36" s="121"/>
      <c r="D36" s="120">
        <f>SUM('【方向別】自動車交通量(2)'!D36,'【方向別】自動車交通量(5)'!D36,'【方向別】自動車交通量(13)'!D36)</f>
        <v>251</v>
      </c>
      <c r="E36" s="119">
        <f>SUM('【方向別】自動車交通量(2)'!E36,'【方向別】自動車交通量(5)'!E36,'【方向別】自動車交通量(13)'!E36)</f>
        <v>32</v>
      </c>
      <c r="F36" s="119">
        <f>SUM('【方向別】自動車交通量(2)'!F36,'【方向別】自動車交通量(5)'!F36,'【方向別】自動車交通量(13)'!F36)</f>
        <v>15</v>
      </c>
      <c r="G36" s="119">
        <f>SUM('【方向別】自動車交通量(2)'!G36,'【方向別】自動車交通量(5)'!G36,'【方向別】自動車交通量(13)'!G36)</f>
        <v>9</v>
      </c>
      <c r="H36" s="119">
        <f t="shared" si="10"/>
        <v>283</v>
      </c>
      <c r="I36" s="119">
        <f t="shared" si="11"/>
        <v>24</v>
      </c>
      <c r="J36" s="119">
        <f t="shared" si="12"/>
        <v>307</v>
      </c>
      <c r="K36" s="118">
        <f t="shared" si="3"/>
        <v>7.8</v>
      </c>
      <c r="L36" s="117">
        <f t="shared" si="4"/>
        <v>9</v>
      </c>
    </row>
    <row r="37" spans="2:12" ht="14.45" customHeight="1">
      <c r="B37" s="122" t="s">
        <v>197</v>
      </c>
      <c r="C37" s="121"/>
      <c r="D37" s="120">
        <f>SUM('【方向別】自動車交通量(2)'!D37,'【方向別】自動車交通量(5)'!D37,'【方向別】自動車交通量(13)'!D37)</f>
        <v>279</v>
      </c>
      <c r="E37" s="119">
        <f>SUM('【方向別】自動車交通量(2)'!E37,'【方向別】自動車交通量(5)'!E37,'【方向別】自動車交通量(13)'!E37)</f>
        <v>40</v>
      </c>
      <c r="F37" s="119">
        <f>SUM('【方向別】自動車交通量(2)'!F37,'【方向別】自動車交通量(5)'!F37,'【方向別】自動車交通量(13)'!F37)</f>
        <v>16</v>
      </c>
      <c r="G37" s="119">
        <f>SUM('【方向別】自動車交通量(2)'!G37,'【方向別】自動車交通量(5)'!G37,'【方向別】自動車交通量(13)'!G37)</f>
        <v>10</v>
      </c>
      <c r="H37" s="119">
        <f t="shared" si="10"/>
        <v>319</v>
      </c>
      <c r="I37" s="119">
        <f t="shared" si="11"/>
        <v>26</v>
      </c>
      <c r="J37" s="119">
        <f t="shared" si="12"/>
        <v>345</v>
      </c>
      <c r="K37" s="118">
        <f t="shared" si="3"/>
        <v>7.5</v>
      </c>
      <c r="L37" s="117">
        <f t="shared" si="4"/>
        <v>10.1</v>
      </c>
    </row>
    <row r="38" spans="2:12" ht="14.45" customHeight="1">
      <c r="B38" s="116" t="s">
        <v>92</v>
      </c>
      <c r="C38" s="115"/>
      <c r="D38" s="114">
        <f>SUM('【方向別】自動車交通量(2)'!D38,'【方向別】自動車交通量(5)'!D38,'【方向別】自動車交通量(13)'!D38)</f>
        <v>58</v>
      </c>
      <c r="E38" s="113">
        <f>SUM('【方向別】自動車交通量(2)'!E38,'【方向別】自動車交通量(5)'!E38,'【方向別】自動車交通量(13)'!E38)</f>
        <v>6</v>
      </c>
      <c r="F38" s="113">
        <f>SUM('【方向別】自動車交通量(2)'!F38,'【方向別】自動車交通量(5)'!F38,'【方向別】自動車交通量(13)'!F38)</f>
        <v>4</v>
      </c>
      <c r="G38" s="113">
        <f>SUM('【方向別】自動車交通量(2)'!G38,'【方向別】自動車交通量(5)'!G38,'【方向別】自動車交通量(13)'!G38)</f>
        <v>2</v>
      </c>
      <c r="H38" s="113">
        <f t="shared" si="10"/>
        <v>64</v>
      </c>
      <c r="I38" s="113">
        <f t="shared" si="11"/>
        <v>6</v>
      </c>
      <c r="J38" s="113">
        <f t="shared" si="12"/>
        <v>70</v>
      </c>
      <c r="K38" s="112">
        <f t="shared" si="3"/>
        <v>8.6</v>
      </c>
      <c r="L38" s="111">
        <f t="shared" si="4"/>
        <v>2</v>
      </c>
    </row>
    <row r="39" spans="2:12" ht="14.45" customHeight="1">
      <c r="B39" s="110" t="s">
        <v>91</v>
      </c>
      <c r="C39" s="109"/>
      <c r="D39" s="108">
        <f>SUM('【方向別】自動車交通量(2)'!D39,'【方向別】自動車交通量(5)'!D39,'【方向別】自動車交通量(13)'!D39)</f>
        <v>71</v>
      </c>
      <c r="E39" s="107">
        <f>SUM('【方向別】自動車交通量(2)'!E39,'【方向別】自動車交通量(5)'!E39,'【方向別】自動車交通量(13)'!E39)</f>
        <v>6</v>
      </c>
      <c r="F39" s="107">
        <f>SUM('【方向別】自動車交通量(2)'!F39,'【方向別】自動車交通量(5)'!F39,'【方向別】自動車交通量(13)'!F39)</f>
        <v>6</v>
      </c>
      <c r="G39" s="107">
        <f>SUM('【方向別】自動車交通量(2)'!G39,'【方向別】自動車交通量(5)'!G39,'【方向別】自動車交通量(13)'!G39)</f>
        <v>1</v>
      </c>
      <c r="H39" s="107">
        <f t="shared" si="10"/>
        <v>77</v>
      </c>
      <c r="I39" s="107">
        <f t="shared" si="11"/>
        <v>7</v>
      </c>
      <c r="J39" s="107">
        <f t="shared" si="12"/>
        <v>84</v>
      </c>
      <c r="K39" s="106">
        <f t="shared" si="3"/>
        <v>8.3000000000000007</v>
      </c>
      <c r="L39" s="105">
        <f t="shared" si="4"/>
        <v>2.5</v>
      </c>
    </row>
    <row r="40" spans="2:12" ht="14.45" customHeight="1">
      <c r="B40" s="110" t="s">
        <v>90</v>
      </c>
      <c r="C40" s="109"/>
      <c r="D40" s="108">
        <f>SUM('【方向別】自動車交通量(2)'!D40,'【方向別】自動車交通量(5)'!D40,'【方向別】自動車交通量(13)'!D40)</f>
        <v>55</v>
      </c>
      <c r="E40" s="107">
        <f>SUM('【方向別】自動車交通量(2)'!E40,'【方向別】自動車交通量(5)'!E40,'【方向別】自動車交通量(13)'!E40)</f>
        <v>8</v>
      </c>
      <c r="F40" s="107">
        <f>SUM('【方向別】自動車交通量(2)'!F40,'【方向別】自動車交通量(5)'!F40,'【方向別】自動車交通量(13)'!F40)</f>
        <v>3</v>
      </c>
      <c r="G40" s="107">
        <f>SUM('【方向別】自動車交通量(2)'!G40,'【方向別】自動車交通量(5)'!G40,'【方向別】自動車交通量(13)'!G40)</f>
        <v>3</v>
      </c>
      <c r="H40" s="107">
        <f t="shared" si="10"/>
        <v>63</v>
      </c>
      <c r="I40" s="107">
        <f t="shared" si="11"/>
        <v>6</v>
      </c>
      <c r="J40" s="107">
        <f t="shared" si="12"/>
        <v>69</v>
      </c>
      <c r="K40" s="106">
        <f t="shared" si="3"/>
        <v>8.6999999999999993</v>
      </c>
      <c r="L40" s="105">
        <f t="shared" si="4"/>
        <v>2</v>
      </c>
    </row>
    <row r="41" spans="2:12" ht="14.45" customHeight="1">
      <c r="B41" s="110" t="s">
        <v>89</v>
      </c>
      <c r="C41" s="109"/>
      <c r="D41" s="108">
        <f>SUM('【方向別】自動車交通量(2)'!D41,'【方向別】自動車交通量(5)'!D41,'【方向別】自動車交通量(13)'!D41)</f>
        <v>67</v>
      </c>
      <c r="E41" s="107">
        <f>SUM('【方向別】自動車交通量(2)'!E41,'【方向別】自動車交通量(5)'!E41,'【方向別】自動車交通量(13)'!E41)</f>
        <v>6</v>
      </c>
      <c r="F41" s="107">
        <f>SUM('【方向別】自動車交通量(2)'!F41,'【方向別】自動車交通量(5)'!F41,'【方向別】自動車交通量(13)'!F41)</f>
        <v>4</v>
      </c>
      <c r="G41" s="107">
        <f>SUM('【方向別】自動車交通量(2)'!G41,'【方向別】自動車交通量(5)'!G41,'【方向別】自動車交通量(13)'!G41)</f>
        <v>1</v>
      </c>
      <c r="H41" s="107">
        <f t="shared" si="10"/>
        <v>73</v>
      </c>
      <c r="I41" s="107">
        <f t="shared" si="11"/>
        <v>5</v>
      </c>
      <c r="J41" s="107">
        <f t="shared" si="12"/>
        <v>78</v>
      </c>
      <c r="K41" s="106">
        <f t="shared" si="3"/>
        <v>6.4</v>
      </c>
      <c r="L41" s="105">
        <f t="shared" si="4"/>
        <v>2.2999999999999998</v>
      </c>
    </row>
    <row r="42" spans="2:12" ht="14.45" customHeight="1">
      <c r="B42" s="110" t="s">
        <v>88</v>
      </c>
      <c r="C42" s="109"/>
      <c r="D42" s="108">
        <f>SUM('【方向別】自動車交通量(2)'!D42,'【方向別】自動車交通量(5)'!D42,'【方向別】自動車交通量(13)'!D42)</f>
        <v>58</v>
      </c>
      <c r="E42" s="107">
        <f>SUM('【方向別】自動車交通量(2)'!E42,'【方向別】自動車交通量(5)'!E42,'【方向別】自動車交通量(13)'!E42)</f>
        <v>6</v>
      </c>
      <c r="F42" s="107">
        <f>SUM('【方向別】自動車交通量(2)'!F42,'【方向別】自動車交通量(5)'!F42,'【方向別】自動車交通量(13)'!F42)</f>
        <v>1</v>
      </c>
      <c r="G42" s="107">
        <f>SUM('【方向別】自動車交通量(2)'!G42,'【方向別】自動車交通量(5)'!G42,'【方向別】自動車交通量(13)'!G42)</f>
        <v>2</v>
      </c>
      <c r="H42" s="107">
        <f t="shared" si="10"/>
        <v>64</v>
      </c>
      <c r="I42" s="107">
        <f t="shared" si="11"/>
        <v>3</v>
      </c>
      <c r="J42" s="107">
        <f t="shared" si="12"/>
        <v>67</v>
      </c>
      <c r="K42" s="106">
        <f t="shared" si="3"/>
        <v>4.5</v>
      </c>
      <c r="L42" s="105">
        <f t="shared" si="4"/>
        <v>2</v>
      </c>
    </row>
    <row r="43" spans="2:12" ht="14.45" customHeight="1">
      <c r="B43" s="104" t="s">
        <v>196</v>
      </c>
      <c r="C43" s="103"/>
      <c r="D43" s="102">
        <f>SUM('【方向別】自動車交通量(2)'!D43,'【方向別】自動車交通量(5)'!D43,'【方向別】自動車交通量(13)'!D43)</f>
        <v>40</v>
      </c>
      <c r="E43" s="101">
        <f>SUM('【方向別】自動車交通量(2)'!E43,'【方向別】自動車交通量(5)'!E43,'【方向別】自動車交通量(13)'!E43)</f>
        <v>4</v>
      </c>
      <c r="F43" s="101">
        <f>SUM('【方向別】自動車交通量(2)'!F43,'【方向別】自動車交通量(5)'!F43,'【方向別】自動車交通量(13)'!F43)</f>
        <v>3</v>
      </c>
      <c r="G43" s="101">
        <f>SUM('【方向別】自動車交通量(2)'!G43,'【方向別】自動車交通量(5)'!G43,'【方向別】自動車交通量(13)'!G43)</f>
        <v>2</v>
      </c>
      <c r="H43" s="101">
        <f t="shared" si="10"/>
        <v>44</v>
      </c>
      <c r="I43" s="101">
        <f t="shared" si="11"/>
        <v>5</v>
      </c>
      <c r="J43" s="101">
        <f t="shared" si="12"/>
        <v>49</v>
      </c>
      <c r="K43" s="100">
        <f t="shared" si="3"/>
        <v>10.199999999999999</v>
      </c>
      <c r="L43" s="99">
        <f t="shared" si="4"/>
        <v>1.4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349</v>
      </c>
      <c r="E44" s="95">
        <f t="shared" si="13"/>
        <v>36</v>
      </c>
      <c r="F44" s="95">
        <f t="shared" si="13"/>
        <v>21</v>
      </c>
      <c r="G44" s="95">
        <f t="shared" si="13"/>
        <v>11</v>
      </c>
      <c r="H44" s="95">
        <f t="shared" si="13"/>
        <v>385</v>
      </c>
      <c r="I44" s="95">
        <f t="shared" si="13"/>
        <v>32</v>
      </c>
      <c r="J44" s="95">
        <f t="shared" si="13"/>
        <v>417</v>
      </c>
      <c r="K44" s="94">
        <f t="shared" si="3"/>
        <v>7.7</v>
      </c>
      <c r="L44" s="93">
        <f t="shared" si="4"/>
        <v>12.2</v>
      </c>
    </row>
    <row r="45" spans="2:12" ht="14.45" customHeight="1" thickTop="1">
      <c r="B45" s="116" t="s">
        <v>85</v>
      </c>
      <c r="C45" s="115"/>
      <c r="D45" s="114">
        <f>SUM('【方向別】自動車交通量(2)'!D45,'【方向別】自動車交通量(5)'!D45,'【方向別】自動車交通量(13)'!D45)</f>
        <v>66</v>
      </c>
      <c r="E45" s="113">
        <f>SUM('【方向別】自動車交通量(2)'!E45,'【方向別】自動車交通量(5)'!E45,'【方向別】自動車交通量(13)'!E45)</f>
        <v>4</v>
      </c>
      <c r="F45" s="113">
        <f>SUM('【方向別】自動車交通量(2)'!F45,'【方向別】自動車交通量(5)'!F45,'【方向別】自動車交通量(13)'!F45)</f>
        <v>1</v>
      </c>
      <c r="G45" s="113">
        <f>SUM('【方向別】自動車交通量(2)'!G45,'【方向別】自動車交通量(5)'!G45,'【方向別】自動車交通量(13)'!G45)</f>
        <v>4</v>
      </c>
      <c r="H45" s="113">
        <f t="shared" ref="H45:H50" si="14">SUM(D45:E45)</f>
        <v>70</v>
      </c>
      <c r="I45" s="113">
        <f t="shared" ref="I45:I50" si="15">SUM(F45:G45)</f>
        <v>5</v>
      </c>
      <c r="J45" s="113">
        <f t="shared" ref="J45:J50" si="16">SUM(H45:I45)</f>
        <v>75</v>
      </c>
      <c r="K45" s="112">
        <f t="shared" si="3"/>
        <v>6.7</v>
      </c>
      <c r="L45" s="111">
        <f t="shared" si="4"/>
        <v>2.2000000000000002</v>
      </c>
    </row>
    <row r="46" spans="2:12" ht="14.45" customHeight="1">
      <c r="B46" s="110" t="s">
        <v>84</v>
      </c>
      <c r="C46" s="109"/>
      <c r="D46" s="108">
        <f>SUM('【方向別】自動車交通量(2)'!D46,'【方向別】自動車交通量(5)'!D46,'【方向別】自動車交通量(13)'!D46)</f>
        <v>57</v>
      </c>
      <c r="E46" s="107">
        <f>SUM('【方向別】自動車交通量(2)'!E46,'【方向別】自動車交通量(5)'!E46,'【方向別】自動車交通量(13)'!E46)</f>
        <v>9</v>
      </c>
      <c r="F46" s="107">
        <f>SUM('【方向別】自動車交通量(2)'!F46,'【方向別】自動車交通量(5)'!F46,'【方向別】自動車交通量(13)'!F46)</f>
        <v>1</v>
      </c>
      <c r="G46" s="107">
        <f>SUM('【方向別】自動車交通量(2)'!G46,'【方向別】自動車交通量(5)'!G46,'【方向別】自動車交通量(13)'!G46)</f>
        <v>2</v>
      </c>
      <c r="H46" s="107">
        <f t="shared" si="14"/>
        <v>66</v>
      </c>
      <c r="I46" s="107">
        <f t="shared" si="15"/>
        <v>3</v>
      </c>
      <c r="J46" s="107">
        <f t="shared" si="16"/>
        <v>69</v>
      </c>
      <c r="K46" s="106">
        <f t="shared" si="3"/>
        <v>4.3</v>
      </c>
      <c r="L46" s="105">
        <f t="shared" si="4"/>
        <v>2</v>
      </c>
    </row>
    <row r="47" spans="2:12" ht="14.45" customHeight="1">
      <c r="B47" s="110" t="s">
        <v>83</v>
      </c>
      <c r="C47" s="109"/>
      <c r="D47" s="108">
        <f>SUM('【方向別】自動車交通量(2)'!D47,'【方向別】自動車交通量(5)'!D47,'【方向別】自動車交通量(13)'!D47)</f>
        <v>59</v>
      </c>
      <c r="E47" s="107">
        <f>SUM('【方向別】自動車交通量(2)'!E47,'【方向別】自動車交通量(5)'!E47,'【方向別】自動車交通量(13)'!E47)</f>
        <v>2</v>
      </c>
      <c r="F47" s="107">
        <f>SUM('【方向別】自動車交通量(2)'!F47,'【方向別】自動車交通量(5)'!F47,'【方向別】自動車交通量(13)'!F47)</f>
        <v>1</v>
      </c>
      <c r="G47" s="107">
        <f>SUM('【方向別】自動車交通量(2)'!G47,'【方向別】自動車交通量(5)'!G47,'【方向別】自動車交通量(13)'!G47)</f>
        <v>1</v>
      </c>
      <c r="H47" s="107">
        <f t="shared" si="14"/>
        <v>61</v>
      </c>
      <c r="I47" s="107">
        <f t="shared" si="15"/>
        <v>2</v>
      </c>
      <c r="J47" s="107">
        <f t="shared" si="16"/>
        <v>63</v>
      </c>
      <c r="K47" s="106">
        <f t="shared" si="3"/>
        <v>3.2</v>
      </c>
      <c r="L47" s="105">
        <f t="shared" si="4"/>
        <v>1.8</v>
      </c>
    </row>
    <row r="48" spans="2:12" ht="14.45" customHeight="1">
      <c r="B48" s="110" t="s">
        <v>82</v>
      </c>
      <c r="C48" s="109"/>
      <c r="D48" s="108">
        <f>SUM('【方向別】自動車交通量(2)'!D48,'【方向別】自動車交通量(5)'!D48,'【方向別】自動車交通量(13)'!D48)</f>
        <v>51</v>
      </c>
      <c r="E48" s="107">
        <f>SUM('【方向別】自動車交通量(2)'!E48,'【方向別】自動車交通量(5)'!E48,'【方向別】自動車交通量(13)'!E48)</f>
        <v>7</v>
      </c>
      <c r="F48" s="107">
        <f>SUM('【方向別】自動車交通量(2)'!F48,'【方向別】自動車交通量(5)'!F48,'【方向別】自動車交通量(13)'!F48)</f>
        <v>1</v>
      </c>
      <c r="G48" s="107">
        <f>SUM('【方向別】自動車交通量(2)'!G48,'【方向別】自動車交通量(5)'!G48,'【方向別】自動車交通量(13)'!G48)</f>
        <v>2</v>
      </c>
      <c r="H48" s="107">
        <f t="shared" si="14"/>
        <v>58</v>
      </c>
      <c r="I48" s="107">
        <f t="shared" si="15"/>
        <v>3</v>
      </c>
      <c r="J48" s="107">
        <f t="shared" si="16"/>
        <v>61</v>
      </c>
      <c r="K48" s="106">
        <f t="shared" si="3"/>
        <v>4.9000000000000004</v>
      </c>
      <c r="L48" s="105">
        <f t="shared" si="4"/>
        <v>1.8</v>
      </c>
    </row>
    <row r="49" spans="2:13" ht="14.45" customHeight="1">
      <c r="B49" s="110" t="s">
        <v>81</v>
      </c>
      <c r="C49" s="109"/>
      <c r="D49" s="108">
        <f>SUM('【方向別】自動車交通量(2)'!D49,'【方向別】自動車交通量(5)'!D49,'【方向別】自動車交通量(13)'!D49)</f>
        <v>66</v>
      </c>
      <c r="E49" s="107">
        <f>SUM('【方向別】自動車交通量(2)'!E49,'【方向別】自動車交通量(5)'!E49,'【方向別】自動車交通量(13)'!E49)</f>
        <v>8</v>
      </c>
      <c r="F49" s="107">
        <f>SUM('【方向別】自動車交通量(2)'!F49,'【方向別】自動車交通量(5)'!F49,'【方向別】自動車交通量(13)'!F49)</f>
        <v>2</v>
      </c>
      <c r="G49" s="107">
        <f>SUM('【方向別】自動車交通量(2)'!G49,'【方向別】自動車交通量(5)'!G49,'【方向別】自動車交通量(13)'!G49)</f>
        <v>1</v>
      </c>
      <c r="H49" s="107">
        <f t="shared" si="14"/>
        <v>74</v>
      </c>
      <c r="I49" s="107">
        <f t="shared" si="15"/>
        <v>3</v>
      </c>
      <c r="J49" s="107">
        <f t="shared" si="16"/>
        <v>77</v>
      </c>
      <c r="K49" s="106">
        <f t="shared" si="3"/>
        <v>3.9</v>
      </c>
      <c r="L49" s="105">
        <f t="shared" si="4"/>
        <v>2.2999999999999998</v>
      </c>
    </row>
    <row r="50" spans="2:13" ht="14.45" customHeight="1">
      <c r="B50" s="104" t="s">
        <v>195</v>
      </c>
      <c r="C50" s="103"/>
      <c r="D50" s="102">
        <f>SUM('【方向別】自動車交通量(2)'!D50,'【方向別】自動車交通量(5)'!D50,'【方向別】自動車交通量(13)'!D50)</f>
        <v>59</v>
      </c>
      <c r="E50" s="101">
        <f>SUM('【方向別】自動車交通量(2)'!E50,'【方向別】自動車交通量(5)'!E50,'【方向別】自動車交通量(13)'!E50)</f>
        <v>4</v>
      </c>
      <c r="F50" s="101">
        <f>SUM('【方向別】自動車交通量(2)'!F50,'【方向別】自動車交通量(5)'!F50,'【方向別】自動車交通量(13)'!F50)</f>
        <v>1</v>
      </c>
      <c r="G50" s="101">
        <f>SUM('【方向別】自動車交通量(2)'!G50,'【方向別】自動車交通量(5)'!G50,'【方向別】自動車交通量(13)'!G50)</f>
        <v>1</v>
      </c>
      <c r="H50" s="101">
        <f t="shared" si="14"/>
        <v>63</v>
      </c>
      <c r="I50" s="101">
        <f t="shared" si="15"/>
        <v>2</v>
      </c>
      <c r="J50" s="101">
        <f t="shared" si="16"/>
        <v>65</v>
      </c>
      <c r="K50" s="100">
        <f t="shared" si="3"/>
        <v>3.1</v>
      </c>
      <c r="L50" s="99">
        <f t="shared" si="4"/>
        <v>1.9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358</v>
      </c>
      <c r="E51" s="95">
        <f t="shared" si="17"/>
        <v>34</v>
      </c>
      <c r="F51" s="95">
        <f t="shared" si="17"/>
        <v>7</v>
      </c>
      <c r="G51" s="95">
        <f t="shared" si="17"/>
        <v>11</v>
      </c>
      <c r="H51" s="95">
        <f t="shared" si="17"/>
        <v>392</v>
      </c>
      <c r="I51" s="95">
        <f t="shared" si="17"/>
        <v>18</v>
      </c>
      <c r="J51" s="95">
        <f t="shared" si="17"/>
        <v>410</v>
      </c>
      <c r="K51" s="94">
        <f t="shared" si="3"/>
        <v>4.4000000000000004</v>
      </c>
      <c r="L51" s="93">
        <f t="shared" si="4"/>
        <v>12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2703</v>
      </c>
      <c r="E52" s="89">
        <f t="shared" si="18"/>
        <v>368</v>
      </c>
      <c r="F52" s="89">
        <f t="shared" si="18"/>
        <v>222</v>
      </c>
      <c r="G52" s="89">
        <f t="shared" si="18"/>
        <v>123</v>
      </c>
      <c r="H52" s="89">
        <f t="shared" si="18"/>
        <v>3071</v>
      </c>
      <c r="I52" s="89">
        <f t="shared" si="18"/>
        <v>345</v>
      </c>
      <c r="J52" s="89">
        <f t="shared" si="18"/>
        <v>3416</v>
      </c>
      <c r="K52" s="88">
        <f t="shared" si="3"/>
        <v>10.1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0" sqref="N20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234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233</v>
      </c>
      <c r="C16" s="115"/>
      <c r="D16" s="114">
        <f>SUM('【断面別】自動車交通量(B断面流入)'!D16,'【断面別】自動車交通量(B断面流出)'!D16)</f>
        <v>58</v>
      </c>
      <c r="E16" s="113">
        <f>SUM('【断面別】自動車交通量(B断面流入)'!E16,'【断面別】自動車交通量(B断面流出)'!E16)</f>
        <v>9</v>
      </c>
      <c r="F16" s="113">
        <f>SUM('【断面別】自動車交通量(B断面流入)'!F16,'【断面別】自動車交通量(B断面流出)'!F16)</f>
        <v>10</v>
      </c>
      <c r="G16" s="113">
        <f>SUM('【断面別】自動車交通量(B断面流入)'!G16,'【断面別】自動車交通量(B断面流出)'!G16)</f>
        <v>3</v>
      </c>
      <c r="H16" s="113">
        <f t="shared" ref="H16:H21" si="0">SUM(D16:E16)</f>
        <v>67</v>
      </c>
      <c r="I16" s="113">
        <f t="shared" ref="I16:I21" si="1">SUM(F16:G16)</f>
        <v>13</v>
      </c>
      <c r="J16" s="113">
        <f t="shared" ref="J16:J21" si="2">SUM(H16:I16)</f>
        <v>80</v>
      </c>
      <c r="K16" s="112">
        <f t="shared" ref="K16:K52" si="3">IF(J16=0,0,ROUND(I16/J16*100,1))</f>
        <v>16.3</v>
      </c>
      <c r="L16" s="111">
        <f t="shared" ref="L16:L52" si="4">IF(J16=0,0,ROUND(J16/$J$52*100,1))</f>
        <v>1.1000000000000001</v>
      </c>
    </row>
    <row r="17" spans="2:12" ht="14.45" customHeight="1">
      <c r="B17" s="110" t="s">
        <v>232</v>
      </c>
      <c r="C17" s="109"/>
      <c r="D17" s="108">
        <f>SUM('【断面別】自動車交通量(B断面流入)'!D17,'【断面別】自動車交通量(B断面流出)'!D17)</f>
        <v>65</v>
      </c>
      <c r="E17" s="107">
        <f>SUM('【断面別】自動車交通量(B断面流入)'!E17,'【断面別】自動車交通量(B断面流出)'!E17)</f>
        <v>10</v>
      </c>
      <c r="F17" s="107">
        <f>SUM('【断面別】自動車交通量(B断面流入)'!F17,'【断面別】自動車交通量(B断面流出)'!F17)</f>
        <v>4</v>
      </c>
      <c r="G17" s="107">
        <f>SUM('【断面別】自動車交通量(B断面流入)'!G17,'【断面別】自動車交通量(B断面流出)'!G17)</f>
        <v>4</v>
      </c>
      <c r="H17" s="107">
        <f t="shared" si="0"/>
        <v>75</v>
      </c>
      <c r="I17" s="107">
        <f t="shared" si="1"/>
        <v>8</v>
      </c>
      <c r="J17" s="107">
        <f t="shared" si="2"/>
        <v>83</v>
      </c>
      <c r="K17" s="106">
        <f t="shared" si="3"/>
        <v>9.6</v>
      </c>
      <c r="L17" s="105">
        <f t="shared" si="4"/>
        <v>1.2</v>
      </c>
    </row>
    <row r="18" spans="2:12" ht="14.45" customHeight="1">
      <c r="B18" s="110" t="s">
        <v>231</v>
      </c>
      <c r="C18" s="109"/>
      <c r="D18" s="108">
        <f>SUM('【断面別】自動車交通量(B断面流入)'!D18,'【断面別】自動車交通量(B断面流出)'!D18)</f>
        <v>84</v>
      </c>
      <c r="E18" s="107">
        <f>SUM('【断面別】自動車交通量(B断面流入)'!E18,'【断面別】自動車交通量(B断面流出)'!E18)</f>
        <v>12</v>
      </c>
      <c r="F18" s="107">
        <f>SUM('【断面別】自動車交通量(B断面流入)'!F18,'【断面別】自動車交通量(B断面流出)'!F18)</f>
        <v>7</v>
      </c>
      <c r="G18" s="107">
        <f>SUM('【断面別】自動車交通量(B断面流入)'!G18,'【断面別】自動車交通量(B断面流出)'!G18)</f>
        <v>6</v>
      </c>
      <c r="H18" s="107">
        <f t="shared" si="0"/>
        <v>96</v>
      </c>
      <c r="I18" s="107">
        <f t="shared" si="1"/>
        <v>13</v>
      </c>
      <c r="J18" s="107">
        <f t="shared" si="2"/>
        <v>109</v>
      </c>
      <c r="K18" s="106">
        <f t="shared" si="3"/>
        <v>11.9</v>
      </c>
      <c r="L18" s="105">
        <f t="shared" si="4"/>
        <v>1.5</v>
      </c>
    </row>
    <row r="19" spans="2:12" ht="14.45" customHeight="1">
      <c r="B19" s="110" t="s">
        <v>230</v>
      </c>
      <c r="C19" s="109"/>
      <c r="D19" s="108">
        <f>SUM('【断面別】自動車交通量(B断面流入)'!D19,'【断面別】自動車交通量(B断面流出)'!D19)</f>
        <v>54</v>
      </c>
      <c r="E19" s="107">
        <f>SUM('【断面別】自動車交通量(B断面流入)'!E19,'【断面別】自動車交通量(B断面流出)'!E19)</f>
        <v>9</v>
      </c>
      <c r="F19" s="107">
        <f>SUM('【断面別】自動車交通量(B断面流入)'!F19,'【断面別】自動車交通量(B断面流出)'!F19)</f>
        <v>2</v>
      </c>
      <c r="G19" s="107">
        <f>SUM('【断面別】自動車交通量(B断面流入)'!G19,'【断面別】自動車交通量(B断面流出)'!G19)</f>
        <v>4</v>
      </c>
      <c r="H19" s="107">
        <f t="shared" si="0"/>
        <v>63</v>
      </c>
      <c r="I19" s="107">
        <f t="shared" si="1"/>
        <v>6</v>
      </c>
      <c r="J19" s="107">
        <f t="shared" si="2"/>
        <v>69</v>
      </c>
      <c r="K19" s="106">
        <f t="shared" si="3"/>
        <v>8.6999999999999993</v>
      </c>
      <c r="L19" s="105">
        <f t="shared" si="4"/>
        <v>1</v>
      </c>
    </row>
    <row r="20" spans="2:12" ht="14.45" customHeight="1">
      <c r="B20" s="110" t="s">
        <v>229</v>
      </c>
      <c r="C20" s="109"/>
      <c r="D20" s="108">
        <f>SUM('【断面別】自動車交通量(B断面流入)'!D20,'【断面別】自動車交通量(B断面流出)'!D20)</f>
        <v>81</v>
      </c>
      <c r="E20" s="107">
        <f>SUM('【断面別】自動車交通量(B断面流入)'!E20,'【断面別】自動車交通量(B断面流出)'!E20)</f>
        <v>5</v>
      </c>
      <c r="F20" s="107">
        <f>SUM('【断面別】自動車交通量(B断面流入)'!F20,'【断面別】自動車交通量(B断面流出)'!F20)</f>
        <v>4</v>
      </c>
      <c r="G20" s="107">
        <f>SUM('【断面別】自動車交通量(B断面流入)'!G20,'【断面別】自動車交通量(B断面流出)'!G20)</f>
        <v>5</v>
      </c>
      <c r="H20" s="107">
        <f t="shared" si="0"/>
        <v>86</v>
      </c>
      <c r="I20" s="107">
        <f t="shared" si="1"/>
        <v>9</v>
      </c>
      <c r="J20" s="107">
        <f t="shared" si="2"/>
        <v>95</v>
      </c>
      <c r="K20" s="106">
        <f t="shared" si="3"/>
        <v>9.5</v>
      </c>
      <c r="L20" s="105">
        <f t="shared" si="4"/>
        <v>1.3</v>
      </c>
    </row>
    <row r="21" spans="2:12" ht="14.45" customHeight="1">
      <c r="B21" s="104" t="s">
        <v>228</v>
      </c>
      <c r="C21" s="103"/>
      <c r="D21" s="102">
        <f>SUM('【断面別】自動車交通量(B断面流入)'!D21,'【断面別】自動車交通量(B断面流出)'!D21)</f>
        <v>93</v>
      </c>
      <c r="E21" s="101">
        <f>SUM('【断面別】自動車交通量(B断面流入)'!E21,'【断面別】自動車交通量(B断面流出)'!E21)</f>
        <v>9</v>
      </c>
      <c r="F21" s="101">
        <f>SUM('【断面別】自動車交通量(B断面流入)'!F21,'【断面別】自動車交通量(B断面流出)'!F21)</f>
        <v>4</v>
      </c>
      <c r="G21" s="101">
        <f>SUM('【断面別】自動車交通量(B断面流入)'!G21,'【断面別】自動車交通量(B断面流出)'!G21)</f>
        <v>4</v>
      </c>
      <c r="H21" s="101">
        <f t="shared" si="0"/>
        <v>102</v>
      </c>
      <c r="I21" s="101">
        <f t="shared" si="1"/>
        <v>8</v>
      </c>
      <c r="J21" s="101">
        <f t="shared" si="2"/>
        <v>110</v>
      </c>
      <c r="K21" s="100">
        <f t="shared" si="3"/>
        <v>7.3</v>
      </c>
      <c r="L21" s="99">
        <f t="shared" si="4"/>
        <v>1.5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435</v>
      </c>
      <c r="E22" s="95">
        <f t="shared" si="5"/>
        <v>54</v>
      </c>
      <c r="F22" s="95">
        <f t="shared" si="5"/>
        <v>31</v>
      </c>
      <c r="G22" s="95">
        <f t="shared" si="5"/>
        <v>26</v>
      </c>
      <c r="H22" s="95">
        <f t="shared" si="5"/>
        <v>489</v>
      </c>
      <c r="I22" s="95">
        <f t="shared" si="5"/>
        <v>57</v>
      </c>
      <c r="J22" s="95">
        <f t="shared" si="5"/>
        <v>546</v>
      </c>
      <c r="K22" s="94">
        <f t="shared" si="3"/>
        <v>10.4</v>
      </c>
      <c r="L22" s="93">
        <f t="shared" si="4"/>
        <v>7.7</v>
      </c>
    </row>
    <row r="23" spans="2:12" ht="14.45" customHeight="1" thickTop="1">
      <c r="B23" s="116" t="s">
        <v>107</v>
      </c>
      <c r="C23" s="115"/>
      <c r="D23" s="114">
        <f>SUM('【断面別】自動車交通量(B断面流入)'!D23,'【断面別】自動車交通量(B断面流出)'!D23)</f>
        <v>74</v>
      </c>
      <c r="E23" s="113">
        <f>SUM('【断面別】自動車交通量(B断面流入)'!E23,'【断面別】自動車交通量(B断面流出)'!E23)</f>
        <v>7</v>
      </c>
      <c r="F23" s="113">
        <f>SUM('【断面別】自動車交通量(B断面流入)'!F23,'【断面別】自動車交通量(B断面流出)'!F23)</f>
        <v>7</v>
      </c>
      <c r="G23" s="113">
        <f>SUM('【断面別】自動車交通量(B断面流入)'!G23,'【断面別】自動車交通量(B断面流出)'!G23)</f>
        <v>4</v>
      </c>
      <c r="H23" s="113">
        <f t="shared" ref="H23:H28" si="6">SUM(D23:E23)</f>
        <v>81</v>
      </c>
      <c r="I23" s="113">
        <f t="shared" ref="I23:I28" si="7">SUM(F23:G23)</f>
        <v>11</v>
      </c>
      <c r="J23" s="113">
        <f t="shared" ref="J23:J28" si="8">SUM(H23:I23)</f>
        <v>92</v>
      </c>
      <c r="K23" s="112">
        <f t="shared" si="3"/>
        <v>12</v>
      </c>
      <c r="L23" s="111">
        <f t="shared" si="4"/>
        <v>1.3</v>
      </c>
    </row>
    <row r="24" spans="2:12" ht="14.45" customHeight="1">
      <c r="B24" s="110" t="s">
        <v>106</v>
      </c>
      <c r="C24" s="109"/>
      <c r="D24" s="108">
        <f>SUM('【断面別】自動車交通量(B断面流入)'!D24,'【断面別】自動車交通量(B断面流出)'!D24)</f>
        <v>82</v>
      </c>
      <c r="E24" s="107">
        <f>SUM('【断面別】自動車交通量(B断面流入)'!E24,'【断面別】自動車交通量(B断面流出)'!E24)</f>
        <v>11</v>
      </c>
      <c r="F24" s="107">
        <f>SUM('【断面別】自動車交通量(B断面流入)'!F24,'【断面別】自動車交通量(B断面流出)'!F24)</f>
        <v>7</v>
      </c>
      <c r="G24" s="107">
        <f>SUM('【断面別】自動車交通量(B断面流入)'!G24,'【断面別】自動車交通量(B断面流出)'!G24)</f>
        <v>8</v>
      </c>
      <c r="H24" s="107">
        <f t="shared" si="6"/>
        <v>93</v>
      </c>
      <c r="I24" s="107">
        <f t="shared" si="7"/>
        <v>15</v>
      </c>
      <c r="J24" s="107">
        <f t="shared" si="8"/>
        <v>108</v>
      </c>
      <c r="K24" s="106">
        <f t="shared" si="3"/>
        <v>13.9</v>
      </c>
      <c r="L24" s="105">
        <f t="shared" si="4"/>
        <v>1.5</v>
      </c>
    </row>
    <row r="25" spans="2:12" ht="14.45" customHeight="1">
      <c r="B25" s="110" t="s">
        <v>105</v>
      </c>
      <c r="C25" s="109"/>
      <c r="D25" s="108">
        <f>SUM('【断面別】自動車交通量(B断面流入)'!D25,'【断面別】自動車交通量(B断面流出)'!D25)</f>
        <v>92</v>
      </c>
      <c r="E25" s="107">
        <f>SUM('【断面別】自動車交通量(B断面流入)'!E25,'【断面別】自動車交通量(B断面流出)'!E25)</f>
        <v>13</v>
      </c>
      <c r="F25" s="107">
        <f>SUM('【断面別】自動車交通量(B断面流入)'!F25,'【断面別】自動車交通量(B断面流出)'!F25)</f>
        <v>8</v>
      </c>
      <c r="G25" s="107">
        <f>SUM('【断面別】自動車交通量(B断面流入)'!G25,'【断面別】自動車交通量(B断面流出)'!G25)</f>
        <v>4</v>
      </c>
      <c r="H25" s="107">
        <f t="shared" si="6"/>
        <v>105</v>
      </c>
      <c r="I25" s="107">
        <f t="shared" si="7"/>
        <v>12</v>
      </c>
      <c r="J25" s="107">
        <f t="shared" si="8"/>
        <v>117</v>
      </c>
      <c r="K25" s="106">
        <f t="shared" si="3"/>
        <v>10.3</v>
      </c>
      <c r="L25" s="105">
        <f t="shared" si="4"/>
        <v>1.6</v>
      </c>
    </row>
    <row r="26" spans="2:12" ht="14.45" customHeight="1">
      <c r="B26" s="110" t="s">
        <v>104</v>
      </c>
      <c r="C26" s="109"/>
      <c r="D26" s="108">
        <f>SUM('【断面別】自動車交通量(B断面流入)'!D26,'【断面別】自動車交通量(B断面流出)'!D26)</f>
        <v>67</v>
      </c>
      <c r="E26" s="107">
        <f>SUM('【断面別】自動車交通量(B断面流入)'!E26,'【断面別】自動車交通量(B断面流出)'!E26)</f>
        <v>14</v>
      </c>
      <c r="F26" s="107">
        <f>SUM('【断面別】自動車交通量(B断面流入)'!F26,'【断面別】自動車交通量(B断面流出)'!F26)</f>
        <v>11</v>
      </c>
      <c r="G26" s="107">
        <f>SUM('【断面別】自動車交通量(B断面流入)'!G26,'【断面別】自動車交通量(B断面流出)'!G26)</f>
        <v>4</v>
      </c>
      <c r="H26" s="107">
        <f t="shared" si="6"/>
        <v>81</v>
      </c>
      <c r="I26" s="107">
        <f t="shared" si="7"/>
        <v>15</v>
      </c>
      <c r="J26" s="107">
        <f t="shared" si="8"/>
        <v>96</v>
      </c>
      <c r="K26" s="106">
        <f t="shared" si="3"/>
        <v>15.6</v>
      </c>
      <c r="L26" s="105">
        <f t="shared" si="4"/>
        <v>1.3</v>
      </c>
    </row>
    <row r="27" spans="2:12" ht="14.45" customHeight="1">
      <c r="B27" s="110" t="s">
        <v>103</v>
      </c>
      <c r="C27" s="109"/>
      <c r="D27" s="108">
        <f>SUM('【断面別】自動車交通量(B断面流入)'!D27,'【断面別】自動車交通量(B断面流出)'!D27)</f>
        <v>75</v>
      </c>
      <c r="E27" s="107">
        <f>SUM('【断面別】自動車交通量(B断面流入)'!E27,'【断面別】自動車交通量(B断面流出)'!E27)</f>
        <v>11</v>
      </c>
      <c r="F27" s="107">
        <f>SUM('【断面別】自動車交通量(B断面流入)'!F27,'【断面別】自動車交通量(B断面流出)'!F27)</f>
        <v>14</v>
      </c>
      <c r="G27" s="107">
        <f>SUM('【断面別】自動車交通量(B断面流入)'!G27,'【断面別】自動車交通量(B断面流出)'!G27)</f>
        <v>8</v>
      </c>
      <c r="H27" s="107">
        <f t="shared" si="6"/>
        <v>86</v>
      </c>
      <c r="I27" s="107">
        <f t="shared" si="7"/>
        <v>22</v>
      </c>
      <c r="J27" s="107">
        <f t="shared" si="8"/>
        <v>108</v>
      </c>
      <c r="K27" s="106">
        <f t="shared" si="3"/>
        <v>20.399999999999999</v>
      </c>
      <c r="L27" s="105">
        <f t="shared" si="4"/>
        <v>1.5</v>
      </c>
    </row>
    <row r="28" spans="2:12" ht="14.45" customHeight="1">
      <c r="B28" s="104" t="s">
        <v>227</v>
      </c>
      <c r="C28" s="103"/>
      <c r="D28" s="102">
        <f>SUM('【断面別】自動車交通量(B断面流入)'!D28,'【断面別】自動車交通量(B断面流出)'!D28)</f>
        <v>82</v>
      </c>
      <c r="E28" s="101">
        <f>SUM('【断面別】自動車交通量(B断面流入)'!E28,'【断面別】自動車交通量(B断面流出)'!E28)</f>
        <v>8</v>
      </c>
      <c r="F28" s="101">
        <f>SUM('【断面別】自動車交通量(B断面流入)'!F28,'【断面別】自動車交通量(B断面流出)'!F28)</f>
        <v>5</v>
      </c>
      <c r="G28" s="101">
        <f>SUM('【断面別】自動車交通量(B断面流入)'!G28,'【断面別】自動車交通量(B断面流出)'!G28)</f>
        <v>5</v>
      </c>
      <c r="H28" s="101">
        <f t="shared" si="6"/>
        <v>90</v>
      </c>
      <c r="I28" s="101">
        <f t="shared" si="7"/>
        <v>10</v>
      </c>
      <c r="J28" s="101">
        <f t="shared" si="8"/>
        <v>100</v>
      </c>
      <c r="K28" s="100">
        <f t="shared" si="3"/>
        <v>10</v>
      </c>
      <c r="L28" s="99">
        <f t="shared" si="4"/>
        <v>1.4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472</v>
      </c>
      <c r="E29" s="95">
        <f t="shared" si="9"/>
        <v>64</v>
      </c>
      <c r="F29" s="95">
        <f t="shared" si="9"/>
        <v>52</v>
      </c>
      <c r="G29" s="95">
        <f t="shared" si="9"/>
        <v>33</v>
      </c>
      <c r="H29" s="95">
        <f t="shared" si="9"/>
        <v>536</v>
      </c>
      <c r="I29" s="95">
        <f t="shared" si="9"/>
        <v>85</v>
      </c>
      <c r="J29" s="95">
        <f t="shared" si="9"/>
        <v>621</v>
      </c>
      <c r="K29" s="94">
        <f t="shared" si="3"/>
        <v>13.7</v>
      </c>
      <c r="L29" s="93">
        <f t="shared" si="4"/>
        <v>8.6999999999999993</v>
      </c>
    </row>
    <row r="30" spans="2:12" ht="14.45" customHeight="1" thickTop="1">
      <c r="B30" s="124" t="s">
        <v>226</v>
      </c>
      <c r="C30" s="123"/>
      <c r="D30" s="90">
        <f>SUM('【断面別】自動車交通量(B断面流入)'!D30,'【断面別】自動車交通量(B断面流出)'!D30)</f>
        <v>444</v>
      </c>
      <c r="E30" s="89">
        <f>SUM('【断面別】自動車交通量(B断面流入)'!E30,'【断面別】自動車交通量(B断面流出)'!E30)</f>
        <v>71</v>
      </c>
      <c r="F30" s="89">
        <f>SUM('【断面別】自動車交通量(B断面流入)'!F30,'【断面別】自動車交通量(B断面流出)'!F30)</f>
        <v>51</v>
      </c>
      <c r="G30" s="89">
        <f>SUM('【断面別】自動車交通量(B断面流入)'!G30,'【断面別】自動車交通量(B断面流出)'!G30)</f>
        <v>18</v>
      </c>
      <c r="H30" s="89">
        <f t="shared" ref="H30:H43" si="10">SUM(D30:E30)</f>
        <v>515</v>
      </c>
      <c r="I30" s="89">
        <f t="shared" ref="I30:I43" si="11">SUM(F30:G30)</f>
        <v>69</v>
      </c>
      <c r="J30" s="89">
        <f t="shared" ref="J30:J43" si="12">SUM(H30:I30)</f>
        <v>584</v>
      </c>
      <c r="K30" s="88">
        <f t="shared" si="3"/>
        <v>11.8</v>
      </c>
      <c r="L30" s="87">
        <f t="shared" si="4"/>
        <v>8.1999999999999993</v>
      </c>
    </row>
    <row r="31" spans="2:12" ht="14.45" customHeight="1">
      <c r="B31" s="122" t="s">
        <v>225</v>
      </c>
      <c r="C31" s="121"/>
      <c r="D31" s="120">
        <f>SUM('【断面別】自動車交通量(B断面流入)'!D31,'【断面別】自動車交通量(B断面流出)'!D31)</f>
        <v>407</v>
      </c>
      <c r="E31" s="119">
        <f>SUM('【断面別】自動車交通量(B断面流入)'!E31,'【断面別】自動車交通量(B断面流出)'!E31)</f>
        <v>66</v>
      </c>
      <c r="F31" s="119">
        <f>SUM('【断面別】自動車交通量(B断面流入)'!F31,'【断面別】自動車交通量(B断面流出)'!F31)</f>
        <v>44</v>
      </c>
      <c r="G31" s="119">
        <f>SUM('【断面別】自動車交通量(B断面流入)'!G31,'【断面別】自動車交通量(B断面流出)'!G31)</f>
        <v>17</v>
      </c>
      <c r="H31" s="119">
        <f t="shared" si="10"/>
        <v>473</v>
      </c>
      <c r="I31" s="119">
        <f t="shared" si="11"/>
        <v>61</v>
      </c>
      <c r="J31" s="119">
        <f t="shared" si="12"/>
        <v>534</v>
      </c>
      <c r="K31" s="118">
        <f t="shared" si="3"/>
        <v>11.4</v>
      </c>
      <c r="L31" s="117">
        <f t="shared" si="4"/>
        <v>7.5</v>
      </c>
    </row>
    <row r="32" spans="2:12" ht="14.45" customHeight="1">
      <c r="B32" s="122" t="s">
        <v>224</v>
      </c>
      <c r="C32" s="121"/>
      <c r="D32" s="120">
        <f>SUM('【断面別】自動車交通量(B断面流入)'!D32,'【断面別】自動車交通量(B断面流出)'!D32)</f>
        <v>468</v>
      </c>
      <c r="E32" s="119">
        <f>SUM('【断面別】自動車交通量(B断面流入)'!E32,'【断面別】自動車交通量(B断面流出)'!E32)</f>
        <v>78</v>
      </c>
      <c r="F32" s="119">
        <f>SUM('【断面別】自動車交通量(B断面流入)'!F32,'【断面別】自動車交通量(B断面流出)'!F32)</f>
        <v>34</v>
      </c>
      <c r="G32" s="119">
        <f>SUM('【断面別】自動車交通量(B断面流入)'!G32,'【断面別】自動車交通量(B断面流出)'!G32)</f>
        <v>16</v>
      </c>
      <c r="H32" s="119">
        <f t="shared" si="10"/>
        <v>546</v>
      </c>
      <c r="I32" s="119">
        <f t="shared" si="11"/>
        <v>50</v>
      </c>
      <c r="J32" s="119">
        <f t="shared" si="12"/>
        <v>596</v>
      </c>
      <c r="K32" s="118">
        <f t="shared" si="3"/>
        <v>8.4</v>
      </c>
      <c r="L32" s="117">
        <f t="shared" si="4"/>
        <v>8.4</v>
      </c>
    </row>
    <row r="33" spans="2:12" ht="14.45" customHeight="1">
      <c r="B33" s="122" t="s">
        <v>223</v>
      </c>
      <c r="C33" s="121"/>
      <c r="D33" s="120">
        <f>SUM('【断面別】自動車交通量(B断面流入)'!D33,'【断面別】自動車交通量(B断面流出)'!D33)</f>
        <v>432</v>
      </c>
      <c r="E33" s="119">
        <f>SUM('【断面別】自動車交通量(B断面流入)'!E33,'【断面別】自動車交通量(B断面流出)'!E33)</f>
        <v>60</v>
      </c>
      <c r="F33" s="119">
        <f>SUM('【断面別】自動車交通量(B断面流入)'!F33,'【断面別】自動車交通量(B断面流出)'!F33)</f>
        <v>32</v>
      </c>
      <c r="G33" s="119">
        <f>SUM('【断面別】自動車交通量(B断面流入)'!G33,'【断面別】自動車交通量(B断面流出)'!G33)</f>
        <v>15</v>
      </c>
      <c r="H33" s="119">
        <f t="shared" si="10"/>
        <v>492</v>
      </c>
      <c r="I33" s="119">
        <f t="shared" si="11"/>
        <v>47</v>
      </c>
      <c r="J33" s="119">
        <f t="shared" si="12"/>
        <v>539</v>
      </c>
      <c r="K33" s="118">
        <f t="shared" si="3"/>
        <v>8.6999999999999993</v>
      </c>
      <c r="L33" s="117">
        <f t="shared" si="4"/>
        <v>7.6</v>
      </c>
    </row>
    <row r="34" spans="2:12" ht="14.45" customHeight="1">
      <c r="B34" s="122" t="s">
        <v>222</v>
      </c>
      <c r="C34" s="121"/>
      <c r="D34" s="120">
        <f>SUM('【断面別】自動車交通量(B断面流入)'!D34,'【断面別】自動車交通量(B断面流出)'!D34)</f>
        <v>433</v>
      </c>
      <c r="E34" s="119">
        <f>SUM('【断面別】自動車交通量(B断面流入)'!E34,'【断面別】自動車交通量(B断面流出)'!E34)</f>
        <v>66</v>
      </c>
      <c r="F34" s="119">
        <f>SUM('【断面別】自動車交通量(B断面流入)'!F34,'【断面別】自動車交通量(B断面流出)'!F34)</f>
        <v>33</v>
      </c>
      <c r="G34" s="119">
        <f>SUM('【断面別】自動車交通量(B断面流入)'!G34,'【断面別】自動車交通量(B断面流出)'!G34)</f>
        <v>15</v>
      </c>
      <c r="H34" s="119">
        <f t="shared" si="10"/>
        <v>499</v>
      </c>
      <c r="I34" s="119">
        <f t="shared" si="11"/>
        <v>48</v>
      </c>
      <c r="J34" s="119">
        <f t="shared" si="12"/>
        <v>547</v>
      </c>
      <c r="K34" s="118">
        <f t="shared" si="3"/>
        <v>8.8000000000000007</v>
      </c>
      <c r="L34" s="117">
        <f t="shared" si="4"/>
        <v>7.7</v>
      </c>
    </row>
    <row r="35" spans="2:12" ht="14.45" customHeight="1">
      <c r="B35" s="122" t="s">
        <v>221</v>
      </c>
      <c r="C35" s="121"/>
      <c r="D35" s="120">
        <f>SUM('【断面別】自動車交通量(B断面流入)'!D35,'【断面別】自動車交通量(B断面流出)'!D35)</f>
        <v>463</v>
      </c>
      <c r="E35" s="119">
        <f>SUM('【断面別】自動車交通量(B断面流入)'!E35,'【断面別】自動車交通量(B断面流出)'!E35)</f>
        <v>70</v>
      </c>
      <c r="F35" s="119">
        <f>SUM('【断面別】自動車交通量(B断面流入)'!F35,'【断面別】自動車交通量(B断面流出)'!F35)</f>
        <v>31</v>
      </c>
      <c r="G35" s="119">
        <f>SUM('【断面別】自動車交通量(B断面流入)'!G35,'【断面別】自動車交通量(B断面流出)'!G35)</f>
        <v>22</v>
      </c>
      <c r="H35" s="119">
        <f t="shared" si="10"/>
        <v>533</v>
      </c>
      <c r="I35" s="119">
        <f t="shared" si="11"/>
        <v>53</v>
      </c>
      <c r="J35" s="119">
        <f t="shared" si="12"/>
        <v>586</v>
      </c>
      <c r="K35" s="118">
        <f t="shared" si="3"/>
        <v>9</v>
      </c>
      <c r="L35" s="117">
        <f t="shared" si="4"/>
        <v>8.1999999999999993</v>
      </c>
    </row>
    <row r="36" spans="2:12" ht="14.45" customHeight="1">
      <c r="B36" s="122" t="s">
        <v>220</v>
      </c>
      <c r="C36" s="121"/>
      <c r="D36" s="120">
        <f>SUM('【断面別】自動車交通量(B断面流入)'!D36,'【断面別】自動車交通量(B断面流出)'!D36)</f>
        <v>470</v>
      </c>
      <c r="E36" s="119">
        <f>SUM('【断面別】自動車交通量(B断面流入)'!E36,'【断面別】自動車交通量(B断面流出)'!E36)</f>
        <v>62</v>
      </c>
      <c r="F36" s="119">
        <f>SUM('【断面別】自動車交通量(B断面流入)'!F36,'【断面別】自動車交通量(B断面流出)'!F36)</f>
        <v>26</v>
      </c>
      <c r="G36" s="119">
        <f>SUM('【断面別】自動車交通量(B断面流入)'!G36,'【断面別】自動車交通量(B断面流出)'!G36)</f>
        <v>20</v>
      </c>
      <c r="H36" s="119">
        <f t="shared" si="10"/>
        <v>532</v>
      </c>
      <c r="I36" s="119">
        <f t="shared" si="11"/>
        <v>46</v>
      </c>
      <c r="J36" s="119">
        <f t="shared" si="12"/>
        <v>578</v>
      </c>
      <c r="K36" s="118">
        <f t="shared" si="3"/>
        <v>8</v>
      </c>
      <c r="L36" s="117">
        <f t="shared" si="4"/>
        <v>8.1</v>
      </c>
    </row>
    <row r="37" spans="2:12" ht="14.45" customHeight="1">
      <c r="B37" s="122" t="s">
        <v>219</v>
      </c>
      <c r="C37" s="121"/>
      <c r="D37" s="120">
        <f>SUM('【断面別】自動車交通量(B断面流入)'!D37,'【断面別】自動車交通量(B断面流出)'!D37)</f>
        <v>526</v>
      </c>
      <c r="E37" s="119">
        <f>SUM('【断面別】自動車交通量(B断面流入)'!E37,'【断面別】自動車交通量(B断面流出)'!E37)</f>
        <v>59</v>
      </c>
      <c r="F37" s="119">
        <f>SUM('【断面別】自動車交通量(B断面流入)'!F37,'【断面別】自動車交通量(B断面流出)'!F37)</f>
        <v>28</v>
      </c>
      <c r="G37" s="119">
        <f>SUM('【断面別】自動車交通量(B断面流入)'!G37,'【断面別】自動車交通量(B断面流出)'!G37)</f>
        <v>21</v>
      </c>
      <c r="H37" s="119">
        <f t="shared" si="10"/>
        <v>585</v>
      </c>
      <c r="I37" s="119">
        <f t="shared" si="11"/>
        <v>49</v>
      </c>
      <c r="J37" s="119">
        <f t="shared" si="12"/>
        <v>634</v>
      </c>
      <c r="K37" s="118">
        <f t="shared" si="3"/>
        <v>7.7</v>
      </c>
      <c r="L37" s="117">
        <f t="shared" si="4"/>
        <v>8.9</v>
      </c>
    </row>
    <row r="38" spans="2:12" ht="14.45" customHeight="1">
      <c r="B38" s="116" t="s">
        <v>92</v>
      </c>
      <c r="C38" s="115"/>
      <c r="D38" s="114">
        <f>SUM('【断面別】自動車交通量(B断面流入)'!D38,'【断面別】自動車交通量(B断面流出)'!D38)</f>
        <v>113</v>
      </c>
      <c r="E38" s="113">
        <f>SUM('【断面別】自動車交通量(B断面流入)'!E38,'【断面別】自動車交通量(B断面流出)'!E38)</f>
        <v>11</v>
      </c>
      <c r="F38" s="113">
        <f>SUM('【断面別】自動車交通量(B断面流入)'!F38,'【断面別】自動車交通量(B断面流出)'!F38)</f>
        <v>4</v>
      </c>
      <c r="G38" s="113">
        <f>SUM('【断面別】自動車交通量(B断面流入)'!G38,'【断面別】自動車交通量(B断面流出)'!G38)</f>
        <v>5</v>
      </c>
      <c r="H38" s="113">
        <f t="shared" si="10"/>
        <v>124</v>
      </c>
      <c r="I38" s="113">
        <f t="shared" si="11"/>
        <v>9</v>
      </c>
      <c r="J38" s="113">
        <f t="shared" si="12"/>
        <v>133</v>
      </c>
      <c r="K38" s="112">
        <f t="shared" si="3"/>
        <v>6.8</v>
      </c>
      <c r="L38" s="111">
        <f t="shared" si="4"/>
        <v>1.9</v>
      </c>
    </row>
    <row r="39" spans="2:12" ht="14.45" customHeight="1">
      <c r="B39" s="110" t="s">
        <v>91</v>
      </c>
      <c r="C39" s="109"/>
      <c r="D39" s="108">
        <f>SUM('【断面別】自動車交通量(B断面流入)'!D39,'【断面別】自動車交通量(B断面流出)'!D39)</f>
        <v>110</v>
      </c>
      <c r="E39" s="107">
        <f>SUM('【断面別】自動車交通量(B断面流入)'!E39,'【断面別】自動車交通量(B断面流出)'!E39)</f>
        <v>11</v>
      </c>
      <c r="F39" s="107">
        <f>SUM('【断面別】自動車交通量(B断面流入)'!F39,'【断面別】自動車交通量(B断面流出)'!F39)</f>
        <v>7</v>
      </c>
      <c r="G39" s="107">
        <f>SUM('【断面別】自動車交通量(B断面流入)'!G39,'【断面別】自動車交通量(B断面流出)'!G39)</f>
        <v>3</v>
      </c>
      <c r="H39" s="107">
        <f t="shared" si="10"/>
        <v>121</v>
      </c>
      <c r="I39" s="107">
        <f t="shared" si="11"/>
        <v>10</v>
      </c>
      <c r="J39" s="107">
        <f t="shared" si="12"/>
        <v>131</v>
      </c>
      <c r="K39" s="106">
        <f t="shared" si="3"/>
        <v>7.6</v>
      </c>
      <c r="L39" s="105">
        <f t="shared" si="4"/>
        <v>1.8</v>
      </c>
    </row>
    <row r="40" spans="2:12" ht="14.45" customHeight="1">
      <c r="B40" s="110" t="s">
        <v>90</v>
      </c>
      <c r="C40" s="109"/>
      <c r="D40" s="108">
        <f>SUM('【断面別】自動車交通量(B断面流入)'!D40,'【断面別】自動車交通量(B断面流出)'!D40)</f>
        <v>99</v>
      </c>
      <c r="E40" s="107">
        <f>SUM('【断面別】自動車交通量(B断面流入)'!E40,'【断面別】自動車交通量(B断面流出)'!E40)</f>
        <v>15</v>
      </c>
      <c r="F40" s="107">
        <f>SUM('【断面別】自動車交通量(B断面流入)'!F40,'【断面別】自動車交通量(B断面流出)'!F40)</f>
        <v>4</v>
      </c>
      <c r="G40" s="107">
        <f>SUM('【断面別】自動車交通量(B断面流入)'!G40,'【断面別】自動車交通量(B断面流出)'!G40)</f>
        <v>3</v>
      </c>
      <c r="H40" s="107">
        <f t="shared" si="10"/>
        <v>114</v>
      </c>
      <c r="I40" s="107">
        <f t="shared" si="11"/>
        <v>7</v>
      </c>
      <c r="J40" s="107">
        <f t="shared" si="12"/>
        <v>121</v>
      </c>
      <c r="K40" s="106">
        <f t="shared" si="3"/>
        <v>5.8</v>
      </c>
      <c r="L40" s="105">
        <f t="shared" si="4"/>
        <v>1.7</v>
      </c>
    </row>
    <row r="41" spans="2:12" ht="14.45" customHeight="1">
      <c r="B41" s="110" t="s">
        <v>89</v>
      </c>
      <c r="C41" s="109"/>
      <c r="D41" s="108">
        <f>SUM('【断面別】自動車交通量(B断面流入)'!D41,'【断面別】自動車交通量(B断面流出)'!D41)</f>
        <v>111</v>
      </c>
      <c r="E41" s="107">
        <f>SUM('【断面別】自動車交通量(B断面流入)'!E41,'【断面別】自動車交通量(B断面流出)'!E41)</f>
        <v>9</v>
      </c>
      <c r="F41" s="107">
        <f>SUM('【断面別】自動車交通量(B断面流入)'!F41,'【断面別】自動車交通量(B断面流出)'!F41)</f>
        <v>5</v>
      </c>
      <c r="G41" s="107">
        <f>SUM('【断面別】自動車交通量(B断面流入)'!G41,'【断面別】自動車交通量(B断面流出)'!G41)</f>
        <v>5</v>
      </c>
      <c r="H41" s="107">
        <f t="shared" si="10"/>
        <v>120</v>
      </c>
      <c r="I41" s="107">
        <f t="shared" si="11"/>
        <v>10</v>
      </c>
      <c r="J41" s="107">
        <f t="shared" si="12"/>
        <v>130</v>
      </c>
      <c r="K41" s="106">
        <f t="shared" si="3"/>
        <v>7.7</v>
      </c>
      <c r="L41" s="105">
        <f t="shared" si="4"/>
        <v>1.8</v>
      </c>
    </row>
    <row r="42" spans="2:12" ht="14.45" customHeight="1">
      <c r="B42" s="110" t="s">
        <v>88</v>
      </c>
      <c r="C42" s="109"/>
      <c r="D42" s="108">
        <f>SUM('【断面別】自動車交通量(B断面流入)'!D42,'【断面別】自動車交通量(B断面流出)'!D42)</f>
        <v>97</v>
      </c>
      <c r="E42" s="107">
        <f>SUM('【断面別】自動車交通量(B断面流入)'!E42,'【断面別】自動車交通量(B断面流出)'!E42)</f>
        <v>13</v>
      </c>
      <c r="F42" s="107">
        <f>SUM('【断面別】自動車交通量(B断面流入)'!F42,'【断面別】自動車交通量(B断面流出)'!F42)</f>
        <v>1</v>
      </c>
      <c r="G42" s="107">
        <f>SUM('【断面別】自動車交通量(B断面流入)'!G42,'【断面別】自動車交通量(B断面流出)'!G42)</f>
        <v>3</v>
      </c>
      <c r="H42" s="107">
        <f t="shared" si="10"/>
        <v>110</v>
      </c>
      <c r="I42" s="107">
        <f t="shared" si="11"/>
        <v>4</v>
      </c>
      <c r="J42" s="107">
        <f t="shared" si="12"/>
        <v>114</v>
      </c>
      <c r="K42" s="106">
        <f t="shared" si="3"/>
        <v>3.5</v>
      </c>
      <c r="L42" s="105">
        <f t="shared" si="4"/>
        <v>1.6</v>
      </c>
    </row>
    <row r="43" spans="2:12" ht="14.45" customHeight="1">
      <c r="B43" s="104" t="s">
        <v>218</v>
      </c>
      <c r="C43" s="103"/>
      <c r="D43" s="102">
        <f>SUM('【断面別】自動車交通量(B断面流入)'!D43,'【断面別】自動車交通量(B断面流出)'!D43)</f>
        <v>68</v>
      </c>
      <c r="E43" s="101">
        <f>SUM('【断面別】自動車交通量(B断面流入)'!E43,'【断面別】自動車交通量(B断面流出)'!E43)</f>
        <v>7</v>
      </c>
      <c r="F43" s="101">
        <f>SUM('【断面別】自動車交通量(B断面流入)'!F43,'【断面別】自動車交通量(B断面流出)'!F43)</f>
        <v>4</v>
      </c>
      <c r="G43" s="101">
        <f>SUM('【断面別】自動車交通量(B断面流入)'!G43,'【断面別】自動車交通量(B断面流出)'!G43)</f>
        <v>4</v>
      </c>
      <c r="H43" s="101">
        <f t="shared" si="10"/>
        <v>75</v>
      </c>
      <c r="I43" s="101">
        <f t="shared" si="11"/>
        <v>8</v>
      </c>
      <c r="J43" s="101">
        <f t="shared" si="12"/>
        <v>83</v>
      </c>
      <c r="K43" s="100">
        <f t="shared" si="3"/>
        <v>9.6</v>
      </c>
      <c r="L43" s="99">
        <f t="shared" si="4"/>
        <v>1.2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598</v>
      </c>
      <c r="E44" s="95">
        <f t="shared" si="13"/>
        <v>66</v>
      </c>
      <c r="F44" s="95">
        <f t="shared" si="13"/>
        <v>25</v>
      </c>
      <c r="G44" s="95">
        <f t="shared" si="13"/>
        <v>23</v>
      </c>
      <c r="H44" s="95">
        <f t="shared" si="13"/>
        <v>664</v>
      </c>
      <c r="I44" s="95">
        <f t="shared" si="13"/>
        <v>48</v>
      </c>
      <c r="J44" s="95">
        <f t="shared" si="13"/>
        <v>712</v>
      </c>
      <c r="K44" s="94">
        <f t="shared" si="3"/>
        <v>6.7</v>
      </c>
      <c r="L44" s="93">
        <f t="shared" si="4"/>
        <v>10</v>
      </c>
    </row>
    <row r="45" spans="2:12" ht="14.45" customHeight="1" thickTop="1">
      <c r="B45" s="116" t="s">
        <v>85</v>
      </c>
      <c r="C45" s="115"/>
      <c r="D45" s="114">
        <f>SUM('【断面別】自動車交通量(B断面流入)'!D45,'【断面別】自動車交通量(B断面流出)'!D45)</f>
        <v>91</v>
      </c>
      <c r="E45" s="113">
        <f>SUM('【断面別】自動車交通量(B断面流入)'!E45,'【断面別】自動車交通量(B断面流出)'!E45)</f>
        <v>6</v>
      </c>
      <c r="F45" s="113">
        <f>SUM('【断面別】自動車交通量(B断面流入)'!F45,'【断面別】自動車交通量(B断面流出)'!F45)</f>
        <v>1</v>
      </c>
      <c r="G45" s="113">
        <f>SUM('【断面別】自動車交通量(B断面流入)'!G45,'【断面別】自動車交通量(B断面流出)'!G45)</f>
        <v>8</v>
      </c>
      <c r="H45" s="113">
        <f t="shared" ref="H45:H50" si="14">SUM(D45:E45)</f>
        <v>97</v>
      </c>
      <c r="I45" s="113">
        <f t="shared" ref="I45:I50" si="15">SUM(F45:G45)</f>
        <v>9</v>
      </c>
      <c r="J45" s="113">
        <f t="shared" ref="J45:J50" si="16">SUM(H45:I45)</f>
        <v>106</v>
      </c>
      <c r="K45" s="112">
        <f t="shared" si="3"/>
        <v>8.5</v>
      </c>
      <c r="L45" s="111">
        <f t="shared" si="4"/>
        <v>1.5</v>
      </c>
    </row>
    <row r="46" spans="2:12" ht="14.45" customHeight="1">
      <c r="B46" s="110" t="s">
        <v>84</v>
      </c>
      <c r="C46" s="109"/>
      <c r="D46" s="108">
        <f>SUM('【断面別】自動車交通量(B断面流入)'!D46,'【断面別】自動車交通量(B断面流出)'!D46)</f>
        <v>85</v>
      </c>
      <c r="E46" s="107">
        <f>SUM('【断面別】自動車交通量(B断面流入)'!E46,'【断面別】自動車交通量(B断面流出)'!E46)</f>
        <v>13</v>
      </c>
      <c r="F46" s="107">
        <f>SUM('【断面別】自動車交通量(B断面流入)'!F46,'【断面別】自動車交通量(B断面流出)'!F46)</f>
        <v>2</v>
      </c>
      <c r="G46" s="107">
        <f>SUM('【断面別】自動車交通量(B断面流入)'!G46,'【断面別】自動車交通量(B断面流出)'!G46)</f>
        <v>2</v>
      </c>
      <c r="H46" s="107">
        <f t="shared" si="14"/>
        <v>98</v>
      </c>
      <c r="I46" s="107">
        <f t="shared" si="15"/>
        <v>4</v>
      </c>
      <c r="J46" s="107">
        <f t="shared" si="16"/>
        <v>102</v>
      </c>
      <c r="K46" s="106">
        <f t="shared" si="3"/>
        <v>3.9</v>
      </c>
      <c r="L46" s="105">
        <f t="shared" si="4"/>
        <v>1.4</v>
      </c>
    </row>
    <row r="47" spans="2:12" ht="14.45" customHeight="1">
      <c r="B47" s="110" t="s">
        <v>83</v>
      </c>
      <c r="C47" s="109"/>
      <c r="D47" s="108">
        <f>SUM('【断面別】自動車交通量(B断面流入)'!D47,'【断面別】自動車交通量(B断面流出)'!D47)</f>
        <v>95</v>
      </c>
      <c r="E47" s="107">
        <f>SUM('【断面別】自動車交通量(B断面流入)'!E47,'【断面別】自動車交通量(B断面流出)'!E47)</f>
        <v>4</v>
      </c>
      <c r="F47" s="107">
        <f>SUM('【断面別】自動車交通量(B断面流入)'!F47,'【断面別】自動車交通量(B断面流出)'!F47)</f>
        <v>4</v>
      </c>
      <c r="G47" s="107">
        <f>SUM('【断面別】自動車交通量(B断面流入)'!G47,'【断面別】自動車交通量(B断面流出)'!G47)</f>
        <v>4</v>
      </c>
      <c r="H47" s="107">
        <f t="shared" si="14"/>
        <v>99</v>
      </c>
      <c r="I47" s="107">
        <f t="shared" si="15"/>
        <v>8</v>
      </c>
      <c r="J47" s="107">
        <f t="shared" si="16"/>
        <v>107</v>
      </c>
      <c r="K47" s="106">
        <f t="shared" si="3"/>
        <v>7.5</v>
      </c>
      <c r="L47" s="105">
        <f t="shared" si="4"/>
        <v>1.5</v>
      </c>
    </row>
    <row r="48" spans="2:12" ht="14.45" customHeight="1">
      <c r="B48" s="110" t="s">
        <v>82</v>
      </c>
      <c r="C48" s="109"/>
      <c r="D48" s="108">
        <f>SUM('【断面別】自動車交通量(B断面流入)'!D48,'【断面別】自動車交通量(B断面流出)'!D48)</f>
        <v>86</v>
      </c>
      <c r="E48" s="107">
        <f>SUM('【断面別】自動車交通量(B断面流入)'!E48,'【断面別】自動車交通量(B断面流出)'!E48)</f>
        <v>13</v>
      </c>
      <c r="F48" s="107">
        <f>SUM('【断面別】自動車交通量(B断面流入)'!F48,'【断面別】自動車交通量(B断面流出)'!F48)</f>
        <v>2</v>
      </c>
      <c r="G48" s="107">
        <f>SUM('【断面別】自動車交通量(B断面流入)'!G48,'【断面別】自動車交通量(B断面流出)'!G48)</f>
        <v>5</v>
      </c>
      <c r="H48" s="107">
        <f t="shared" si="14"/>
        <v>99</v>
      </c>
      <c r="I48" s="107">
        <f t="shared" si="15"/>
        <v>7</v>
      </c>
      <c r="J48" s="107">
        <f t="shared" si="16"/>
        <v>106</v>
      </c>
      <c r="K48" s="106">
        <f t="shared" si="3"/>
        <v>6.6</v>
      </c>
      <c r="L48" s="105">
        <f t="shared" si="4"/>
        <v>1.5</v>
      </c>
    </row>
    <row r="49" spans="2:13" ht="14.45" customHeight="1">
      <c r="B49" s="110" t="s">
        <v>81</v>
      </c>
      <c r="C49" s="109"/>
      <c r="D49" s="108">
        <f>SUM('【断面別】自動車交通量(B断面流入)'!D49,'【断面別】自動車交通量(B断面流出)'!D49)</f>
        <v>97</v>
      </c>
      <c r="E49" s="107">
        <f>SUM('【断面別】自動車交通量(B断面流入)'!E49,'【断面別】自動車交通量(B断面流出)'!E49)</f>
        <v>12</v>
      </c>
      <c r="F49" s="107">
        <f>SUM('【断面別】自動車交通量(B断面流入)'!F49,'【断面別】自動車交通量(B断面流出)'!F49)</f>
        <v>6</v>
      </c>
      <c r="G49" s="107">
        <f>SUM('【断面別】自動車交通量(B断面流入)'!G49,'【断面別】自動車交通量(B断面流出)'!G49)</f>
        <v>4</v>
      </c>
      <c r="H49" s="107">
        <f t="shared" si="14"/>
        <v>109</v>
      </c>
      <c r="I49" s="107">
        <f t="shared" si="15"/>
        <v>10</v>
      </c>
      <c r="J49" s="107">
        <f t="shared" si="16"/>
        <v>119</v>
      </c>
      <c r="K49" s="106">
        <f t="shared" si="3"/>
        <v>8.4</v>
      </c>
      <c r="L49" s="105">
        <f t="shared" si="4"/>
        <v>1.7</v>
      </c>
    </row>
    <row r="50" spans="2:13" ht="14.45" customHeight="1">
      <c r="B50" s="104" t="s">
        <v>217</v>
      </c>
      <c r="C50" s="103"/>
      <c r="D50" s="102">
        <f>SUM('【断面別】自動車交通量(B断面流入)'!D50,'【断面別】自動車交通量(B断面流出)'!D50)</f>
        <v>92</v>
      </c>
      <c r="E50" s="101">
        <f>SUM('【断面別】自動車交通量(B断面流入)'!E50,'【断面別】自動車交通量(B断面流出)'!E50)</f>
        <v>7</v>
      </c>
      <c r="F50" s="101">
        <f>SUM('【断面別】自動車交通量(B断面流入)'!F50,'【断面別】自動車交通量(B断面流出)'!F50)</f>
        <v>1</v>
      </c>
      <c r="G50" s="101">
        <f>SUM('【断面別】自動車交通量(B断面流入)'!G50,'【断面別】自動車交通量(B断面流出)'!G50)</f>
        <v>2</v>
      </c>
      <c r="H50" s="101">
        <f t="shared" si="14"/>
        <v>99</v>
      </c>
      <c r="I50" s="101">
        <f t="shared" si="15"/>
        <v>3</v>
      </c>
      <c r="J50" s="101">
        <f t="shared" si="16"/>
        <v>102</v>
      </c>
      <c r="K50" s="100">
        <f t="shared" si="3"/>
        <v>2.9</v>
      </c>
      <c r="L50" s="99">
        <f t="shared" si="4"/>
        <v>1.4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546</v>
      </c>
      <c r="E51" s="95">
        <f t="shared" si="17"/>
        <v>55</v>
      </c>
      <c r="F51" s="95">
        <f t="shared" si="17"/>
        <v>16</v>
      </c>
      <c r="G51" s="95">
        <f t="shared" si="17"/>
        <v>25</v>
      </c>
      <c r="H51" s="95">
        <f t="shared" si="17"/>
        <v>601</v>
      </c>
      <c r="I51" s="95">
        <f t="shared" si="17"/>
        <v>41</v>
      </c>
      <c r="J51" s="95">
        <f t="shared" si="17"/>
        <v>642</v>
      </c>
      <c r="K51" s="94">
        <f t="shared" si="3"/>
        <v>6.4</v>
      </c>
      <c r="L51" s="93">
        <f t="shared" si="4"/>
        <v>9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5694</v>
      </c>
      <c r="E52" s="89">
        <f t="shared" si="18"/>
        <v>771</v>
      </c>
      <c r="F52" s="89">
        <f t="shared" si="18"/>
        <v>403</v>
      </c>
      <c r="G52" s="89">
        <f t="shared" si="18"/>
        <v>251</v>
      </c>
      <c r="H52" s="89">
        <f t="shared" si="18"/>
        <v>6465</v>
      </c>
      <c r="I52" s="89">
        <f t="shared" si="18"/>
        <v>654</v>
      </c>
      <c r="J52" s="89">
        <f t="shared" si="18"/>
        <v>7119</v>
      </c>
      <c r="K52" s="88">
        <f t="shared" si="3"/>
        <v>9.1999999999999993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showGridLines="0" view="pageBreakPreview" zoomScaleNormal="100" zoomScaleSheetLayoutView="100" workbookViewId="0">
      <selection activeCell="L11" sqref="L11"/>
    </sheetView>
  </sheetViews>
  <sheetFormatPr defaultColWidth="8.875" defaultRowHeight="11.25"/>
  <cols>
    <col min="1" max="1" width="2.25" style="68" customWidth="1"/>
    <col min="2" max="3" width="5.125" style="68" customWidth="1"/>
    <col min="4" max="9" width="11.25" style="68" customWidth="1"/>
    <col min="10" max="16384" width="8.875" style="68"/>
  </cols>
  <sheetData>
    <row r="2" spans="2:9" ht="14.25">
      <c r="B2" s="79" t="s">
        <v>78</v>
      </c>
    </row>
    <row r="3" spans="2:9" ht="9" customHeight="1"/>
    <row r="4" spans="2:9">
      <c r="B4" s="68" t="s">
        <v>77</v>
      </c>
      <c r="D4" s="68" t="s">
        <v>76</v>
      </c>
    </row>
    <row r="5" spans="2:9" ht="9" customHeight="1"/>
    <row r="6" spans="2:9">
      <c r="B6" s="68" t="s">
        <v>75</v>
      </c>
      <c r="D6" s="68" t="s">
        <v>74</v>
      </c>
      <c r="G6" s="68" t="s">
        <v>73</v>
      </c>
      <c r="H6" s="68" t="s">
        <v>72</v>
      </c>
    </row>
    <row r="7" spans="2:9" ht="9" customHeight="1"/>
    <row r="8" spans="2:9">
      <c r="B8" s="68" t="s">
        <v>71</v>
      </c>
      <c r="I8" s="78" t="s">
        <v>70</v>
      </c>
    </row>
    <row r="9" spans="2:9" s="347" customFormat="1" ht="18.75" customHeight="1">
      <c r="B9" s="344"/>
      <c r="C9" s="345"/>
      <c r="D9" s="346"/>
      <c r="E9" s="382" t="s">
        <v>69</v>
      </c>
      <c r="F9" s="383"/>
      <c r="G9" s="383"/>
      <c r="H9" s="383"/>
      <c r="I9" s="384"/>
    </row>
    <row r="10" spans="2:9" s="347" customFormat="1" ht="18.75" customHeight="1">
      <c r="B10" s="348"/>
      <c r="C10" s="349"/>
      <c r="D10" s="350" t="s">
        <v>68</v>
      </c>
      <c r="E10" s="351" t="s">
        <v>66</v>
      </c>
      <c r="F10" s="351" t="s">
        <v>65</v>
      </c>
      <c r="G10" s="351" t="s">
        <v>64</v>
      </c>
      <c r="H10" s="351" t="s">
        <v>63</v>
      </c>
      <c r="I10" s="352" t="s">
        <v>58</v>
      </c>
    </row>
    <row r="11" spans="2:9" s="347" customFormat="1" ht="18.75" customHeight="1">
      <c r="B11" s="385" t="s">
        <v>67</v>
      </c>
      <c r="C11" s="388" t="s">
        <v>66</v>
      </c>
      <c r="D11" s="353" t="s">
        <v>62</v>
      </c>
      <c r="E11" s="354">
        <v>1</v>
      </c>
      <c r="F11" s="354">
        <v>95</v>
      </c>
      <c r="G11" s="354">
        <v>5403</v>
      </c>
      <c r="H11" s="354">
        <v>0</v>
      </c>
      <c r="I11" s="355">
        <f>SUM(E11:H11)</f>
        <v>5499</v>
      </c>
    </row>
    <row r="12" spans="2:9" s="347" customFormat="1" ht="18.75" customHeight="1">
      <c r="B12" s="386"/>
      <c r="C12" s="389"/>
      <c r="D12" s="356" t="s">
        <v>61</v>
      </c>
      <c r="E12" s="357">
        <v>0</v>
      </c>
      <c r="F12" s="357">
        <v>29</v>
      </c>
      <c r="G12" s="357">
        <v>935</v>
      </c>
      <c r="H12" s="357">
        <v>0</v>
      </c>
      <c r="I12" s="358">
        <f>SUM(E12:H12)</f>
        <v>964</v>
      </c>
    </row>
    <row r="13" spans="2:9" s="347" customFormat="1" ht="18.75" customHeight="1">
      <c r="B13" s="386"/>
      <c r="C13" s="389"/>
      <c r="D13" s="356" t="s">
        <v>60</v>
      </c>
      <c r="E13" s="357">
        <v>0</v>
      </c>
      <c r="F13" s="357">
        <v>15</v>
      </c>
      <c r="G13" s="357">
        <v>536</v>
      </c>
      <c r="H13" s="357">
        <v>0</v>
      </c>
      <c r="I13" s="358">
        <f>SUM(E13:H13)</f>
        <v>551</v>
      </c>
    </row>
    <row r="14" spans="2:9" s="347" customFormat="1" ht="18.75" customHeight="1">
      <c r="B14" s="386"/>
      <c r="C14" s="389"/>
      <c r="D14" s="359" t="s">
        <v>59</v>
      </c>
      <c r="E14" s="360">
        <v>0</v>
      </c>
      <c r="F14" s="360">
        <v>41</v>
      </c>
      <c r="G14" s="360">
        <v>19</v>
      </c>
      <c r="H14" s="360">
        <v>0</v>
      </c>
      <c r="I14" s="361">
        <f>SUM(E14:H14)</f>
        <v>60</v>
      </c>
    </row>
    <row r="15" spans="2:9" s="347" customFormat="1" ht="18.75" customHeight="1" thickBot="1">
      <c r="B15" s="386"/>
      <c r="C15" s="390"/>
      <c r="D15" s="362" t="s">
        <v>58</v>
      </c>
      <c r="E15" s="363">
        <f>SUM(E11:E14)</f>
        <v>1</v>
      </c>
      <c r="F15" s="363">
        <f>SUM(F11:F14)</f>
        <v>180</v>
      </c>
      <c r="G15" s="363">
        <f>SUM(G11:G14)</f>
        <v>6893</v>
      </c>
      <c r="H15" s="363">
        <f>SUM(H11:H14)</f>
        <v>0</v>
      </c>
      <c r="I15" s="364">
        <f>SUM(I11:I14)</f>
        <v>7074</v>
      </c>
    </row>
    <row r="16" spans="2:9" s="347" customFormat="1" ht="18.75" customHeight="1" thickTop="1">
      <c r="B16" s="386"/>
      <c r="C16" s="388" t="s">
        <v>65</v>
      </c>
      <c r="D16" s="353" t="s">
        <v>62</v>
      </c>
      <c r="E16" s="354">
        <v>367</v>
      </c>
      <c r="F16" s="365"/>
      <c r="G16" s="354">
        <v>2622</v>
      </c>
      <c r="H16" s="354">
        <v>2</v>
      </c>
      <c r="I16" s="355">
        <f>SUM(E16:H16)</f>
        <v>2991</v>
      </c>
    </row>
    <row r="17" spans="2:9" s="347" customFormat="1" ht="18.75" customHeight="1">
      <c r="B17" s="386"/>
      <c r="C17" s="389"/>
      <c r="D17" s="356" t="s">
        <v>61</v>
      </c>
      <c r="E17" s="357">
        <v>108</v>
      </c>
      <c r="F17" s="366"/>
      <c r="G17" s="357">
        <v>295</v>
      </c>
      <c r="H17" s="357">
        <v>0</v>
      </c>
      <c r="I17" s="358">
        <f>SUM(E17:H17)</f>
        <v>403</v>
      </c>
    </row>
    <row r="18" spans="2:9" s="347" customFormat="1" ht="18.75" customHeight="1">
      <c r="B18" s="386"/>
      <c r="C18" s="389"/>
      <c r="D18" s="356" t="s">
        <v>60</v>
      </c>
      <c r="E18" s="357">
        <v>54</v>
      </c>
      <c r="F18" s="366"/>
      <c r="G18" s="357">
        <v>127</v>
      </c>
      <c r="H18" s="357">
        <v>0</v>
      </c>
      <c r="I18" s="358">
        <f>SUM(E18:H18)</f>
        <v>181</v>
      </c>
    </row>
    <row r="19" spans="2:9" s="347" customFormat="1" ht="18.75" customHeight="1">
      <c r="B19" s="386"/>
      <c r="C19" s="389"/>
      <c r="D19" s="359" t="s">
        <v>59</v>
      </c>
      <c r="E19" s="360">
        <v>41</v>
      </c>
      <c r="F19" s="367"/>
      <c r="G19" s="360">
        <v>87</v>
      </c>
      <c r="H19" s="360">
        <v>0</v>
      </c>
      <c r="I19" s="361">
        <f>SUM(E19:H19)</f>
        <v>128</v>
      </c>
    </row>
    <row r="20" spans="2:9" s="347" customFormat="1" ht="18.75" customHeight="1" thickBot="1">
      <c r="B20" s="386"/>
      <c r="C20" s="390"/>
      <c r="D20" s="362" t="s">
        <v>58</v>
      </c>
      <c r="E20" s="363">
        <f>SUM(E16:E19)</f>
        <v>570</v>
      </c>
      <c r="F20" s="368"/>
      <c r="G20" s="363">
        <f>SUM(G16:G19)</f>
        <v>3131</v>
      </c>
      <c r="H20" s="363">
        <f>SUM(H16:H19)</f>
        <v>2</v>
      </c>
      <c r="I20" s="364">
        <f>SUM(I16:I19)</f>
        <v>3703</v>
      </c>
    </row>
    <row r="21" spans="2:9" s="347" customFormat="1" ht="18.75" customHeight="1" thickTop="1">
      <c r="B21" s="386"/>
      <c r="C21" s="388" t="s">
        <v>64</v>
      </c>
      <c r="D21" s="353" t="s">
        <v>62</v>
      </c>
      <c r="E21" s="354">
        <v>4647</v>
      </c>
      <c r="F21" s="354">
        <v>2606</v>
      </c>
      <c r="G21" s="354">
        <v>40</v>
      </c>
      <c r="H21" s="354">
        <v>25</v>
      </c>
      <c r="I21" s="355">
        <f>SUM(E21:H21)</f>
        <v>7318</v>
      </c>
    </row>
    <row r="22" spans="2:9" s="347" customFormat="1" ht="18.75" customHeight="1">
      <c r="B22" s="386"/>
      <c r="C22" s="389"/>
      <c r="D22" s="356" t="s">
        <v>61</v>
      </c>
      <c r="E22" s="357">
        <v>909</v>
      </c>
      <c r="F22" s="357">
        <v>339</v>
      </c>
      <c r="G22" s="357">
        <v>11</v>
      </c>
      <c r="H22" s="357">
        <v>5</v>
      </c>
      <c r="I22" s="358">
        <f>SUM(E22:H22)</f>
        <v>1264</v>
      </c>
    </row>
    <row r="23" spans="2:9" s="347" customFormat="1" ht="18.75" customHeight="1">
      <c r="B23" s="386"/>
      <c r="C23" s="389"/>
      <c r="D23" s="356" t="s">
        <v>60</v>
      </c>
      <c r="E23" s="357">
        <v>449</v>
      </c>
      <c r="F23" s="357">
        <v>207</v>
      </c>
      <c r="G23" s="357">
        <v>0</v>
      </c>
      <c r="H23" s="357">
        <v>1</v>
      </c>
      <c r="I23" s="358">
        <f>SUM(E23:H23)</f>
        <v>657</v>
      </c>
    </row>
    <row r="24" spans="2:9" s="347" customFormat="1" ht="18.75" customHeight="1">
      <c r="B24" s="386"/>
      <c r="C24" s="389"/>
      <c r="D24" s="359" t="s">
        <v>59</v>
      </c>
      <c r="E24" s="360">
        <v>9</v>
      </c>
      <c r="F24" s="360">
        <v>82</v>
      </c>
      <c r="G24" s="360">
        <v>0</v>
      </c>
      <c r="H24" s="360">
        <v>0</v>
      </c>
      <c r="I24" s="361">
        <f>SUM(E24:H24)</f>
        <v>91</v>
      </c>
    </row>
    <row r="25" spans="2:9" s="347" customFormat="1" ht="18.75" customHeight="1" thickBot="1">
      <c r="B25" s="386"/>
      <c r="C25" s="390"/>
      <c r="D25" s="362" t="s">
        <v>58</v>
      </c>
      <c r="E25" s="363">
        <f>SUM(E21:E24)</f>
        <v>6014</v>
      </c>
      <c r="F25" s="363">
        <f>SUM(F21:F24)</f>
        <v>3234</v>
      </c>
      <c r="G25" s="363">
        <f>SUM(G21:G24)</f>
        <v>51</v>
      </c>
      <c r="H25" s="363">
        <f>SUM(H21:H24)</f>
        <v>31</v>
      </c>
      <c r="I25" s="364">
        <f>SUM(I21:I24)</f>
        <v>9330</v>
      </c>
    </row>
    <row r="26" spans="2:9" s="347" customFormat="1" ht="18.75" customHeight="1" thickTop="1">
      <c r="B26" s="386"/>
      <c r="C26" s="388" t="s">
        <v>63</v>
      </c>
      <c r="D26" s="353" t="s">
        <v>62</v>
      </c>
      <c r="E26" s="354">
        <v>7</v>
      </c>
      <c r="F26" s="354">
        <v>2</v>
      </c>
      <c r="G26" s="354">
        <v>5</v>
      </c>
      <c r="H26" s="365"/>
      <c r="I26" s="355">
        <f>SUM(E26:H26)</f>
        <v>14</v>
      </c>
    </row>
    <row r="27" spans="2:9" s="347" customFormat="1" ht="18.75" customHeight="1">
      <c r="B27" s="386"/>
      <c r="C27" s="389"/>
      <c r="D27" s="356" t="s">
        <v>61</v>
      </c>
      <c r="E27" s="357">
        <v>0</v>
      </c>
      <c r="F27" s="357">
        <v>0</v>
      </c>
      <c r="G27" s="357">
        <v>1</v>
      </c>
      <c r="H27" s="366"/>
      <c r="I27" s="358">
        <f>SUM(E27:H27)</f>
        <v>1</v>
      </c>
    </row>
    <row r="28" spans="2:9" s="347" customFormat="1" ht="18.75" customHeight="1">
      <c r="B28" s="386"/>
      <c r="C28" s="389"/>
      <c r="D28" s="356" t="s">
        <v>60</v>
      </c>
      <c r="E28" s="357">
        <v>0</v>
      </c>
      <c r="F28" s="357">
        <v>0</v>
      </c>
      <c r="G28" s="357">
        <v>0</v>
      </c>
      <c r="H28" s="366"/>
      <c r="I28" s="358">
        <f>SUM(E28:H28)</f>
        <v>0</v>
      </c>
    </row>
    <row r="29" spans="2:9" s="347" customFormat="1" ht="18.75" customHeight="1">
      <c r="B29" s="386"/>
      <c r="C29" s="389"/>
      <c r="D29" s="359" t="s">
        <v>59</v>
      </c>
      <c r="E29" s="360">
        <v>0</v>
      </c>
      <c r="F29" s="360">
        <v>0</v>
      </c>
      <c r="G29" s="360">
        <v>0</v>
      </c>
      <c r="H29" s="367"/>
      <c r="I29" s="361">
        <f>SUM(E29:H29)</f>
        <v>0</v>
      </c>
    </row>
    <row r="30" spans="2:9" s="347" customFormat="1" ht="18.75" customHeight="1" thickBot="1">
      <c r="B30" s="386"/>
      <c r="C30" s="390"/>
      <c r="D30" s="369" t="s">
        <v>58</v>
      </c>
      <c r="E30" s="363">
        <f>SUM(E26:E29)</f>
        <v>7</v>
      </c>
      <c r="F30" s="363">
        <f>SUM(F26:F29)</f>
        <v>2</v>
      </c>
      <c r="G30" s="363">
        <f>SUM(G26:G29)</f>
        <v>6</v>
      </c>
      <c r="H30" s="363">
        <f>SUM(H26:H29)</f>
        <v>0</v>
      </c>
      <c r="I30" s="364">
        <f>SUM(I26:I29)</f>
        <v>15</v>
      </c>
    </row>
    <row r="31" spans="2:9" s="347" customFormat="1" ht="18.75" customHeight="1" thickTop="1">
      <c r="B31" s="386"/>
      <c r="C31" s="389" t="s">
        <v>58</v>
      </c>
      <c r="D31" s="370" t="s">
        <v>62</v>
      </c>
      <c r="E31" s="371">
        <f t="shared" ref="E31:H34" si="0">SUM(E11,E16,E21,E26)</f>
        <v>5022</v>
      </c>
      <c r="F31" s="371">
        <f t="shared" si="0"/>
        <v>2703</v>
      </c>
      <c r="G31" s="371">
        <f t="shared" si="0"/>
        <v>8070</v>
      </c>
      <c r="H31" s="371">
        <f t="shared" si="0"/>
        <v>27</v>
      </c>
      <c r="I31" s="372">
        <f>SUM(E31:H31)</f>
        <v>15822</v>
      </c>
    </row>
    <row r="32" spans="2:9" s="347" customFormat="1" ht="18.75" customHeight="1">
      <c r="B32" s="386"/>
      <c r="C32" s="389"/>
      <c r="D32" s="356" t="s">
        <v>61</v>
      </c>
      <c r="E32" s="373">
        <f t="shared" si="0"/>
        <v>1017</v>
      </c>
      <c r="F32" s="373">
        <f t="shared" si="0"/>
        <v>368</v>
      </c>
      <c r="G32" s="373">
        <f t="shared" si="0"/>
        <v>1242</v>
      </c>
      <c r="H32" s="373">
        <f t="shared" si="0"/>
        <v>5</v>
      </c>
      <c r="I32" s="358">
        <f>SUM(E32:H32)</f>
        <v>2632</v>
      </c>
    </row>
    <row r="33" spans="2:9" s="347" customFormat="1" ht="18.75" customHeight="1">
      <c r="B33" s="386"/>
      <c r="C33" s="389"/>
      <c r="D33" s="356" t="s">
        <v>60</v>
      </c>
      <c r="E33" s="373">
        <f t="shared" si="0"/>
        <v>503</v>
      </c>
      <c r="F33" s="373">
        <f t="shared" si="0"/>
        <v>222</v>
      </c>
      <c r="G33" s="373">
        <f t="shared" si="0"/>
        <v>663</v>
      </c>
      <c r="H33" s="373">
        <f t="shared" si="0"/>
        <v>1</v>
      </c>
      <c r="I33" s="358">
        <f>SUM(E33:H33)</f>
        <v>1389</v>
      </c>
    </row>
    <row r="34" spans="2:9" s="347" customFormat="1" ht="18.75" customHeight="1">
      <c r="B34" s="386"/>
      <c r="C34" s="389"/>
      <c r="D34" s="359" t="s">
        <v>59</v>
      </c>
      <c r="E34" s="374">
        <f t="shared" si="0"/>
        <v>50</v>
      </c>
      <c r="F34" s="374">
        <f t="shared" si="0"/>
        <v>123</v>
      </c>
      <c r="G34" s="374">
        <f t="shared" si="0"/>
        <v>106</v>
      </c>
      <c r="H34" s="374">
        <f t="shared" si="0"/>
        <v>0</v>
      </c>
      <c r="I34" s="361">
        <f>SUM(E34:H34)</f>
        <v>279</v>
      </c>
    </row>
    <row r="35" spans="2:9" s="347" customFormat="1" ht="18.75" customHeight="1">
      <c r="B35" s="387"/>
      <c r="C35" s="391"/>
      <c r="D35" s="375" t="s">
        <v>58</v>
      </c>
      <c r="E35" s="376">
        <f>SUM(E31:E34)</f>
        <v>6592</v>
      </c>
      <c r="F35" s="376">
        <f>SUM(F31:F34)</f>
        <v>3416</v>
      </c>
      <c r="G35" s="376">
        <f>SUM(G31:G34)</f>
        <v>10081</v>
      </c>
      <c r="H35" s="376">
        <f>SUM(H31:H34)</f>
        <v>33</v>
      </c>
      <c r="I35" s="377">
        <f>SUM(I31:I34)</f>
        <v>20122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3" sqref="M23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235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233</v>
      </c>
      <c r="C16" s="115"/>
      <c r="D16" s="114">
        <f>SUM('【方向別】自動車交通量(5)'!D16,'【方向別】自動車交通量(6)'!D16,'【方向別】自動車交通量(10)'!D16,'【方向別】自動車交通量(11)'!D16)</f>
        <v>71</v>
      </c>
      <c r="E16" s="113">
        <f>SUM('【方向別】自動車交通量(5)'!E16,'【方向別】自動車交通量(6)'!E16,'【方向別】自動車交通量(10)'!E16,'【方向別】自動車交通量(11)'!E16)</f>
        <v>11</v>
      </c>
      <c r="F16" s="113">
        <f>SUM('【方向別】自動車交通量(5)'!F16,'【方向別】自動車交通量(6)'!F16,'【方向別】自動車交通量(10)'!F16,'【方向別】自動車交通量(11)'!F16)</f>
        <v>7</v>
      </c>
      <c r="G16" s="113">
        <f>SUM('【方向別】自動車交通量(5)'!G16,'【方向別】自動車交通量(6)'!G16,'【方向別】自動車交通量(10)'!G16,'【方向別】自動車交通量(11)'!G16)</f>
        <v>1</v>
      </c>
      <c r="H16" s="113">
        <f t="shared" ref="H16:H21" si="0">SUM(D16:E16)</f>
        <v>82</v>
      </c>
      <c r="I16" s="113">
        <f t="shared" ref="I16:I21" si="1">SUM(F16:G16)</f>
        <v>8</v>
      </c>
      <c r="J16" s="113">
        <f t="shared" ref="J16:J21" si="2">SUM(H16:I16)</f>
        <v>90</v>
      </c>
      <c r="K16" s="112">
        <f t="shared" ref="K16:K52" si="3">IF(J16=0,0,ROUND(I16/J16*100,1))</f>
        <v>8.9</v>
      </c>
      <c r="L16" s="111">
        <f t="shared" ref="L16:L52" si="4">IF(J16=0,0,ROUND(J16/$J$52*100,1))</f>
        <v>1</v>
      </c>
    </row>
    <row r="17" spans="2:12" ht="14.45" customHeight="1">
      <c r="B17" s="110" t="s">
        <v>232</v>
      </c>
      <c r="C17" s="109"/>
      <c r="D17" s="108">
        <f>SUM('【方向別】自動車交通量(5)'!D17,'【方向別】自動車交通量(6)'!D17,'【方向別】自動車交通量(10)'!D17,'【方向別】自動車交通量(11)'!D17)</f>
        <v>53</v>
      </c>
      <c r="E17" s="107">
        <f>SUM('【方向別】自動車交通量(5)'!E17,'【方向別】自動車交通量(6)'!E17,'【方向別】自動車交通量(10)'!E17,'【方向別】自動車交通量(11)'!E17)</f>
        <v>6</v>
      </c>
      <c r="F17" s="107">
        <f>SUM('【方向別】自動車交通量(5)'!F17,'【方向別】自動車交通量(6)'!F17,'【方向別】自動車交通量(10)'!F17,'【方向別】自動車交通量(11)'!F17)</f>
        <v>1</v>
      </c>
      <c r="G17" s="107">
        <f>SUM('【方向別】自動車交通量(5)'!G17,'【方向別】自動車交通量(6)'!G17,'【方向別】自動車交通量(10)'!G17,'【方向別】自動車交通量(11)'!G17)</f>
        <v>0</v>
      </c>
      <c r="H17" s="107">
        <f t="shared" si="0"/>
        <v>59</v>
      </c>
      <c r="I17" s="107">
        <f t="shared" si="1"/>
        <v>1</v>
      </c>
      <c r="J17" s="107">
        <f t="shared" si="2"/>
        <v>60</v>
      </c>
      <c r="K17" s="106">
        <f t="shared" si="3"/>
        <v>1.7</v>
      </c>
      <c r="L17" s="105">
        <f t="shared" si="4"/>
        <v>0.6</v>
      </c>
    </row>
    <row r="18" spans="2:12" ht="14.45" customHeight="1">
      <c r="B18" s="110" t="s">
        <v>231</v>
      </c>
      <c r="C18" s="109"/>
      <c r="D18" s="108">
        <f>SUM('【方向別】自動車交通量(5)'!D18,'【方向別】自動車交通量(6)'!D18,'【方向別】自動車交通量(10)'!D18,'【方向別】自動車交通量(11)'!D18)</f>
        <v>71</v>
      </c>
      <c r="E18" s="107">
        <f>SUM('【方向別】自動車交通量(5)'!E18,'【方向別】自動車交通量(6)'!E18,'【方向別】自動車交通量(10)'!E18,'【方向別】自動車交通量(11)'!E18)</f>
        <v>9</v>
      </c>
      <c r="F18" s="107">
        <f>SUM('【方向別】自動車交通量(5)'!F18,'【方向別】自動車交通量(6)'!F18,'【方向別】自動車交通量(10)'!F18,'【方向別】自動車交通量(11)'!F18)</f>
        <v>10</v>
      </c>
      <c r="G18" s="107">
        <f>SUM('【方向別】自動車交通量(5)'!G18,'【方向別】自動車交通量(6)'!G18,'【方向別】自動車交通量(10)'!G18,'【方向別】自動車交通量(11)'!G18)</f>
        <v>1</v>
      </c>
      <c r="H18" s="107">
        <f t="shared" si="0"/>
        <v>80</v>
      </c>
      <c r="I18" s="107">
        <f t="shared" si="1"/>
        <v>11</v>
      </c>
      <c r="J18" s="107">
        <f t="shared" si="2"/>
        <v>91</v>
      </c>
      <c r="K18" s="106">
        <f t="shared" si="3"/>
        <v>12.1</v>
      </c>
      <c r="L18" s="105">
        <f t="shared" si="4"/>
        <v>1</v>
      </c>
    </row>
    <row r="19" spans="2:12" ht="14.45" customHeight="1">
      <c r="B19" s="110" t="s">
        <v>230</v>
      </c>
      <c r="C19" s="109"/>
      <c r="D19" s="108">
        <f>SUM('【方向別】自動車交通量(5)'!D19,'【方向別】自動車交通量(6)'!D19,'【方向別】自動車交通量(10)'!D19,'【方向別】自動車交通量(11)'!D19)</f>
        <v>56</v>
      </c>
      <c r="E19" s="107">
        <f>SUM('【方向別】自動車交通量(5)'!E19,'【方向別】自動車交通量(6)'!E19,'【方向別】自動車交通量(10)'!E19,'【方向別】自動車交通量(11)'!E19)</f>
        <v>4</v>
      </c>
      <c r="F19" s="107">
        <f>SUM('【方向別】自動車交通量(5)'!F19,'【方向別】自動車交通量(6)'!F19,'【方向別】自動車交通量(10)'!F19,'【方向別】自動車交通量(11)'!F19)</f>
        <v>3</v>
      </c>
      <c r="G19" s="107">
        <f>SUM('【方向別】自動車交通量(5)'!G19,'【方向別】自動車交通量(6)'!G19,'【方向別】自動車交通量(10)'!G19,'【方向別】自動車交通量(11)'!G19)</f>
        <v>1</v>
      </c>
      <c r="H19" s="107">
        <f t="shared" si="0"/>
        <v>60</v>
      </c>
      <c r="I19" s="107">
        <f t="shared" si="1"/>
        <v>4</v>
      </c>
      <c r="J19" s="107">
        <f t="shared" si="2"/>
        <v>64</v>
      </c>
      <c r="K19" s="106">
        <f t="shared" si="3"/>
        <v>6.3</v>
      </c>
      <c r="L19" s="105">
        <f t="shared" si="4"/>
        <v>0.7</v>
      </c>
    </row>
    <row r="20" spans="2:12" ht="14.45" customHeight="1">
      <c r="B20" s="110" t="s">
        <v>229</v>
      </c>
      <c r="C20" s="109"/>
      <c r="D20" s="108">
        <f>SUM('【方向別】自動車交通量(5)'!D20,'【方向別】自動車交通量(6)'!D20,'【方向別】自動車交通量(10)'!D20,'【方向別】自動車交通量(11)'!D20)</f>
        <v>50</v>
      </c>
      <c r="E20" s="107">
        <f>SUM('【方向別】自動車交通量(5)'!E20,'【方向別】自動車交通量(6)'!E20,'【方向別】自動車交通量(10)'!E20,'【方向別】自動車交通量(11)'!E20)</f>
        <v>11</v>
      </c>
      <c r="F20" s="107">
        <f>SUM('【方向別】自動車交通量(5)'!F20,'【方向別】自動車交通量(6)'!F20,'【方向別】自動車交通量(10)'!F20,'【方向別】自動車交通量(11)'!F20)</f>
        <v>6</v>
      </c>
      <c r="G20" s="107">
        <f>SUM('【方向別】自動車交通量(5)'!G20,'【方向別】自動車交通量(6)'!G20,'【方向別】自動車交通量(10)'!G20,'【方向別】自動車交通量(11)'!G20)</f>
        <v>2</v>
      </c>
      <c r="H20" s="107">
        <f t="shared" si="0"/>
        <v>61</v>
      </c>
      <c r="I20" s="107">
        <f t="shared" si="1"/>
        <v>8</v>
      </c>
      <c r="J20" s="107">
        <f t="shared" si="2"/>
        <v>69</v>
      </c>
      <c r="K20" s="106">
        <f t="shared" si="3"/>
        <v>11.6</v>
      </c>
      <c r="L20" s="105">
        <f t="shared" si="4"/>
        <v>0.7</v>
      </c>
    </row>
    <row r="21" spans="2:12" ht="14.45" customHeight="1">
      <c r="B21" s="104" t="s">
        <v>228</v>
      </c>
      <c r="C21" s="103"/>
      <c r="D21" s="102">
        <f>SUM('【方向別】自動車交通量(5)'!D21,'【方向別】自動車交通量(6)'!D21,'【方向別】自動車交通量(10)'!D21,'【方向別】自動車交通量(11)'!D21)</f>
        <v>77</v>
      </c>
      <c r="E21" s="101">
        <f>SUM('【方向別】自動車交通量(5)'!E21,'【方向別】自動車交通量(6)'!E21,'【方向別】自動車交通量(10)'!E21,'【方向別】自動車交通量(11)'!E21)</f>
        <v>11</v>
      </c>
      <c r="F21" s="101">
        <f>SUM('【方向別】自動車交通量(5)'!F21,'【方向別】自動車交通量(6)'!F21,'【方向別】自動車交通量(10)'!F21,'【方向別】自動車交通量(11)'!F21)</f>
        <v>6</v>
      </c>
      <c r="G21" s="101">
        <f>SUM('【方向別】自動車交通量(5)'!G21,'【方向別】自動車交通量(6)'!G21,'【方向別】自動車交通量(10)'!G21,'【方向別】自動車交通量(11)'!G21)</f>
        <v>2</v>
      </c>
      <c r="H21" s="101">
        <f t="shared" si="0"/>
        <v>88</v>
      </c>
      <c r="I21" s="101">
        <f t="shared" si="1"/>
        <v>8</v>
      </c>
      <c r="J21" s="101">
        <f t="shared" si="2"/>
        <v>96</v>
      </c>
      <c r="K21" s="100">
        <f t="shared" si="3"/>
        <v>8.3000000000000007</v>
      </c>
      <c r="L21" s="99">
        <f t="shared" si="4"/>
        <v>1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378</v>
      </c>
      <c r="E22" s="95">
        <f t="shared" si="5"/>
        <v>52</v>
      </c>
      <c r="F22" s="95">
        <f t="shared" si="5"/>
        <v>33</v>
      </c>
      <c r="G22" s="95">
        <f t="shared" si="5"/>
        <v>7</v>
      </c>
      <c r="H22" s="95">
        <f t="shared" si="5"/>
        <v>430</v>
      </c>
      <c r="I22" s="95">
        <f t="shared" si="5"/>
        <v>40</v>
      </c>
      <c r="J22" s="95">
        <f t="shared" si="5"/>
        <v>470</v>
      </c>
      <c r="K22" s="94">
        <f t="shared" si="3"/>
        <v>8.5</v>
      </c>
      <c r="L22" s="93">
        <f t="shared" si="4"/>
        <v>5</v>
      </c>
    </row>
    <row r="23" spans="2:12" ht="14.45" customHeight="1" thickTop="1">
      <c r="B23" s="116" t="s">
        <v>107</v>
      </c>
      <c r="C23" s="115"/>
      <c r="D23" s="114">
        <f>SUM('【方向別】自動車交通量(5)'!D23,'【方向別】自動車交通量(6)'!D23,'【方向別】自動車交通量(10)'!D23,'【方向別】自動車交通量(11)'!D23)</f>
        <v>52</v>
      </c>
      <c r="E23" s="113">
        <f>SUM('【方向別】自動車交通量(5)'!E23,'【方向別】自動車交通量(6)'!E23,'【方向別】自動車交通量(10)'!E23,'【方向別】自動車交通量(11)'!E23)</f>
        <v>10</v>
      </c>
      <c r="F23" s="113">
        <f>SUM('【方向別】自動車交通量(5)'!F23,'【方向別】自動車交通量(6)'!F23,'【方向別】自動車交通量(10)'!F23,'【方向別】自動車交通量(11)'!F23)</f>
        <v>7</v>
      </c>
      <c r="G23" s="113">
        <f>SUM('【方向別】自動車交通量(5)'!G23,'【方向別】自動車交通量(6)'!G23,'【方向別】自動車交通量(10)'!G23,'【方向別】自動車交通量(11)'!G23)</f>
        <v>1</v>
      </c>
      <c r="H23" s="113">
        <f t="shared" ref="H23:H28" si="6">SUM(D23:E23)</f>
        <v>62</v>
      </c>
      <c r="I23" s="113">
        <f t="shared" ref="I23:I28" si="7">SUM(F23:G23)</f>
        <v>8</v>
      </c>
      <c r="J23" s="113">
        <f t="shared" ref="J23:J28" si="8">SUM(H23:I23)</f>
        <v>70</v>
      </c>
      <c r="K23" s="112">
        <f t="shared" si="3"/>
        <v>11.4</v>
      </c>
      <c r="L23" s="111">
        <f t="shared" si="4"/>
        <v>0.8</v>
      </c>
    </row>
    <row r="24" spans="2:12" ht="14.45" customHeight="1">
      <c r="B24" s="110" t="s">
        <v>106</v>
      </c>
      <c r="C24" s="109"/>
      <c r="D24" s="108">
        <f>SUM('【方向別】自動車交通量(5)'!D24,'【方向別】自動車交通量(6)'!D24,'【方向別】自動車交通量(10)'!D24,'【方向別】自動車交通量(11)'!D24)</f>
        <v>69</v>
      </c>
      <c r="E24" s="107">
        <f>SUM('【方向別】自動車交通量(5)'!E24,'【方向別】自動車交通量(6)'!E24,'【方向別】自動車交通量(10)'!E24,'【方向別】自動車交通量(11)'!E24)</f>
        <v>11</v>
      </c>
      <c r="F24" s="107">
        <f>SUM('【方向別】自動車交通量(5)'!F24,'【方向別】自動車交通量(6)'!F24,'【方向別】自動車交通量(10)'!F24,'【方向別】自動車交通量(11)'!F24)</f>
        <v>5</v>
      </c>
      <c r="G24" s="107">
        <f>SUM('【方向別】自動車交通量(5)'!G24,'【方向別】自動車交通量(6)'!G24,'【方向別】自動車交通量(10)'!G24,'【方向別】自動車交通量(11)'!G24)</f>
        <v>2</v>
      </c>
      <c r="H24" s="107">
        <f t="shared" si="6"/>
        <v>80</v>
      </c>
      <c r="I24" s="107">
        <f t="shared" si="7"/>
        <v>7</v>
      </c>
      <c r="J24" s="107">
        <f t="shared" si="8"/>
        <v>87</v>
      </c>
      <c r="K24" s="106">
        <f t="shared" si="3"/>
        <v>8</v>
      </c>
      <c r="L24" s="105">
        <f t="shared" si="4"/>
        <v>0.9</v>
      </c>
    </row>
    <row r="25" spans="2:12" ht="14.45" customHeight="1">
      <c r="B25" s="110" t="s">
        <v>105</v>
      </c>
      <c r="C25" s="109"/>
      <c r="D25" s="108">
        <f>SUM('【方向別】自動車交通量(5)'!D25,'【方向別】自動車交通量(6)'!D25,'【方向別】自動車交通量(10)'!D25,'【方向別】自動車交通量(11)'!D25)</f>
        <v>56</v>
      </c>
      <c r="E25" s="107">
        <f>SUM('【方向別】自動車交通量(5)'!E25,'【方向別】自動車交通量(6)'!E25,'【方向別】自動車交通量(10)'!E25,'【方向別】自動車交通量(11)'!E25)</f>
        <v>22</v>
      </c>
      <c r="F25" s="107">
        <f>SUM('【方向別】自動車交通量(5)'!F25,'【方向別】自動車交通量(6)'!F25,'【方向別】自動車交通量(10)'!F25,'【方向別】自動車交通量(11)'!F25)</f>
        <v>13</v>
      </c>
      <c r="G25" s="107">
        <f>SUM('【方向別】自動車交通量(5)'!G25,'【方向別】自動車交通量(6)'!G25,'【方向別】自動車交通量(10)'!G25,'【方向別】自動車交通量(11)'!G25)</f>
        <v>0</v>
      </c>
      <c r="H25" s="107">
        <f t="shared" si="6"/>
        <v>78</v>
      </c>
      <c r="I25" s="107">
        <f t="shared" si="7"/>
        <v>13</v>
      </c>
      <c r="J25" s="107">
        <f t="shared" si="8"/>
        <v>91</v>
      </c>
      <c r="K25" s="106">
        <f t="shared" si="3"/>
        <v>14.3</v>
      </c>
      <c r="L25" s="105">
        <f t="shared" si="4"/>
        <v>1</v>
      </c>
    </row>
    <row r="26" spans="2:12" ht="14.45" customHeight="1">
      <c r="B26" s="110" t="s">
        <v>104</v>
      </c>
      <c r="C26" s="109"/>
      <c r="D26" s="108">
        <f>SUM('【方向別】自動車交通量(5)'!D26,'【方向別】自動車交通量(6)'!D26,'【方向別】自動車交通量(10)'!D26,'【方向別】自動車交通量(11)'!D26)</f>
        <v>57</v>
      </c>
      <c r="E26" s="107">
        <f>SUM('【方向別】自動車交通量(5)'!E26,'【方向別】自動車交通量(6)'!E26,'【方向別】自動車交通量(10)'!E26,'【方向別】自動車交通量(11)'!E26)</f>
        <v>8</v>
      </c>
      <c r="F26" s="107">
        <f>SUM('【方向別】自動車交通量(5)'!F26,'【方向別】自動車交通量(6)'!F26,'【方向別】自動車交通量(10)'!F26,'【方向別】自動車交通量(11)'!F26)</f>
        <v>12</v>
      </c>
      <c r="G26" s="107">
        <f>SUM('【方向別】自動車交通量(5)'!G26,'【方向別】自動車交通量(6)'!G26,'【方向別】自動車交通量(10)'!G26,'【方向別】自動車交通量(11)'!G26)</f>
        <v>4</v>
      </c>
      <c r="H26" s="107">
        <f t="shared" si="6"/>
        <v>65</v>
      </c>
      <c r="I26" s="107">
        <f t="shared" si="7"/>
        <v>16</v>
      </c>
      <c r="J26" s="107">
        <f t="shared" si="8"/>
        <v>81</v>
      </c>
      <c r="K26" s="106">
        <f t="shared" si="3"/>
        <v>19.8</v>
      </c>
      <c r="L26" s="105">
        <f t="shared" si="4"/>
        <v>0.9</v>
      </c>
    </row>
    <row r="27" spans="2:12" ht="14.45" customHeight="1">
      <c r="B27" s="110" t="s">
        <v>103</v>
      </c>
      <c r="C27" s="109"/>
      <c r="D27" s="108">
        <f>SUM('【方向別】自動車交通量(5)'!D27,'【方向別】自動車交通量(6)'!D27,'【方向別】自動車交通量(10)'!D27,'【方向別】自動車交通量(11)'!D27)</f>
        <v>65</v>
      </c>
      <c r="E27" s="107">
        <f>SUM('【方向別】自動車交通量(5)'!E27,'【方向別】自動車交通量(6)'!E27,'【方向別】自動車交通量(10)'!E27,'【方向別】自動車交通量(11)'!E27)</f>
        <v>10</v>
      </c>
      <c r="F27" s="107">
        <f>SUM('【方向別】自動車交通量(5)'!F27,'【方向別】自動車交通量(6)'!F27,'【方向別】自動車交通量(10)'!F27,'【方向別】自動車交通量(11)'!F27)</f>
        <v>22</v>
      </c>
      <c r="G27" s="107">
        <f>SUM('【方向別】自動車交通量(5)'!G27,'【方向別】自動車交通量(6)'!G27,'【方向別】自動車交通量(10)'!G27,'【方向別】自動車交通量(11)'!G27)</f>
        <v>5</v>
      </c>
      <c r="H27" s="107">
        <f t="shared" si="6"/>
        <v>75</v>
      </c>
      <c r="I27" s="107">
        <f t="shared" si="7"/>
        <v>27</v>
      </c>
      <c r="J27" s="107">
        <f t="shared" si="8"/>
        <v>102</v>
      </c>
      <c r="K27" s="106">
        <f t="shared" si="3"/>
        <v>26.5</v>
      </c>
      <c r="L27" s="105">
        <f t="shared" si="4"/>
        <v>1.1000000000000001</v>
      </c>
    </row>
    <row r="28" spans="2:12" ht="14.45" customHeight="1">
      <c r="B28" s="104" t="s">
        <v>227</v>
      </c>
      <c r="C28" s="103"/>
      <c r="D28" s="102">
        <f>SUM('【方向別】自動車交通量(5)'!D28,'【方向別】自動車交通量(6)'!D28,'【方向別】自動車交通量(10)'!D28,'【方向別】自動車交通量(11)'!D28)</f>
        <v>56</v>
      </c>
      <c r="E28" s="101">
        <f>SUM('【方向別】自動車交通量(5)'!E28,'【方向別】自動車交通量(6)'!E28,'【方向別】自動車交通量(10)'!E28,'【方向別】自動車交通量(11)'!E28)</f>
        <v>12</v>
      </c>
      <c r="F28" s="101">
        <f>SUM('【方向別】自動車交通量(5)'!F28,'【方向別】自動車交通量(6)'!F28,'【方向別】自動車交通量(10)'!F28,'【方向別】自動車交通量(11)'!F28)</f>
        <v>10</v>
      </c>
      <c r="G28" s="101">
        <f>SUM('【方向別】自動車交通量(5)'!G28,'【方向別】自動車交通量(6)'!G28,'【方向別】自動車交通量(10)'!G28,'【方向別】自動車交通量(11)'!G28)</f>
        <v>2</v>
      </c>
      <c r="H28" s="101">
        <f t="shared" si="6"/>
        <v>68</v>
      </c>
      <c r="I28" s="101">
        <f t="shared" si="7"/>
        <v>12</v>
      </c>
      <c r="J28" s="101">
        <f t="shared" si="8"/>
        <v>80</v>
      </c>
      <c r="K28" s="100">
        <f t="shared" si="3"/>
        <v>15</v>
      </c>
      <c r="L28" s="99">
        <f t="shared" si="4"/>
        <v>0.9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355</v>
      </c>
      <c r="E29" s="95">
        <f t="shared" si="9"/>
        <v>73</v>
      </c>
      <c r="F29" s="95">
        <f t="shared" si="9"/>
        <v>69</v>
      </c>
      <c r="G29" s="95">
        <f t="shared" si="9"/>
        <v>14</v>
      </c>
      <c r="H29" s="95">
        <f t="shared" si="9"/>
        <v>428</v>
      </c>
      <c r="I29" s="95">
        <f t="shared" si="9"/>
        <v>83</v>
      </c>
      <c r="J29" s="95">
        <f t="shared" si="9"/>
        <v>511</v>
      </c>
      <c r="K29" s="94">
        <f t="shared" si="3"/>
        <v>16.2</v>
      </c>
      <c r="L29" s="93">
        <f t="shared" si="4"/>
        <v>5.5</v>
      </c>
    </row>
    <row r="30" spans="2:12" ht="14.45" customHeight="1" thickTop="1">
      <c r="B30" s="124" t="s">
        <v>226</v>
      </c>
      <c r="C30" s="123"/>
      <c r="D30" s="90">
        <f>SUM('【方向別】自動車交通量(5)'!D30,'【方向別】自動車交通量(6)'!D30,'【方向別】自動車交通量(10)'!D30,'【方向別】自動車交通量(11)'!D30)</f>
        <v>393</v>
      </c>
      <c r="E30" s="89">
        <f>SUM('【方向別】自動車交通量(5)'!E30,'【方向別】自動車交通量(6)'!E30,'【方向別】自動車交通量(10)'!E30,'【方向別】自動車交通量(11)'!E30)</f>
        <v>80</v>
      </c>
      <c r="F30" s="89">
        <f>SUM('【方向別】自動車交通量(5)'!F30,'【方向別】自動車交通量(6)'!F30,'【方向別】自動車交通量(10)'!F30,'【方向別】自動車交通量(11)'!F30)</f>
        <v>78</v>
      </c>
      <c r="G30" s="89">
        <f>SUM('【方向別】自動車交通量(5)'!G30,'【方向別】自動車交通量(6)'!G30,'【方向別】自動車交通量(10)'!G30,'【方向別】自動車交通量(11)'!G30)</f>
        <v>8</v>
      </c>
      <c r="H30" s="89">
        <f t="shared" ref="H30:H43" si="10">SUM(D30:E30)</f>
        <v>473</v>
      </c>
      <c r="I30" s="89">
        <f t="shared" ref="I30:I43" si="11">SUM(F30:G30)</f>
        <v>86</v>
      </c>
      <c r="J30" s="89">
        <f t="shared" ref="J30:J43" si="12">SUM(H30:I30)</f>
        <v>559</v>
      </c>
      <c r="K30" s="88">
        <f t="shared" si="3"/>
        <v>15.4</v>
      </c>
      <c r="L30" s="87">
        <f t="shared" si="4"/>
        <v>6</v>
      </c>
    </row>
    <row r="31" spans="2:12" ht="14.45" customHeight="1">
      <c r="B31" s="122" t="s">
        <v>225</v>
      </c>
      <c r="C31" s="121"/>
      <c r="D31" s="120">
        <f>SUM('【方向別】自動車交通量(5)'!D31,'【方向別】自動車交通量(6)'!D31,'【方向別】自動車交通量(10)'!D31,'【方向別】自動車交通量(11)'!D31)</f>
        <v>436</v>
      </c>
      <c r="E31" s="119">
        <f>SUM('【方向別】自動車交通量(5)'!E31,'【方向別】自動車交通量(6)'!E31,'【方向別】自動車交通量(10)'!E31,'【方向別】自動車交通量(11)'!E31)</f>
        <v>122</v>
      </c>
      <c r="F31" s="119">
        <f>SUM('【方向別】自動車交通量(5)'!F31,'【方向別】自動車交通量(6)'!F31,'【方向別】自動車交通量(10)'!F31,'【方向別】自動車交通量(11)'!F31)</f>
        <v>72</v>
      </c>
      <c r="G31" s="119">
        <f>SUM('【方向別】自動車交通量(5)'!G31,'【方向別】自動車交通量(6)'!G31,'【方向別】自動車交通量(10)'!G31,'【方向別】自動車交通量(11)'!G31)</f>
        <v>7</v>
      </c>
      <c r="H31" s="119">
        <f t="shared" si="10"/>
        <v>558</v>
      </c>
      <c r="I31" s="119">
        <f t="shared" si="11"/>
        <v>79</v>
      </c>
      <c r="J31" s="119">
        <f t="shared" si="12"/>
        <v>637</v>
      </c>
      <c r="K31" s="118">
        <f t="shared" si="3"/>
        <v>12.4</v>
      </c>
      <c r="L31" s="117">
        <f t="shared" si="4"/>
        <v>6.8</v>
      </c>
    </row>
    <row r="32" spans="2:12" ht="14.45" customHeight="1">
      <c r="B32" s="122" t="s">
        <v>224</v>
      </c>
      <c r="C32" s="121"/>
      <c r="D32" s="120">
        <f>SUM('【方向別】自動車交通量(5)'!D32,'【方向別】自動車交通量(6)'!D32,'【方向別】自動車交通量(10)'!D32,'【方向別】自動車交通量(11)'!D32)</f>
        <v>547</v>
      </c>
      <c r="E32" s="119">
        <f>SUM('【方向別】自動車交通量(5)'!E32,'【方向別】自動車交通量(6)'!E32,'【方向別】自動車交通量(10)'!E32,'【方向別】自動車交通量(11)'!E32)</f>
        <v>127</v>
      </c>
      <c r="F32" s="119">
        <f>SUM('【方向別】自動車交通量(5)'!F32,'【方向別】自動車交通量(6)'!F32,'【方向別】自動車交通量(10)'!F32,'【方向別】自動車交通量(11)'!F32)</f>
        <v>68</v>
      </c>
      <c r="G32" s="119">
        <f>SUM('【方向別】自動車交通量(5)'!G32,'【方向別】自動車交通量(6)'!G32,'【方向別】自動車交通量(10)'!G32,'【方向別】自動車交通量(11)'!G32)</f>
        <v>5</v>
      </c>
      <c r="H32" s="119">
        <f t="shared" si="10"/>
        <v>674</v>
      </c>
      <c r="I32" s="119">
        <f t="shared" si="11"/>
        <v>73</v>
      </c>
      <c r="J32" s="119">
        <f t="shared" si="12"/>
        <v>747</v>
      </c>
      <c r="K32" s="118">
        <f t="shared" si="3"/>
        <v>9.8000000000000007</v>
      </c>
      <c r="L32" s="117">
        <f t="shared" si="4"/>
        <v>8</v>
      </c>
    </row>
    <row r="33" spans="2:12" ht="14.45" customHeight="1">
      <c r="B33" s="122" t="s">
        <v>223</v>
      </c>
      <c r="C33" s="121"/>
      <c r="D33" s="120">
        <f>SUM('【方向別】自動車交通量(5)'!D33,'【方向別】自動車交通量(6)'!D33,'【方向別】自動車交通量(10)'!D33,'【方向別】自動車交通量(11)'!D33)</f>
        <v>595</v>
      </c>
      <c r="E33" s="119">
        <f>SUM('【方向別】自動車交通量(5)'!E33,'【方向別】自動車交通量(6)'!E33,'【方向別】自動車交通量(10)'!E33,'【方向別】自動車交通量(11)'!E33)</f>
        <v>90</v>
      </c>
      <c r="F33" s="119">
        <f>SUM('【方向別】自動車交通量(5)'!F33,'【方向別】自動車交通量(6)'!F33,'【方向別】自動車交通量(10)'!F33,'【方向別】自動車交通量(11)'!F33)</f>
        <v>47</v>
      </c>
      <c r="G33" s="119">
        <f>SUM('【方向別】自動車交通量(5)'!G33,'【方向別】自動車交通量(6)'!G33,'【方向別】自動車交通量(10)'!G33,'【方向別】自動車交通量(11)'!G33)</f>
        <v>4</v>
      </c>
      <c r="H33" s="119">
        <f t="shared" si="10"/>
        <v>685</v>
      </c>
      <c r="I33" s="119">
        <f t="shared" si="11"/>
        <v>51</v>
      </c>
      <c r="J33" s="119">
        <f t="shared" si="12"/>
        <v>736</v>
      </c>
      <c r="K33" s="118">
        <f t="shared" si="3"/>
        <v>6.9</v>
      </c>
      <c r="L33" s="117">
        <f t="shared" si="4"/>
        <v>7.9</v>
      </c>
    </row>
    <row r="34" spans="2:12" ht="14.45" customHeight="1">
      <c r="B34" s="122" t="s">
        <v>222</v>
      </c>
      <c r="C34" s="121"/>
      <c r="D34" s="120">
        <f>SUM('【方向別】自動車交通量(5)'!D34,'【方向別】自動車交通量(6)'!D34,'【方向別】自動車交通量(10)'!D34,'【方向別】自動車交通量(11)'!D34)</f>
        <v>598</v>
      </c>
      <c r="E34" s="119">
        <f>SUM('【方向別】自動車交通量(5)'!E34,'【方向別】自動車交通量(6)'!E34,'【方向別】自動車交通量(10)'!E34,'【方向別】自動車交通量(11)'!E34)</f>
        <v>86</v>
      </c>
      <c r="F34" s="119">
        <f>SUM('【方向別】自動車交通量(5)'!F34,'【方向別】自動車交通量(6)'!F34,'【方向別】自動車交通量(10)'!F34,'【方向別】自動車交通量(11)'!F34)</f>
        <v>68</v>
      </c>
      <c r="G34" s="119">
        <f>SUM('【方向別】自動車交通量(5)'!G34,'【方向別】自動車交通量(6)'!G34,'【方向別】自動車交通量(10)'!G34,'【方向別】自動車交通量(11)'!G34)</f>
        <v>6</v>
      </c>
      <c r="H34" s="119">
        <f t="shared" si="10"/>
        <v>684</v>
      </c>
      <c r="I34" s="119">
        <f t="shared" si="11"/>
        <v>74</v>
      </c>
      <c r="J34" s="119">
        <f t="shared" si="12"/>
        <v>758</v>
      </c>
      <c r="K34" s="118">
        <f t="shared" si="3"/>
        <v>9.8000000000000007</v>
      </c>
      <c r="L34" s="117">
        <f t="shared" si="4"/>
        <v>8.1</v>
      </c>
    </row>
    <row r="35" spans="2:12" ht="14.45" customHeight="1">
      <c r="B35" s="122" t="s">
        <v>221</v>
      </c>
      <c r="C35" s="121"/>
      <c r="D35" s="120">
        <f>SUM('【方向別】自動車交通量(5)'!D35,'【方向別】自動車交通量(6)'!D35,'【方向別】自動車交通量(10)'!D35,'【方向別】自動車交通量(11)'!D35)</f>
        <v>629</v>
      </c>
      <c r="E35" s="119">
        <f>SUM('【方向別】自動車交通量(5)'!E35,'【方向別】自動車交通量(6)'!E35,'【方向別】自動車交通量(10)'!E35,'【方向別】自動車交通量(11)'!E35)</f>
        <v>110</v>
      </c>
      <c r="F35" s="119">
        <f>SUM('【方向別】自動車交通量(5)'!F35,'【方向別】自動車交通量(6)'!F35,'【方向別】自動車交通量(10)'!F35,'【方向別】自動車交通量(11)'!F35)</f>
        <v>50</v>
      </c>
      <c r="G35" s="119">
        <f>SUM('【方向別】自動車交通量(5)'!G35,'【方向別】自動車交通量(6)'!G35,'【方向別】自動車交通量(10)'!G35,'【方向別】自動車交通量(11)'!G35)</f>
        <v>9</v>
      </c>
      <c r="H35" s="119">
        <f t="shared" si="10"/>
        <v>739</v>
      </c>
      <c r="I35" s="119">
        <f t="shared" si="11"/>
        <v>59</v>
      </c>
      <c r="J35" s="119">
        <f t="shared" si="12"/>
        <v>798</v>
      </c>
      <c r="K35" s="118">
        <f t="shared" si="3"/>
        <v>7.4</v>
      </c>
      <c r="L35" s="117">
        <f t="shared" si="4"/>
        <v>8.6</v>
      </c>
    </row>
    <row r="36" spans="2:12" ht="14.45" customHeight="1">
      <c r="B36" s="122" t="s">
        <v>220</v>
      </c>
      <c r="C36" s="121"/>
      <c r="D36" s="120">
        <f>SUM('【方向別】自動車交通量(5)'!D36,'【方向別】自動車交通量(6)'!D36,'【方向別】自動車交通量(10)'!D36,'【方向別】自動車交通量(11)'!D36)</f>
        <v>642</v>
      </c>
      <c r="E36" s="119">
        <f>SUM('【方向別】自動車交通量(5)'!E36,'【方向別】自動車交通量(6)'!E36,'【方向別】自動車交通量(10)'!E36,'【方向別】自動車交通量(11)'!E36)</f>
        <v>115</v>
      </c>
      <c r="F36" s="119">
        <f>SUM('【方向別】自動車交通量(5)'!F36,'【方向別】自動車交通量(6)'!F36,'【方向別】自動車交通量(10)'!F36,'【方向別】自動車交通量(11)'!F36)</f>
        <v>52</v>
      </c>
      <c r="G36" s="119">
        <f>SUM('【方向別】自動車交通量(5)'!G36,'【方向別】自動車交通量(6)'!G36,'【方向別】自動車交通量(10)'!G36,'【方向別】自動車交通量(11)'!G36)</f>
        <v>7</v>
      </c>
      <c r="H36" s="119">
        <f t="shared" si="10"/>
        <v>757</v>
      </c>
      <c r="I36" s="119">
        <f t="shared" si="11"/>
        <v>59</v>
      </c>
      <c r="J36" s="119">
        <f t="shared" si="12"/>
        <v>816</v>
      </c>
      <c r="K36" s="118">
        <f t="shared" si="3"/>
        <v>7.2</v>
      </c>
      <c r="L36" s="117">
        <f t="shared" si="4"/>
        <v>8.6999999999999993</v>
      </c>
    </row>
    <row r="37" spans="2:12" ht="14.45" customHeight="1">
      <c r="B37" s="122" t="s">
        <v>219</v>
      </c>
      <c r="C37" s="121"/>
      <c r="D37" s="120">
        <f>SUM('【方向別】自動車交通量(5)'!D37,'【方向別】自動車交通量(6)'!D37,'【方向別】自動車交通量(10)'!D37,'【方向別】自動車交通量(11)'!D37)</f>
        <v>776</v>
      </c>
      <c r="E37" s="119">
        <f>SUM('【方向別】自動車交通量(5)'!E37,'【方向別】自動車交通量(6)'!E37,'【方向別】自動車交通量(10)'!E37,'【方向別】自動車交通量(11)'!E37)</f>
        <v>145</v>
      </c>
      <c r="F37" s="119">
        <f>SUM('【方向別】自動車交通量(5)'!F37,'【方向別】自動車交通量(6)'!F37,'【方向別】自動車交通量(10)'!F37,'【方向別】自動車交通量(11)'!F37)</f>
        <v>50</v>
      </c>
      <c r="G37" s="119">
        <f>SUM('【方向別】自動車交通量(5)'!G37,'【方向別】自動車交通量(6)'!G37,'【方向別】自動車交通量(10)'!G37,'【方向別】自動車交通量(11)'!G37)</f>
        <v>8</v>
      </c>
      <c r="H37" s="119">
        <f t="shared" si="10"/>
        <v>921</v>
      </c>
      <c r="I37" s="119">
        <f t="shared" si="11"/>
        <v>58</v>
      </c>
      <c r="J37" s="119">
        <f t="shared" si="12"/>
        <v>979</v>
      </c>
      <c r="K37" s="118">
        <f t="shared" si="3"/>
        <v>5.9</v>
      </c>
      <c r="L37" s="117">
        <f t="shared" si="4"/>
        <v>10.5</v>
      </c>
    </row>
    <row r="38" spans="2:12" ht="14.45" customHeight="1">
      <c r="B38" s="116" t="s">
        <v>92</v>
      </c>
      <c r="C38" s="115"/>
      <c r="D38" s="114">
        <f>SUM('【方向別】自動車交通量(5)'!D38,'【方向別】自動車交通量(6)'!D38,'【方向別】自動車交通量(10)'!D38,'【方向別】自動車交通量(11)'!D38)</f>
        <v>163</v>
      </c>
      <c r="E38" s="113">
        <f>SUM('【方向別】自動車交通量(5)'!E38,'【方向別】自動車交通量(6)'!E38,'【方向別】自動車交通量(10)'!E38,'【方向別】自動車交通量(11)'!E38)</f>
        <v>18</v>
      </c>
      <c r="F38" s="113">
        <f>SUM('【方向別】自動車交通量(5)'!F38,'【方向別】自動車交通量(6)'!F38,'【方向別】自動車交通量(10)'!F38,'【方向別】自動車交通量(11)'!F38)</f>
        <v>11</v>
      </c>
      <c r="G38" s="113">
        <f>SUM('【方向別】自動車交通量(5)'!G38,'【方向別】自動車交通量(6)'!G38,'【方向別】自動車交通量(10)'!G38,'【方向別】自動車交通量(11)'!G38)</f>
        <v>2</v>
      </c>
      <c r="H38" s="113">
        <f t="shared" si="10"/>
        <v>181</v>
      </c>
      <c r="I38" s="113">
        <f t="shared" si="11"/>
        <v>13</v>
      </c>
      <c r="J38" s="113">
        <f t="shared" si="12"/>
        <v>194</v>
      </c>
      <c r="K38" s="112">
        <f t="shared" si="3"/>
        <v>6.7</v>
      </c>
      <c r="L38" s="111">
        <f t="shared" si="4"/>
        <v>2.1</v>
      </c>
    </row>
    <row r="39" spans="2:12" ht="14.45" customHeight="1">
      <c r="B39" s="110" t="s">
        <v>91</v>
      </c>
      <c r="C39" s="109"/>
      <c r="D39" s="108">
        <f>SUM('【方向別】自動車交通量(5)'!D39,'【方向別】自動車交通量(6)'!D39,'【方向別】自動車交通量(10)'!D39,'【方向別】自動車交通量(11)'!D39)</f>
        <v>166</v>
      </c>
      <c r="E39" s="107">
        <f>SUM('【方向別】自動車交通量(5)'!E39,'【方向別】自動車交通量(6)'!E39,'【方向別】自動車交通量(10)'!E39,'【方向別】自動車交通量(11)'!E39)</f>
        <v>22</v>
      </c>
      <c r="F39" s="107">
        <f>SUM('【方向別】自動車交通量(5)'!F39,'【方向別】自動車交通量(6)'!F39,'【方向別】自動車交通量(10)'!F39,'【方向別】自動車交通量(11)'!F39)</f>
        <v>11</v>
      </c>
      <c r="G39" s="107">
        <f>SUM('【方向別】自動車交通量(5)'!G39,'【方向別】自動車交通量(6)'!G39,'【方向別】自動車交通量(10)'!G39,'【方向別】自動車交通量(11)'!G39)</f>
        <v>1</v>
      </c>
      <c r="H39" s="107">
        <f t="shared" si="10"/>
        <v>188</v>
      </c>
      <c r="I39" s="107">
        <f t="shared" si="11"/>
        <v>12</v>
      </c>
      <c r="J39" s="107">
        <f t="shared" si="12"/>
        <v>200</v>
      </c>
      <c r="K39" s="106">
        <f t="shared" si="3"/>
        <v>6</v>
      </c>
      <c r="L39" s="105">
        <f t="shared" si="4"/>
        <v>2.1</v>
      </c>
    </row>
    <row r="40" spans="2:12" ht="14.45" customHeight="1">
      <c r="B40" s="110" t="s">
        <v>90</v>
      </c>
      <c r="C40" s="109"/>
      <c r="D40" s="108">
        <f>SUM('【方向別】自動車交通量(5)'!D40,'【方向別】自動車交通量(6)'!D40,'【方向別】自動車交通量(10)'!D40,'【方向別】自動車交通量(11)'!D40)</f>
        <v>169</v>
      </c>
      <c r="E40" s="107">
        <f>SUM('【方向別】自動車交通量(5)'!E40,'【方向別】自動車交通量(6)'!E40,'【方向別】自動車交通量(10)'!E40,'【方向別】自動車交通量(11)'!E40)</f>
        <v>28</v>
      </c>
      <c r="F40" s="107">
        <f>SUM('【方向別】自動車交通量(5)'!F40,'【方向別】自動車交通量(6)'!F40,'【方向別】自動車交通量(10)'!F40,'【方向別】自動車交通量(11)'!F40)</f>
        <v>6</v>
      </c>
      <c r="G40" s="107">
        <f>SUM('【方向別】自動車交通量(5)'!G40,'【方向別】自動車交通量(6)'!G40,'【方向別】自動車交通量(10)'!G40,'【方向別】自動車交通量(11)'!G40)</f>
        <v>1</v>
      </c>
      <c r="H40" s="107">
        <f t="shared" si="10"/>
        <v>197</v>
      </c>
      <c r="I40" s="107">
        <f t="shared" si="11"/>
        <v>7</v>
      </c>
      <c r="J40" s="107">
        <f t="shared" si="12"/>
        <v>204</v>
      </c>
      <c r="K40" s="106">
        <f t="shared" si="3"/>
        <v>3.4</v>
      </c>
      <c r="L40" s="105">
        <f t="shared" si="4"/>
        <v>2.2000000000000002</v>
      </c>
    </row>
    <row r="41" spans="2:12" ht="14.45" customHeight="1">
      <c r="B41" s="110" t="s">
        <v>89</v>
      </c>
      <c r="C41" s="109"/>
      <c r="D41" s="108">
        <f>SUM('【方向別】自動車交通量(5)'!D41,'【方向別】自動車交通量(6)'!D41,'【方向別】自動車交通量(10)'!D41,'【方向別】自動車交通量(11)'!D41)</f>
        <v>155</v>
      </c>
      <c r="E41" s="107">
        <f>SUM('【方向別】自動車交通量(5)'!E41,'【方向別】自動車交通量(6)'!E41,'【方向別】自動車交通量(10)'!E41,'【方向別】自動車交通量(11)'!E41)</f>
        <v>27</v>
      </c>
      <c r="F41" s="107">
        <f>SUM('【方向別】自動車交通量(5)'!F41,'【方向別】自動車交通量(6)'!F41,'【方向別】自動車交通量(10)'!F41,'【方向別】自動車交通量(11)'!F41)</f>
        <v>8</v>
      </c>
      <c r="G41" s="107">
        <f>SUM('【方向別】自動車交通量(5)'!G41,'【方向別】自動車交通量(6)'!G41,'【方向別】自動車交通量(10)'!G41,'【方向別】自動車交通量(11)'!G41)</f>
        <v>2</v>
      </c>
      <c r="H41" s="107">
        <f t="shared" si="10"/>
        <v>182</v>
      </c>
      <c r="I41" s="107">
        <f t="shared" si="11"/>
        <v>10</v>
      </c>
      <c r="J41" s="107">
        <f t="shared" si="12"/>
        <v>192</v>
      </c>
      <c r="K41" s="106">
        <f t="shared" si="3"/>
        <v>5.2</v>
      </c>
      <c r="L41" s="105">
        <f t="shared" si="4"/>
        <v>2.1</v>
      </c>
    </row>
    <row r="42" spans="2:12" ht="14.45" customHeight="1">
      <c r="B42" s="110" t="s">
        <v>88</v>
      </c>
      <c r="C42" s="109"/>
      <c r="D42" s="108">
        <f>SUM('【方向別】自動車交通量(5)'!D42,'【方向別】自動車交通量(6)'!D42,'【方向別】自動車交通量(10)'!D42,'【方向別】自動車交通量(11)'!D42)</f>
        <v>158</v>
      </c>
      <c r="E42" s="107">
        <f>SUM('【方向別】自動車交通量(5)'!E42,'【方向別】自動車交通量(6)'!E42,'【方向別】自動車交通量(10)'!E42,'【方向別】自動車交通量(11)'!E42)</f>
        <v>27</v>
      </c>
      <c r="F42" s="107">
        <f>SUM('【方向別】自動車交通量(5)'!F42,'【方向別】自動車交通量(6)'!F42,'【方向別】自動車交通量(10)'!F42,'【方向別】自動車交通量(11)'!F42)</f>
        <v>3</v>
      </c>
      <c r="G42" s="107">
        <f>SUM('【方向別】自動車交通量(5)'!G42,'【方向別】自動車交通量(6)'!G42,'【方向別】自動車交通量(10)'!G42,'【方向別】自動車交通量(11)'!G42)</f>
        <v>2</v>
      </c>
      <c r="H42" s="107">
        <f t="shared" si="10"/>
        <v>185</v>
      </c>
      <c r="I42" s="107">
        <f t="shared" si="11"/>
        <v>5</v>
      </c>
      <c r="J42" s="107">
        <f t="shared" si="12"/>
        <v>190</v>
      </c>
      <c r="K42" s="106">
        <f t="shared" si="3"/>
        <v>2.6</v>
      </c>
      <c r="L42" s="105">
        <f t="shared" si="4"/>
        <v>2</v>
      </c>
    </row>
    <row r="43" spans="2:12" ht="14.45" customHeight="1">
      <c r="B43" s="104" t="s">
        <v>218</v>
      </c>
      <c r="C43" s="103"/>
      <c r="D43" s="102">
        <f>SUM('【方向別】自動車交通量(5)'!D43,'【方向別】自動車交通量(6)'!D43,'【方向別】自動車交通量(10)'!D43,'【方向別】自動車交通量(11)'!D43)</f>
        <v>169</v>
      </c>
      <c r="E43" s="101">
        <f>SUM('【方向別】自動車交通量(5)'!E43,'【方向別】自動車交通量(6)'!E43,'【方向別】自動車交通量(10)'!E43,'【方向別】自動車交通量(11)'!E43)</f>
        <v>29</v>
      </c>
      <c r="F43" s="101">
        <f>SUM('【方向別】自動車交通量(5)'!F43,'【方向別】自動車交通量(6)'!F43,'【方向別】自動車交通量(10)'!F43,'【方向別】自動車交通量(11)'!F43)</f>
        <v>6</v>
      </c>
      <c r="G43" s="101">
        <f>SUM('【方向別】自動車交通量(5)'!G43,'【方向別】自動車交通量(6)'!G43,'【方向別】自動車交通量(10)'!G43,'【方向別】自動車交通量(11)'!G43)</f>
        <v>1</v>
      </c>
      <c r="H43" s="101">
        <f t="shared" si="10"/>
        <v>198</v>
      </c>
      <c r="I43" s="101">
        <f t="shared" si="11"/>
        <v>7</v>
      </c>
      <c r="J43" s="101">
        <f t="shared" si="12"/>
        <v>205</v>
      </c>
      <c r="K43" s="100">
        <f t="shared" si="3"/>
        <v>3.4</v>
      </c>
      <c r="L43" s="99">
        <f t="shared" si="4"/>
        <v>2.2000000000000002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980</v>
      </c>
      <c r="E44" s="95">
        <f t="shared" si="13"/>
        <v>151</v>
      </c>
      <c r="F44" s="95">
        <f t="shared" si="13"/>
        <v>45</v>
      </c>
      <c r="G44" s="95">
        <f t="shared" si="13"/>
        <v>9</v>
      </c>
      <c r="H44" s="95">
        <f t="shared" si="13"/>
        <v>1131</v>
      </c>
      <c r="I44" s="95">
        <f t="shared" si="13"/>
        <v>54</v>
      </c>
      <c r="J44" s="95">
        <f t="shared" si="13"/>
        <v>1185</v>
      </c>
      <c r="K44" s="94">
        <f t="shared" si="3"/>
        <v>4.5999999999999996</v>
      </c>
      <c r="L44" s="93">
        <f t="shared" si="4"/>
        <v>12.7</v>
      </c>
    </row>
    <row r="45" spans="2:12" ht="14.45" customHeight="1" thickTop="1">
      <c r="B45" s="116" t="s">
        <v>85</v>
      </c>
      <c r="C45" s="115"/>
      <c r="D45" s="114">
        <f>SUM('【方向別】自動車交通量(5)'!D45,'【方向別】自動車交通量(6)'!D45,'【方向別】自動車交通量(10)'!D45,'【方向別】自動車交通量(11)'!D45)</f>
        <v>174</v>
      </c>
      <c r="E45" s="113">
        <f>SUM('【方向別】自動車交通量(5)'!E45,'【方向別】自動車交通量(6)'!E45,'【方向別】自動車交通量(10)'!E45,'【方向別】自動車交通量(11)'!E45)</f>
        <v>24</v>
      </c>
      <c r="F45" s="113">
        <f>SUM('【方向別】自動車交通量(5)'!F45,'【方向別】自動車交通量(6)'!F45,'【方向別】自動車交通量(10)'!F45,'【方向別】自動車交通量(11)'!F45)</f>
        <v>3</v>
      </c>
      <c r="G45" s="113">
        <f>SUM('【方向別】自動車交通量(5)'!G45,'【方向別】自動車交通量(6)'!G45,'【方向別】自動車交通量(10)'!G45,'【方向別】自動車交通量(11)'!G45)</f>
        <v>2</v>
      </c>
      <c r="H45" s="113">
        <f t="shared" ref="H45:H50" si="14">SUM(D45:E45)</f>
        <v>198</v>
      </c>
      <c r="I45" s="113">
        <f t="shared" ref="I45:I50" si="15">SUM(F45:G45)</f>
        <v>5</v>
      </c>
      <c r="J45" s="113">
        <f t="shared" ref="J45:J50" si="16">SUM(H45:I45)</f>
        <v>203</v>
      </c>
      <c r="K45" s="112">
        <f t="shared" si="3"/>
        <v>2.5</v>
      </c>
      <c r="L45" s="111">
        <f t="shared" si="4"/>
        <v>2.2000000000000002</v>
      </c>
    </row>
    <row r="46" spans="2:12" ht="14.45" customHeight="1">
      <c r="B46" s="110" t="s">
        <v>84</v>
      </c>
      <c r="C46" s="109"/>
      <c r="D46" s="108">
        <f>SUM('【方向別】自動車交通量(5)'!D46,'【方向別】自動車交通量(6)'!D46,'【方向別】自動車交通量(10)'!D46,'【方向別】自動車交通量(11)'!D46)</f>
        <v>177</v>
      </c>
      <c r="E46" s="107">
        <f>SUM('【方向別】自動車交通量(5)'!E46,'【方向別】自動車交通量(6)'!E46,'【方向別】自動車交通量(10)'!E46,'【方向別】自動車交通量(11)'!E46)</f>
        <v>23</v>
      </c>
      <c r="F46" s="107">
        <f>SUM('【方向別】自動車交通量(5)'!F46,'【方向別】自動車交通量(6)'!F46,'【方向別】自動車交通量(10)'!F46,'【方向別】自動車交通量(11)'!F46)</f>
        <v>5</v>
      </c>
      <c r="G46" s="107">
        <f>SUM('【方向別】自動車交通量(5)'!G46,'【方向別】自動車交通量(6)'!G46,'【方向別】自動車交通量(10)'!G46,'【方向別】自動車交通量(11)'!G46)</f>
        <v>1</v>
      </c>
      <c r="H46" s="107">
        <f t="shared" si="14"/>
        <v>200</v>
      </c>
      <c r="I46" s="107">
        <f t="shared" si="15"/>
        <v>6</v>
      </c>
      <c r="J46" s="107">
        <f t="shared" si="16"/>
        <v>206</v>
      </c>
      <c r="K46" s="106">
        <f t="shared" si="3"/>
        <v>2.9</v>
      </c>
      <c r="L46" s="105">
        <f t="shared" si="4"/>
        <v>2.2000000000000002</v>
      </c>
    </row>
    <row r="47" spans="2:12" ht="14.45" customHeight="1">
      <c r="B47" s="110" t="s">
        <v>83</v>
      </c>
      <c r="C47" s="109"/>
      <c r="D47" s="108">
        <f>SUM('【方向別】自動車交通量(5)'!D47,'【方向別】自動車交通量(6)'!D47,'【方向別】自動車交通量(10)'!D47,'【方向別】自動車交通量(11)'!D47)</f>
        <v>172</v>
      </c>
      <c r="E47" s="107">
        <f>SUM('【方向別】自動車交通量(5)'!E47,'【方向別】自動車交通量(6)'!E47,'【方向別】自動車交通量(10)'!E47,'【方向別】自動車交通量(11)'!E47)</f>
        <v>14</v>
      </c>
      <c r="F47" s="107">
        <f>SUM('【方向別】自動車交通量(5)'!F47,'【方向別】自動車交通量(6)'!F47,'【方向別】自動車交通量(10)'!F47,'【方向別】自動車交通量(11)'!F47)</f>
        <v>4</v>
      </c>
      <c r="G47" s="107">
        <f>SUM('【方向別】自動車交通量(5)'!G47,'【方向別】自動車交通量(6)'!G47,'【方向別】自動車交通量(10)'!G47,'【方向別】自動車交通量(11)'!G47)</f>
        <v>1</v>
      </c>
      <c r="H47" s="107">
        <f t="shared" si="14"/>
        <v>186</v>
      </c>
      <c r="I47" s="107">
        <f t="shared" si="15"/>
        <v>5</v>
      </c>
      <c r="J47" s="107">
        <f t="shared" si="16"/>
        <v>191</v>
      </c>
      <c r="K47" s="106">
        <f t="shared" si="3"/>
        <v>2.6</v>
      </c>
      <c r="L47" s="105">
        <f t="shared" si="4"/>
        <v>2</v>
      </c>
    </row>
    <row r="48" spans="2:12" ht="14.45" customHeight="1">
      <c r="B48" s="110" t="s">
        <v>82</v>
      </c>
      <c r="C48" s="109"/>
      <c r="D48" s="108">
        <f>SUM('【方向別】自動車交通量(5)'!D48,'【方向別】自動車交通量(6)'!D48,'【方向別】自動車交通量(10)'!D48,'【方向別】自動車交通量(11)'!D48)</f>
        <v>135</v>
      </c>
      <c r="E48" s="107">
        <f>SUM('【方向別】自動車交通量(5)'!E48,'【方向別】自動車交通量(6)'!E48,'【方向別】自動車交通量(10)'!E48,'【方向別】自動車交通量(11)'!E48)</f>
        <v>15</v>
      </c>
      <c r="F48" s="107">
        <f>SUM('【方向別】自動車交通量(5)'!F48,'【方向別】自動車交通量(6)'!F48,'【方向別】自動車交通量(10)'!F48,'【方向別】自動車交通量(11)'!F48)</f>
        <v>2</v>
      </c>
      <c r="G48" s="107">
        <f>SUM('【方向別】自動車交通量(5)'!G48,'【方向別】自動車交通量(6)'!G48,'【方向別】自動車交通量(10)'!G48,'【方向別】自動車交通量(11)'!G48)</f>
        <v>2</v>
      </c>
      <c r="H48" s="107">
        <f t="shared" si="14"/>
        <v>150</v>
      </c>
      <c r="I48" s="107">
        <f t="shared" si="15"/>
        <v>4</v>
      </c>
      <c r="J48" s="107">
        <f t="shared" si="16"/>
        <v>154</v>
      </c>
      <c r="K48" s="106">
        <f t="shared" si="3"/>
        <v>2.6</v>
      </c>
      <c r="L48" s="105">
        <f t="shared" si="4"/>
        <v>1.7</v>
      </c>
    </row>
    <row r="49" spans="2:13" ht="14.45" customHeight="1">
      <c r="B49" s="110" t="s">
        <v>81</v>
      </c>
      <c r="C49" s="109"/>
      <c r="D49" s="108">
        <f>SUM('【方向別】自動車交通量(5)'!D49,'【方向別】自動車交通量(6)'!D49,'【方向別】自動車交通量(10)'!D49,'【方向別】自動車交通量(11)'!D49)</f>
        <v>166</v>
      </c>
      <c r="E49" s="107">
        <f>SUM('【方向別】自動車交通量(5)'!E49,'【方向別】自動車交通量(6)'!E49,'【方向別】自動車交通量(10)'!E49,'【方向別】自動車交通量(11)'!E49)</f>
        <v>21</v>
      </c>
      <c r="F49" s="107">
        <f>SUM('【方向別】自動車交通量(5)'!F49,'【方向別】自動車交通量(6)'!F49,'【方向別】自動車交通量(10)'!F49,'【方向別】自動車交通量(11)'!F49)</f>
        <v>7</v>
      </c>
      <c r="G49" s="107">
        <f>SUM('【方向別】自動車交通量(5)'!G49,'【方向別】自動車交通量(6)'!G49,'【方向別】自動車交通量(10)'!G49,'【方向別】自動車交通量(11)'!G49)</f>
        <v>1</v>
      </c>
      <c r="H49" s="107">
        <f t="shared" si="14"/>
        <v>187</v>
      </c>
      <c r="I49" s="107">
        <f t="shared" si="15"/>
        <v>8</v>
      </c>
      <c r="J49" s="107">
        <f t="shared" si="16"/>
        <v>195</v>
      </c>
      <c r="K49" s="106">
        <f t="shared" si="3"/>
        <v>4.0999999999999996</v>
      </c>
      <c r="L49" s="105">
        <f t="shared" si="4"/>
        <v>2.1</v>
      </c>
    </row>
    <row r="50" spans="2:13" ht="14.45" customHeight="1">
      <c r="B50" s="104" t="s">
        <v>217</v>
      </c>
      <c r="C50" s="103"/>
      <c r="D50" s="102">
        <f>SUM('【方向別】自動車交通量(5)'!D50,'【方向別】自動車交通量(6)'!D50,'【方向別】自動車交通量(10)'!D50,'【方向別】自動車交通量(11)'!D50)</f>
        <v>165</v>
      </c>
      <c r="E50" s="101">
        <f>SUM('【方向別】自動車交通量(5)'!E50,'【方向別】自動車交通量(6)'!E50,'【方向別】自動車交通量(10)'!E50,'【方向別】自動車交通量(11)'!E50)</f>
        <v>16</v>
      </c>
      <c r="F50" s="101">
        <f>SUM('【方向別】自動車交通量(5)'!F50,'【方向別】自動車交通量(6)'!F50,'【方向別】自動車交通量(10)'!F50,'【方向別】自動車交通量(11)'!F50)</f>
        <v>4</v>
      </c>
      <c r="G50" s="101">
        <f>SUM('【方向別】自動車交通量(5)'!G50,'【方向別】自動車交通量(6)'!G50,'【方向別】自動車交通量(10)'!G50,'【方向別】自動車交通量(11)'!G50)</f>
        <v>0</v>
      </c>
      <c r="H50" s="101">
        <f t="shared" si="14"/>
        <v>181</v>
      </c>
      <c r="I50" s="101">
        <f t="shared" si="15"/>
        <v>4</v>
      </c>
      <c r="J50" s="101">
        <f t="shared" si="16"/>
        <v>185</v>
      </c>
      <c r="K50" s="100">
        <f t="shared" si="3"/>
        <v>2.2000000000000002</v>
      </c>
      <c r="L50" s="99">
        <f t="shared" si="4"/>
        <v>2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989</v>
      </c>
      <c r="E51" s="95">
        <f t="shared" si="17"/>
        <v>113</v>
      </c>
      <c r="F51" s="95">
        <f t="shared" si="17"/>
        <v>25</v>
      </c>
      <c r="G51" s="95">
        <f t="shared" si="17"/>
        <v>7</v>
      </c>
      <c r="H51" s="95">
        <f t="shared" si="17"/>
        <v>1102</v>
      </c>
      <c r="I51" s="95">
        <f t="shared" si="17"/>
        <v>32</v>
      </c>
      <c r="J51" s="95">
        <f t="shared" si="17"/>
        <v>1134</v>
      </c>
      <c r="K51" s="94">
        <f t="shared" si="3"/>
        <v>2.8</v>
      </c>
      <c r="L51" s="93">
        <f t="shared" si="4"/>
        <v>12.2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7318</v>
      </c>
      <c r="E52" s="89">
        <f t="shared" si="18"/>
        <v>1264</v>
      </c>
      <c r="F52" s="89">
        <f t="shared" si="18"/>
        <v>657</v>
      </c>
      <c r="G52" s="89">
        <f t="shared" si="18"/>
        <v>91</v>
      </c>
      <c r="H52" s="89">
        <f t="shared" si="18"/>
        <v>8582</v>
      </c>
      <c r="I52" s="89">
        <f t="shared" si="18"/>
        <v>748</v>
      </c>
      <c r="J52" s="89">
        <f t="shared" si="18"/>
        <v>9330</v>
      </c>
      <c r="K52" s="88">
        <f t="shared" si="3"/>
        <v>8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3" sqref="M23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236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233</v>
      </c>
      <c r="C16" s="115"/>
      <c r="D16" s="114">
        <f>SUM('【方向別】自動車交通量(1)'!D16,'【方向別】自動車交通量(4)'!D16,'【方向別】自動車交通量(10)'!D16,'【方向別】自動車交通量(12)'!D16)</f>
        <v>137</v>
      </c>
      <c r="E16" s="113">
        <f>SUM('【方向別】自動車交通量(1)'!E16,'【方向別】自動車交通量(4)'!E16,'【方向別】自動車交通量(10)'!E16,'【方向別】自動車交通量(12)'!E16)</f>
        <v>26</v>
      </c>
      <c r="F16" s="113">
        <f>SUM('【方向別】自動車交通量(1)'!F16,'【方向別】自動車交通量(4)'!F16,'【方向別】自動車交通量(10)'!F16,'【方向別】自動車交通量(12)'!F16)</f>
        <v>17</v>
      </c>
      <c r="G16" s="113">
        <f>SUM('【方向別】自動車交通量(1)'!G16,'【方向別】自動車交通量(4)'!G16,'【方向別】自動車交通量(10)'!G16,'【方向別】自動車交通量(12)'!G16)</f>
        <v>2</v>
      </c>
      <c r="H16" s="113">
        <f t="shared" ref="H16:H21" si="0">SUM(D16:E16)</f>
        <v>163</v>
      </c>
      <c r="I16" s="113">
        <f t="shared" ref="I16:I21" si="1">SUM(F16:G16)</f>
        <v>19</v>
      </c>
      <c r="J16" s="113">
        <f t="shared" ref="J16:J21" si="2">SUM(H16:I16)</f>
        <v>182</v>
      </c>
      <c r="K16" s="112">
        <f t="shared" ref="K16:K52" si="3">IF(J16=0,0,ROUND(I16/J16*100,1))</f>
        <v>10.4</v>
      </c>
      <c r="L16" s="111">
        <f t="shared" ref="L16:L52" si="4">IF(J16=0,0,ROUND(J16/$J$52*100,1))</f>
        <v>1.8</v>
      </c>
    </row>
    <row r="17" spans="2:12" ht="14.45" customHeight="1">
      <c r="B17" s="110" t="s">
        <v>232</v>
      </c>
      <c r="C17" s="109"/>
      <c r="D17" s="108">
        <f>SUM('【方向別】自動車交通量(1)'!D17,'【方向別】自動車交通量(4)'!D17,'【方向別】自動車交通量(10)'!D17,'【方向別】自動車交通量(12)'!D17)</f>
        <v>159</v>
      </c>
      <c r="E17" s="107">
        <f>SUM('【方向別】自動車交通量(1)'!E17,'【方向別】自動車交通量(4)'!E17,'【方向別】自動車交通量(10)'!E17,'【方向別】自動車交通量(12)'!E17)</f>
        <v>32</v>
      </c>
      <c r="F17" s="107">
        <f>SUM('【方向別】自動車交通量(1)'!F17,'【方向別】自動車交通量(4)'!F17,'【方向別】自動車交通量(10)'!F17,'【方向別】自動車交通量(12)'!F17)</f>
        <v>15</v>
      </c>
      <c r="G17" s="107">
        <f>SUM('【方向別】自動車交通量(1)'!G17,'【方向別】自動車交通量(4)'!G17,'【方向別】自動車交通量(10)'!G17,'【方向別】自動車交通量(12)'!G17)</f>
        <v>1</v>
      </c>
      <c r="H17" s="107">
        <f t="shared" si="0"/>
        <v>191</v>
      </c>
      <c r="I17" s="107">
        <f t="shared" si="1"/>
        <v>16</v>
      </c>
      <c r="J17" s="107">
        <f t="shared" si="2"/>
        <v>207</v>
      </c>
      <c r="K17" s="106">
        <f t="shared" si="3"/>
        <v>7.7</v>
      </c>
      <c r="L17" s="105">
        <f t="shared" si="4"/>
        <v>2.1</v>
      </c>
    </row>
    <row r="18" spans="2:12" ht="14.45" customHeight="1">
      <c r="B18" s="110" t="s">
        <v>231</v>
      </c>
      <c r="C18" s="109"/>
      <c r="D18" s="108">
        <f>SUM('【方向別】自動車交通量(1)'!D18,'【方向別】自動車交通量(4)'!D18,'【方向別】自動車交通量(10)'!D18,'【方向別】自動車交通量(12)'!D18)</f>
        <v>151</v>
      </c>
      <c r="E18" s="107">
        <f>SUM('【方向別】自動車交通量(1)'!E18,'【方向別】自動車交通量(4)'!E18,'【方向別】自動車交通量(10)'!E18,'【方向別】自動車交通量(12)'!E18)</f>
        <v>30</v>
      </c>
      <c r="F18" s="107">
        <f>SUM('【方向別】自動車交通量(1)'!F18,'【方向別】自動車交通量(4)'!F18,'【方向別】自動車交通量(10)'!F18,'【方向別】自動車交通量(12)'!F18)</f>
        <v>17</v>
      </c>
      <c r="G18" s="107">
        <f>SUM('【方向別】自動車交通量(1)'!G18,'【方向別】自動車交通量(4)'!G18,'【方向別】自動車交通量(10)'!G18,'【方向別】自動車交通量(12)'!G18)</f>
        <v>2</v>
      </c>
      <c r="H18" s="107">
        <f t="shared" si="0"/>
        <v>181</v>
      </c>
      <c r="I18" s="107">
        <f t="shared" si="1"/>
        <v>19</v>
      </c>
      <c r="J18" s="107">
        <f t="shared" si="2"/>
        <v>200</v>
      </c>
      <c r="K18" s="106">
        <f t="shared" si="3"/>
        <v>9.5</v>
      </c>
      <c r="L18" s="105">
        <f t="shared" si="4"/>
        <v>2</v>
      </c>
    </row>
    <row r="19" spans="2:12" ht="14.45" customHeight="1">
      <c r="B19" s="110" t="s">
        <v>230</v>
      </c>
      <c r="C19" s="109"/>
      <c r="D19" s="108">
        <f>SUM('【方向別】自動車交通量(1)'!D19,'【方向別】自動車交通量(4)'!D19,'【方向別】自動車交通量(10)'!D19,'【方向別】自動車交通量(12)'!D19)</f>
        <v>134</v>
      </c>
      <c r="E19" s="107">
        <f>SUM('【方向別】自動車交通量(1)'!E19,'【方向別】自動車交通量(4)'!E19,'【方向別】自動車交通量(10)'!E19,'【方向別】自動車交通量(12)'!E19)</f>
        <v>26</v>
      </c>
      <c r="F19" s="107">
        <f>SUM('【方向別】自動車交通量(1)'!F19,'【方向別】自動車交通量(4)'!F19,'【方向別】自動車交通量(10)'!F19,'【方向別】自動車交通量(12)'!F19)</f>
        <v>10</v>
      </c>
      <c r="G19" s="107">
        <f>SUM('【方向別】自動車交通量(1)'!G19,'【方向別】自動車交通量(4)'!G19,'【方向別】自動車交通量(10)'!G19,'【方向別】自動車交通量(12)'!G19)</f>
        <v>2</v>
      </c>
      <c r="H19" s="107">
        <f t="shared" si="0"/>
        <v>160</v>
      </c>
      <c r="I19" s="107">
        <f t="shared" si="1"/>
        <v>12</v>
      </c>
      <c r="J19" s="107">
        <f t="shared" si="2"/>
        <v>172</v>
      </c>
      <c r="K19" s="106">
        <f t="shared" si="3"/>
        <v>7</v>
      </c>
      <c r="L19" s="105">
        <f t="shared" si="4"/>
        <v>1.7</v>
      </c>
    </row>
    <row r="20" spans="2:12" ht="14.45" customHeight="1">
      <c r="B20" s="110" t="s">
        <v>229</v>
      </c>
      <c r="C20" s="109"/>
      <c r="D20" s="108">
        <f>SUM('【方向別】自動車交通量(1)'!D20,'【方向別】自動車交通量(4)'!D20,'【方向別】自動車交通量(10)'!D20,'【方向別】自動車交通量(12)'!D20)</f>
        <v>169</v>
      </c>
      <c r="E20" s="107">
        <f>SUM('【方向別】自動車交通量(1)'!E20,'【方向別】自動車交通量(4)'!E20,'【方向別】自動車交通量(10)'!E20,'【方向別】自動車交通量(12)'!E20)</f>
        <v>21</v>
      </c>
      <c r="F20" s="107">
        <f>SUM('【方向別】自動車交通量(1)'!F20,'【方向別】自動車交通量(4)'!F20,'【方向別】自動車交通量(10)'!F20,'【方向別】自動車交通量(12)'!F20)</f>
        <v>10</v>
      </c>
      <c r="G20" s="107">
        <f>SUM('【方向別】自動車交通量(1)'!G20,'【方向別】自動車交通量(4)'!G20,'【方向別】自動車交通量(10)'!G20,'【方向別】自動車交通量(12)'!G20)</f>
        <v>3</v>
      </c>
      <c r="H20" s="107">
        <f t="shared" si="0"/>
        <v>190</v>
      </c>
      <c r="I20" s="107">
        <f t="shared" si="1"/>
        <v>13</v>
      </c>
      <c r="J20" s="107">
        <f t="shared" si="2"/>
        <v>203</v>
      </c>
      <c r="K20" s="106">
        <f t="shared" si="3"/>
        <v>6.4</v>
      </c>
      <c r="L20" s="105">
        <f t="shared" si="4"/>
        <v>2</v>
      </c>
    </row>
    <row r="21" spans="2:12" ht="14.45" customHeight="1">
      <c r="B21" s="104" t="s">
        <v>228</v>
      </c>
      <c r="C21" s="103"/>
      <c r="D21" s="102">
        <f>SUM('【方向別】自動車交通量(1)'!D21,'【方向別】自動車交通量(4)'!D21,'【方向別】自動車交通量(10)'!D21,'【方向別】自動車交通量(12)'!D21)</f>
        <v>177</v>
      </c>
      <c r="E21" s="101">
        <f>SUM('【方向別】自動車交通量(1)'!E21,'【方向別】自動車交通量(4)'!E21,'【方向別】自動車交通量(10)'!E21,'【方向別】自動車交通量(12)'!E21)</f>
        <v>20</v>
      </c>
      <c r="F21" s="101">
        <f>SUM('【方向別】自動車交通量(1)'!F21,'【方向別】自動車交通量(4)'!F21,'【方向別】自動車交通量(10)'!F21,'【方向別】自動車交通量(12)'!F21)</f>
        <v>8</v>
      </c>
      <c r="G21" s="101">
        <f>SUM('【方向別】自動車交通量(1)'!G21,'【方向別】自動車交通量(4)'!G21,'【方向別】自動車交通量(10)'!G21,'【方向別】自動車交通量(12)'!G21)</f>
        <v>2</v>
      </c>
      <c r="H21" s="101">
        <f t="shared" si="0"/>
        <v>197</v>
      </c>
      <c r="I21" s="101">
        <f t="shared" si="1"/>
        <v>10</v>
      </c>
      <c r="J21" s="101">
        <f t="shared" si="2"/>
        <v>207</v>
      </c>
      <c r="K21" s="100">
        <f t="shared" si="3"/>
        <v>4.8</v>
      </c>
      <c r="L21" s="99">
        <f t="shared" si="4"/>
        <v>2.1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927</v>
      </c>
      <c r="E22" s="95">
        <f t="shared" si="5"/>
        <v>155</v>
      </c>
      <c r="F22" s="95">
        <f t="shared" si="5"/>
        <v>77</v>
      </c>
      <c r="G22" s="95">
        <f t="shared" si="5"/>
        <v>12</v>
      </c>
      <c r="H22" s="95">
        <f t="shared" si="5"/>
        <v>1082</v>
      </c>
      <c r="I22" s="95">
        <f t="shared" si="5"/>
        <v>89</v>
      </c>
      <c r="J22" s="95">
        <f t="shared" si="5"/>
        <v>1171</v>
      </c>
      <c r="K22" s="94">
        <f t="shared" si="3"/>
        <v>7.6</v>
      </c>
      <c r="L22" s="93">
        <f t="shared" si="4"/>
        <v>11.6</v>
      </c>
    </row>
    <row r="23" spans="2:12" ht="14.45" customHeight="1" thickTop="1">
      <c r="B23" s="116" t="s">
        <v>107</v>
      </c>
      <c r="C23" s="115"/>
      <c r="D23" s="114">
        <f>SUM('【方向別】自動車交通量(1)'!D23,'【方向別】自動車交通量(4)'!D23,'【方向別】自動車交通量(10)'!D23,'【方向別】自動車交通量(12)'!D23)</f>
        <v>193</v>
      </c>
      <c r="E23" s="113">
        <f>SUM('【方向別】自動車交通量(1)'!E23,'【方向別】自動車交通量(4)'!E23,'【方向別】自動車交通量(10)'!E23,'【方向別】自動車交通量(12)'!E23)</f>
        <v>17</v>
      </c>
      <c r="F23" s="113">
        <f>SUM('【方向別】自動車交通量(1)'!F23,'【方向別】自動車交通量(4)'!F23,'【方向別】自動車交通量(10)'!F23,'【方向別】自動車交通量(12)'!F23)</f>
        <v>15</v>
      </c>
      <c r="G23" s="113">
        <f>SUM('【方向別】自動車交通量(1)'!G23,'【方向別】自動車交通量(4)'!G23,'【方向別】自動車交通量(10)'!G23,'【方向別】自動車交通量(12)'!G23)</f>
        <v>4</v>
      </c>
      <c r="H23" s="113">
        <f t="shared" ref="H23:H28" si="6">SUM(D23:E23)</f>
        <v>210</v>
      </c>
      <c r="I23" s="113">
        <f t="shared" ref="I23:I28" si="7">SUM(F23:G23)</f>
        <v>19</v>
      </c>
      <c r="J23" s="113">
        <f t="shared" ref="J23:J28" si="8">SUM(H23:I23)</f>
        <v>229</v>
      </c>
      <c r="K23" s="112">
        <f t="shared" si="3"/>
        <v>8.3000000000000007</v>
      </c>
      <c r="L23" s="111">
        <f t="shared" si="4"/>
        <v>2.2999999999999998</v>
      </c>
    </row>
    <row r="24" spans="2:12" ht="14.45" customHeight="1">
      <c r="B24" s="110" t="s">
        <v>106</v>
      </c>
      <c r="C24" s="109"/>
      <c r="D24" s="108">
        <f>SUM('【方向別】自動車交通量(1)'!D24,'【方向別】自動車交通量(4)'!D24,'【方向別】自動車交通量(10)'!D24,'【方向別】自動車交通量(12)'!D24)</f>
        <v>173</v>
      </c>
      <c r="E24" s="107">
        <f>SUM('【方向別】自動車交通量(1)'!E24,'【方向別】自動車交通量(4)'!E24,'【方向別】自動車交通量(10)'!E24,'【方向別】自動車交通量(12)'!E24)</f>
        <v>31</v>
      </c>
      <c r="F24" s="107">
        <f>SUM('【方向別】自動車交通量(1)'!F24,'【方向別】自動車交通量(4)'!F24,'【方向別】自動車交通量(10)'!F24,'【方向別】自動車交通量(12)'!F24)</f>
        <v>13</v>
      </c>
      <c r="G24" s="107">
        <f>SUM('【方向別】自動車交通量(1)'!G24,'【方向別】自動車交通量(4)'!G24,'【方向別】自動車交通量(10)'!G24,'【方向別】自動車交通量(12)'!G24)</f>
        <v>3</v>
      </c>
      <c r="H24" s="107">
        <f t="shared" si="6"/>
        <v>204</v>
      </c>
      <c r="I24" s="107">
        <f t="shared" si="7"/>
        <v>16</v>
      </c>
      <c r="J24" s="107">
        <f t="shared" si="8"/>
        <v>220</v>
      </c>
      <c r="K24" s="106">
        <f t="shared" si="3"/>
        <v>7.3</v>
      </c>
      <c r="L24" s="105">
        <f t="shared" si="4"/>
        <v>2.2000000000000002</v>
      </c>
    </row>
    <row r="25" spans="2:12" ht="14.45" customHeight="1">
      <c r="B25" s="110" t="s">
        <v>105</v>
      </c>
      <c r="C25" s="109"/>
      <c r="D25" s="108">
        <f>SUM('【方向別】自動車交通量(1)'!D25,'【方向別】自動車交通量(4)'!D25,'【方向別】自動車交通量(10)'!D25,'【方向別】自動車交通量(12)'!D25)</f>
        <v>164</v>
      </c>
      <c r="E25" s="107">
        <f>SUM('【方向別】自動車交通量(1)'!E25,'【方向別】自動車交通量(4)'!E25,'【方向別】自動車交通量(10)'!E25,'【方向別】自動車交通量(12)'!E25)</f>
        <v>29</v>
      </c>
      <c r="F25" s="107">
        <f>SUM('【方向別】自動車交通量(1)'!F25,'【方向別】自動車交通量(4)'!F25,'【方向別】自動車交通量(10)'!F25,'【方向別】自動車交通量(12)'!F25)</f>
        <v>8</v>
      </c>
      <c r="G25" s="107">
        <f>SUM('【方向別】自動車交通量(1)'!G25,'【方向別】自動車交通量(4)'!G25,'【方向別】自動車交通量(10)'!G25,'【方向別】自動車交通量(12)'!G25)</f>
        <v>4</v>
      </c>
      <c r="H25" s="107">
        <f t="shared" si="6"/>
        <v>193</v>
      </c>
      <c r="I25" s="107">
        <f t="shared" si="7"/>
        <v>12</v>
      </c>
      <c r="J25" s="107">
        <f t="shared" si="8"/>
        <v>205</v>
      </c>
      <c r="K25" s="106">
        <f t="shared" si="3"/>
        <v>5.9</v>
      </c>
      <c r="L25" s="105">
        <f t="shared" si="4"/>
        <v>2</v>
      </c>
    </row>
    <row r="26" spans="2:12" ht="14.45" customHeight="1">
      <c r="B26" s="110" t="s">
        <v>104</v>
      </c>
      <c r="C26" s="109"/>
      <c r="D26" s="108">
        <f>SUM('【方向別】自動車交通量(1)'!D26,'【方向別】自動車交通量(4)'!D26,'【方向別】自動車交通量(10)'!D26,'【方向別】自動車交通量(12)'!D26)</f>
        <v>139</v>
      </c>
      <c r="E26" s="107">
        <f>SUM('【方向別】自動車交通量(1)'!E26,'【方向別】自動車交通量(4)'!E26,'【方向別】自動車交通量(10)'!E26,'【方向別】自動車交通量(12)'!E26)</f>
        <v>21</v>
      </c>
      <c r="F26" s="107">
        <f>SUM('【方向別】自動車交通量(1)'!F26,'【方向別】自動車交通量(4)'!F26,'【方向別】自動車交通量(10)'!F26,'【方向別】自動車交通量(12)'!F26)</f>
        <v>11</v>
      </c>
      <c r="G26" s="107">
        <f>SUM('【方向別】自動車交通量(1)'!G26,'【方向別】自動車交通量(4)'!G26,'【方向別】自動車交通量(10)'!G26,'【方向別】自動車交通量(12)'!G26)</f>
        <v>2</v>
      </c>
      <c r="H26" s="107">
        <f t="shared" si="6"/>
        <v>160</v>
      </c>
      <c r="I26" s="107">
        <f t="shared" si="7"/>
        <v>13</v>
      </c>
      <c r="J26" s="107">
        <f t="shared" si="8"/>
        <v>173</v>
      </c>
      <c r="K26" s="106">
        <f t="shared" si="3"/>
        <v>7.5</v>
      </c>
      <c r="L26" s="105">
        <f t="shared" si="4"/>
        <v>1.7</v>
      </c>
    </row>
    <row r="27" spans="2:12" ht="14.45" customHeight="1">
      <c r="B27" s="110" t="s">
        <v>103</v>
      </c>
      <c r="C27" s="109"/>
      <c r="D27" s="108">
        <f>SUM('【方向別】自動車交通量(1)'!D27,'【方向別】自動車交通量(4)'!D27,'【方向別】自動車交通量(10)'!D27,'【方向別】自動車交通量(12)'!D27)</f>
        <v>146</v>
      </c>
      <c r="E27" s="107">
        <f>SUM('【方向別】自動車交通量(1)'!E27,'【方向別】自動車交通量(4)'!E27,'【方向別】自動車交通量(10)'!E27,'【方向別】自動車交通量(12)'!E27)</f>
        <v>25</v>
      </c>
      <c r="F27" s="107">
        <f>SUM('【方向別】自動車交通量(1)'!F27,'【方向別】自動車交通量(4)'!F27,'【方向別】自動車交通量(10)'!F27,'【方向別】自動車交通量(12)'!F27)</f>
        <v>17</v>
      </c>
      <c r="G27" s="107">
        <f>SUM('【方向別】自動車交通量(1)'!G27,'【方向別】自動車交通量(4)'!G27,'【方向別】自動車交通量(10)'!G27,'【方向別】自動車交通量(12)'!G27)</f>
        <v>2</v>
      </c>
      <c r="H27" s="107">
        <f t="shared" si="6"/>
        <v>171</v>
      </c>
      <c r="I27" s="107">
        <f t="shared" si="7"/>
        <v>19</v>
      </c>
      <c r="J27" s="107">
        <f t="shared" si="8"/>
        <v>190</v>
      </c>
      <c r="K27" s="106">
        <f t="shared" si="3"/>
        <v>10</v>
      </c>
      <c r="L27" s="105">
        <f t="shared" si="4"/>
        <v>1.9</v>
      </c>
    </row>
    <row r="28" spans="2:12" ht="14.45" customHeight="1">
      <c r="B28" s="104" t="s">
        <v>227</v>
      </c>
      <c r="C28" s="103"/>
      <c r="D28" s="102">
        <f>SUM('【方向別】自動車交通量(1)'!D28,'【方向別】自動車交通量(4)'!D28,'【方向別】自動車交通量(10)'!D28,'【方向別】自動車交通量(12)'!D28)</f>
        <v>146</v>
      </c>
      <c r="E28" s="101">
        <f>SUM('【方向別】自動車交通量(1)'!E28,'【方向別】自動車交通量(4)'!E28,'【方向別】自動車交通量(10)'!E28,'【方向別】自動車交通量(12)'!E28)</f>
        <v>16</v>
      </c>
      <c r="F28" s="101">
        <f>SUM('【方向別】自動車交通量(1)'!F28,'【方向別】自動車交通量(4)'!F28,'【方向別】自動車交通量(10)'!F28,'【方向別】自動車交通量(12)'!F28)</f>
        <v>9</v>
      </c>
      <c r="G28" s="101">
        <f>SUM('【方向別】自動車交通量(1)'!G28,'【方向別】自動車交通量(4)'!G28,'【方向別】自動車交通量(10)'!G28,'【方向別】自動車交通量(12)'!G28)</f>
        <v>2</v>
      </c>
      <c r="H28" s="101">
        <f t="shared" si="6"/>
        <v>162</v>
      </c>
      <c r="I28" s="101">
        <f t="shared" si="7"/>
        <v>11</v>
      </c>
      <c r="J28" s="101">
        <f t="shared" si="8"/>
        <v>173</v>
      </c>
      <c r="K28" s="100">
        <f t="shared" si="3"/>
        <v>6.4</v>
      </c>
      <c r="L28" s="99">
        <f t="shared" si="4"/>
        <v>1.7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961</v>
      </c>
      <c r="E29" s="95">
        <f t="shared" si="9"/>
        <v>139</v>
      </c>
      <c r="F29" s="95">
        <f t="shared" si="9"/>
        <v>73</v>
      </c>
      <c r="G29" s="95">
        <f t="shared" si="9"/>
        <v>17</v>
      </c>
      <c r="H29" s="95">
        <f t="shared" si="9"/>
        <v>1100</v>
      </c>
      <c r="I29" s="95">
        <f t="shared" si="9"/>
        <v>90</v>
      </c>
      <c r="J29" s="95">
        <f t="shared" si="9"/>
        <v>1190</v>
      </c>
      <c r="K29" s="94">
        <f t="shared" si="3"/>
        <v>7.6</v>
      </c>
      <c r="L29" s="93">
        <f t="shared" si="4"/>
        <v>11.8</v>
      </c>
    </row>
    <row r="30" spans="2:12" ht="14.45" customHeight="1" thickTop="1">
      <c r="B30" s="124" t="s">
        <v>226</v>
      </c>
      <c r="C30" s="123"/>
      <c r="D30" s="90">
        <f>SUM('【方向別】自動車交通量(1)'!D30,'【方向別】自動車交通量(4)'!D30,'【方向別】自動車交通量(10)'!D30,'【方向別】自動車交通量(12)'!D30)</f>
        <v>765</v>
      </c>
      <c r="E30" s="89">
        <f>SUM('【方向別】自動車交通量(1)'!E30,'【方向別】自動車交通量(4)'!E30,'【方向別】自動車交通量(10)'!E30,'【方向別】自動車交通量(12)'!E30)</f>
        <v>108</v>
      </c>
      <c r="F30" s="89">
        <f>SUM('【方向別】自動車交通量(1)'!F30,'【方向別】自動車交通量(4)'!F30,'【方向別】自動車交通量(10)'!F30,'【方向別】自動車交通量(12)'!F30)</f>
        <v>91</v>
      </c>
      <c r="G30" s="89">
        <f>SUM('【方向別】自動車交通量(1)'!G30,'【方向別】自動車交通量(4)'!G30,'【方向別】自動車交通量(10)'!G30,'【方向別】自動車交通量(12)'!G30)</f>
        <v>7</v>
      </c>
      <c r="H30" s="89">
        <f t="shared" ref="H30:H43" si="10">SUM(D30:E30)</f>
        <v>873</v>
      </c>
      <c r="I30" s="89">
        <f t="shared" ref="I30:I43" si="11">SUM(F30:G30)</f>
        <v>98</v>
      </c>
      <c r="J30" s="89">
        <f t="shared" ref="J30:J43" si="12">SUM(H30:I30)</f>
        <v>971</v>
      </c>
      <c r="K30" s="88">
        <f t="shared" si="3"/>
        <v>10.1</v>
      </c>
      <c r="L30" s="87">
        <f t="shared" si="4"/>
        <v>9.6</v>
      </c>
    </row>
    <row r="31" spans="2:12" ht="14.45" customHeight="1">
      <c r="B31" s="122" t="s">
        <v>225</v>
      </c>
      <c r="C31" s="121"/>
      <c r="D31" s="120">
        <f>SUM('【方向別】自動車交通量(1)'!D31,'【方向別】自動車交通量(4)'!D31,'【方向別】自動車交通量(10)'!D31,'【方向別】自動車交通量(12)'!D31)</f>
        <v>692</v>
      </c>
      <c r="E31" s="119">
        <f>SUM('【方向別】自動車交通量(1)'!E31,'【方向別】自動車交通量(4)'!E31,'【方向別】自動車交通量(10)'!E31,'【方向別】自動車交通量(12)'!E31)</f>
        <v>92</v>
      </c>
      <c r="F31" s="119">
        <f>SUM('【方向別】自動車交通量(1)'!F31,'【方向別】自動車交通量(4)'!F31,'【方向別】自動車交通量(10)'!F31,'【方向別】自動車交通量(12)'!F31)</f>
        <v>79</v>
      </c>
      <c r="G31" s="119">
        <f>SUM('【方向別】自動車交通量(1)'!G31,'【方向別】自動車交通量(4)'!G31,'【方向別】自動車交通量(10)'!G31,'【方向別】自動車交通量(12)'!G31)</f>
        <v>5</v>
      </c>
      <c r="H31" s="119">
        <f t="shared" si="10"/>
        <v>784</v>
      </c>
      <c r="I31" s="119">
        <f t="shared" si="11"/>
        <v>84</v>
      </c>
      <c r="J31" s="119">
        <f t="shared" si="12"/>
        <v>868</v>
      </c>
      <c r="K31" s="118">
        <f t="shared" si="3"/>
        <v>9.6999999999999993</v>
      </c>
      <c r="L31" s="117">
        <f t="shared" si="4"/>
        <v>8.6</v>
      </c>
    </row>
    <row r="32" spans="2:12" ht="14.45" customHeight="1">
      <c r="B32" s="122" t="s">
        <v>224</v>
      </c>
      <c r="C32" s="121"/>
      <c r="D32" s="120">
        <f>SUM('【方向別】自動車交通量(1)'!D32,'【方向別】自動車交通量(4)'!D32,'【方向別】自動車交通量(10)'!D32,'【方向別】自動車交通量(12)'!D32)</f>
        <v>617</v>
      </c>
      <c r="E32" s="119">
        <f>SUM('【方向別】自動車交通量(1)'!E32,'【方向別】自動車交通量(4)'!E32,'【方向別】自動車交通量(10)'!E32,'【方向別】自動車交通量(12)'!E32)</f>
        <v>107</v>
      </c>
      <c r="F32" s="119">
        <f>SUM('【方向別】自動車交通量(1)'!F32,'【方向別】自動車交通量(4)'!F32,'【方向別】自動車交通量(10)'!F32,'【方向別】自動車交通量(12)'!F32)</f>
        <v>52</v>
      </c>
      <c r="G32" s="119">
        <f>SUM('【方向別】自動車交通量(1)'!G32,'【方向別】自動車交通量(4)'!G32,'【方向別】自動車交通量(10)'!G32,'【方向別】自動車交通量(12)'!G32)</f>
        <v>6</v>
      </c>
      <c r="H32" s="119">
        <f t="shared" si="10"/>
        <v>724</v>
      </c>
      <c r="I32" s="119">
        <f t="shared" si="11"/>
        <v>58</v>
      </c>
      <c r="J32" s="119">
        <f t="shared" si="12"/>
        <v>782</v>
      </c>
      <c r="K32" s="118">
        <f t="shared" si="3"/>
        <v>7.4</v>
      </c>
      <c r="L32" s="117">
        <f t="shared" si="4"/>
        <v>7.8</v>
      </c>
    </row>
    <row r="33" spans="2:12" ht="14.45" customHeight="1">
      <c r="B33" s="122" t="s">
        <v>223</v>
      </c>
      <c r="C33" s="121"/>
      <c r="D33" s="120">
        <f>SUM('【方向別】自動車交通量(1)'!D33,'【方向別】自動車交通量(4)'!D33,'【方向別】自動車交通量(10)'!D33,'【方向別】自動車交通量(12)'!D33)</f>
        <v>613</v>
      </c>
      <c r="E33" s="119">
        <f>SUM('【方向別】自動車交通量(1)'!E33,'【方向別】自動車交通量(4)'!E33,'【方向別】自動車交通量(10)'!E33,'【方向別】自動車交通量(12)'!E33)</f>
        <v>106</v>
      </c>
      <c r="F33" s="119">
        <f>SUM('【方向別】自動車交通量(1)'!F33,'【方向別】自動車交通量(4)'!F33,'【方向別】自動車交通量(10)'!F33,'【方向別】自動車交通量(12)'!F33)</f>
        <v>62</v>
      </c>
      <c r="G33" s="119">
        <f>SUM('【方向別】自動車交通量(1)'!G33,'【方向別】自動車交通量(4)'!G33,'【方向別】自動車交通量(10)'!G33,'【方向別】自動車交通量(12)'!G33)</f>
        <v>6</v>
      </c>
      <c r="H33" s="119">
        <f t="shared" si="10"/>
        <v>719</v>
      </c>
      <c r="I33" s="119">
        <f t="shared" si="11"/>
        <v>68</v>
      </c>
      <c r="J33" s="119">
        <f t="shared" si="12"/>
        <v>787</v>
      </c>
      <c r="K33" s="118">
        <f t="shared" si="3"/>
        <v>8.6</v>
      </c>
      <c r="L33" s="117">
        <f t="shared" si="4"/>
        <v>7.8</v>
      </c>
    </row>
    <row r="34" spans="2:12" ht="14.45" customHeight="1">
      <c r="B34" s="122" t="s">
        <v>222</v>
      </c>
      <c r="C34" s="121"/>
      <c r="D34" s="120">
        <f>SUM('【方向別】自動車交通量(1)'!D34,'【方向別】自動車交通量(4)'!D34,'【方向別】自動車交通量(10)'!D34,'【方向別】自動車交通量(12)'!D34)</f>
        <v>571</v>
      </c>
      <c r="E34" s="119">
        <f>SUM('【方向別】自動車交通量(1)'!E34,'【方向別】自動車交通量(4)'!E34,'【方向別】自動車交通量(10)'!E34,'【方向別】自動車交通量(12)'!E34)</f>
        <v>121</v>
      </c>
      <c r="F34" s="119">
        <f>SUM('【方向別】自動車交通量(1)'!F34,'【方向別】自動車交通量(4)'!F34,'【方向別】自動車交通量(10)'!F34,'【方向別】自動車交通量(12)'!F34)</f>
        <v>37</v>
      </c>
      <c r="G34" s="119">
        <f>SUM('【方向別】自動車交通量(1)'!G34,'【方向別】自動車交通量(4)'!G34,'【方向別】自動車交通量(10)'!G34,'【方向別】自動車交通量(12)'!G34)</f>
        <v>9</v>
      </c>
      <c r="H34" s="119">
        <f t="shared" si="10"/>
        <v>692</v>
      </c>
      <c r="I34" s="119">
        <f t="shared" si="11"/>
        <v>46</v>
      </c>
      <c r="J34" s="119">
        <f t="shared" si="12"/>
        <v>738</v>
      </c>
      <c r="K34" s="118">
        <f t="shared" si="3"/>
        <v>6.2</v>
      </c>
      <c r="L34" s="117">
        <f t="shared" si="4"/>
        <v>7.3</v>
      </c>
    </row>
    <row r="35" spans="2:12" ht="14.45" customHeight="1">
      <c r="B35" s="122" t="s">
        <v>221</v>
      </c>
      <c r="C35" s="121"/>
      <c r="D35" s="120">
        <f>SUM('【方向別】自動車交通量(1)'!D35,'【方向別】自動車交通量(4)'!D35,'【方向別】自動車交通量(10)'!D35,'【方向別】自動車交通量(12)'!D35)</f>
        <v>562</v>
      </c>
      <c r="E35" s="119">
        <f>SUM('【方向別】自動車交通量(1)'!E35,'【方向別】自動車交通量(4)'!E35,'【方向別】自動車交通量(10)'!E35,'【方向別】自動車交通量(12)'!E35)</f>
        <v>98</v>
      </c>
      <c r="F35" s="119">
        <f>SUM('【方向別】自動車交通量(1)'!F35,'【方向別】自動車交通量(4)'!F35,'【方向別】自動車交通量(10)'!F35,'【方向別】自動車交通量(12)'!F35)</f>
        <v>40</v>
      </c>
      <c r="G35" s="119">
        <f>SUM('【方向別】自動車交通量(1)'!G35,'【方向別】自動車交通量(4)'!G35,'【方向別】自動車交通量(10)'!G35,'【方向別】自動車交通量(12)'!G35)</f>
        <v>11</v>
      </c>
      <c r="H35" s="119">
        <f t="shared" si="10"/>
        <v>660</v>
      </c>
      <c r="I35" s="119">
        <f t="shared" si="11"/>
        <v>51</v>
      </c>
      <c r="J35" s="119">
        <f t="shared" si="12"/>
        <v>711</v>
      </c>
      <c r="K35" s="118">
        <f t="shared" si="3"/>
        <v>7.2</v>
      </c>
      <c r="L35" s="117">
        <f t="shared" si="4"/>
        <v>7.1</v>
      </c>
    </row>
    <row r="36" spans="2:12" ht="14.45" customHeight="1">
      <c r="B36" s="122" t="s">
        <v>220</v>
      </c>
      <c r="C36" s="121"/>
      <c r="D36" s="120">
        <f>SUM('【方向別】自動車交通量(1)'!D36,'【方向別】自動車交通量(4)'!D36,'【方向別】自動車交通量(10)'!D36,'【方向別】自動車交通量(12)'!D36)</f>
        <v>567</v>
      </c>
      <c r="E36" s="119">
        <f>SUM('【方向別】自動車交通量(1)'!E36,'【方向別】自動車交通量(4)'!E36,'【方向別】自動車交通量(10)'!E36,'【方向別】自動車交通量(12)'!E36)</f>
        <v>83</v>
      </c>
      <c r="F36" s="119">
        <f>SUM('【方向別】自動車交通量(1)'!F36,'【方向別】自動車交通量(4)'!F36,'【方向別】自動車交通量(10)'!F36,'【方向別】自動車交通量(12)'!F36)</f>
        <v>49</v>
      </c>
      <c r="G36" s="119">
        <f>SUM('【方向別】自動車交通量(1)'!G36,'【方向別】自動車交通量(4)'!G36,'【方向別】自動車交通量(10)'!G36,'【方向別】自動車交通量(12)'!G36)</f>
        <v>9</v>
      </c>
      <c r="H36" s="119">
        <f t="shared" si="10"/>
        <v>650</v>
      </c>
      <c r="I36" s="119">
        <f t="shared" si="11"/>
        <v>58</v>
      </c>
      <c r="J36" s="119">
        <f t="shared" si="12"/>
        <v>708</v>
      </c>
      <c r="K36" s="118">
        <f t="shared" si="3"/>
        <v>8.1999999999999993</v>
      </c>
      <c r="L36" s="117">
        <f t="shared" si="4"/>
        <v>7</v>
      </c>
    </row>
    <row r="37" spans="2:12" ht="14.45" customHeight="1">
      <c r="B37" s="122" t="s">
        <v>219</v>
      </c>
      <c r="C37" s="121"/>
      <c r="D37" s="120">
        <f>SUM('【方向別】自動車交通量(1)'!D37,'【方向別】自動車交通量(4)'!D37,'【方向別】自動車交通量(10)'!D37,'【方向別】自動車交通量(12)'!D37)</f>
        <v>659</v>
      </c>
      <c r="E37" s="119">
        <f>SUM('【方向別】自動車交通量(1)'!E37,'【方向別】自動車交通量(4)'!E37,'【方向別】自動車交通量(10)'!E37,'【方向別】自動車交通量(12)'!E37)</f>
        <v>83</v>
      </c>
      <c r="F37" s="119">
        <f>SUM('【方向別】自動車交通量(1)'!F37,'【方向別】自動車交通量(4)'!F37,'【方向別】自動車交通量(10)'!F37,'【方向別】自動車交通量(12)'!F37)</f>
        <v>47</v>
      </c>
      <c r="G37" s="119">
        <f>SUM('【方向別】自動車交通量(1)'!G37,'【方向別】自動車交通量(4)'!G37,'【方向別】自動車交通量(10)'!G37,'【方向別】自動車交通量(12)'!G37)</f>
        <v>6</v>
      </c>
      <c r="H37" s="119">
        <f t="shared" si="10"/>
        <v>742</v>
      </c>
      <c r="I37" s="119">
        <f t="shared" si="11"/>
        <v>53</v>
      </c>
      <c r="J37" s="119">
        <f t="shared" si="12"/>
        <v>795</v>
      </c>
      <c r="K37" s="118">
        <f t="shared" si="3"/>
        <v>6.7</v>
      </c>
      <c r="L37" s="117">
        <f t="shared" si="4"/>
        <v>7.9</v>
      </c>
    </row>
    <row r="38" spans="2:12" ht="14.45" customHeight="1">
      <c r="B38" s="116" t="s">
        <v>92</v>
      </c>
      <c r="C38" s="115"/>
      <c r="D38" s="114">
        <f>SUM('【方向別】自動車交通量(1)'!D38,'【方向別】自動車交通量(4)'!D38,'【方向別】自動車交通量(10)'!D38,'【方向別】自動車交通量(12)'!D38)</f>
        <v>119</v>
      </c>
      <c r="E38" s="113">
        <f>SUM('【方向別】自動車交通量(1)'!E38,'【方向別】自動車交通量(4)'!E38,'【方向別】自動車交通量(10)'!E38,'【方向別】自動車交通量(12)'!E38)</f>
        <v>11</v>
      </c>
      <c r="F38" s="113">
        <f>SUM('【方向別】自動車交通量(1)'!F38,'【方向別】自動車交通量(4)'!F38,'【方向別】自動車交通量(10)'!F38,'【方向別】自動車交通量(12)'!F38)</f>
        <v>8</v>
      </c>
      <c r="G38" s="113">
        <f>SUM('【方向別】自動車交通量(1)'!G38,'【方向別】自動車交通量(4)'!G38,'【方向別】自動車交通量(10)'!G38,'【方向別】自動車交通量(12)'!G38)</f>
        <v>3</v>
      </c>
      <c r="H38" s="113">
        <f t="shared" si="10"/>
        <v>130</v>
      </c>
      <c r="I38" s="113">
        <f t="shared" si="11"/>
        <v>11</v>
      </c>
      <c r="J38" s="113">
        <f t="shared" si="12"/>
        <v>141</v>
      </c>
      <c r="K38" s="112">
        <f t="shared" si="3"/>
        <v>7.8</v>
      </c>
      <c r="L38" s="111">
        <f t="shared" si="4"/>
        <v>1.4</v>
      </c>
    </row>
    <row r="39" spans="2:12" ht="14.45" customHeight="1">
      <c r="B39" s="110" t="s">
        <v>91</v>
      </c>
      <c r="C39" s="109"/>
      <c r="D39" s="108">
        <f>SUM('【方向別】自動車交通量(1)'!D39,'【方向別】自動車交通量(4)'!D39,'【方向別】自動車交通量(10)'!D39,'【方向別】自動車交通量(12)'!D39)</f>
        <v>88</v>
      </c>
      <c r="E39" s="107">
        <f>SUM('【方向別】自動車交通量(1)'!E39,'【方向別】自動車交通量(4)'!E39,'【方向別】自動車交通量(10)'!E39,'【方向別】自動車交通量(12)'!E39)</f>
        <v>11</v>
      </c>
      <c r="F39" s="107">
        <f>SUM('【方向別】自動車交通量(1)'!F39,'【方向別】自動車交通量(4)'!F39,'【方向別】自動車交通量(10)'!F39,'【方向別】自動車交通量(12)'!F39)</f>
        <v>4</v>
      </c>
      <c r="G39" s="107">
        <f>SUM('【方向別】自動車交通量(1)'!G39,'【方向別】自動車交通量(4)'!G39,'【方向別】自動車交通量(10)'!G39,'【方向別】自動車交通量(12)'!G39)</f>
        <v>1</v>
      </c>
      <c r="H39" s="107">
        <f t="shared" si="10"/>
        <v>99</v>
      </c>
      <c r="I39" s="107">
        <f t="shared" si="11"/>
        <v>5</v>
      </c>
      <c r="J39" s="107">
        <f t="shared" si="12"/>
        <v>104</v>
      </c>
      <c r="K39" s="106">
        <f t="shared" si="3"/>
        <v>4.8</v>
      </c>
      <c r="L39" s="105">
        <f t="shared" si="4"/>
        <v>1</v>
      </c>
    </row>
    <row r="40" spans="2:12" ht="14.45" customHeight="1">
      <c r="B40" s="110" t="s">
        <v>90</v>
      </c>
      <c r="C40" s="109"/>
      <c r="D40" s="108">
        <f>SUM('【方向別】自動車交通量(1)'!D40,'【方向別】自動車交通量(4)'!D40,'【方向別】自動車交通量(10)'!D40,'【方向別】自動車交通量(12)'!D40)</f>
        <v>105</v>
      </c>
      <c r="E40" s="107">
        <f>SUM('【方向別】自動車交通量(1)'!E40,'【方向別】自動車交通量(4)'!E40,'【方向別】自動車交通量(10)'!E40,'【方向別】自動車交通量(12)'!E40)</f>
        <v>20</v>
      </c>
      <c r="F40" s="107">
        <f>SUM('【方向別】自動車交通量(1)'!F40,'【方向別】自動車交通量(4)'!F40,'【方向別】自動車交通量(10)'!F40,'【方向別】自動車交通量(12)'!F40)</f>
        <v>4</v>
      </c>
      <c r="G40" s="107">
        <f>SUM('【方向別】自動車交通量(1)'!G40,'【方向別】自動車交通量(4)'!G40,'【方向別】自動車交通量(10)'!G40,'【方向別】自動車交通量(12)'!G40)</f>
        <v>0</v>
      </c>
      <c r="H40" s="107">
        <f t="shared" si="10"/>
        <v>125</v>
      </c>
      <c r="I40" s="107">
        <f t="shared" si="11"/>
        <v>4</v>
      </c>
      <c r="J40" s="107">
        <f t="shared" si="12"/>
        <v>129</v>
      </c>
      <c r="K40" s="106">
        <f t="shared" si="3"/>
        <v>3.1</v>
      </c>
      <c r="L40" s="105">
        <f t="shared" si="4"/>
        <v>1.3</v>
      </c>
    </row>
    <row r="41" spans="2:12" ht="14.45" customHeight="1">
      <c r="B41" s="110" t="s">
        <v>89</v>
      </c>
      <c r="C41" s="109"/>
      <c r="D41" s="108">
        <f>SUM('【方向別】自動車交通量(1)'!D41,'【方向別】自動車交通量(4)'!D41,'【方向別】自動車交通量(10)'!D41,'【方向別】自動車交通量(12)'!D41)</f>
        <v>104</v>
      </c>
      <c r="E41" s="107">
        <f>SUM('【方向別】自動車交通量(1)'!E41,'【方向別】自動車交通量(4)'!E41,'【方向別】自動車交通量(10)'!E41,'【方向別】自動車交通量(12)'!E41)</f>
        <v>18</v>
      </c>
      <c r="F41" s="107">
        <f>SUM('【方向別】自動車交通量(1)'!F41,'【方向別】自動車交通量(4)'!F41,'【方向別】自動車交通量(10)'!F41,'【方向別】自動車交通量(12)'!F41)</f>
        <v>5</v>
      </c>
      <c r="G41" s="107">
        <f>SUM('【方向別】自動車交通量(1)'!G41,'【方向別】自動車交通量(4)'!G41,'【方向別】自動車交通量(10)'!G41,'【方向別】自動車交通量(12)'!G41)</f>
        <v>3</v>
      </c>
      <c r="H41" s="107">
        <f t="shared" si="10"/>
        <v>122</v>
      </c>
      <c r="I41" s="107">
        <f t="shared" si="11"/>
        <v>8</v>
      </c>
      <c r="J41" s="107">
        <f t="shared" si="12"/>
        <v>130</v>
      </c>
      <c r="K41" s="106">
        <f t="shared" si="3"/>
        <v>6.2</v>
      </c>
      <c r="L41" s="105">
        <f t="shared" si="4"/>
        <v>1.3</v>
      </c>
    </row>
    <row r="42" spans="2:12" ht="14.45" customHeight="1">
      <c r="B42" s="110" t="s">
        <v>88</v>
      </c>
      <c r="C42" s="109"/>
      <c r="D42" s="108">
        <f>SUM('【方向別】自動車交通量(1)'!D42,'【方向別】自動車交通量(4)'!D42,'【方向別】自動車交通量(10)'!D42,'【方向別】自動車交通量(12)'!D42)</f>
        <v>89</v>
      </c>
      <c r="E42" s="107">
        <f>SUM('【方向別】自動車交通量(1)'!E42,'【方向別】自動車交通量(4)'!E42,'【方向別】自動車交通量(10)'!E42,'【方向別】自動車交通量(12)'!E42)</f>
        <v>14</v>
      </c>
      <c r="F42" s="107">
        <f>SUM('【方向別】自動車交通量(1)'!F42,'【方向別】自動車交通量(4)'!F42,'【方向別】自動車交通量(10)'!F42,'【方向別】自動車交通量(12)'!F42)</f>
        <v>5</v>
      </c>
      <c r="G42" s="107">
        <f>SUM('【方向別】自動車交通量(1)'!G42,'【方向別】自動車交通量(4)'!G42,'【方向別】自動車交通量(10)'!G42,'【方向別】自動車交通量(12)'!G42)</f>
        <v>1</v>
      </c>
      <c r="H42" s="107">
        <f t="shared" si="10"/>
        <v>103</v>
      </c>
      <c r="I42" s="107">
        <f t="shared" si="11"/>
        <v>6</v>
      </c>
      <c r="J42" s="107">
        <f t="shared" si="12"/>
        <v>109</v>
      </c>
      <c r="K42" s="106">
        <f t="shared" si="3"/>
        <v>5.5</v>
      </c>
      <c r="L42" s="105">
        <f t="shared" si="4"/>
        <v>1.1000000000000001</v>
      </c>
    </row>
    <row r="43" spans="2:12" ht="14.45" customHeight="1">
      <c r="B43" s="104" t="s">
        <v>218</v>
      </c>
      <c r="C43" s="103"/>
      <c r="D43" s="102">
        <f>SUM('【方向別】自動車交通量(1)'!D43,'【方向別】自動車交通量(4)'!D43,'【方向別】自動車交通量(10)'!D43,'【方向別】自動車交通量(12)'!D43)</f>
        <v>94</v>
      </c>
      <c r="E43" s="101">
        <f>SUM('【方向別】自動車交通量(1)'!E43,'【方向別】自動車交通量(4)'!E43,'【方向別】自動車交通量(10)'!E43,'【方向別】自動車交通量(12)'!E43)</f>
        <v>12</v>
      </c>
      <c r="F43" s="101">
        <f>SUM('【方向別】自動車交通量(1)'!F43,'【方向別】自動車交通量(4)'!F43,'【方向別】自動車交通量(10)'!F43,'【方向別】自動車交通量(12)'!F43)</f>
        <v>7</v>
      </c>
      <c r="G43" s="101">
        <f>SUM('【方向別】自動車交通量(1)'!G43,'【方向別】自動車交通量(4)'!G43,'【方向別】自動車交通量(10)'!G43,'【方向別】自動車交通量(12)'!G43)</f>
        <v>1</v>
      </c>
      <c r="H43" s="101">
        <f t="shared" si="10"/>
        <v>106</v>
      </c>
      <c r="I43" s="101">
        <f t="shared" si="11"/>
        <v>8</v>
      </c>
      <c r="J43" s="101">
        <f t="shared" si="12"/>
        <v>114</v>
      </c>
      <c r="K43" s="100">
        <f t="shared" si="3"/>
        <v>7</v>
      </c>
      <c r="L43" s="99">
        <f t="shared" si="4"/>
        <v>1.1000000000000001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599</v>
      </c>
      <c r="E44" s="95">
        <f t="shared" si="13"/>
        <v>86</v>
      </c>
      <c r="F44" s="95">
        <f t="shared" si="13"/>
        <v>33</v>
      </c>
      <c r="G44" s="95">
        <f t="shared" si="13"/>
        <v>9</v>
      </c>
      <c r="H44" s="95">
        <f t="shared" si="13"/>
        <v>685</v>
      </c>
      <c r="I44" s="95">
        <f t="shared" si="13"/>
        <v>42</v>
      </c>
      <c r="J44" s="95">
        <f t="shared" si="13"/>
        <v>727</v>
      </c>
      <c r="K44" s="94">
        <f t="shared" si="3"/>
        <v>5.8</v>
      </c>
      <c r="L44" s="93">
        <f t="shared" si="4"/>
        <v>7.2</v>
      </c>
    </row>
    <row r="45" spans="2:12" ht="14.45" customHeight="1" thickTop="1">
      <c r="B45" s="116" t="s">
        <v>85</v>
      </c>
      <c r="C45" s="115"/>
      <c r="D45" s="114">
        <f>SUM('【方向別】自動車交通量(1)'!D45,'【方向別】自動車交通量(4)'!D45,'【方向別】自動車交通量(10)'!D45,'【方向別】自動車交通量(12)'!D45)</f>
        <v>84</v>
      </c>
      <c r="E45" s="113">
        <f>SUM('【方向別】自動車交通量(1)'!E45,'【方向別】自動車交通量(4)'!E45,'【方向別】自動車交通量(10)'!E45,'【方向別】自動車交通量(12)'!E45)</f>
        <v>5</v>
      </c>
      <c r="F45" s="113">
        <f>SUM('【方向別】自動車交通量(1)'!F45,'【方向別】自動車交通量(4)'!F45,'【方向別】自動車交通量(10)'!F45,'【方向別】自動車交通量(12)'!F45)</f>
        <v>2</v>
      </c>
      <c r="G45" s="113">
        <f>SUM('【方向別】自動車交通量(1)'!G45,'【方向別】自動車交通量(4)'!G45,'【方向別】自動車交通量(10)'!G45,'【方向別】自動車交通量(12)'!G45)</f>
        <v>2</v>
      </c>
      <c r="H45" s="113">
        <f t="shared" ref="H45:H50" si="14">SUM(D45:E45)</f>
        <v>89</v>
      </c>
      <c r="I45" s="113">
        <f t="shared" ref="I45:I50" si="15">SUM(F45:G45)</f>
        <v>4</v>
      </c>
      <c r="J45" s="113">
        <f t="shared" ref="J45:J50" si="16">SUM(H45:I45)</f>
        <v>93</v>
      </c>
      <c r="K45" s="112">
        <f t="shared" si="3"/>
        <v>4.3</v>
      </c>
      <c r="L45" s="111">
        <f t="shared" si="4"/>
        <v>0.9</v>
      </c>
    </row>
    <row r="46" spans="2:12" ht="14.45" customHeight="1">
      <c r="B46" s="110" t="s">
        <v>84</v>
      </c>
      <c r="C46" s="109"/>
      <c r="D46" s="108">
        <f>SUM('【方向別】自動車交通量(1)'!D46,'【方向別】自動車交通量(4)'!D46,'【方向別】自動車交通量(10)'!D46,'【方向別】自動車交通量(12)'!D46)</f>
        <v>95</v>
      </c>
      <c r="E46" s="107">
        <f>SUM('【方向別】自動車交通量(1)'!E46,'【方向別】自動車交通量(4)'!E46,'【方向別】自動車交通量(10)'!E46,'【方向別】自動車交通量(12)'!E46)</f>
        <v>14</v>
      </c>
      <c r="F46" s="107">
        <f>SUM('【方向別】自動車交通量(1)'!F46,'【方向別】自動車交通量(4)'!F46,'【方向別】自動車交通量(10)'!F46,'【方向別】自動車交通量(12)'!F46)</f>
        <v>5</v>
      </c>
      <c r="G46" s="107">
        <f>SUM('【方向別】自動車交通量(1)'!G46,'【方向別】自動車交通量(4)'!G46,'【方向別】自動車交通量(10)'!G46,'【方向別】自動車交通量(12)'!G46)</f>
        <v>0</v>
      </c>
      <c r="H46" s="107">
        <f t="shared" si="14"/>
        <v>109</v>
      </c>
      <c r="I46" s="107">
        <f t="shared" si="15"/>
        <v>5</v>
      </c>
      <c r="J46" s="107">
        <f t="shared" si="16"/>
        <v>114</v>
      </c>
      <c r="K46" s="106">
        <f t="shared" si="3"/>
        <v>4.4000000000000004</v>
      </c>
      <c r="L46" s="105">
        <f t="shared" si="4"/>
        <v>1.1000000000000001</v>
      </c>
    </row>
    <row r="47" spans="2:12" ht="14.45" customHeight="1">
      <c r="B47" s="110" t="s">
        <v>83</v>
      </c>
      <c r="C47" s="109"/>
      <c r="D47" s="108">
        <f>SUM('【方向別】自動車交通量(1)'!D47,'【方向別】自動車交通量(4)'!D47,'【方向別】自動車交通量(10)'!D47,'【方向別】自動車交通量(12)'!D47)</f>
        <v>108</v>
      </c>
      <c r="E47" s="107">
        <f>SUM('【方向別】自動車交通量(1)'!E47,'【方向別】自動車交通量(4)'!E47,'【方向別】自動車交通量(10)'!E47,'【方向別】自動車交通量(12)'!E47)</f>
        <v>11</v>
      </c>
      <c r="F47" s="107">
        <f>SUM('【方向別】自動車交通量(1)'!F47,'【方向別】自動車交通量(4)'!F47,'【方向別】自動車交通量(10)'!F47,'【方向別】自動車交通量(12)'!F47)</f>
        <v>3</v>
      </c>
      <c r="G47" s="107">
        <f>SUM('【方向別】自動車交通量(1)'!G47,'【方向別】自動車交通量(4)'!G47,'【方向別】自動車交通量(10)'!G47,'【方向別】自動車交通量(12)'!G47)</f>
        <v>2</v>
      </c>
      <c r="H47" s="107">
        <f t="shared" si="14"/>
        <v>119</v>
      </c>
      <c r="I47" s="107">
        <f t="shared" si="15"/>
        <v>5</v>
      </c>
      <c r="J47" s="107">
        <f t="shared" si="16"/>
        <v>124</v>
      </c>
      <c r="K47" s="106">
        <f t="shared" si="3"/>
        <v>4</v>
      </c>
      <c r="L47" s="105">
        <f t="shared" si="4"/>
        <v>1.2</v>
      </c>
    </row>
    <row r="48" spans="2:12" ht="14.45" customHeight="1">
      <c r="B48" s="110" t="s">
        <v>82</v>
      </c>
      <c r="C48" s="109"/>
      <c r="D48" s="108">
        <f>SUM('【方向別】自動車交通量(1)'!D48,'【方向別】自動車交通量(4)'!D48,'【方向別】自動車交通量(10)'!D48,'【方向別】自動車交通量(12)'!D48)</f>
        <v>90</v>
      </c>
      <c r="E48" s="107">
        <f>SUM('【方向別】自動車交通量(1)'!E48,'【方向別】自動車交通量(4)'!E48,'【方向別】自動車交通量(10)'!E48,'【方向別】自動車交通量(12)'!E48)</f>
        <v>14</v>
      </c>
      <c r="F48" s="107">
        <f>SUM('【方向別】自動車交通量(1)'!F48,'【方向別】自動車交通量(4)'!F48,'【方向別】自動車交通量(10)'!F48,'【方向別】自動車交通量(12)'!F48)</f>
        <v>4</v>
      </c>
      <c r="G48" s="107">
        <f>SUM('【方向別】自動車交通量(1)'!G48,'【方向別】自動車交通量(4)'!G48,'【方向別】自動車交通量(10)'!G48,'【方向別】自動車交通量(12)'!G48)</f>
        <v>2</v>
      </c>
      <c r="H48" s="107">
        <f t="shared" si="14"/>
        <v>104</v>
      </c>
      <c r="I48" s="107">
        <f t="shared" si="15"/>
        <v>6</v>
      </c>
      <c r="J48" s="107">
        <f t="shared" si="16"/>
        <v>110</v>
      </c>
      <c r="K48" s="106">
        <f t="shared" si="3"/>
        <v>5.5</v>
      </c>
      <c r="L48" s="105">
        <f t="shared" si="4"/>
        <v>1.1000000000000001</v>
      </c>
    </row>
    <row r="49" spans="2:13" ht="14.45" customHeight="1">
      <c r="B49" s="110" t="s">
        <v>81</v>
      </c>
      <c r="C49" s="109"/>
      <c r="D49" s="108">
        <f>SUM('【方向別】自動車交通量(1)'!D49,'【方向別】自動車交通量(4)'!D49,'【方向別】自動車交通量(10)'!D49,'【方向別】自動車交通量(12)'!D49)</f>
        <v>76</v>
      </c>
      <c r="E49" s="107">
        <f>SUM('【方向別】自動車交通量(1)'!E49,'【方向別】自動車交通量(4)'!E49,'【方向別】自動車交通量(10)'!E49,'【方向別】自動車交通量(12)'!E49)</f>
        <v>9</v>
      </c>
      <c r="F49" s="107">
        <f>SUM('【方向別】自動車交通量(1)'!F49,'【方向別】自動車交通量(4)'!F49,'【方向別】自動車交通量(10)'!F49,'【方向別】自動車交通量(12)'!F49)</f>
        <v>5</v>
      </c>
      <c r="G49" s="107">
        <f>SUM('【方向別】自動車交通量(1)'!G49,'【方向別】自動車交通量(4)'!G49,'【方向別】自動車交通量(10)'!G49,'【方向別】自動車交通量(12)'!G49)</f>
        <v>2</v>
      </c>
      <c r="H49" s="107">
        <f t="shared" si="14"/>
        <v>85</v>
      </c>
      <c r="I49" s="107">
        <f t="shared" si="15"/>
        <v>7</v>
      </c>
      <c r="J49" s="107">
        <f t="shared" si="16"/>
        <v>92</v>
      </c>
      <c r="K49" s="106">
        <f t="shared" si="3"/>
        <v>7.6</v>
      </c>
      <c r="L49" s="105">
        <f t="shared" si="4"/>
        <v>0.9</v>
      </c>
    </row>
    <row r="50" spans="2:13" ht="14.45" customHeight="1">
      <c r="B50" s="104" t="s">
        <v>217</v>
      </c>
      <c r="C50" s="103"/>
      <c r="D50" s="102">
        <f>SUM('【方向別】自動車交通量(1)'!D50,'【方向別】自動車交通量(4)'!D50,'【方向別】自動車交通量(10)'!D50,'【方向別】自動車交通量(12)'!D50)</f>
        <v>84</v>
      </c>
      <c r="E50" s="101">
        <f>SUM('【方向別】自動車交通量(1)'!E50,'【方向別】自動車交通量(4)'!E50,'【方向別】自動車交通量(10)'!E50,'【方向別】自動車交通量(12)'!E50)</f>
        <v>11</v>
      </c>
      <c r="F50" s="101">
        <f>SUM('【方向別】自動車交通量(1)'!F50,'【方向別】自動車交通量(4)'!F50,'【方向別】自動車交通量(10)'!F50,'【方向別】自動車交通量(12)'!F50)</f>
        <v>4</v>
      </c>
      <c r="G50" s="101">
        <f>SUM('【方向別】自動車交通量(1)'!G50,'【方向別】自動車交通量(4)'!G50,'【方向別】自動車交通量(10)'!G50,'【方向別】自動車交通量(12)'!G50)</f>
        <v>1</v>
      </c>
      <c r="H50" s="101">
        <f t="shared" si="14"/>
        <v>95</v>
      </c>
      <c r="I50" s="101">
        <f t="shared" si="15"/>
        <v>5</v>
      </c>
      <c r="J50" s="101">
        <f t="shared" si="16"/>
        <v>100</v>
      </c>
      <c r="K50" s="100">
        <f t="shared" si="3"/>
        <v>5</v>
      </c>
      <c r="L50" s="99">
        <f t="shared" si="4"/>
        <v>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537</v>
      </c>
      <c r="E51" s="95">
        <f t="shared" si="17"/>
        <v>64</v>
      </c>
      <c r="F51" s="95">
        <f t="shared" si="17"/>
        <v>23</v>
      </c>
      <c r="G51" s="95">
        <f t="shared" si="17"/>
        <v>9</v>
      </c>
      <c r="H51" s="95">
        <f t="shared" si="17"/>
        <v>601</v>
      </c>
      <c r="I51" s="95">
        <f t="shared" si="17"/>
        <v>32</v>
      </c>
      <c r="J51" s="95">
        <f t="shared" si="17"/>
        <v>633</v>
      </c>
      <c r="K51" s="94">
        <f t="shared" si="3"/>
        <v>5.0999999999999996</v>
      </c>
      <c r="L51" s="93">
        <f t="shared" si="4"/>
        <v>6.3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8070</v>
      </c>
      <c r="E52" s="89">
        <f t="shared" si="18"/>
        <v>1242</v>
      </c>
      <c r="F52" s="89">
        <f t="shared" si="18"/>
        <v>663</v>
      </c>
      <c r="G52" s="89">
        <f t="shared" si="18"/>
        <v>106</v>
      </c>
      <c r="H52" s="89">
        <f t="shared" si="18"/>
        <v>9312</v>
      </c>
      <c r="I52" s="89">
        <f t="shared" si="18"/>
        <v>769</v>
      </c>
      <c r="J52" s="89">
        <f t="shared" si="18"/>
        <v>10081</v>
      </c>
      <c r="K52" s="88">
        <f t="shared" si="3"/>
        <v>7.6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O21" sqref="O2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237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233</v>
      </c>
      <c r="C16" s="115"/>
      <c r="D16" s="114">
        <f>SUM('【断面別】自動車交通量(C断面流入)'!D16,'【断面別】自動車交通量(C断面流出)'!D16)</f>
        <v>208</v>
      </c>
      <c r="E16" s="113">
        <f>SUM('【断面別】自動車交通量(C断面流入)'!E16,'【断面別】自動車交通量(C断面流出)'!E16)</f>
        <v>37</v>
      </c>
      <c r="F16" s="113">
        <f>SUM('【断面別】自動車交通量(C断面流入)'!F16,'【断面別】自動車交通量(C断面流出)'!F16)</f>
        <v>24</v>
      </c>
      <c r="G16" s="113">
        <f>SUM('【断面別】自動車交通量(C断面流入)'!G16,'【断面別】自動車交通量(C断面流出)'!G16)</f>
        <v>3</v>
      </c>
      <c r="H16" s="113">
        <f t="shared" ref="H16:H21" si="0">SUM(D16:E16)</f>
        <v>245</v>
      </c>
      <c r="I16" s="113">
        <f t="shared" ref="I16:I21" si="1">SUM(F16:G16)</f>
        <v>27</v>
      </c>
      <c r="J16" s="113">
        <f t="shared" ref="J16:J21" si="2">SUM(H16:I16)</f>
        <v>272</v>
      </c>
      <c r="K16" s="112">
        <f t="shared" ref="K16:K52" si="3">IF(J16=0,0,ROUND(I16/J16*100,1))</f>
        <v>9.9</v>
      </c>
      <c r="L16" s="111">
        <f t="shared" ref="L16:L52" si="4">IF(J16=0,0,ROUND(J16/$J$52*100,1))</f>
        <v>1.4</v>
      </c>
    </row>
    <row r="17" spans="2:12" ht="14.45" customHeight="1">
      <c r="B17" s="110" t="s">
        <v>232</v>
      </c>
      <c r="C17" s="109"/>
      <c r="D17" s="108">
        <f>SUM('【断面別】自動車交通量(C断面流入)'!D17,'【断面別】自動車交通量(C断面流出)'!D17)</f>
        <v>212</v>
      </c>
      <c r="E17" s="107">
        <f>SUM('【断面別】自動車交通量(C断面流入)'!E17,'【断面別】自動車交通量(C断面流出)'!E17)</f>
        <v>38</v>
      </c>
      <c r="F17" s="107">
        <f>SUM('【断面別】自動車交通量(C断面流入)'!F17,'【断面別】自動車交通量(C断面流出)'!F17)</f>
        <v>16</v>
      </c>
      <c r="G17" s="107">
        <f>SUM('【断面別】自動車交通量(C断面流入)'!G17,'【断面別】自動車交通量(C断面流出)'!G17)</f>
        <v>1</v>
      </c>
      <c r="H17" s="107">
        <f t="shared" si="0"/>
        <v>250</v>
      </c>
      <c r="I17" s="107">
        <f t="shared" si="1"/>
        <v>17</v>
      </c>
      <c r="J17" s="107">
        <f t="shared" si="2"/>
        <v>267</v>
      </c>
      <c r="K17" s="106">
        <f t="shared" si="3"/>
        <v>6.4</v>
      </c>
      <c r="L17" s="105">
        <f t="shared" si="4"/>
        <v>1.4</v>
      </c>
    </row>
    <row r="18" spans="2:12" ht="14.45" customHeight="1">
      <c r="B18" s="110" t="s">
        <v>231</v>
      </c>
      <c r="C18" s="109"/>
      <c r="D18" s="108">
        <f>SUM('【断面別】自動車交通量(C断面流入)'!D18,'【断面別】自動車交通量(C断面流出)'!D18)</f>
        <v>222</v>
      </c>
      <c r="E18" s="107">
        <f>SUM('【断面別】自動車交通量(C断面流入)'!E18,'【断面別】自動車交通量(C断面流出)'!E18)</f>
        <v>39</v>
      </c>
      <c r="F18" s="107">
        <f>SUM('【断面別】自動車交通量(C断面流入)'!F18,'【断面別】自動車交通量(C断面流出)'!F18)</f>
        <v>27</v>
      </c>
      <c r="G18" s="107">
        <f>SUM('【断面別】自動車交通量(C断面流入)'!G18,'【断面別】自動車交通量(C断面流出)'!G18)</f>
        <v>3</v>
      </c>
      <c r="H18" s="107">
        <f t="shared" si="0"/>
        <v>261</v>
      </c>
      <c r="I18" s="107">
        <f t="shared" si="1"/>
        <v>30</v>
      </c>
      <c r="J18" s="107">
        <f t="shared" si="2"/>
        <v>291</v>
      </c>
      <c r="K18" s="106">
        <f t="shared" si="3"/>
        <v>10.3</v>
      </c>
      <c r="L18" s="105">
        <f t="shared" si="4"/>
        <v>1.5</v>
      </c>
    </row>
    <row r="19" spans="2:12" ht="14.45" customHeight="1">
      <c r="B19" s="110" t="s">
        <v>230</v>
      </c>
      <c r="C19" s="109"/>
      <c r="D19" s="108">
        <f>SUM('【断面別】自動車交通量(C断面流入)'!D19,'【断面別】自動車交通量(C断面流出)'!D19)</f>
        <v>190</v>
      </c>
      <c r="E19" s="107">
        <f>SUM('【断面別】自動車交通量(C断面流入)'!E19,'【断面別】自動車交通量(C断面流出)'!E19)</f>
        <v>30</v>
      </c>
      <c r="F19" s="107">
        <f>SUM('【断面別】自動車交通量(C断面流入)'!F19,'【断面別】自動車交通量(C断面流出)'!F19)</f>
        <v>13</v>
      </c>
      <c r="G19" s="107">
        <f>SUM('【断面別】自動車交通量(C断面流入)'!G19,'【断面別】自動車交通量(C断面流出)'!G19)</f>
        <v>3</v>
      </c>
      <c r="H19" s="107">
        <f t="shared" si="0"/>
        <v>220</v>
      </c>
      <c r="I19" s="107">
        <f t="shared" si="1"/>
        <v>16</v>
      </c>
      <c r="J19" s="107">
        <f t="shared" si="2"/>
        <v>236</v>
      </c>
      <c r="K19" s="106">
        <f t="shared" si="3"/>
        <v>6.8</v>
      </c>
      <c r="L19" s="105">
        <f t="shared" si="4"/>
        <v>1.2</v>
      </c>
    </row>
    <row r="20" spans="2:12" ht="14.45" customHeight="1">
      <c r="B20" s="110" t="s">
        <v>229</v>
      </c>
      <c r="C20" s="109"/>
      <c r="D20" s="108">
        <f>SUM('【断面別】自動車交通量(C断面流入)'!D20,'【断面別】自動車交通量(C断面流出)'!D20)</f>
        <v>219</v>
      </c>
      <c r="E20" s="107">
        <f>SUM('【断面別】自動車交通量(C断面流入)'!E20,'【断面別】自動車交通量(C断面流出)'!E20)</f>
        <v>32</v>
      </c>
      <c r="F20" s="107">
        <f>SUM('【断面別】自動車交通量(C断面流入)'!F20,'【断面別】自動車交通量(C断面流出)'!F20)</f>
        <v>16</v>
      </c>
      <c r="G20" s="107">
        <f>SUM('【断面別】自動車交通量(C断面流入)'!G20,'【断面別】自動車交通量(C断面流出)'!G20)</f>
        <v>5</v>
      </c>
      <c r="H20" s="107">
        <f t="shared" si="0"/>
        <v>251</v>
      </c>
      <c r="I20" s="107">
        <f t="shared" si="1"/>
        <v>21</v>
      </c>
      <c r="J20" s="107">
        <f t="shared" si="2"/>
        <v>272</v>
      </c>
      <c r="K20" s="106">
        <f t="shared" si="3"/>
        <v>7.7</v>
      </c>
      <c r="L20" s="105">
        <f t="shared" si="4"/>
        <v>1.4</v>
      </c>
    </row>
    <row r="21" spans="2:12" ht="14.45" customHeight="1">
      <c r="B21" s="104" t="s">
        <v>228</v>
      </c>
      <c r="C21" s="103"/>
      <c r="D21" s="102">
        <f>SUM('【断面別】自動車交通量(C断面流入)'!D21,'【断面別】自動車交通量(C断面流出)'!D21)</f>
        <v>254</v>
      </c>
      <c r="E21" s="101">
        <f>SUM('【断面別】自動車交通量(C断面流入)'!E21,'【断面別】自動車交通量(C断面流出)'!E21)</f>
        <v>31</v>
      </c>
      <c r="F21" s="101">
        <f>SUM('【断面別】自動車交通量(C断面流入)'!F21,'【断面別】自動車交通量(C断面流出)'!F21)</f>
        <v>14</v>
      </c>
      <c r="G21" s="101">
        <f>SUM('【断面別】自動車交通量(C断面流入)'!G21,'【断面別】自動車交通量(C断面流出)'!G21)</f>
        <v>4</v>
      </c>
      <c r="H21" s="101">
        <f t="shared" si="0"/>
        <v>285</v>
      </c>
      <c r="I21" s="101">
        <f t="shared" si="1"/>
        <v>18</v>
      </c>
      <c r="J21" s="101">
        <f t="shared" si="2"/>
        <v>303</v>
      </c>
      <c r="K21" s="100">
        <f t="shared" si="3"/>
        <v>5.9</v>
      </c>
      <c r="L21" s="99">
        <f t="shared" si="4"/>
        <v>1.6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1305</v>
      </c>
      <c r="E22" s="95">
        <f t="shared" si="5"/>
        <v>207</v>
      </c>
      <c r="F22" s="95">
        <f t="shared" si="5"/>
        <v>110</v>
      </c>
      <c r="G22" s="95">
        <f t="shared" si="5"/>
        <v>19</v>
      </c>
      <c r="H22" s="95">
        <f t="shared" si="5"/>
        <v>1512</v>
      </c>
      <c r="I22" s="95">
        <f t="shared" si="5"/>
        <v>129</v>
      </c>
      <c r="J22" s="95">
        <f t="shared" si="5"/>
        <v>1641</v>
      </c>
      <c r="K22" s="94">
        <f t="shared" si="3"/>
        <v>7.9</v>
      </c>
      <c r="L22" s="93">
        <f t="shared" si="4"/>
        <v>8.5</v>
      </c>
    </row>
    <row r="23" spans="2:12" ht="14.45" customHeight="1" thickTop="1">
      <c r="B23" s="116" t="s">
        <v>107</v>
      </c>
      <c r="C23" s="115"/>
      <c r="D23" s="114">
        <f>SUM('【断面別】自動車交通量(C断面流入)'!D23,'【断面別】自動車交通量(C断面流出)'!D23)</f>
        <v>245</v>
      </c>
      <c r="E23" s="113">
        <f>SUM('【断面別】自動車交通量(C断面流入)'!E23,'【断面別】自動車交通量(C断面流出)'!E23)</f>
        <v>27</v>
      </c>
      <c r="F23" s="113">
        <f>SUM('【断面別】自動車交通量(C断面流入)'!F23,'【断面別】自動車交通量(C断面流出)'!F23)</f>
        <v>22</v>
      </c>
      <c r="G23" s="113">
        <f>SUM('【断面別】自動車交通量(C断面流入)'!G23,'【断面別】自動車交通量(C断面流出)'!G23)</f>
        <v>5</v>
      </c>
      <c r="H23" s="113">
        <f t="shared" ref="H23:H28" si="6">SUM(D23:E23)</f>
        <v>272</v>
      </c>
      <c r="I23" s="113">
        <f t="shared" ref="I23:I28" si="7">SUM(F23:G23)</f>
        <v>27</v>
      </c>
      <c r="J23" s="113">
        <f t="shared" ref="J23:J28" si="8">SUM(H23:I23)</f>
        <v>299</v>
      </c>
      <c r="K23" s="112">
        <f t="shared" si="3"/>
        <v>9</v>
      </c>
      <c r="L23" s="111">
        <f t="shared" si="4"/>
        <v>1.5</v>
      </c>
    </row>
    <row r="24" spans="2:12" ht="14.45" customHeight="1">
      <c r="B24" s="110" t="s">
        <v>106</v>
      </c>
      <c r="C24" s="109"/>
      <c r="D24" s="108">
        <f>SUM('【断面別】自動車交通量(C断面流入)'!D24,'【断面別】自動車交通量(C断面流出)'!D24)</f>
        <v>242</v>
      </c>
      <c r="E24" s="107">
        <f>SUM('【断面別】自動車交通量(C断面流入)'!E24,'【断面別】自動車交通量(C断面流出)'!E24)</f>
        <v>42</v>
      </c>
      <c r="F24" s="107">
        <f>SUM('【断面別】自動車交通量(C断面流入)'!F24,'【断面別】自動車交通量(C断面流出)'!F24)</f>
        <v>18</v>
      </c>
      <c r="G24" s="107">
        <f>SUM('【断面別】自動車交通量(C断面流入)'!G24,'【断面別】自動車交通量(C断面流出)'!G24)</f>
        <v>5</v>
      </c>
      <c r="H24" s="107">
        <f t="shared" si="6"/>
        <v>284</v>
      </c>
      <c r="I24" s="107">
        <f t="shared" si="7"/>
        <v>23</v>
      </c>
      <c r="J24" s="107">
        <f t="shared" si="8"/>
        <v>307</v>
      </c>
      <c r="K24" s="106">
        <f t="shared" si="3"/>
        <v>7.5</v>
      </c>
      <c r="L24" s="105">
        <f t="shared" si="4"/>
        <v>1.6</v>
      </c>
    </row>
    <row r="25" spans="2:12" ht="14.45" customHeight="1">
      <c r="B25" s="110" t="s">
        <v>105</v>
      </c>
      <c r="C25" s="109"/>
      <c r="D25" s="108">
        <f>SUM('【断面別】自動車交通量(C断面流入)'!D25,'【断面別】自動車交通量(C断面流出)'!D25)</f>
        <v>220</v>
      </c>
      <c r="E25" s="107">
        <f>SUM('【断面別】自動車交通量(C断面流入)'!E25,'【断面別】自動車交通量(C断面流出)'!E25)</f>
        <v>51</v>
      </c>
      <c r="F25" s="107">
        <f>SUM('【断面別】自動車交通量(C断面流入)'!F25,'【断面別】自動車交通量(C断面流出)'!F25)</f>
        <v>21</v>
      </c>
      <c r="G25" s="107">
        <f>SUM('【断面別】自動車交通量(C断面流入)'!G25,'【断面別】自動車交通量(C断面流出)'!G25)</f>
        <v>4</v>
      </c>
      <c r="H25" s="107">
        <f t="shared" si="6"/>
        <v>271</v>
      </c>
      <c r="I25" s="107">
        <f t="shared" si="7"/>
        <v>25</v>
      </c>
      <c r="J25" s="107">
        <f t="shared" si="8"/>
        <v>296</v>
      </c>
      <c r="K25" s="106">
        <f t="shared" si="3"/>
        <v>8.4</v>
      </c>
      <c r="L25" s="105">
        <f t="shared" si="4"/>
        <v>1.5</v>
      </c>
    </row>
    <row r="26" spans="2:12" ht="14.45" customHeight="1">
      <c r="B26" s="110" t="s">
        <v>104</v>
      </c>
      <c r="C26" s="109"/>
      <c r="D26" s="108">
        <f>SUM('【断面別】自動車交通量(C断面流入)'!D26,'【断面別】自動車交通量(C断面流出)'!D26)</f>
        <v>196</v>
      </c>
      <c r="E26" s="107">
        <f>SUM('【断面別】自動車交通量(C断面流入)'!E26,'【断面別】自動車交通量(C断面流出)'!E26)</f>
        <v>29</v>
      </c>
      <c r="F26" s="107">
        <f>SUM('【断面別】自動車交通量(C断面流入)'!F26,'【断面別】自動車交通量(C断面流出)'!F26)</f>
        <v>23</v>
      </c>
      <c r="G26" s="107">
        <f>SUM('【断面別】自動車交通量(C断面流入)'!G26,'【断面別】自動車交通量(C断面流出)'!G26)</f>
        <v>6</v>
      </c>
      <c r="H26" s="107">
        <f t="shared" si="6"/>
        <v>225</v>
      </c>
      <c r="I26" s="107">
        <f t="shared" si="7"/>
        <v>29</v>
      </c>
      <c r="J26" s="107">
        <f t="shared" si="8"/>
        <v>254</v>
      </c>
      <c r="K26" s="106">
        <f t="shared" si="3"/>
        <v>11.4</v>
      </c>
      <c r="L26" s="105">
        <f t="shared" si="4"/>
        <v>1.3</v>
      </c>
    </row>
    <row r="27" spans="2:12" ht="14.45" customHeight="1">
      <c r="B27" s="110" t="s">
        <v>103</v>
      </c>
      <c r="C27" s="109"/>
      <c r="D27" s="108">
        <f>SUM('【断面別】自動車交通量(C断面流入)'!D27,'【断面別】自動車交通量(C断面流出)'!D27)</f>
        <v>211</v>
      </c>
      <c r="E27" s="107">
        <f>SUM('【断面別】自動車交通量(C断面流入)'!E27,'【断面別】自動車交通量(C断面流出)'!E27)</f>
        <v>35</v>
      </c>
      <c r="F27" s="107">
        <f>SUM('【断面別】自動車交通量(C断面流入)'!F27,'【断面別】自動車交通量(C断面流出)'!F27)</f>
        <v>39</v>
      </c>
      <c r="G27" s="107">
        <f>SUM('【断面別】自動車交通量(C断面流入)'!G27,'【断面別】自動車交通量(C断面流出)'!G27)</f>
        <v>7</v>
      </c>
      <c r="H27" s="107">
        <f t="shared" si="6"/>
        <v>246</v>
      </c>
      <c r="I27" s="107">
        <f t="shared" si="7"/>
        <v>46</v>
      </c>
      <c r="J27" s="107">
        <f t="shared" si="8"/>
        <v>292</v>
      </c>
      <c r="K27" s="106">
        <f t="shared" si="3"/>
        <v>15.8</v>
      </c>
      <c r="L27" s="105">
        <f t="shared" si="4"/>
        <v>1.5</v>
      </c>
    </row>
    <row r="28" spans="2:12" ht="14.45" customHeight="1">
      <c r="B28" s="104" t="s">
        <v>227</v>
      </c>
      <c r="C28" s="103"/>
      <c r="D28" s="102">
        <f>SUM('【断面別】自動車交通量(C断面流入)'!D28,'【断面別】自動車交通量(C断面流出)'!D28)</f>
        <v>202</v>
      </c>
      <c r="E28" s="101">
        <f>SUM('【断面別】自動車交通量(C断面流入)'!E28,'【断面別】自動車交通量(C断面流出)'!E28)</f>
        <v>28</v>
      </c>
      <c r="F28" s="101">
        <f>SUM('【断面別】自動車交通量(C断面流入)'!F28,'【断面別】自動車交通量(C断面流出)'!F28)</f>
        <v>19</v>
      </c>
      <c r="G28" s="101">
        <f>SUM('【断面別】自動車交通量(C断面流入)'!G28,'【断面別】自動車交通量(C断面流出)'!G28)</f>
        <v>4</v>
      </c>
      <c r="H28" s="101">
        <f t="shared" si="6"/>
        <v>230</v>
      </c>
      <c r="I28" s="101">
        <f t="shared" si="7"/>
        <v>23</v>
      </c>
      <c r="J28" s="101">
        <f t="shared" si="8"/>
        <v>253</v>
      </c>
      <c r="K28" s="100">
        <f t="shared" si="3"/>
        <v>9.1</v>
      </c>
      <c r="L28" s="99">
        <f t="shared" si="4"/>
        <v>1.3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1316</v>
      </c>
      <c r="E29" s="95">
        <f t="shared" si="9"/>
        <v>212</v>
      </c>
      <c r="F29" s="95">
        <f t="shared" si="9"/>
        <v>142</v>
      </c>
      <c r="G29" s="95">
        <f t="shared" si="9"/>
        <v>31</v>
      </c>
      <c r="H29" s="95">
        <f t="shared" si="9"/>
        <v>1528</v>
      </c>
      <c r="I29" s="95">
        <f t="shared" si="9"/>
        <v>173</v>
      </c>
      <c r="J29" s="95">
        <f t="shared" si="9"/>
        <v>1701</v>
      </c>
      <c r="K29" s="94">
        <f t="shared" si="3"/>
        <v>10.199999999999999</v>
      </c>
      <c r="L29" s="93">
        <f t="shared" si="4"/>
        <v>8.8000000000000007</v>
      </c>
    </row>
    <row r="30" spans="2:12" ht="14.45" customHeight="1" thickTop="1">
      <c r="B30" s="124" t="s">
        <v>226</v>
      </c>
      <c r="C30" s="123"/>
      <c r="D30" s="90">
        <f>SUM('【断面別】自動車交通量(C断面流入)'!D30,'【断面別】自動車交通量(C断面流出)'!D30)</f>
        <v>1158</v>
      </c>
      <c r="E30" s="89">
        <f>SUM('【断面別】自動車交通量(C断面流入)'!E30,'【断面別】自動車交通量(C断面流出)'!E30)</f>
        <v>188</v>
      </c>
      <c r="F30" s="89">
        <f>SUM('【断面別】自動車交通量(C断面流入)'!F30,'【断面別】自動車交通量(C断面流出)'!F30)</f>
        <v>169</v>
      </c>
      <c r="G30" s="89">
        <f>SUM('【断面別】自動車交通量(C断面流入)'!G30,'【断面別】自動車交通量(C断面流出)'!G30)</f>
        <v>15</v>
      </c>
      <c r="H30" s="89">
        <f t="shared" ref="H30:H43" si="10">SUM(D30:E30)</f>
        <v>1346</v>
      </c>
      <c r="I30" s="89">
        <f t="shared" ref="I30:I43" si="11">SUM(F30:G30)</f>
        <v>184</v>
      </c>
      <c r="J30" s="89">
        <f t="shared" ref="J30:J43" si="12">SUM(H30:I30)</f>
        <v>1530</v>
      </c>
      <c r="K30" s="88">
        <f t="shared" si="3"/>
        <v>12</v>
      </c>
      <c r="L30" s="87">
        <f t="shared" si="4"/>
        <v>7.9</v>
      </c>
    </row>
    <row r="31" spans="2:12" ht="14.45" customHeight="1">
      <c r="B31" s="122" t="s">
        <v>225</v>
      </c>
      <c r="C31" s="121"/>
      <c r="D31" s="120">
        <f>SUM('【断面別】自動車交通量(C断面流入)'!D31,'【断面別】自動車交通量(C断面流出)'!D31)</f>
        <v>1128</v>
      </c>
      <c r="E31" s="119">
        <f>SUM('【断面別】自動車交通量(C断面流入)'!E31,'【断面別】自動車交通量(C断面流出)'!E31)</f>
        <v>214</v>
      </c>
      <c r="F31" s="119">
        <f>SUM('【断面別】自動車交通量(C断面流入)'!F31,'【断面別】自動車交通量(C断面流出)'!F31)</f>
        <v>151</v>
      </c>
      <c r="G31" s="119">
        <f>SUM('【断面別】自動車交通量(C断面流入)'!G31,'【断面別】自動車交通量(C断面流出)'!G31)</f>
        <v>12</v>
      </c>
      <c r="H31" s="119">
        <f t="shared" si="10"/>
        <v>1342</v>
      </c>
      <c r="I31" s="119">
        <f t="shared" si="11"/>
        <v>163</v>
      </c>
      <c r="J31" s="119">
        <f t="shared" si="12"/>
        <v>1505</v>
      </c>
      <c r="K31" s="118">
        <f t="shared" si="3"/>
        <v>10.8</v>
      </c>
      <c r="L31" s="117">
        <f t="shared" si="4"/>
        <v>7.8</v>
      </c>
    </row>
    <row r="32" spans="2:12" ht="14.45" customHeight="1">
      <c r="B32" s="122" t="s">
        <v>224</v>
      </c>
      <c r="C32" s="121"/>
      <c r="D32" s="120">
        <f>SUM('【断面別】自動車交通量(C断面流入)'!D32,'【断面別】自動車交通量(C断面流出)'!D32)</f>
        <v>1164</v>
      </c>
      <c r="E32" s="119">
        <f>SUM('【断面別】自動車交通量(C断面流入)'!E32,'【断面別】自動車交通量(C断面流出)'!E32)</f>
        <v>234</v>
      </c>
      <c r="F32" s="119">
        <f>SUM('【断面別】自動車交通量(C断面流入)'!F32,'【断面別】自動車交通量(C断面流出)'!F32)</f>
        <v>120</v>
      </c>
      <c r="G32" s="119">
        <f>SUM('【断面別】自動車交通量(C断面流入)'!G32,'【断面別】自動車交通量(C断面流出)'!G32)</f>
        <v>11</v>
      </c>
      <c r="H32" s="119">
        <f t="shared" si="10"/>
        <v>1398</v>
      </c>
      <c r="I32" s="119">
        <f t="shared" si="11"/>
        <v>131</v>
      </c>
      <c r="J32" s="119">
        <f t="shared" si="12"/>
        <v>1529</v>
      </c>
      <c r="K32" s="118">
        <f t="shared" si="3"/>
        <v>8.6</v>
      </c>
      <c r="L32" s="117">
        <f t="shared" si="4"/>
        <v>7.9</v>
      </c>
    </row>
    <row r="33" spans="2:12" ht="14.45" customHeight="1">
      <c r="B33" s="122" t="s">
        <v>223</v>
      </c>
      <c r="C33" s="121"/>
      <c r="D33" s="120">
        <f>SUM('【断面別】自動車交通量(C断面流入)'!D33,'【断面別】自動車交通量(C断面流出)'!D33)</f>
        <v>1208</v>
      </c>
      <c r="E33" s="119">
        <f>SUM('【断面別】自動車交通量(C断面流入)'!E33,'【断面別】自動車交通量(C断面流出)'!E33)</f>
        <v>196</v>
      </c>
      <c r="F33" s="119">
        <f>SUM('【断面別】自動車交通量(C断面流入)'!F33,'【断面別】自動車交通量(C断面流出)'!F33)</f>
        <v>109</v>
      </c>
      <c r="G33" s="119">
        <f>SUM('【断面別】自動車交通量(C断面流入)'!G33,'【断面別】自動車交通量(C断面流出)'!G33)</f>
        <v>10</v>
      </c>
      <c r="H33" s="119">
        <f t="shared" si="10"/>
        <v>1404</v>
      </c>
      <c r="I33" s="119">
        <f t="shared" si="11"/>
        <v>119</v>
      </c>
      <c r="J33" s="119">
        <f t="shared" si="12"/>
        <v>1523</v>
      </c>
      <c r="K33" s="118">
        <f t="shared" si="3"/>
        <v>7.8</v>
      </c>
      <c r="L33" s="117">
        <f t="shared" si="4"/>
        <v>7.8</v>
      </c>
    </row>
    <row r="34" spans="2:12" ht="14.45" customHeight="1">
      <c r="B34" s="122" t="s">
        <v>222</v>
      </c>
      <c r="C34" s="121"/>
      <c r="D34" s="120">
        <f>SUM('【断面別】自動車交通量(C断面流入)'!D34,'【断面別】自動車交通量(C断面流出)'!D34)</f>
        <v>1169</v>
      </c>
      <c r="E34" s="119">
        <f>SUM('【断面別】自動車交通量(C断面流入)'!E34,'【断面別】自動車交通量(C断面流出)'!E34)</f>
        <v>207</v>
      </c>
      <c r="F34" s="119">
        <f>SUM('【断面別】自動車交通量(C断面流入)'!F34,'【断面別】自動車交通量(C断面流出)'!F34)</f>
        <v>105</v>
      </c>
      <c r="G34" s="119">
        <f>SUM('【断面別】自動車交通量(C断面流入)'!G34,'【断面別】自動車交通量(C断面流出)'!G34)</f>
        <v>15</v>
      </c>
      <c r="H34" s="119">
        <f t="shared" si="10"/>
        <v>1376</v>
      </c>
      <c r="I34" s="119">
        <f t="shared" si="11"/>
        <v>120</v>
      </c>
      <c r="J34" s="119">
        <f t="shared" si="12"/>
        <v>1496</v>
      </c>
      <c r="K34" s="118">
        <f t="shared" si="3"/>
        <v>8</v>
      </c>
      <c r="L34" s="117">
        <f t="shared" si="4"/>
        <v>7.7</v>
      </c>
    </row>
    <row r="35" spans="2:12" ht="14.45" customHeight="1">
      <c r="B35" s="122" t="s">
        <v>221</v>
      </c>
      <c r="C35" s="121"/>
      <c r="D35" s="120">
        <f>SUM('【断面別】自動車交通量(C断面流入)'!D35,'【断面別】自動車交通量(C断面流出)'!D35)</f>
        <v>1191</v>
      </c>
      <c r="E35" s="119">
        <f>SUM('【断面別】自動車交通量(C断面流入)'!E35,'【断面別】自動車交通量(C断面流出)'!E35)</f>
        <v>208</v>
      </c>
      <c r="F35" s="119">
        <f>SUM('【断面別】自動車交通量(C断面流入)'!F35,'【断面別】自動車交通量(C断面流出)'!F35)</f>
        <v>90</v>
      </c>
      <c r="G35" s="119">
        <f>SUM('【断面別】自動車交通量(C断面流入)'!G35,'【断面別】自動車交通量(C断面流出)'!G35)</f>
        <v>20</v>
      </c>
      <c r="H35" s="119">
        <f t="shared" si="10"/>
        <v>1399</v>
      </c>
      <c r="I35" s="119">
        <f t="shared" si="11"/>
        <v>110</v>
      </c>
      <c r="J35" s="119">
        <f t="shared" si="12"/>
        <v>1509</v>
      </c>
      <c r="K35" s="118">
        <f t="shared" si="3"/>
        <v>7.3</v>
      </c>
      <c r="L35" s="117">
        <f t="shared" si="4"/>
        <v>7.8</v>
      </c>
    </row>
    <row r="36" spans="2:12" ht="14.45" customHeight="1">
      <c r="B36" s="122" t="s">
        <v>220</v>
      </c>
      <c r="C36" s="121"/>
      <c r="D36" s="120">
        <f>SUM('【断面別】自動車交通量(C断面流入)'!D36,'【断面別】自動車交通量(C断面流出)'!D36)</f>
        <v>1209</v>
      </c>
      <c r="E36" s="119">
        <f>SUM('【断面別】自動車交通量(C断面流入)'!E36,'【断面別】自動車交通量(C断面流出)'!E36)</f>
        <v>198</v>
      </c>
      <c r="F36" s="119">
        <f>SUM('【断面別】自動車交通量(C断面流入)'!F36,'【断面別】自動車交通量(C断面流出)'!F36)</f>
        <v>101</v>
      </c>
      <c r="G36" s="119">
        <f>SUM('【断面別】自動車交通量(C断面流入)'!G36,'【断面別】自動車交通量(C断面流出)'!G36)</f>
        <v>16</v>
      </c>
      <c r="H36" s="119">
        <f t="shared" si="10"/>
        <v>1407</v>
      </c>
      <c r="I36" s="119">
        <f t="shared" si="11"/>
        <v>117</v>
      </c>
      <c r="J36" s="119">
        <f t="shared" si="12"/>
        <v>1524</v>
      </c>
      <c r="K36" s="118">
        <f t="shared" si="3"/>
        <v>7.7</v>
      </c>
      <c r="L36" s="117">
        <f t="shared" si="4"/>
        <v>7.9</v>
      </c>
    </row>
    <row r="37" spans="2:12" ht="14.45" customHeight="1">
      <c r="B37" s="122" t="s">
        <v>219</v>
      </c>
      <c r="C37" s="121"/>
      <c r="D37" s="120">
        <f>SUM('【断面別】自動車交通量(C断面流入)'!D37,'【断面別】自動車交通量(C断面流出)'!D37)</f>
        <v>1435</v>
      </c>
      <c r="E37" s="119">
        <f>SUM('【断面別】自動車交通量(C断面流入)'!E37,'【断面別】自動車交通量(C断面流出)'!E37)</f>
        <v>228</v>
      </c>
      <c r="F37" s="119">
        <f>SUM('【断面別】自動車交通量(C断面流入)'!F37,'【断面別】自動車交通量(C断面流出)'!F37)</f>
        <v>97</v>
      </c>
      <c r="G37" s="119">
        <f>SUM('【断面別】自動車交通量(C断面流入)'!G37,'【断面別】自動車交通量(C断面流出)'!G37)</f>
        <v>14</v>
      </c>
      <c r="H37" s="119">
        <f t="shared" si="10"/>
        <v>1663</v>
      </c>
      <c r="I37" s="119">
        <f t="shared" si="11"/>
        <v>111</v>
      </c>
      <c r="J37" s="119">
        <f t="shared" si="12"/>
        <v>1774</v>
      </c>
      <c r="K37" s="118">
        <f t="shared" si="3"/>
        <v>6.3</v>
      </c>
      <c r="L37" s="117">
        <f t="shared" si="4"/>
        <v>9.1</v>
      </c>
    </row>
    <row r="38" spans="2:12" ht="14.45" customHeight="1">
      <c r="B38" s="116" t="s">
        <v>92</v>
      </c>
      <c r="C38" s="115"/>
      <c r="D38" s="114">
        <f>SUM('【断面別】自動車交通量(C断面流入)'!D38,'【断面別】自動車交通量(C断面流出)'!D38)</f>
        <v>282</v>
      </c>
      <c r="E38" s="113">
        <f>SUM('【断面別】自動車交通量(C断面流入)'!E38,'【断面別】自動車交通量(C断面流出)'!E38)</f>
        <v>29</v>
      </c>
      <c r="F38" s="113">
        <f>SUM('【断面別】自動車交通量(C断面流入)'!F38,'【断面別】自動車交通量(C断面流出)'!F38)</f>
        <v>19</v>
      </c>
      <c r="G38" s="113">
        <f>SUM('【断面別】自動車交通量(C断面流入)'!G38,'【断面別】自動車交通量(C断面流出)'!G38)</f>
        <v>5</v>
      </c>
      <c r="H38" s="113">
        <f t="shared" si="10"/>
        <v>311</v>
      </c>
      <c r="I38" s="113">
        <f t="shared" si="11"/>
        <v>24</v>
      </c>
      <c r="J38" s="113">
        <f t="shared" si="12"/>
        <v>335</v>
      </c>
      <c r="K38" s="112">
        <f t="shared" si="3"/>
        <v>7.2</v>
      </c>
      <c r="L38" s="111">
        <f t="shared" si="4"/>
        <v>1.7</v>
      </c>
    </row>
    <row r="39" spans="2:12" ht="14.45" customHeight="1">
      <c r="B39" s="110" t="s">
        <v>91</v>
      </c>
      <c r="C39" s="109"/>
      <c r="D39" s="108">
        <f>SUM('【断面別】自動車交通量(C断面流入)'!D39,'【断面別】自動車交通量(C断面流出)'!D39)</f>
        <v>254</v>
      </c>
      <c r="E39" s="107">
        <f>SUM('【断面別】自動車交通量(C断面流入)'!E39,'【断面別】自動車交通量(C断面流出)'!E39)</f>
        <v>33</v>
      </c>
      <c r="F39" s="107">
        <f>SUM('【断面別】自動車交通量(C断面流入)'!F39,'【断面別】自動車交通量(C断面流出)'!F39)</f>
        <v>15</v>
      </c>
      <c r="G39" s="107">
        <f>SUM('【断面別】自動車交通量(C断面流入)'!G39,'【断面別】自動車交通量(C断面流出)'!G39)</f>
        <v>2</v>
      </c>
      <c r="H39" s="107">
        <f t="shared" si="10"/>
        <v>287</v>
      </c>
      <c r="I39" s="107">
        <f t="shared" si="11"/>
        <v>17</v>
      </c>
      <c r="J39" s="107">
        <f t="shared" si="12"/>
        <v>304</v>
      </c>
      <c r="K39" s="106">
        <f t="shared" si="3"/>
        <v>5.6</v>
      </c>
      <c r="L39" s="105">
        <f t="shared" si="4"/>
        <v>1.6</v>
      </c>
    </row>
    <row r="40" spans="2:12" ht="14.45" customHeight="1">
      <c r="B40" s="110" t="s">
        <v>90</v>
      </c>
      <c r="C40" s="109"/>
      <c r="D40" s="108">
        <f>SUM('【断面別】自動車交通量(C断面流入)'!D40,'【断面別】自動車交通量(C断面流出)'!D40)</f>
        <v>274</v>
      </c>
      <c r="E40" s="107">
        <f>SUM('【断面別】自動車交通量(C断面流入)'!E40,'【断面別】自動車交通量(C断面流出)'!E40)</f>
        <v>48</v>
      </c>
      <c r="F40" s="107">
        <f>SUM('【断面別】自動車交通量(C断面流入)'!F40,'【断面別】自動車交通量(C断面流出)'!F40)</f>
        <v>10</v>
      </c>
      <c r="G40" s="107">
        <f>SUM('【断面別】自動車交通量(C断面流入)'!G40,'【断面別】自動車交通量(C断面流出)'!G40)</f>
        <v>1</v>
      </c>
      <c r="H40" s="107">
        <f t="shared" si="10"/>
        <v>322</v>
      </c>
      <c r="I40" s="107">
        <f t="shared" si="11"/>
        <v>11</v>
      </c>
      <c r="J40" s="107">
        <f t="shared" si="12"/>
        <v>333</v>
      </c>
      <c r="K40" s="106">
        <f t="shared" si="3"/>
        <v>3.3</v>
      </c>
      <c r="L40" s="105">
        <f t="shared" si="4"/>
        <v>1.7</v>
      </c>
    </row>
    <row r="41" spans="2:12" ht="14.45" customHeight="1">
      <c r="B41" s="110" t="s">
        <v>89</v>
      </c>
      <c r="C41" s="109"/>
      <c r="D41" s="108">
        <f>SUM('【断面別】自動車交通量(C断面流入)'!D41,'【断面別】自動車交通量(C断面流出)'!D41)</f>
        <v>259</v>
      </c>
      <c r="E41" s="107">
        <f>SUM('【断面別】自動車交通量(C断面流入)'!E41,'【断面別】自動車交通量(C断面流出)'!E41)</f>
        <v>45</v>
      </c>
      <c r="F41" s="107">
        <f>SUM('【断面別】自動車交通量(C断面流入)'!F41,'【断面別】自動車交通量(C断面流出)'!F41)</f>
        <v>13</v>
      </c>
      <c r="G41" s="107">
        <f>SUM('【断面別】自動車交通量(C断面流入)'!G41,'【断面別】自動車交通量(C断面流出)'!G41)</f>
        <v>5</v>
      </c>
      <c r="H41" s="107">
        <f t="shared" si="10"/>
        <v>304</v>
      </c>
      <c r="I41" s="107">
        <f t="shared" si="11"/>
        <v>18</v>
      </c>
      <c r="J41" s="107">
        <f t="shared" si="12"/>
        <v>322</v>
      </c>
      <c r="K41" s="106">
        <f t="shared" si="3"/>
        <v>5.6</v>
      </c>
      <c r="L41" s="105">
        <f t="shared" si="4"/>
        <v>1.7</v>
      </c>
    </row>
    <row r="42" spans="2:12" ht="14.45" customHeight="1">
      <c r="B42" s="110" t="s">
        <v>88</v>
      </c>
      <c r="C42" s="109"/>
      <c r="D42" s="108">
        <f>SUM('【断面別】自動車交通量(C断面流入)'!D42,'【断面別】自動車交通量(C断面流出)'!D42)</f>
        <v>247</v>
      </c>
      <c r="E42" s="107">
        <f>SUM('【断面別】自動車交通量(C断面流入)'!E42,'【断面別】自動車交通量(C断面流出)'!E42)</f>
        <v>41</v>
      </c>
      <c r="F42" s="107">
        <f>SUM('【断面別】自動車交通量(C断面流入)'!F42,'【断面別】自動車交通量(C断面流出)'!F42)</f>
        <v>8</v>
      </c>
      <c r="G42" s="107">
        <f>SUM('【断面別】自動車交通量(C断面流入)'!G42,'【断面別】自動車交通量(C断面流出)'!G42)</f>
        <v>3</v>
      </c>
      <c r="H42" s="107">
        <f t="shared" si="10"/>
        <v>288</v>
      </c>
      <c r="I42" s="107">
        <f t="shared" si="11"/>
        <v>11</v>
      </c>
      <c r="J42" s="107">
        <f t="shared" si="12"/>
        <v>299</v>
      </c>
      <c r="K42" s="106">
        <f t="shared" si="3"/>
        <v>3.7</v>
      </c>
      <c r="L42" s="105">
        <f t="shared" si="4"/>
        <v>1.5</v>
      </c>
    </row>
    <row r="43" spans="2:12" ht="14.45" customHeight="1">
      <c r="B43" s="104" t="s">
        <v>218</v>
      </c>
      <c r="C43" s="103"/>
      <c r="D43" s="102">
        <f>SUM('【断面別】自動車交通量(C断面流入)'!D43,'【断面別】自動車交通量(C断面流出)'!D43)</f>
        <v>263</v>
      </c>
      <c r="E43" s="101">
        <f>SUM('【断面別】自動車交通量(C断面流入)'!E43,'【断面別】自動車交通量(C断面流出)'!E43)</f>
        <v>41</v>
      </c>
      <c r="F43" s="101">
        <f>SUM('【断面別】自動車交通量(C断面流入)'!F43,'【断面別】自動車交通量(C断面流出)'!F43)</f>
        <v>13</v>
      </c>
      <c r="G43" s="101">
        <f>SUM('【断面別】自動車交通量(C断面流入)'!G43,'【断面別】自動車交通量(C断面流出)'!G43)</f>
        <v>2</v>
      </c>
      <c r="H43" s="101">
        <f t="shared" si="10"/>
        <v>304</v>
      </c>
      <c r="I43" s="101">
        <f t="shared" si="11"/>
        <v>15</v>
      </c>
      <c r="J43" s="101">
        <f t="shared" si="12"/>
        <v>319</v>
      </c>
      <c r="K43" s="100">
        <f t="shared" si="3"/>
        <v>4.7</v>
      </c>
      <c r="L43" s="99">
        <f t="shared" si="4"/>
        <v>1.6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1579</v>
      </c>
      <c r="E44" s="95">
        <f t="shared" si="13"/>
        <v>237</v>
      </c>
      <c r="F44" s="95">
        <f t="shared" si="13"/>
        <v>78</v>
      </c>
      <c r="G44" s="95">
        <f t="shared" si="13"/>
        <v>18</v>
      </c>
      <c r="H44" s="95">
        <f t="shared" si="13"/>
        <v>1816</v>
      </c>
      <c r="I44" s="95">
        <f t="shared" si="13"/>
        <v>96</v>
      </c>
      <c r="J44" s="95">
        <f t="shared" si="13"/>
        <v>1912</v>
      </c>
      <c r="K44" s="94">
        <f t="shared" si="3"/>
        <v>5</v>
      </c>
      <c r="L44" s="93">
        <f t="shared" si="4"/>
        <v>9.9</v>
      </c>
    </row>
    <row r="45" spans="2:12" ht="14.45" customHeight="1" thickTop="1">
      <c r="B45" s="116" t="s">
        <v>85</v>
      </c>
      <c r="C45" s="115"/>
      <c r="D45" s="114">
        <f>SUM('【断面別】自動車交通量(C断面流入)'!D45,'【断面別】自動車交通量(C断面流出)'!D45)</f>
        <v>258</v>
      </c>
      <c r="E45" s="113">
        <f>SUM('【断面別】自動車交通量(C断面流入)'!E45,'【断面別】自動車交通量(C断面流出)'!E45)</f>
        <v>29</v>
      </c>
      <c r="F45" s="113">
        <f>SUM('【断面別】自動車交通量(C断面流入)'!F45,'【断面別】自動車交通量(C断面流出)'!F45)</f>
        <v>5</v>
      </c>
      <c r="G45" s="113">
        <f>SUM('【断面別】自動車交通量(C断面流入)'!G45,'【断面別】自動車交通量(C断面流出)'!G45)</f>
        <v>4</v>
      </c>
      <c r="H45" s="113">
        <f t="shared" ref="H45:H50" si="14">SUM(D45:E45)</f>
        <v>287</v>
      </c>
      <c r="I45" s="113">
        <f t="shared" ref="I45:I50" si="15">SUM(F45:G45)</f>
        <v>9</v>
      </c>
      <c r="J45" s="113">
        <f t="shared" ref="J45:J50" si="16">SUM(H45:I45)</f>
        <v>296</v>
      </c>
      <c r="K45" s="112">
        <f t="shared" si="3"/>
        <v>3</v>
      </c>
      <c r="L45" s="111">
        <f t="shared" si="4"/>
        <v>1.5</v>
      </c>
    </row>
    <row r="46" spans="2:12" ht="14.45" customHeight="1">
      <c r="B46" s="110" t="s">
        <v>84</v>
      </c>
      <c r="C46" s="109"/>
      <c r="D46" s="108">
        <f>SUM('【断面別】自動車交通量(C断面流入)'!D46,'【断面別】自動車交通量(C断面流出)'!D46)</f>
        <v>272</v>
      </c>
      <c r="E46" s="107">
        <f>SUM('【断面別】自動車交通量(C断面流入)'!E46,'【断面別】自動車交通量(C断面流出)'!E46)</f>
        <v>37</v>
      </c>
      <c r="F46" s="107">
        <f>SUM('【断面別】自動車交通量(C断面流入)'!F46,'【断面別】自動車交通量(C断面流出)'!F46)</f>
        <v>10</v>
      </c>
      <c r="G46" s="107">
        <f>SUM('【断面別】自動車交通量(C断面流入)'!G46,'【断面別】自動車交通量(C断面流出)'!G46)</f>
        <v>1</v>
      </c>
      <c r="H46" s="107">
        <f t="shared" si="14"/>
        <v>309</v>
      </c>
      <c r="I46" s="107">
        <f t="shared" si="15"/>
        <v>11</v>
      </c>
      <c r="J46" s="107">
        <f t="shared" si="16"/>
        <v>320</v>
      </c>
      <c r="K46" s="106">
        <f t="shared" si="3"/>
        <v>3.4</v>
      </c>
      <c r="L46" s="105">
        <f t="shared" si="4"/>
        <v>1.6</v>
      </c>
    </row>
    <row r="47" spans="2:12" ht="14.45" customHeight="1">
      <c r="B47" s="110" t="s">
        <v>83</v>
      </c>
      <c r="C47" s="109"/>
      <c r="D47" s="108">
        <f>SUM('【断面別】自動車交通量(C断面流入)'!D47,'【断面別】自動車交通量(C断面流出)'!D47)</f>
        <v>280</v>
      </c>
      <c r="E47" s="107">
        <f>SUM('【断面別】自動車交通量(C断面流入)'!E47,'【断面別】自動車交通量(C断面流出)'!E47)</f>
        <v>25</v>
      </c>
      <c r="F47" s="107">
        <f>SUM('【断面別】自動車交通量(C断面流入)'!F47,'【断面別】自動車交通量(C断面流出)'!F47)</f>
        <v>7</v>
      </c>
      <c r="G47" s="107">
        <f>SUM('【断面別】自動車交通量(C断面流入)'!G47,'【断面別】自動車交通量(C断面流出)'!G47)</f>
        <v>3</v>
      </c>
      <c r="H47" s="107">
        <f t="shared" si="14"/>
        <v>305</v>
      </c>
      <c r="I47" s="107">
        <f t="shared" si="15"/>
        <v>10</v>
      </c>
      <c r="J47" s="107">
        <f t="shared" si="16"/>
        <v>315</v>
      </c>
      <c r="K47" s="106">
        <f t="shared" si="3"/>
        <v>3.2</v>
      </c>
      <c r="L47" s="105">
        <f t="shared" si="4"/>
        <v>1.6</v>
      </c>
    </row>
    <row r="48" spans="2:12" ht="14.45" customHeight="1">
      <c r="B48" s="110" t="s">
        <v>82</v>
      </c>
      <c r="C48" s="109"/>
      <c r="D48" s="108">
        <f>SUM('【断面別】自動車交通量(C断面流入)'!D48,'【断面別】自動車交通量(C断面流出)'!D48)</f>
        <v>225</v>
      </c>
      <c r="E48" s="107">
        <f>SUM('【断面別】自動車交通量(C断面流入)'!E48,'【断面別】自動車交通量(C断面流出)'!E48)</f>
        <v>29</v>
      </c>
      <c r="F48" s="107">
        <f>SUM('【断面別】自動車交通量(C断面流入)'!F48,'【断面別】自動車交通量(C断面流出)'!F48)</f>
        <v>6</v>
      </c>
      <c r="G48" s="107">
        <f>SUM('【断面別】自動車交通量(C断面流入)'!G48,'【断面別】自動車交通量(C断面流出)'!G48)</f>
        <v>4</v>
      </c>
      <c r="H48" s="107">
        <f t="shared" si="14"/>
        <v>254</v>
      </c>
      <c r="I48" s="107">
        <f t="shared" si="15"/>
        <v>10</v>
      </c>
      <c r="J48" s="107">
        <f t="shared" si="16"/>
        <v>264</v>
      </c>
      <c r="K48" s="106">
        <f t="shared" si="3"/>
        <v>3.8</v>
      </c>
      <c r="L48" s="105">
        <f t="shared" si="4"/>
        <v>1.4</v>
      </c>
    </row>
    <row r="49" spans="2:13" ht="14.45" customHeight="1">
      <c r="B49" s="110" t="s">
        <v>81</v>
      </c>
      <c r="C49" s="109"/>
      <c r="D49" s="108">
        <f>SUM('【断面別】自動車交通量(C断面流入)'!D49,'【断面別】自動車交通量(C断面流出)'!D49)</f>
        <v>242</v>
      </c>
      <c r="E49" s="107">
        <f>SUM('【断面別】自動車交通量(C断面流入)'!E49,'【断面別】自動車交通量(C断面流出)'!E49)</f>
        <v>30</v>
      </c>
      <c r="F49" s="107">
        <f>SUM('【断面別】自動車交通量(C断面流入)'!F49,'【断面別】自動車交通量(C断面流出)'!F49)</f>
        <v>12</v>
      </c>
      <c r="G49" s="107">
        <f>SUM('【断面別】自動車交通量(C断面流入)'!G49,'【断面別】自動車交通量(C断面流出)'!G49)</f>
        <v>3</v>
      </c>
      <c r="H49" s="107">
        <f t="shared" si="14"/>
        <v>272</v>
      </c>
      <c r="I49" s="107">
        <f t="shared" si="15"/>
        <v>15</v>
      </c>
      <c r="J49" s="107">
        <f t="shared" si="16"/>
        <v>287</v>
      </c>
      <c r="K49" s="106">
        <f t="shared" si="3"/>
        <v>5.2</v>
      </c>
      <c r="L49" s="105">
        <f t="shared" si="4"/>
        <v>1.5</v>
      </c>
    </row>
    <row r="50" spans="2:13" ht="14.45" customHeight="1">
      <c r="B50" s="104" t="s">
        <v>217</v>
      </c>
      <c r="C50" s="103"/>
      <c r="D50" s="102">
        <f>SUM('【断面別】自動車交通量(C断面流入)'!D50,'【断面別】自動車交通量(C断面流出)'!D50)</f>
        <v>249</v>
      </c>
      <c r="E50" s="101">
        <f>SUM('【断面別】自動車交通量(C断面流入)'!E50,'【断面別】自動車交通量(C断面流出)'!E50)</f>
        <v>27</v>
      </c>
      <c r="F50" s="101">
        <f>SUM('【断面別】自動車交通量(C断面流入)'!F50,'【断面別】自動車交通量(C断面流出)'!F50)</f>
        <v>8</v>
      </c>
      <c r="G50" s="101">
        <f>SUM('【断面別】自動車交通量(C断面流入)'!G50,'【断面別】自動車交通量(C断面流出)'!G50)</f>
        <v>1</v>
      </c>
      <c r="H50" s="101">
        <f t="shared" si="14"/>
        <v>276</v>
      </c>
      <c r="I50" s="101">
        <f t="shared" si="15"/>
        <v>9</v>
      </c>
      <c r="J50" s="101">
        <f t="shared" si="16"/>
        <v>285</v>
      </c>
      <c r="K50" s="100">
        <f t="shared" si="3"/>
        <v>3.2</v>
      </c>
      <c r="L50" s="99">
        <f t="shared" si="4"/>
        <v>1.5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1526</v>
      </c>
      <c r="E51" s="95">
        <f t="shared" si="17"/>
        <v>177</v>
      </c>
      <c r="F51" s="95">
        <f t="shared" si="17"/>
        <v>48</v>
      </c>
      <c r="G51" s="95">
        <f t="shared" si="17"/>
        <v>16</v>
      </c>
      <c r="H51" s="95">
        <f t="shared" si="17"/>
        <v>1703</v>
      </c>
      <c r="I51" s="95">
        <f t="shared" si="17"/>
        <v>64</v>
      </c>
      <c r="J51" s="95">
        <f t="shared" si="17"/>
        <v>1767</v>
      </c>
      <c r="K51" s="94">
        <f t="shared" si="3"/>
        <v>3.6</v>
      </c>
      <c r="L51" s="93">
        <f t="shared" si="4"/>
        <v>9.1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15388</v>
      </c>
      <c r="E52" s="89">
        <f t="shared" si="18"/>
        <v>2506</v>
      </c>
      <c r="F52" s="89">
        <f t="shared" si="18"/>
        <v>1320</v>
      </c>
      <c r="G52" s="89">
        <f t="shared" si="18"/>
        <v>197</v>
      </c>
      <c r="H52" s="89">
        <f t="shared" si="18"/>
        <v>17894</v>
      </c>
      <c r="I52" s="89">
        <f t="shared" si="18"/>
        <v>1517</v>
      </c>
      <c r="J52" s="89">
        <f t="shared" si="18"/>
        <v>19411</v>
      </c>
      <c r="K52" s="88">
        <f t="shared" si="3"/>
        <v>7.8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255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254</v>
      </c>
      <c r="C16" s="115"/>
      <c r="D16" s="114">
        <f>SUM('【方向別】自動車交通量(12)'!D16,'【方向別】自動車交通量(13)'!D16,'【方向別】自動車交通量(14)'!D16)</f>
        <v>0</v>
      </c>
      <c r="E16" s="113">
        <f>SUM('【方向別】自動車交通量(12)'!E16,'【方向別】自動車交通量(13)'!E16,'【方向別】自動車交通量(14)'!E16)</f>
        <v>0</v>
      </c>
      <c r="F16" s="113">
        <f>SUM('【方向別】自動車交通量(12)'!F16,'【方向別】自動車交通量(13)'!F16,'【方向別】自動車交通量(14)'!F16)</f>
        <v>0</v>
      </c>
      <c r="G16" s="113">
        <f>SUM('【方向別】自動車交通量(12)'!G16,'【方向別】自動車交通量(13)'!G16,'【方向別】自動車交通量(14)'!G16)</f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>
      <c r="B17" s="110" t="s">
        <v>253</v>
      </c>
      <c r="C17" s="109"/>
      <c r="D17" s="108">
        <f>SUM('【方向別】自動車交通量(12)'!D17,'【方向別】自動車交通量(13)'!D17,'【方向別】自動車交通量(14)'!D17)</f>
        <v>0</v>
      </c>
      <c r="E17" s="107">
        <f>SUM('【方向別】自動車交通量(12)'!E17,'【方向別】自動車交通量(13)'!E17,'【方向別】自動車交通量(14)'!E17)</f>
        <v>0</v>
      </c>
      <c r="F17" s="107">
        <f>SUM('【方向別】自動車交通量(12)'!F17,'【方向別】自動車交通量(13)'!F17,'【方向別】自動車交通量(14)'!F17)</f>
        <v>0</v>
      </c>
      <c r="G17" s="107">
        <f>SUM('【方向別】自動車交通量(12)'!G17,'【方向別】自動車交通量(13)'!G17,'【方向別】自動車交通量(14)'!G17)</f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252</v>
      </c>
      <c r="C18" s="109"/>
      <c r="D18" s="108">
        <f>SUM('【方向別】自動車交通量(12)'!D18,'【方向別】自動車交通量(13)'!D18,'【方向別】自動車交通量(14)'!D18)</f>
        <v>1</v>
      </c>
      <c r="E18" s="107">
        <f>SUM('【方向別】自動車交通量(12)'!E18,'【方向別】自動車交通量(13)'!E18,'【方向別】自動車交通量(14)'!E18)</f>
        <v>0</v>
      </c>
      <c r="F18" s="107">
        <f>SUM('【方向別】自動車交通量(12)'!F18,'【方向別】自動車交通量(13)'!F18,'【方向別】自動車交通量(14)'!F18)</f>
        <v>0</v>
      </c>
      <c r="G18" s="107">
        <f>SUM('【方向別】自動車交通量(12)'!G18,'【方向別】自動車交通量(13)'!G18,'【方向別】自動車交通量(14)'!G18)</f>
        <v>0</v>
      </c>
      <c r="H18" s="107">
        <f t="shared" si="0"/>
        <v>1</v>
      </c>
      <c r="I18" s="107">
        <f t="shared" si="1"/>
        <v>0</v>
      </c>
      <c r="J18" s="107">
        <f t="shared" si="2"/>
        <v>1</v>
      </c>
      <c r="K18" s="106">
        <f t="shared" si="3"/>
        <v>0</v>
      </c>
      <c r="L18" s="105">
        <f t="shared" si="4"/>
        <v>6.7</v>
      </c>
    </row>
    <row r="19" spans="2:12" ht="14.45" customHeight="1">
      <c r="B19" s="110" t="s">
        <v>251</v>
      </c>
      <c r="C19" s="109"/>
      <c r="D19" s="108">
        <f>SUM('【方向別】自動車交通量(12)'!D19,'【方向別】自動車交通量(13)'!D19,'【方向別】自動車交通量(14)'!D19)</f>
        <v>0</v>
      </c>
      <c r="E19" s="107">
        <f>SUM('【方向別】自動車交通量(12)'!E19,'【方向別】自動車交通量(13)'!E19,'【方向別】自動車交通量(14)'!E19)</f>
        <v>0</v>
      </c>
      <c r="F19" s="107">
        <f>SUM('【方向別】自動車交通量(12)'!F19,'【方向別】自動車交通量(13)'!F19,'【方向別】自動車交通量(14)'!F19)</f>
        <v>0</v>
      </c>
      <c r="G19" s="107">
        <f>SUM('【方向別】自動車交通量(12)'!G19,'【方向別】自動車交通量(13)'!G19,'【方向別】自動車交通量(14)'!G19)</f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>
      <c r="B20" s="110" t="s">
        <v>250</v>
      </c>
      <c r="C20" s="109"/>
      <c r="D20" s="108">
        <f>SUM('【方向別】自動車交通量(12)'!D20,'【方向別】自動車交通量(13)'!D20,'【方向別】自動車交通量(14)'!D20)</f>
        <v>0</v>
      </c>
      <c r="E20" s="107">
        <f>SUM('【方向別】自動車交通量(12)'!E20,'【方向別】自動車交通量(13)'!E20,'【方向別】自動車交通量(14)'!E20)</f>
        <v>0</v>
      </c>
      <c r="F20" s="107">
        <f>SUM('【方向別】自動車交通量(12)'!F20,'【方向別】自動車交通量(13)'!F20,'【方向別】自動車交通量(14)'!F20)</f>
        <v>0</v>
      </c>
      <c r="G20" s="107">
        <f>SUM('【方向別】自動車交通量(12)'!G20,'【方向別】自動車交通量(13)'!G20,'【方向別】自動車交通量(14)'!G20)</f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249</v>
      </c>
      <c r="C21" s="103"/>
      <c r="D21" s="102">
        <f>SUM('【方向別】自動車交通量(12)'!D21,'【方向別】自動車交通量(13)'!D21,'【方向別】自動車交通量(14)'!D21)</f>
        <v>1</v>
      </c>
      <c r="E21" s="101">
        <f>SUM('【方向別】自動車交通量(12)'!E21,'【方向別】自動車交通量(13)'!E21,'【方向別】自動車交通量(14)'!E21)</f>
        <v>0</v>
      </c>
      <c r="F21" s="101">
        <f>SUM('【方向別】自動車交通量(12)'!F21,'【方向別】自動車交通量(13)'!F21,'【方向別】自動車交通量(14)'!F21)</f>
        <v>0</v>
      </c>
      <c r="G21" s="101">
        <f>SUM('【方向別】自動車交通量(12)'!G21,'【方向別】自動車交通量(13)'!G21,'【方向別】自動車交通量(14)'!G21)</f>
        <v>0</v>
      </c>
      <c r="H21" s="101">
        <f t="shared" si="0"/>
        <v>1</v>
      </c>
      <c r="I21" s="101">
        <f t="shared" si="1"/>
        <v>0</v>
      </c>
      <c r="J21" s="101">
        <f t="shared" si="2"/>
        <v>1</v>
      </c>
      <c r="K21" s="100">
        <f t="shared" si="3"/>
        <v>0</v>
      </c>
      <c r="L21" s="99">
        <f t="shared" si="4"/>
        <v>6.7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2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2</v>
      </c>
      <c r="I22" s="95">
        <f t="shared" si="5"/>
        <v>0</v>
      </c>
      <c r="J22" s="95">
        <f t="shared" si="5"/>
        <v>2</v>
      </c>
      <c r="K22" s="94">
        <f t="shared" si="3"/>
        <v>0</v>
      </c>
      <c r="L22" s="93">
        <f t="shared" si="4"/>
        <v>13.3</v>
      </c>
    </row>
    <row r="23" spans="2:12" ht="14.45" customHeight="1" thickTop="1">
      <c r="B23" s="116" t="s">
        <v>107</v>
      </c>
      <c r="C23" s="115"/>
      <c r="D23" s="114">
        <f>SUM('【方向別】自動車交通量(12)'!D23,'【方向別】自動車交通量(13)'!D23,'【方向別】自動車交通量(14)'!D23)</f>
        <v>1</v>
      </c>
      <c r="E23" s="113">
        <f>SUM('【方向別】自動車交通量(12)'!E23,'【方向別】自動車交通量(13)'!E23,'【方向別】自動車交通量(14)'!E23)</f>
        <v>0</v>
      </c>
      <c r="F23" s="113">
        <f>SUM('【方向別】自動車交通量(12)'!F23,'【方向別】自動車交通量(13)'!F23,'【方向別】自動車交通量(14)'!F23)</f>
        <v>0</v>
      </c>
      <c r="G23" s="113">
        <f>SUM('【方向別】自動車交通量(12)'!G23,'【方向別】自動車交通量(13)'!G23,'【方向別】自動車交通量(14)'!G23)</f>
        <v>0</v>
      </c>
      <c r="H23" s="113">
        <f t="shared" ref="H23:H28" si="6">SUM(D23:E23)</f>
        <v>1</v>
      </c>
      <c r="I23" s="113">
        <f t="shared" ref="I23:I28" si="7">SUM(F23:G23)</f>
        <v>0</v>
      </c>
      <c r="J23" s="113">
        <f t="shared" ref="J23:J28" si="8">SUM(H23:I23)</f>
        <v>1</v>
      </c>
      <c r="K23" s="112">
        <f t="shared" si="3"/>
        <v>0</v>
      </c>
      <c r="L23" s="111">
        <f t="shared" si="4"/>
        <v>6.7</v>
      </c>
    </row>
    <row r="24" spans="2:12" ht="14.45" customHeight="1">
      <c r="B24" s="110" t="s">
        <v>106</v>
      </c>
      <c r="C24" s="109"/>
      <c r="D24" s="108">
        <f>SUM('【方向別】自動車交通量(12)'!D24,'【方向別】自動車交通量(13)'!D24,'【方向別】自動車交通量(14)'!D24)</f>
        <v>0</v>
      </c>
      <c r="E24" s="107">
        <f>SUM('【方向別】自動車交通量(12)'!E24,'【方向別】自動車交通量(13)'!E24,'【方向別】自動車交通量(14)'!E24)</f>
        <v>0</v>
      </c>
      <c r="F24" s="107">
        <f>SUM('【方向別】自動車交通量(12)'!F24,'【方向別】自動車交通量(13)'!F24,'【方向別】自動車交通量(14)'!F24)</f>
        <v>0</v>
      </c>
      <c r="G24" s="107">
        <f>SUM('【方向別】自動車交通量(12)'!G24,'【方向別】自動車交通量(13)'!G24,'【方向別】自動車交通量(14)'!G24)</f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f>SUM('【方向別】自動車交通量(12)'!D25,'【方向別】自動車交通量(13)'!D25,'【方向別】自動車交通量(14)'!D25)</f>
        <v>1</v>
      </c>
      <c r="E25" s="107">
        <f>SUM('【方向別】自動車交通量(12)'!E25,'【方向別】自動車交通量(13)'!E25,'【方向別】自動車交通量(14)'!E25)</f>
        <v>0</v>
      </c>
      <c r="F25" s="107">
        <f>SUM('【方向別】自動車交通量(12)'!F25,'【方向別】自動車交通量(13)'!F25,'【方向別】自動車交通量(14)'!F25)</f>
        <v>0</v>
      </c>
      <c r="G25" s="107">
        <f>SUM('【方向別】自動車交通量(12)'!G25,'【方向別】自動車交通量(13)'!G25,'【方向別】自動車交通量(14)'!G25)</f>
        <v>0</v>
      </c>
      <c r="H25" s="107">
        <f t="shared" si="6"/>
        <v>1</v>
      </c>
      <c r="I25" s="107">
        <f t="shared" si="7"/>
        <v>0</v>
      </c>
      <c r="J25" s="107">
        <f t="shared" si="8"/>
        <v>1</v>
      </c>
      <c r="K25" s="106">
        <f t="shared" si="3"/>
        <v>0</v>
      </c>
      <c r="L25" s="105">
        <f t="shared" si="4"/>
        <v>6.7</v>
      </c>
    </row>
    <row r="26" spans="2:12" ht="14.45" customHeight="1">
      <c r="B26" s="110" t="s">
        <v>104</v>
      </c>
      <c r="C26" s="109"/>
      <c r="D26" s="108">
        <f>SUM('【方向別】自動車交通量(12)'!D26,'【方向別】自動車交通量(13)'!D26,'【方向別】自動車交通量(14)'!D26)</f>
        <v>0</v>
      </c>
      <c r="E26" s="107">
        <f>SUM('【方向別】自動車交通量(12)'!E26,'【方向別】自動車交通量(13)'!E26,'【方向別】自動車交通量(14)'!E26)</f>
        <v>0</v>
      </c>
      <c r="F26" s="107">
        <f>SUM('【方向別】自動車交通量(12)'!F26,'【方向別】自動車交通量(13)'!F26,'【方向別】自動車交通量(14)'!F26)</f>
        <v>0</v>
      </c>
      <c r="G26" s="107">
        <f>SUM('【方向別】自動車交通量(12)'!G26,'【方向別】自動車交通量(13)'!G26,'【方向別】自動車交通量(14)'!G26)</f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f>SUM('【方向別】自動車交通量(12)'!D27,'【方向別】自動車交通量(13)'!D27,'【方向別】自動車交通量(14)'!D27)</f>
        <v>0</v>
      </c>
      <c r="E27" s="107">
        <f>SUM('【方向別】自動車交通量(12)'!E27,'【方向別】自動車交通量(13)'!E27,'【方向別】自動車交通量(14)'!E27)</f>
        <v>0</v>
      </c>
      <c r="F27" s="107">
        <f>SUM('【方向別】自動車交通量(12)'!F27,'【方向別】自動車交通量(13)'!F27,'【方向別】自動車交通量(14)'!F27)</f>
        <v>0</v>
      </c>
      <c r="G27" s="107">
        <f>SUM('【方向別】自動車交通量(12)'!G27,'【方向別】自動車交通量(13)'!G27,'【方向別】自動車交通量(14)'!G27)</f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248</v>
      </c>
      <c r="C28" s="103"/>
      <c r="D28" s="102">
        <f>SUM('【方向別】自動車交通量(12)'!D28,'【方向別】自動車交通量(13)'!D28,'【方向別】自動車交通量(14)'!D28)</f>
        <v>0</v>
      </c>
      <c r="E28" s="101">
        <f>SUM('【方向別】自動車交通量(12)'!E28,'【方向別】自動車交通量(13)'!E28,'【方向別】自動車交通量(14)'!E28)</f>
        <v>0</v>
      </c>
      <c r="F28" s="101">
        <f>SUM('【方向別】自動車交通量(12)'!F28,'【方向別】自動車交通量(13)'!F28,'【方向別】自動車交通量(14)'!F28)</f>
        <v>0</v>
      </c>
      <c r="G28" s="101">
        <f>SUM('【方向別】自動車交通量(12)'!G28,'【方向別】自動車交通量(13)'!G28,'【方向別】自動車交通量(14)'!G28)</f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2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2</v>
      </c>
      <c r="I29" s="95">
        <f t="shared" si="9"/>
        <v>0</v>
      </c>
      <c r="J29" s="95">
        <f t="shared" si="9"/>
        <v>2</v>
      </c>
      <c r="K29" s="94">
        <f t="shared" si="3"/>
        <v>0</v>
      </c>
      <c r="L29" s="93">
        <f t="shared" si="4"/>
        <v>13.3</v>
      </c>
    </row>
    <row r="30" spans="2:12" ht="14.45" customHeight="1" thickTop="1">
      <c r="B30" s="124" t="s">
        <v>247</v>
      </c>
      <c r="C30" s="123"/>
      <c r="D30" s="90">
        <f>SUM('【方向別】自動車交通量(12)'!D30,'【方向別】自動車交通量(13)'!D30,'【方向別】自動車交通量(14)'!D30)</f>
        <v>2</v>
      </c>
      <c r="E30" s="89">
        <f>SUM('【方向別】自動車交通量(12)'!E30,'【方向別】自動車交通量(13)'!E30,'【方向別】自動車交通量(14)'!E30)</f>
        <v>0</v>
      </c>
      <c r="F30" s="89">
        <f>SUM('【方向別】自動車交通量(12)'!F30,'【方向別】自動車交通量(13)'!F30,'【方向別】自動車交通量(14)'!F30)</f>
        <v>0</v>
      </c>
      <c r="G30" s="89">
        <f>SUM('【方向別】自動車交通量(12)'!G30,'【方向別】自動車交通量(13)'!G30,'【方向別】自動車交通量(14)'!G30)</f>
        <v>0</v>
      </c>
      <c r="H30" s="89">
        <f t="shared" ref="H30:H43" si="10">SUM(D30:E30)</f>
        <v>2</v>
      </c>
      <c r="I30" s="89">
        <f t="shared" ref="I30:I43" si="11">SUM(F30:G30)</f>
        <v>0</v>
      </c>
      <c r="J30" s="89">
        <f t="shared" ref="J30:J43" si="12">SUM(H30:I30)</f>
        <v>2</v>
      </c>
      <c r="K30" s="88">
        <f t="shared" si="3"/>
        <v>0</v>
      </c>
      <c r="L30" s="87">
        <f t="shared" si="4"/>
        <v>13.3</v>
      </c>
    </row>
    <row r="31" spans="2:12" ht="14.45" customHeight="1">
      <c r="B31" s="122" t="s">
        <v>246</v>
      </c>
      <c r="C31" s="121"/>
      <c r="D31" s="120">
        <f>SUM('【方向別】自動車交通量(12)'!D31,'【方向別】自動車交通量(13)'!D31,'【方向別】自動車交通量(14)'!D31)</f>
        <v>2</v>
      </c>
      <c r="E31" s="119">
        <f>SUM('【方向別】自動車交通量(12)'!E31,'【方向別】自動車交通量(13)'!E31,'【方向別】自動車交通量(14)'!E31)</f>
        <v>0</v>
      </c>
      <c r="F31" s="119">
        <f>SUM('【方向別】自動車交通量(12)'!F31,'【方向別】自動車交通量(13)'!F31,'【方向別】自動車交通量(14)'!F31)</f>
        <v>0</v>
      </c>
      <c r="G31" s="119">
        <f>SUM('【方向別】自動車交通量(12)'!G31,'【方向別】自動車交通量(13)'!G31,'【方向別】自動車交通量(14)'!G31)</f>
        <v>0</v>
      </c>
      <c r="H31" s="119">
        <f t="shared" si="10"/>
        <v>2</v>
      </c>
      <c r="I31" s="119">
        <f t="shared" si="11"/>
        <v>0</v>
      </c>
      <c r="J31" s="119">
        <f t="shared" si="12"/>
        <v>2</v>
      </c>
      <c r="K31" s="118">
        <f t="shared" si="3"/>
        <v>0</v>
      </c>
      <c r="L31" s="117">
        <f t="shared" si="4"/>
        <v>13.3</v>
      </c>
    </row>
    <row r="32" spans="2:12" ht="14.45" customHeight="1">
      <c r="B32" s="122" t="s">
        <v>245</v>
      </c>
      <c r="C32" s="121"/>
      <c r="D32" s="120">
        <f>SUM('【方向別】自動車交通量(12)'!D32,'【方向別】自動車交通量(13)'!D32,'【方向別】自動車交通量(14)'!D32)</f>
        <v>1</v>
      </c>
      <c r="E32" s="119">
        <f>SUM('【方向別】自動車交通量(12)'!E32,'【方向別】自動車交通量(13)'!E32,'【方向別】自動車交通量(14)'!E32)</f>
        <v>1</v>
      </c>
      <c r="F32" s="119">
        <f>SUM('【方向別】自動車交通量(12)'!F32,'【方向別】自動車交通量(13)'!F32,'【方向別】自動車交通量(14)'!F32)</f>
        <v>0</v>
      </c>
      <c r="G32" s="119">
        <f>SUM('【方向別】自動車交通量(12)'!G32,'【方向別】自動車交通量(13)'!G32,'【方向別】自動車交通量(14)'!G32)</f>
        <v>0</v>
      </c>
      <c r="H32" s="119">
        <f t="shared" si="10"/>
        <v>2</v>
      </c>
      <c r="I32" s="119">
        <f t="shared" si="11"/>
        <v>0</v>
      </c>
      <c r="J32" s="119">
        <f t="shared" si="12"/>
        <v>2</v>
      </c>
      <c r="K32" s="118">
        <f t="shared" si="3"/>
        <v>0</v>
      </c>
      <c r="L32" s="117">
        <f t="shared" si="4"/>
        <v>13.3</v>
      </c>
    </row>
    <row r="33" spans="2:12" ht="14.45" customHeight="1">
      <c r="B33" s="122" t="s">
        <v>244</v>
      </c>
      <c r="C33" s="121"/>
      <c r="D33" s="120">
        <f>SUM('【方向別】自動車交通量(12)'!D33,'【方向別】自動車交通量(13)'!D33,'【方向別】自動車交通量(14)'!D33)</f>
        <v>0</v>
      </c>
      <c r="E33" s="119">
        <f>SUM('【方向別】自動車交通量(12)'!E33,'【方向別】自動車交通量(13)'!E33,'【方向別】自動車交通量(14)'!E33)</f>
        <v>0</v>
      </c>
      <c r="F33" s="119">
        <f>SUM('【方向別】自動車交通量(12)'!F33,'【方向別】自動車交通量(13)'!F33,'【方向別】自動車交通量(14)'!F33)</f>
        <v>0</v>
      </c>
      <c r="G33" s="119">
        <f>SUM('【方向別】自動車交通量(12)'!G33,'【方向別】自動車交通量(13)'!G33,'【方向別】自動車交通量(14)'!G33)</f>
        <v>0</v>
      </c>
      <c r="H33" s="119">
        <f t="shared" si="10"/>
        <v>0</v>
      </c>
      <c r="I33" s="119">
        <f t="shared" si="11"/>
        <v>0</v>
      </c>
      <c r="J33" s="119">
        <f t="shared" si="12"/>
        <v>0</v>
      </c>
      <c r="K33" s="118">
        <f t="shared" si="3"/>
        <v>0</v>
      </c>
      <c r="L33" s="117">
        <f t="shared" si="4"/>
        <v>0</v>
      </c>
    </row>
    <row r="34" spans="2:12" ht="14.45" customHeight="1">
      <c r="B34" s="122" t="s">
        <v>243</v>
      </c>
      <c r="C34" s="121"/>
      <c r="D34" s="120">
        <f>SUM('【方向別】自動車交通量(12)'!D34,'【方向別】自動車交通量(13)'!D34,'【方向別】自動車交通量(14)'!D34)</f>
        <v>0</v>
      </c>
      <c r="E34" s="119">
        <f>SUM('【方向別】自動車交通量(12)'!E34,'【方向別】自動車交通量(13)'!E34,'【方向別】自動車交通量(14)'!E34)</f>
        <v>0</v>
      </c>
      <c r="F34" s="119">
        <f>SUM('【方向別】自動車交通量(12)'!F34,'【方向別】自動車交通量(13)'!F34,'【方向別】自動車交通量(14)'!F34)</f>
        <v>0</v>
      </c>
      <c r="G34" s="119">
        <f>SUM('【方向別】自動車交通量(12)'!G34,'【方向別】自動車交通量(13)'!G34,'【方向別】自動車交通量(14)'!G34)</f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>
      <c r="B35" s="122" t="s">
        <v>242</v>
      </c>
      <c r="C35" s="121"/>
      <c r="D35" s="120">
        <f>SUM('【方向別】自動車交通量(12)'!D35,'【方向別】自動車交通量(13)'!D35,'【方向別】自動車交通量(14)'!D35)</f>
        <v>1</v>
      </c>
      <c r="E35" s="119">
        <f>SUM('【方向別】自動車交通量(12)'!E35,'【方向別】自動車交通量(13)'!E35,'【方向別】自動車交通量(14)'!E35)</f>
        <v>0</v>
      </c>
      <c r="F35" s="119">
        <f>SUM('【方向別】自動車交通量(12)'!F35,'【方向別】自動車交通量(13)'!F35,'【方向別】自動車交通量(14)'!F35)</f>
        <v>0</v>
      </c>
      <c r="G35" s="119">
        <f>SUM('【方向別】自動車交通量(12)'!G35,'【方向別】自動車交通量(13)'!G35,'【方向別】自動車交通量(14)'!G35)</f>
        <v>0</v>
      </c>
      <c r="H35" s="119">
        <f t="shared" si="10"/>
        <v>1</v>
      </c>
      <c r="I35" s="119">
        <f t="shared" si="11"/>
        <v>0</v>
      </c>
      <c r="J35" s="119">
        <f t="shared" si="12"/>
        <v>1</v>
      </c>
      <c r="K35" s="118">
        <f t="shared" si="3"/>
        <v>0</v>
      </c>
      <c r="L35" s="117">
        <f t="shared" si="4"/>
        <v>6.7</v>
      </c>
    </row>
    <row r="36" spans="2:12" ht="14.45" customHeight="1">
      <c r="B36" s="122" t="s">
        <v>241</v>
      </c>
      <c r="C36" s="121"/>
      <c r="D36" s="120">
        <f>SUM('【方向別】自動車交通量(12)'!D36,'【方向別】自動車交通量(13)'!D36,'【方向別】自動車交通量(14)'!D36)</f>
        <v>1</v>
      </c>
      <c r="E36" s="119">
        <f>SUM('【方向別】自動車交通量(12)'!E36,'【方向別】自動車交通量(13)'!E36,'【方向別】自動車交通量(14)'!E36)</f>
        <v>0</v>
      </c>
      <c r="F36" s="119">
        <f>SUM('【方向別】自動車交通量(12)'!F36,'【方向別】自動車交通量(13)'!F36,'【方向別】自動車交通量(14)'!F36)</f>
        <v>0</v>
      </c>
      <c r="G36" s="119">
        <f>SUM('【方向別】自動車交通量(12)'!G36,'【方向別】自動車交通量(13)'!G36,'【方向別】自動車交通量(14)'!G36)</f>
        <v>0</v>
      </c>
      <c r="H36" s="119">
        <f t="shared" si="10"/>
        <v>1</v>
      </c>
      <c r="I36" s="119">
        <f t="shared" si="11"/>
        <v>0</v>
      </c>
      <c r="J36" s="119">
        <f t="shared" si="12"/>
        <v>1</v>
      </c>
      <c r="K36" s="118">
        <f t="shared" si="3"/>
        <v>0</v>
      </c>
      <c r="L36" s="117">
        <f t="shared" si="4"/>
        <v>6.7</v>
      </c>
    </row>
    <row r="37" spans="2:12" ht="14.45" customHeight="1">
      <c r="B37" s="122" t="s">
        <v>240</v>
      </c>
      <c r="C37" s="121"/>
      <c r="D37" s="120">
        <f>SUM('【方向別】自動車交通量(12)'!D37,'【方向別】自動車交通量(13)'!D37,'【方向別】自動車交通量(14)'!D37)</f>
        <v>1</v>
      </c>
      <c r="E37" s="119">
        <f>SUM('【方向別】自動車交通量(12)'!E37,'【方向別】自動車交通量(13)'!E37,'【方向別】自動車交通量(14)'!E37)</f>
        <v>0</v>
      </c>
      <c r="F37" s="119">
        <f>SUM('【方向別】自動車交通量(12)'!F37,'【方向別】自動車交通量(13)'!F37,'【方向別】自動車交通量(14)'!F37)</f>
        <v>0</v>
      </c>
      <c r="G37" s="119">
        <f>SUM('【方向別】自動車交通量(12)'!G37,'【方向別】自動車交通量(13)'!G37,'【方向別】自動車交通量(14)'!G37)</f>
        <v>0</v>
      </c>
      <c r="H37" s="119">
        <f t="shared" si="10"/>
        <v>1</v>
      </c>
      <c r="I37" s="119">
        <f t="shared" si="11"/>
        <v>0</v>
      </c>
      <c r="J37" s="119">
        <f t="shared" si="12"/>
        <v>1</v>
      </c>
      <c r="K37" s="118">
        <f t="shared" si="3"/>
        <v>0</v>
      </c>
      <c r="L37" s="117">
        <f t="shared" si="4"/>
        <v>6.7</v>
      </c>
    </row>
    <row r="38" spans="2:12" ht="14.45" customHeight="1">
      <c r="B38" s="116" t="s">
        <v>92</v>
      </c>
      <c r="C38" s="115"/>
      <c r="D38" s="114">
        <f>SUM('【方向別】自動車交通量(12)'!D38,'【方向別】自動車交通量(13)'!D38,'【方向別】自動車交通量(14)'!D38)</f>
        <v>1</v>
      </c>
      <c r="E38" s="113">
        <f>SUM('【方向別】自動車交通量(12)'!E38,'【方向別】自動車交通量(13)'!E38,'【方向別】自動車交通量(14)'!E38)</f>
        <v>0</v>
      </c>
      <c r="F38" s="113">
        <f>SUM('【方向別】自動車交通量(12)'!F38,'【方向別】自動車交通量(13)'!F38,'【方向別】自動車交通量(14)'!F38)</f>
        <v>0</v>
      </c>
      <c r="G38" s="113">
        <f>SUM('【方向別】自動車交通量(12)'!G38,'【方向別】自動車交通量(13)'!G38,'【方向別】自動車交通量(14)'!G38)</f>
        <v>0</v>
      </c>
      <c r="H38" s="113">
        <f t="shared" si="10"/>
        <v>1</v>
      </c>
      <c r="I38" s="113">
        <f t="shared" si="11"/>
        <v>0</v>
      </c>
      <c r="J38" s="113">
        <f t="shared" si="12"/>
        <v>1</v>
      </c>
      <c r="K38" s="112">
        <f t="shared" si="3"/>
        <v>0</v>
      </c>
      <c r="L38" s="111">
        <f t="shared" si="4"/>
        <v>6.7</v>
      </c>
    </row>
    <row r="39" spans="2:12" ht="14.45" customHeight="1">
      <c r="B39" s="110" t="s">
        <v>91</v>
      </c>
      <c r="C39" s="109"/>
      <c r="D39" s="108">
        <f>SUM('【方向別】自動車交通量(12)'!D39,'【方向別】自動車交通量(13)'!D39,'【方向別】自動車交通量(14)'!D39)</f>
        <v>0</v>
      </c>
      <c r="E39" s="107">
        <f>SUM('【方向別】自動車交通量(12)'!E39,'【方向別】自動車交通量(13)'!E39,'【方向別】自動車交通量(14)'!E39)</f>
        <v>0</v>
      </c>
      <c r="F39" s="107">
        <f>SUM('【方向別】自動車交通量(12)'!F39,'【方向別】自動車交通量(13)'!F39,'【方向別】自動車交通量(14)'!F39)</f>
        <v>0</v>
      </c>
      <c r="G39" s="107">
        <f>SUM('【方向別】自動車交通量(12)'!G39,'【方向別】自動車交通量(13)'!G39,'【方向別】自動車交通量(14)'!G39)</f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f>SUM('【方向別】自動車交通量(12)'!D40,'【方向別】自動車交通量(13)'!D40,'【方向別】自動車交通量(14)'!D40)</f>
        <v>0</v>
      </c>
      <c r="E40" s="107">
        <f>SUM('【方向別】自動車交通量(12)'!E40,'【方向別】自動車交通量(13)'!E40,'【方向別】自動車交通量(14)'!E40)</f>
        <v>0</v>
      </c>
      <c r="F40" s="107">
        <f>SUM('【方向別】自動車交通量(12)'!F40,'【方向別】自動車交通量(13)'!F40,'【方向別】自動車交通量(14)'!F40)</f>
        <v>0</v>
      </c>
      <c r="G40" s="107">
        <f>SUM('【方向別】自動車交通量(12)'!G40,'【方向別】自動車交通量(13)'!G40,'【方向別】自動車交通量(14)'!G40)</f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>
      <c r="B41" s="110" t="s">
        <v>89</v>
      </c>
      <c r="C41" s="109"/>
      <c r="D41" s="108">
        <f>SUM('【方向別】自動車交通量(12)'!D41,'【方向別】自動車交通量(13)'!D41,'【方向別】自動車交通量(14)'!D41)</f>
        <v>0</v>
      </c>
      <c r="E41" s="107">
        <f>SUM('【方向別】自動車交通量(12)'!E41,'【方向別】自動車交通量(13)'!E41,'【方向別】自動車交通量(14)'!E41)</f>
        <v>0</v>
      </c>
      <c r="F41" s="107">
        <f>SUM('【方向別】自動車交通量(12)'!F41,'【方向別】自動車交通量(13)'!F41,'【方向別】自動車交通量(14)'!F41)</f>
        <v>0</v>
      </c>
      <c r="G41" s="107">
        <f>SUM('【方向別】自動車交通量(12)'!G41,'【方向別】自動車交通量(13)'!G41,'【方向別】自動車交通量(14)'!G41)</f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>
      <c r="B42" s="110" t="s">
        <v>88</v>
      </c>
      <c r="C42" s="109"/>
      <c r="D42" s="108">
        <f>SUM('【方向別】自動車交通量(12)'!D42,'【方向別】自動車交通量(13)'!D42,'【方向別】自動車交通量(14)'!D42)</f>
        <v>0</v>
      </c>
      <c r="E42" s="107">
        <f>SUM('【方向別】自動車交通量(12)'!E42,'【方向別】自動車交通量(13)'!E42,'【方向別】自動車交通量(14)'!E42)</f>
        <v>0</v>
      </c>
      <c r="F42" s="107">
        <f>SUM('【方向別】自動車交通量(12)'!F42,'【方向別】自動車交通量(13)'!F42,'【方向別】自動車交通量(14)'!F42)</f>
        <v>0</v>
      </c>
      <c r="G42" s="107">
        <f>SUM('【方向別】自動車交通量(12)'!G42,'【方向別】自動車交通量(13)'!G42,'【方向別】自動車交通量(14)'!G42)</f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>
      <c r="B43" s="104" t="s">
        <v>239</v>
      </c>
      <c r="C43" s="103"/>
      <c r="D43" s="102">
        <f>SUM('【方向別】自動車交通量(12)'!D43,'【方向別】自動車交通量(13)'!D43,'【方向別】自動車交通量(14)'!D43)</f>
        <v>0</v>
      </c>
      <c r="E43" s="101">
        <f>SUM('【方向別】自動車交通量(12)'!E43,'【方向別】自動車交通量(13)'!E43,'【方向別】自動車交通量(14)'!E43)</f>
        <v>0</v>
      </c>
      <c r="F43" s="101">
        <f>SUM('【方向別】自動車交通量(12)'!F43,'【方向別】自動車交通量(13)'!F43,'【方向別】自動車交通量(14)'!F43)</f>
        <v>0</v>
      </c>
      <c r="G43" s="101">
        <f>SUM('【方向別】自動車交通量(12)'!G43,'【方向別】自動車交通量(13)'!G43,'【方向別】自動車交通量(14)'!G43)</f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1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1</v>
      </c>
      <c r="I44" s="95">
        <f t="shared" si="13"/>
        <v>0</v>
      </c>
      <c r="J44" s="95">
        <f t="shared" si="13"/>
        <v>1</v>
      </c>
      <c r="K44" s="94">
        <f t="shared" si="3"/>
        <v>0</v>
      </c>
      <c r="L44" s="93">
        <f t="shared" si="4"/>
        <v>6.7</v>
      </c>
    </row>
    <row r="45" spans="2:12" ht="14.45" customHeight="1" thickTop="1">
      <c r="B45" s="116" t="s">
        <v>85</v>
      </c>
      <c r="C45" s="115"/>
      <c r="D45" s="114">
        <f>SUM('【方向別】自動車交通量(12)'!D45,'【方向別】自動車交通量(13)'!D45,'【方向別】自動車交通量(14)'!D45)</f>
        <v>1</v>
      </c>
      <c r="E45" s="113">
        <f>SUM('【方向別】自動車交通量(12)'!E45,'【方向別】自動車交通量(13)'!E45,'【方向別】自動車交通量(14)'!E45)</f>
        <v>0</v>
      </c>
      <c r="F45" s="113">
        <f>SUM('【方向別】自動車交通量(12)'!F45,'【方向別】自動車交通量(13)'!F45,'【方向別】自動車交通量(14)'!F45)</f>
        <v>0</v>
      </c>
      <c r="G45" s="113">
        <f>SUM('【方向別】自動車交通量(12)'!G45,'【方向別】自動車交通量(13)'!G45,'【方向別】自動車交通量(14)'!G45)</f>
        <v>0</v>
      </c>
      <c r="H45" s="113">
        <f t="shared" ref="H45:H50" si="14">SUM(D45:E45)</f>
        <v>1</v>
      </c>
      <c r="I45" s="113">
        <f t="shared" ref="I45:I50" si="15">SUM(F45:G45)</f>
        <v>0</v>
      </c>
      <c r="J45" s="113">
        <f t="shared" ref="J45:J50" si="16">SUM(H45:I45)</f>
        <v>1</v>
      </c>
      <c r="K45" s="112">
        <f t="shared" si="3"/>
        <v>0</v>
      </c>
      <c r="L45" s="111">
        <f t="shared" si="4"/>
        <v>6.7</v>
      </c>
    </row>
    <row r="46" spans="2:12" ht="14.45" customHeight="1">
      <c r="B46" s="110" t="s">
        <v>84</v>
      </c>
      <c r="C46" s="109"/>
      <c r="D46" s="108">
        <f>SUM('【方向別】自動車交通量(12)'!D46,'【方向別】自動車交通量(13)'!D46,'【方向別】自動車交通量(14)'!D46)</f>
        <v>0</v>
      </c>
      <c r="E46" s="107">
        <f>SUM('【方向別】自動車交通量(12)'!E46,'【方向別】自動車交通量(13)'!E46,'【方向別】自動車交通量(14)'!E46)</f>
        <v>0</v>
      </c>
      <c r="F46" s="107">
        <f>SUM('【方向別】自動車交通量(12)'!F46,'【方向別】自動車交通量(13)'!F46,'【方向別】自動車交通量(14)'!F46)</f>
        <v>0</v>
      </c>
      <c r="G46" s="107">
        <f>SUM('【方向別】自動車交通量(12)'!G46,'【方向別】自動車交通量(13)'!G46,'【方向別】自動車交通量(14)'!G46)</f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f>SUM('【方向別】自動車交通量(12)'!D47,'【方向別】自動車交通量(13)'!D47,'【方向別】自動車交通量(14)'!D47)</f>
        <v>0</v>
      </c>
      <c r="E47" s="107">
        <f>SUM('【方向別】自動車交通量(12)'!E47,'【方向別】自動車交通量(13)'!E47,'【方向別】自動車交通量(14)'!E47)</f>
        <v>0</v>
      </c>
      <c r="F47" s="107">
        <f>SUM('【方向別】自動車交通量(12)'!F47,'【方向別】自動車交通量(13)'!F47,'【方向別】自動車交通量(14)'!F47)</f>
        <v>0</v>
      </c>
      <c r="G47" s="107">
        <f>SUM('【方向別】自動車交通量(12)'!G47,'【方向別】自動車交通量(13)'!G47,'【方向別】自動車交通量(14)'!G47)</f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f>SUM('【方向別】自動車交通量(12)'!D48,'【方向別】自動車交通量(13)'!D48,'【方向別】自動車交通量(14)'!D48)</f>
        <v>0</v>
      </c>
      <c r="E48" s="107">
        <f>SUM('【方向別】自動車交通量(12)'!E48,'【方向別】自動車交通量(13)'!E48,'【方向別】自動車交通量(14)'!E48)</f>
        <v>0</v>
      </c>
      <c r="F48" s="107">
        <f>SUM('【方向別】自動車交通量(12)'!F48,'【方向別】自動車交通量(13)'!F48,'【方向別】自動車交通量(14)'!F48)</f>
        <v>0</v>
      </c>
      <c r="G48" s="107">
        <f>SUM('【方向別】自動車交通量(12)'!G48,'【方向別】自動車交通量(13)'!G48,'【方向別】自動車交通量(14)'!G48)</f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>
      <c r="B49" s="110" t="s">
        <v>81</v>
      </c>
      <c r="C49" s="109"/>
      <c r="D49" s="108">
        <f>SUM('【方向別】自動車交通量(12)'!D49,'【方向別】自動車交通量(13)'!D49,'【方向別】自動車交通量(14)'!D49)</f>
        <v>0</v>
      </c>
      <c r="E49" s="107">
        <f>SUM('【方向別】自動車交通量(12)'!E49,'【方向別】自動車交通量(13)'!E49,'【方向別】自動車交通量(14)'!E49)</f>
        <v>0</v>
      </c>
      <c r="F49" s="107">
        <f>SUM('【方向別】自動車交通量(12)'!F49,'【方向別】自動車交通量(13)'!F49,'【方向別】自動車交通量(14)'!F49)</f>
        <v>0</v>
      </c>
      <c r="G49" s="107">
        <f>SUM('【方向別】自動車交通量(12)'!G49,'【方向別】自動車交通量(13)'!G49,'【方向別】自動車交通量(14)'!G49)</f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238</v>
      </c>
      <c r="C50" s="103"/>
      <c r="D50" s="102">
        <f>SUM('【方向別】自動車交通量(12)'!D50,'【方向別】自動車交通量(13)'!D50,'【方向別】自動車交通量(14)'!D50)</f>
        <v>0</v>
      </c>
      <c r="E50" s="101">
        <f>SUM('【方向別】自動車交通量(12)'!E50,'【方向別】自動車交通量(13)'!E50,'【方向別】自動車交通量(14)'!E50)</f>
        <v>0</v>
      </c>
      <c r="F50" s="101">
        <f>SUM('【方向別】自動車交通量(12)'!F50,'【方向別】自動車交通量(13)'!F50,'【方向別】自動車交通量(14)'!F50)</f>
        <v>0</v>
      </c>
      <c r="G50" s="101">
        <f>SUM('【方向別】自動車交通量(12)'!G50,'【方向別】自動車交通量(13)'!G50,'【方向別】自動車交通量(14)'!G50)</f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1</v>
      </c>
      <c r="I51" s="95">
        <f t="shared" si="17"/>
        <v>0</v>
      </c>
      <c r="J51" s="95">
        <f t="shared" si="17"/>
        <v>1</v>
      </c>
      <c r="K51" s="94">
        <f t="shared" si="3"/>
        <v>0</v>
      </c>
      <c r="L51" s="93">
        <f t="shared" si="4"/>
        <v>6.7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14</v>
      </c>
      <c r="E52" s="89">
        <f t="shared" si="18"/>
        <v>1</v>
      </c>
      <c r="F52" s="89">
        <f t="shared" si="18"/>
        <v>0</v>
      </c>
      <c r="G52" s="89">
        <f t="shared" si="18"/>
        <v>0</v>
      </c>
      <c r="H52" s="89">
        <f t="shared" si="18"/>
        <v>15</v>
      </c>
      <c r="I52" s="89">
        <f t="shared" si="18"/>
        <v>0</v>
      </c>
      <c r="J52" s="89">
        <f t="shared" si="18"/>
        <v>15</v>
      </c>
      <c r="K52" s="88">
        <f t="shared" si="3"/>
        <v>0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0" sqref="N20:N2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256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254</v>
      </c>
      <c r="C16" s="115"/>
      <c r="D16" s="114">
        <f>SUM('【方向別】自動車交通量(8)'!D16,'【方向別】自動車交通量(9)'!D16,'【方向別】自動車交通量(11)'!D16)</f>
        <v>1</v>
      </c>
      <c r="E16" s="113">
        <f>SUM('【方向別】自動車交通量(8)'!E16,'【方向別】自動車交通量(9)'!E16,'【方向別】自動車交通量(11)'!E16)</f>
        <v>0</v>
      </c>
      <c r="F16" s="113">
        <f>SUM('【方向別】自動車交通量(8)'!F16,'【方向別】自動車交通量(9)'!F16,'【方向別】自動車交通量(11)'!F16)</f>
        <v>0</v>
      </c>
      <c r="G16" s="113">
        <f>SUM('【方向別】自動車交通量(8)'!G16,'【方向別】自動車交通量(9)'!G16,'【方向別】自動車交通量(11)'!G16)</f>
        <v>0</v>
      </c>
      <c r="H16" s="113">
        <f t="shared" ref="H16:H21" si="0">SUM(D16:E16)</f>
        <v>1</v>
      </c>
      <c r="I16" s="113">
        <f t="shared" ref="I16:I21" si="1">SUM(F16:G16)</f>
        <v>0</v>
      </c>
      <c r="J16" s="113">
        <f t="shared" ref="J16:J21" si="2">SUM(H16:I16)</f>
        <v>1</v>
      </c>
      <c r="K16" s="112">
        <f t="shared" ref="K16:K52" si="3">IF(J16=0,0,ROUND(I16/J16*100,1))</f>
        <v>0</v>
      </c>
      <c r="L16" s="111">
        <f t="shared" ref="L16:L52" si="4">IF(J16=0,0,ROUND(J16/$J$52*100,1))</f>
        <v>3</v>
      </c>
    </row>
    <row r="17" spans="2:12" ht="14.45" customHeight="1">
      <c r="B17" s="110" t="s">
        <v>253</v>
      </c>
      <c r="C17" s="109"/>
      <c r="D17" s="108">
        <f>SUM('【方向別】自動車交通量(8)'!D17,'【方向別】自動車交通量(9)'!D17,'【方向別】自動車交通量(11)'!D17)</f>
        <v>0</v>
      </c>
      <c r="E17" s="107">
        <f>SUM('【方向別】自動車交通量(8)'!E17,'【方向別】自動車交通量(9)'!E17,'【方向別】自動車交通量(11)'!E17)</f>
        <v>0</v>
      </c>
      <c r="F17" s="107">
        <f>SUM('【方向別】自動車交通量(8)'!F17,'【方向別】自動車交通量(9)'!F17,'【方向別】自動車交通量(11)'!F17)</f>
        <v>0</v>
      </c>
      <c r="G17" s="107">
        <f>SUM('【方向別】自動車交通量(8)'!G17,'【方向別】自動車交通量(9)'!G17,'【方向別】自動車交通量(11)'!G17)</f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252</v>
      </c>
      <c r="C18" s="109"/>
      <c r="D18" s="108">
        <f>SUM('【方向別】自動車交通量(8)'!D18,'【方向別】自動車交通量(9)'!D18,'【方向別】自動車交通量(11)'!D18)</f>
        <v>0</v>
      </c>
      <c r="E18" s="107">
        <f>SUM('【方向別】自動車交通量(8)'!E18,'【方向別】自動車交通量(9)'!E18,'【方向別】自動車交通量(11)'!E18)</f>
        <v>0</v>
      </c>
      <c r="F18" s="107">
        <f>SUM('【方向別】自動車交通量(8)'!F18,'【方向別】自動車交通量(9)'!F18,'【方向別】自動車交通量(11)'!F18)</f>
        <v>0</v>
      </c>
      <c r="G18" s="107">
        <f>SUM('【方向別】自動車交通量(8)'!G18,'【方向別】自動車交通量(9)'!G18,'【方向別】自動車交通量(11)'!G18)</f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>
      <c r="B19" s="110" t="s">
        <v>251</v>
      </c>
      <c r="C19" s="109"/>
      <c r="D19" s="108">
        <f>SUM('【方向別】自動車交通量(8)'!D19,'【方向別】自動車交通量(9)'!D19,'【方向別】自動車交通量(11)'!D19)</f>
        <v>1</v>
      </c>
      <c r="E19" s="107">
        <f>SUM('【方向別】自動車交通量(8)'!E19,'【方向別】自動車交通量(9)'!E19,'【方向別】自動車交通量(11)'!E19)</f>
        <v>0</v>
      </c>
      <c r="F19" s="107">
        <f>SUM('【方向別】自動車交通量(8)'!F19,'【方向別】自動車交通量(9)'!F19,'【方向別】自動車交通量(11)'!F19)</f>
        <v>0</v>
      </c>
      <c r="G19" s="107">
        <f>SUM('【方向別】自動車交通量(8)'!G19,'【方向別】自動車交通量(9)'!G19,'【方向別】自動車交通量(11)'!G19)</f>
        <v>0</v>
      </c>
      <c r="H19" s="107">
        <f t="shared" si="0"/>
        <v>1</v>
      </c>
      <c r="I19" s="107">
        <f t="shared" si="1"/>
        <v>0</v>
      </c>
      <c r="J19" s="107">
        <f t="shared" si="2"/>
        <v>1</v>
      </c>
      <c r="K19" s="106">
        <f t="shared" si="3"/>
        <v>0</v>
      </c>
      <c r="L19" s="105">
        <f t="shared" si="4"/>
        <v>3</v>
      </c>
    </row>
    <row r="20" spans="2:12" ht="14.45" customHeight="1">
      <c r="B20" s="110" t="s">
        <v>250</v>
      </c>
      <c r="C20" s="109"/>
      <c r="D20" s="108">
        <f>SUM('【方向別】自動車交通量(8)'!D20,'【方向別】自動車交通量(9)'!D20,'【方向別】自動車交通量(11)'!D20)</f>
        <v>0</v>
      </c>
      <c r="E20" s="107">
        <f>SUM('【方向別】自動車交通量(8)'!E20,'【方向別】自動車交通量(9)'!E20,'【方向別】自動車交通量(11)'!E20)</f>
        <v>0</v>
      </c>
      <c r="F20" s="107">
        <f>SUM('【方向別】自動車交通量(8)'!F20,'【方向別】自動車交通量(9)'!F20,'【方向別】自動車交通量(11)'!F20)</f>
        <v>0</v>
      </c>
      <c r="G20" s="107">
        <f>SUM('【方向別】自動車交通量(8)'!G20,'【方向別】自動車交通量(9)'!G20,'【方向別】自動車交通量(11)'!G20)</f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249</v>
      </c>
      <c r="C21" s="103"/>
      <c r="D21" s="102">
        <f>SUM('【方向別】自動車交通量(8)'!D21,'【方向別】自動車交通量(9)'!D21,'【方向別】自動車交通量(11)'!D21)</f>
        <v>0</v>
      </c>
      <c r="E21" s="101">
        <f>SUM('【方向別】自動車交通量(8)'!E21,'【方向別】自動車交通量(9)'!E21,'【方向別】自動車交通量(11)'!E21)</f>
        <v>0</v>
      </c>
      <c r="F21" s="101">
        <f>SUM('【方向別】自動車交通量(8)'!F21,'【方向別】自動車交通量(9)'!F21,'【方向別】自動車交通量(11)'!F21)</f>
        <v>0</v>
      </c>
      <c r="G21" s="101">
        <f>SUM('【方向別】自動車交通量(8)'!G21,'【方向別】自動車交通量(9)'!G21,'【方向別】自動車交通量(11)'!G21)</f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2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2</v>
      </c>
      <c r="I22" s="95">
        <f t="shared" si="5"/>
        <v>0</v>
      </c>
      <c r="J22" s="95">
        <f t="shared" si="5"/>
        <v>2</v>
      </c>
      <c r="K22" s="94">
        <f t="shared" si="3"/>
        <v>0</v>
      </c>
      <c r="L22" s="93">
        <f t="shared" si="4"/>
        <v>6.1</v>
      </c>
    </row>
    <row r="23" spans="2:12" ht="14.45" customHeight="1" thickTop="1">
      <c r="B23" s="116" t="s">
        <v>107</v>
      </c>
      <c r="C23" s="115"/>
      <c r="D23" s="114">
        <f>SUM('【方向別】自動車交通量(8)'!D23,'【方向別】自動車交通量(9)'!D23,'【方向別】自動車交通量(11)'!D23)</f>
        <v>0</v>
      </c>
      <c r="E23" s="113">
        <f>SUM('【方向別】自動車交通量(8)'!E23,'【方向別】自動車交通量(9)'!E23,'【方向別】自動車交通量(11)'!E23)</f>
        <v>0</v>
      </c>
      <c r="F23" s="113">
        <f>SUM('【方向別】自動車交通量(8)'!F23,'【方向別】自動車交通量(9)'!F23,'【方向別】自動車交通量(11)'!F23)</f>
        <v>0</v>
      </c>
      <c r="G23" s="113">
        <f>SUM('【方向別】自動車交通量(8)'!G23,'【方向別】自動車交通量(9)'!G23,'【方向別】自動車交通量(11)'!G23)</f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>
      <c r="B24" s="110" t="s">
        <v>106</v>
      </c>
      <c r="C24" s="109"/>
      <c r="D24" s="108">
        <f>SUM('【方向別】自動車交通量(8)'!D24,'【方向別】自動車交通量(9)'!D24,'【方向別】自動車交通量(11)'!D24)</f>
        <v>0</v>
      </c>
      <c r="E24" s="107">
        <f>SUM('【方向別】自動車交通量(8)'!E24,'【方向別】自動車交通量(9)'!E24,'【方向別】自動車交通量(11)'!E24)</f>
        <v>0</v>
      </c>
      <c r="F24" s="107">
        <f>SUM('【方向別】自動車交通量(8)'!F24,'【方向別】自動車交通量(9)'!F24,'【方向別】自動車交通量(11)'!F24)</f>
        <v>0</v>
      </c>
      <c r="G24" s="107">
        <f>SUM('【方向別】自動車交通量(8)'!G24,'【方向別】自動車交通量(9)'!G24,'【方向別】自動車交通量(11)'!G24)</f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f>SUM('【方向別】自動車交通量(8)'!D25,'【方向別】自動車交通量(9)'!D25,'【方向別】自動車交通量(11)'!D25)</f>
        <v>0</v>
      </c>
      <c r="E25" s="107">
        <f>SUM('【方向別】自動車交通量(8)'!E25,'【方向別】自動車交通量(9)'!E25,'【方向別】自動車交通量(11)'!E25)</f>
        <v>1</v>
      </c>
      <c r="F25" s="107">
        <f>SUM('【方向別】自動車交通量(8)'!F25,'【方向別】自動車交通量(9)'!F25,'【方向別】自動車交通量(11)'!F25)</f>
        <v>0</v>
      </c>
      <c r="G25" s="107">
        <f>SUM('【方向別】自動車交通量(8)'!G25,'【方向別】自動車交通量(9)'!G25,'【方向別】自動車交通量(11)'!G25)</f>
        <v>0</v>
      </c>
      <c r="H25" s="107">
        <f t="shared" si="6"/>
        <v>1</v>
      </c>
      <c r="I25" s="107">
        <f t="shared" si="7"/>
        <v>0</v>
      </c>
      <c r="J25" s="107">
        <f t="shared" si="8"/>
        <v>1</v>
      </c>
      <c r="K25" s="106">
        <f t="shared" si="3"/>
        <v>0</v>
      </c>
      <c r="L25" s="105">
        <f t="shared" si="4"/>
        <v>3</v>
      </c>
    </row>
    <row r="26" spans="2:12" ht="14.45" customHeight="1">
      <c r="B26" s="110" t="s">
        <v>104</v>
      </c>
      <c r="C26" s="109"/>
      <c r="D26" s="108">
        <f>SUM('【方向別】自動車交通量(8)'!D26,'【方向別】自動車交通量(9)'!D26,'【方向別】自動車交通量(11)'!D26)</f>
        <v>0</v>
      </c>
      <c r="E26" s="107">
        <f>SUM('【方向別】自動車交通量(8)'!E26,'【方向別】自動車交通量(9)'!E26,'【方向別】自動車交通量(11)'!E26)</f>
        <v>0</v>
      </c>
      <c r="F26" s="107">
        <f>SUM('【方向別】自動車交通量(8)'!F26,'【方向別】自動車交通量(9)'!F26,'【方向別】自動車交通量(11)'!F26)</f>
        <v>0</v>
      </c>
      <c r="G26" s="107">
        <f>SUM('【方向別】自動車交通量(8)'!G26,'【方向別】自動車交通量(9)'!G26,'【方向別】自動車交通量(11)'!G26)</f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f>SUM('【方向別】自動車交通量(8)'!D27,'【方向別】自動車交通量(9)'!D27,'【方向別】自動車交通量(11)'!D27)</f>
        <v>0</v>
      </c>
      <c r="E27" s="107">
        <f>SUM('【方向別】自動車交通量(8)'!E27,'【方向別】自動車交通量(9)'!E27,'【方向別】自動車交通量(11)'!E27)</f>
        <v>0</v>
      </c>
      <c r="F27" s="107">
        <f>SUM('【方向別】自動車交通量(8)'!F27,'【方向別】自動車交通量(9)'!F27,'【方向別】自動車交通量(11)'!F27)</f>
        <v>0</v>
      </c>
      <c r="G27" s="107">
        <f>SUM('【方向別】自動車交通量(8)'!G27,'【方向別】自動車交通量(9)'!G27,'【方向別】自動車交通量(11)'!G27)</f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248</v>
      </c>
      <c r="C28" s="103"/>
      <c r="D28" s="102">
        <f>SUM('【方向別】自動車交通量(8)'!D28,'【方向別】自動車交通量(9)'!D28,'【方向別】自動車交通量(11)'!D28)</f>
        <v>0</v>
      </c>
      <c r="E28" s="101">
        <f>SUM('【方向別】自動車交通量(8)'!E28,'【方向別】自動車交通量(9)'!E28,'【方向別】自動車交通量(11)'!E28)</f>
        <v>0</v>
      </c>
      <c r="F28" s="101">
        <f>SUM('【方向別】自動車交通量(8)'!F28,'【方向別】自動車交通量(9)'!F28,'【方向別】自動車交通量(11)'!F28)</f>
        <v>0</v>
      </c>
      <c r="G28" s="101">
        <f>SUM('【方向別】自動車交通量(8)'!G28,'【方向別】自動車交通量(9)'!G28,'【方向別】自動車交通量(11)'!G28)</f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0</v>
      </c>
      <c r="E29" s="95">
        <f t="shared" si="9"/>
        <v>1</v>
      </c>
      <c r="F29" s="95">
        <f t="shared" si="9"/>
        <v>0</v>
      </c>
      <c r="G29" s="95">
        <f t="shared" si="9"/>
        <v>0</v>
      </c>
      <c r="H29" s="95">
        <f t="shared" si="9"/>
        <v>1</v>
      </c>
      <c r="I29" s="95">
        <f t="shared" si="9"/>
        <v>0</v>
      </c>
      <c r="J29" s="95">
        <f t="shared" si="9"/>
        <v>1</v>
      </c>
      <c r="K29" s="94">
        <f t="shared" si="3"/>
        <v>0</v>
      </c>
      <c r="L29" s="93">
        <f t="shared" si="4"/>
        <v>3</v>
      </c>
    </row>
    <row r="30" spans="2:12" ht="14.45" customHeight="1" thickTop="1">
      <c r="B30" s="124" t="s">
        <v>247</v>
      </c>
      <c r="C30" s="123"/>
      <c r="D30" s="90">
        <f>SUM('【方向別】自動車交通量(8)'!D30,'【方向別】自動車交通量(9)'!D30,'【方向別】自動車交通量(11)'!D30)</f>
        <v>2</v>
      </c>
      <c r="E30" s="89">
        <f>SUM('【方向別】自動車交通量(8)'!E30,'【方向別】自動車交通量(9)'!E30,'【方向別】自動車交通量(11)'!E30)</f>
        <v>0</v>
      </c>
      <c r="F30" s="89">
        <f>SUM('【方向別】自動車交通量(8)'!F30,'【方向別】自動車交通量(9)'!F30,'【方向別】自動車交通量(11)'!F30)</f>
        <v>0</v>
      </c>
      <c r="G30" s="89">
        <f>SUM('【方向別】自動車交通量(8)'!G30,'【方向別】自動車交通量(9)'!G30,'【方向別】自動車交通量(11)'!G30)</f>
        <v>0</v>
      </c>
      <c r="H30" s="89">
        <f t="shared" ref="H30:H43" si="10">SUM(D30:E30)</f>
        <v>2</v>
      </c>
      <c r="I30" s="89">
        <f t="shared" ref="I30:I43" si="11">SUM(F30:G30)</f>
        <v>0</v>
      </c>
      <c r="J30" s="89">
        <f t="shared" ref="J30:J43" si="12">SUM(H30:I30)</f>
        <v>2</v>
      </c>
      <c r="K30" s="88">
        <f t="shared" si="3"/>
        <v>0</v>
      </c>
      <c r="L30" s="87">
        <f t="shared" si="4"/>
        <v>6.1</v>
      </c>
    </row>
    <row r="31" spans="2:12" ht="14.45" customHeight="1">
      <c r="B31" s="122" t="s">
        <v>246</v>
      </c>
      <c r="C31" s="121"/>
      <c r="D31" s="120">
        <f>SUM('【方向別】自動車交通量(8)'!D31,'【方向別】自動車交通量(9)'!D31,'【方向別】自動車交通量(11)'!D31)</f>
        <v>3</v>
      </c>
      <c r="E31" s="119">
        <f>SUM('【方向別】自動車交通量(8)'!E31,'【方向別】自動車交通量(9)'!E31,'【方向別】自動車交通量(11)'!E31)</f>
        <v>1</v>
      </c>
      <c r="F31" s="119">
        <f>SUM('【方向別】自動車交通量(8)'!F31,'【方向別】自動車交通量(9)'!F31,'【方向別】自動車交通量(11)'!F31)</f>
        <v>0</v>
      </c>
      <c r="G31" s="119">
        <f>SUM('【方向別】自動車交通量(8)'!G31,'【方向別】自動車交通量(9)'!G31,'【方向別】自動車交通量(11)'!G31)</f>
        <v>0</v>
      </c>
      <c r="H31" s="119">
        <f t="shared" si="10"/>
        <v>4</v>
      </c>
      <c r="I31" s="119">
        <f t="shared" si="11"/>
        <v>0</v>
      </c>
      <c r="J31" s="119">
        <f t="shared" si="12"/>
        <v>4</v>
      </c>
      <c r="K31" s="118">
        <f t="shared" si="3"/>
        <v>0</v>
      </c>
      <c r="L31" s="117">
        <f t="shared" si="4"/>
        <v>12.1</v>
      </c>
    </row>
    <row r="32" spans="2:12" ht="14.45" customHeight="1">
      <c r="B32" s="122" t="s">
        <v>245</v>
      </c>
      <c r="C32" s="121"/>
      <c r="D32" s="120">
        <f>SUM('【方向別】自動車交通量(8)'!D32,'【方向別】自動車交通量(9)'!D32,'【方向別】自動車交通量(11)'!D32)</f>
        <v>1</v>
      </c>
      <c r="E32" s="119">
        <f>SUM('【方向別】自動車交通量(8)'!E32,'【方向別】自動車交通量(9)'!E32,'【方向別】自動車交通量(11)'!E32)</f>
        <v>1</v>
      </c>
      <c r="F32" s="119">
        <f>SUM('【方向別】自動車交通量(8)'!F32,'【方向別】自動車交通量(9)'!F32,'【方向別】自動車交通量(11)'!F32)</f>
        <v>0</v>
      </c>
      <c r="G32" s="119">
        <f>SUM('【方向別】自動車交通量(8)'!G32,'【方向別】自動車交通量(9)'!G32,'【方向別】自動車交通量(11)'!G32)</f>
        <v>0</v>
      </c>
      <c r="H32" s="119">
        <f t="shared" si="10"/>
        <v>2</v>
      </c>
      <c r="I32" s="119">
        <f t="shared" si="11"/>
        <v>0</v>
      </c>
      <c r="J32" s="119">
        <f t="shared" si="12"/>
        <v>2</v>
      </c>
      <c r="K32" s="118">
        <f t="shared" si="3"/>
        <v>0</v>
      </c>
      <c r="L32" s="117">
        <f t="shared" si="4"/>
        <v>6.1</v>
      </c>
    </row>
    <row r="33" spans="2:12" ht="14.45" customHeight="1">
      <c r="B33" s="122" t="s">
        <v>244</v>
      </c>
      <c r="C33" s="121"/>
      <c r="D33" s="120">
        <f>SUM('【方向別】自動車交通量(8)'!D33,'【方向別】自動車交通量(9)'!D33,'【方向別】自動車交通量(11)'!D33)</f>
        <v>2</v>
      </c>
      <c r="E33" s="119">
        <f>SUM('【方向別】自動車交通量(8)'!E33,'【方向別】自動車交通量(9)'!E33,'【方向別】自動車交通量(11)'!E33)</f>
        <v>1</v>
      </c>
      <c r="F33" s="119">
        <f>SUM('【方向別】自動車交通量(8)'!F33,'【方向別】自動車交通量(9)'!F33,'【方向別】自動車交通量(11)'!F33)</f>
        <v>0</v>
      </c>
      <c r="G33" s="119">
        <f>SUM('【方向別】自動車交通量(8)'!G33,'【方向別】自動車交通量(9)'!G33,'【方向別】自動車交通量(11)'!G33)</f>
        <v>0</v>
      </c>
      <c r="H33" s="119">
        <f t="shared" si="10"/>
        <v>3</v>
      </c>
      <c r="I33" s="119">
        <f t="shared" si="11"/>
        <v>0</v>
      </c>
      <c r="J33" s="119">
        <f t="shared" si="12"/>
        <v>3</v>
      </c>
      <c r="K33" s="118">
        <f t="shared" si="3"/>
        <v>0</v>
      </c>
      <c r="L33" s="117">
        <f t="shared" si="4"/>
        <v>9.1</v>
      </c>
    </row>
    <row r="34" spans="2:12" ht="14.45" customHeight="1">
      <c r="B34" s="122" t="s">
        <v>243</v>
      </c>
      <c r="C34" s="121"/>
      <c r="D34" s="120">
        <f>SUM('【方向別】自動車交通量(8)'!D34,'【方向別】自動車交通量(9)'!D34,'【方向別】自動車交通量(11)'!D34)</f>
        <v>3</v>
      </c>
      <c r="E34" s="119">
        <f>SUM('【方向別】自動車交通量(8)'!E34,'【方向別】自動車交通量(9)'!E34,'【方向別】自動車交通量(11)'!E34)</f>
        <v>0</v>
      </c>
      <c r="F34" s="119">
        <f>SUM('【方向別】自動車交通量(8)'!F34,'【方向別】自動車交通量(9)'!F34,'【方向別】自動車交通量(11)'!F34)</f>
        <v>0</v>
      </c>
      <c r="G34" s="119">
        <f>SUM('【方向別】自動車交通量(8)'!G34,'【方向別】自動車交通量(9)'!G34,'【方向別】自動車交通量(11)'!G34)</f>
        <v>0</v>
      </c>
      <c r="H34" s="119">
        <f t="shared" si="10"/>
        <v>3</v>
      </c>
      <c r="I34" s="119">
        <f t="shared" si="11"/>
        <v>0</v>
      </c>
      <c r="J34" s="119">
        <f t="shared" si="12"/>
        <v>3</v>
      </c>
      <c r="K34" s="118">
        <f t="shared" si="3"/>
        <v>0</v>
      </c>
      <c r="L34" s="117">
        <f t="shared" si="4"/>
        <v>9.1</v>
      </c>
    </row>
    <row r="35" spans="2:12" ht="14.45" customHeight="1">
      <c r="B35" s="122" t="s">
        <v>242</v>
      </c>
      <c r="C35" s="121"/>
      <c r="D35" s="120">
        <f>SUM('【方向別】自動車交通量(8)'!D35,'【方向別】自動車交通量(9)'!D35,'【方向別】自動車交通量(11)'!D35)</f>
        <v>1</v>
      </c>
      <c r="E35" s="119">
        <f>SUM('【方向別】自動車交通量(8)'!E35,'【方向別】自動車交通量(9)'!E35,'【方向別】自動車交通量(11)'!E35)</f>
        <v>0</v>
      </c>
      <c r="F35" s="119">
        <f>SUM('【方向別】自動車交通量(8)'!F35,'【方向別】自動車交通量(9)'!F35,'【方向別】自動車交通量(11)'!F35)</f>
        <v>1</v>
      </c>
      <c r="G35" s="119">
        <f>SUM('【方向別】自動車交通量(8)'!G35,'【方向別】自動車交通量(9)'!G35,'【方向別】自動車交通量(11)'!G35)</f>
        <v>0</v>
      </c>
      <c r="H35" s="119">
        <f t="shared" si="10"/>
        <v>1</v>
      </c>
      <c r="I35" s="119">
        <f t="shared" si="11"/>
        <v>1</v>
      </c>
      <c r="J35" s="119">
        <f t="shared" si="12"/>
        <v>2</v>
      </c>
      <c r="K35" s="118">
        <f t="shared" si="3"/>
        <v>50</v>
      </c>
      <c r="L35" s="117">
        <f t="shared" si="4"/>
        <v>6.1</v>
      </c>
    </row>
    <row r="36" spans="2:12" ht="14.45" customHeight="1">
      <c r="B36" s="122" t="s">
        <v>241</v>
      </c>
      <c r="C36" s="121"/>
      <c r="D36" s="120">
        <f>SUM('【方向別】自動車交通量(8)'!D36,'【方向別】自動車交通量(9)'!D36,'【方向別】自動車交通量(11)'!D36)</f>
        <v>1</v>
      </c>
      <c r="E36" s="119">
        <f>SUM('【方向別】自動車交通量(8)'!E36,'【方向別】自動車交通量(9)'!E36,'【方向別】自動車交通量(11)'!E36)</f>
        <v>0</v>
      </c>
      <c r="F36" s="119">
        <f>SUM('【方向別】自動車交通量(8)'!F36,'【方向別】自動車交通量(9)'!F36,'【方向別】自動車交通量(11)'!F36)</f>
        <v>0</v>
      </c>
      <c r="G36" s="119">
        <f>SUM('【方向別】自動車交通量(8)'!G36,'【方向別】自動車交通量(9)'!G36,'【方向別】自動車交通量(11)'!G36)</f>
        <v>0</v>
      </c>
      <c r="H36" s="119">
        <f t="shared" si="10"/>
        <v>1</v>
      </c>
      <c r="I36" s="119">
        <f t="shared" si="11"/>
        <v>0</v>
      </c>
      <c r="J36" s="119">
        <f t="shared" si="12"/>
        <v>1</v>
      </c>
      <c r="K36" s="118">
        <f t="shared" si="3"/>
        <v>0</v>
      </c>
      <c r="L36" s="117">
        <f t="shared" si="4"/>
        <v>3</v>
      </c>
    </row>
    <row r="37" spans="2:12" ht="14.45" customHeight="1">
      <c r="B37" s="122" t="s">
        <v>240</v>
      </c>
      <c r="C37" s="121"/>
      <c r="D37" s="120">
        <f>SUM('【方向別】自動車交通量(8)'!D37,'【方向別】自動車交通量(9)'!D37,'【方向別】自動車交通量(11)'!D37)</f>
        <v>6</v>
      </c>
      <c r="E37" s="119">
        <f>SUM('【方向別】自動車交通量(8)'!E37,'【方向別】自動車交通量(9)'!E37,'【方向別】自動車交通量(11)'!E37)</f>
        <v>0</v>
      </c>
      <c r="F37" s="119">
        <f>SUM('【方向別】自動車交通量(8)'!F37,'【方向別】自動車交通量(9)'!F37,'【方向別】自動車交通量(11)'!F37)</f>
        <v>0</v>
      </c>
      <c r="G37" s="119">
        <f>SUM('【方向別】自動車交通量(8)'!G37,'【方向別】自動車交通量(9)'!G37,'【方向別】自動車交通量(11)'!G37)</f>
        <v>0</v>
      </c>
      <c r="H37" s="119">
        <f t="shared" si="10"/>
        <v>6</v>
      </c>
      <c r="I37" s="119">
        <f t="shared" si="11"/>
        <v>0</v>
      </c>
      <c r="J37" s="119">
        <f t="shared" si="12"/>
        <v>6</v>
      </c>
      <c r="K37" s="118">
        <f t="shared" si="3"/>
        <v>0</v>
      </c>
      <c r="L37" s="117">
        <f t="shared" si="4"/>
        <v>18.2</v>
      </c>
    </row>
    <row r="38" spans="2:12" ht="14.45" customHeight="1">
      <c r="B38" s="116" t="s">
        <v>92</v>
      </c>
      <c r="C38" s="115"/>
      <c r="D38" s="114">
        <f>SUM('【方向別】自動車交通量(8)'!D38,'【方向別】自動車交通量(9)'!D38,'【方向別】自動車交通量(11)'!D38)</f>
        <v>1</v>
      </c>
      <c r="E38" s="113">
        <f>SUM('【方向別】自動車交通量(8)'!E38,'【方向別】自動車交通量(9)'!E38,'【方向別】自動車交通量(11)'!E38)</f>
        <v>0</v>
      </c>
      <c r="F38" s="113">
        <f>SUM('【方向別】自動車交通量(8)'!F38,'【方向別】自動車交通量(9)'!F38,'【方向別】自動車交通量(11)'!F38)</f>
        <v>0</v>
      </c>
      <c r="G38" s="113">
        <f>SUM('【方向別】自動車交通量(8)'!G38,'【方向別】自動車交通量(9)'!G38,'【方向別】自動車交通量(11)'!G38)</f>
        <v>0</v>
      </c>
      <c r="H38" s="113">
        <f t="shared" si="10"/>
        <v>1</v>
      </c>
      <c r="I38" s="113">
        <f t="shared" si="11"/>
        <v>0</v>
      </c>
      <c r="J38" s="113">
        <f t="shared" si="12"/>
        <v>1</v>
      </c>
      <c r="K38" s="112">
        <f t="shared" si="3"/>
        <v>0</v>
      </c>
      <c r="L38" s="111">
        <f t="shared" si="4"/>
        <v>3</v>
      </c>
    </row>
    <row r="39" spans="2:12" ht="14.45" customHeight="1">
      <c r="B39" s="110" t="s">
        <v>91</v>
      </c>
      <c r="C39" s="109"/>
      <c r="D39" s="108">
        <f>SUM('【方向別】自動車交通量(8)'!D39,'【方向別】自動車交通量(9)'!D39,'【方向別】自動車交通量(11)'!D39)</f>
        <v>0</v>
      </c>
      <c r="E39" s="107">
        <f>SUM('【方向別】自動車交通量(8)'!E39,'【方向別】自動車交通量(9)'!E39,'【方向別】自動車交通量(11)'!E39)</f>
        <v>0</v>
      </c>
      <c r="F39" s="107">
        <f>SUM('【方向別】自動車交通量(8)'!F39,'【方向別】自動車交通量(9)'!F39,'【方向別】自動車交通量(11)'!F39)</f>
        <v>0</v>
      </c>
      <c r="G39" s="107">
        <f>SUM('【方向別】自動車交通量(8)'!G39,'【方向別】自動車交通量(9)'!G39,'【方向別】自動車交通量(11)'!G39)</f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f>SUM('【方向別】自動車交通量(8)'!D40,'【方向別】自動車交通量(9)'!D40,'【方向別】自動車交通量(11)'!D40)</f>
        <v>1</v>
      </c>
      <c r="E40" s="107">
        <f>SUM('【方向別】自動車交通量(8)'!E40,'【方向別】自動車交通量(9)'!E40,'【方向別】自動車交通量(11)'!E40)</f>
        <v>0</v>
      </c>
      <c r="F40" s="107">
        <f>SUM('【方向別】自動車交通量(8)'!F40,'【方向別】自動車交通量(9)'!F40,'【方向別】自動車交通量(11)'!F40)</f>
        <v>0</v>
      </c>
      <c r="G40" s="107">
        <f>SUM('【方向別】自動車交通量(8)'!G40,'【方向別】自動車交通量(9)'!G40,'【方向別】自動車交通量(11)'!G40)</f>
        <v>0</v>
      </c>
      <c r="H40" s="107">
        <f t="shared" si="10"/>
        <v>1</v>
      </c>
      <c r="I40" s="107">
        <f t="shared" si="11"/>
        <v>0</v>
      </c>
      <c r="J40" s="107">
        <f t="shared" si="12"/>
        <v>1</v>
      </c>
      <c r="K40" s="106">
        <f t="shared" si="3"/>
        <v>0</v>
      </c>
      <c r="L40" s="105">
        <f t="shared" si="4"/>
        <v>3</v>
      </c>
    </row>
    <row r="41" spans="2:12" ht="14.45" customHeight="1">
      <c r="B41" s="110" t="s">
        <v>89</v>
      </c>
      <c r="C41" s="109"/>
      <c r="D41" s="108">
        <f>SUM('【方向別】自動車交通量(8)'!D41,'【方向別】自動車交通量(9)'!D41,'【方向別】自動車交通量(11)'!D41)</f>
        <v>1</v>
      </c>
      <c r="E41" s="107">
        <f>SUM('【方向別】自動車交通量(8)'!E41,'【方向別】自動車交通量(9)'!E41,'【方向別】自動車交通量(11)'!E41)</f>
        <v>0</v>
      </c>
      <c r="F41" s="107">
        <f>SUM('【方向別】自動車交通量(8)'!F41,'【方向別】自動車交通量(9)'!F41,'【方向別】自動車交通量(11)'!F41)</f>
        <v>0</v>
      </c>
      <c r="G41" s="107">
        <f>SUM('【方向別】自動車交通量(8)'!G41,'【方向別】自動車交通量(9)'!G41,'【方向別】自動車交通量(11)'!G41)</f>
        <v>0</v>
      </c>
      <c r="H41" s="107">
        <f t="shared" si="10"/>
        <v>1</v>
      </c>
      <c r="I41" s="107">
        <f t="shared" si="11"/>
        <v>0</v>
      </c>
      <c r="J41" s="107">
        <f t="shared" si="12"/>
        <v>1</v>
      </c>
      <c r="K41" s="106">
        <f t="shared" si="3"/>
        <v>0</v>
      </c>
      <c r="L41" s="105">
        <f t="shared" si="4"/>
        <v>3</v>
      </c>
    </row>
    <row r="42" spans="2:12" ht="14.45" customHeight="1">
      <c r="B42" s="110" t="s">
        <v>88</v>
      </c>
      <c r="C42" s="109"/>
      <c r="D42" s="108">
        <f>SUM('【方向別】自動車交通量(8)'!D42,'【方向別】自動車交通量(9)'!D42,'【方向別】自動車交通量(11)'!D42)</f>
        <v>1</v>
      </c>
      <c r="E42" s="107">
        <f>SUM('【方向別】自動車交通量(8)'!E42,'【方向別】自動車交通量(9)'!E42,'【方向別】自動車交通量(11)'!E42)</f>
        <v>0</v>
      </c>
      <c r="F42" s="107">
        <f>SUM('【方向別】自動車交通量(8)'!F42,'【方向別】自動車交通量(9)'!F42,'【方向別】自動車交通量(11)'!F42)</f>
        <v>0</v>
      </c>
      <c r="G42" s="107">
        <f>SUM('【方向別】自動車交通量(8)'!G42,'【方向別】自動車交通量(9)'!G42,'【方向別】自動車交通量(11)'!G42)</f>
        <v>0</v>
      </c>
      <c r="H42" s="107">
        <f t="shared" si="10"/>
        <v>1</v>
      </c>
      <c r="I42" s="107">
        <f t="shared" si="11"/>
        <v>0</v>
      </c>
      <c r="J42" s="107">
        <f t="shared" si="12"/>
        <v>1</v>
      </c>
      <c r="K42" s="106">
        <f t="shared" si="3"/>
        <v>0</v>
      </c>
      <c r="L42" s="105">
        <f t="shared" si="4"/>
        <v>3</v>
      </c>
    </row>
    <row r="43" spans="2:12" ht="14.45" customHeight="1">
      <c r="B43" s="104" t="s">
        <v>239</v>
      </c>
      <c r="C43" s="103"/>
      <c r="D43" s="102">
        <f>SUM('【方向別】自動車交通量(8)'!D43,'【方向別】自動車交通量(9)'!D43,'【方向別】自動車交通量(11)'!D43)</f>
        <v>0</v>
      </c>
      <c r="E43" s="101">
        <f>SUM('【方向別】自動車交通量(8)'!E43,'【方向別】自動車交通量(9)'!E43,'【方向別】自動車交通量(11)'!E43)</f>
        <v>0</v>
      </c>
      <c r="F43" s="101">
        <f>SUM('【方向別】自動車交通量(8)'!F43,'【方向別】自動車交通量(9)'!F43,'【方向別】自動車交通量(11)'!F43)</f>
        <v>0</v>
      </c>
      <c r="G43" s="101">
        <f>SUM('【方向別】自動車交通量(8)'!G43,'【方向別】自動車交通量(9)'!G43,'【方向別】自動車交通量(11)'!G43)</f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4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4</v>
      </c>
      <c r="I44" s="95">
        <f t="shared" si="13"/>
        <v>0</v>
      </c>
      <c r="J44" s="95">
        <f t="shared" si="13"/>
        <v>4</v>
      </c>
      <c r="K44" s="94">
        <f t="shared" si="3"/>
        <v>0</v>
      </c>
      <c r="L44" s="93">
        <f t="shared" si="4"/>
        <v>12.1</v>
      </c>
    </row>
    <row r="45" spans="2:12" ht="14.45" customHeight="1" thickTop="1">
      <c r="B45" s="116" t="s">
        <v>85</v>
      </c>
      <c r="C45" s="115"/>
      <c r="D45" s="114">
        <f>SUM('【方向別】自動車交通量(8)'!D45,'【方向別】自動車交通量(9)'!D45,'【方向別】自動車交通量(11)'!D45)</f>
        <v>1</v>
      </c>
      <c r="E45" s="113">
        <f>SUM('【方向別】自動車交通量(8)'!E45,'【方向別】自動車交通量(9)'!E45,'【方向別】自動車交通量(11)'!E45)</f>
        <v>1</v>
      </c>
      <c r="F45" s="113">
        <f>SUM('【方向別】自動車交通量(8)'!F45,'【方向別】自動車交通量(9)'!F45,'【方向別】自動車交通量(11)'!F45)</f>
        <v>0</v>
      </c>
      <c r="G45" s="113">
        <f>SUM('【方向別】自動車交通量(8)'!G45,'【方向別】自動車交通量(9)'!G45,'【方向別】自動車交通量(11)'!G45)</f>
        <v>0</v>
      </c>
      <c r="H45" s="113">
        <f t="shared" ref="H45:H50" si="14">SUM(D45:E45)</f>
        <v>2</v>
      </c>
      <c r="I45" s="113">
        <f t="shared" ref="I45:I50" si="15">SUM(F45:G45)</f>
        <v>0</v>
      </c>
      <c r="J45" s="113">
        <f t="shared" ref="J45:J50" si="16">SUM(H45:I45)</f>
        <v>2</v>
      </c>
      <c r="K45" s="112">
        <f t="shared" si="3"/>
        <v>0</v>
      </c>
      <c r="L45" s="111">
        <f t="shared" si="4"/>
        <v>6.1</v>
      </c>
    </row>
    <row r="46" spans="2:12" ht="14.45" customHeight="1">
      <c r="B46" s="110" t="s">
        <v>84</v>
      </c>
      <c r="C46" s="109"/>
      <c r="D46" s="108">
        <f>SUM('【方向別】自動車交通量(8)'!D46,'【方向別】自動車交通量(9)'!D46,'【方向別】自動車交通量(11)'!D46)</f>
        <v>0</v>
      </c>
      <c r="E46" s="107">
        <f>SUM('【方向別】自動車交通量(8)'!E46,'【方向別】自動車交通量(9)'!E46,'【方向別】自動車交通量(11)'!E46)</f>
        <v>0</v>
      </c>
      <c r="F46" s="107">
        <f>SUM('【方向別】自動車交通量(8)'!F46,'【方向別】自動車交通量(9)'!F46,'【方向別】自動車交通量(11)'!F46)</f>
        <v>0</v>
      </c>
      <c r="G46" s="107">
        <f>SUM('【方向別】自動車交通量(8)'!G46,'【方向別】自動車交通量(9)'!G46,'【方向別】自動車交通量(11)'!G46)</f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f>SUM('【方向別】自動車交通量(8)'!D47,'【方向別】自動車交通量(9)'!D47,'【方向別】自動車交通量(11)'!D47)</f>
        <v>0</v>
      </c>
      <c r="E47" s="107">
        <f>SUM('【方向別】自動車交通量(8)'!E47,'【方向別】自動車交通量(9)'!E47,'【方向別】自動車交通量(11)'!E47)</f>
        <v>0</v>
      </c>
      <c r="F47" s="107">
        <f>SUM('【方向別】自動車交通量(8)'!F47,'【方向別】自動車交通量(9)'!F47,'【方向別】自動車交通量(11)'!F47)</f>
        <v>0</v>
      </c>
      <c r="G47" s="107">
        <f>SUM('【方向別】自動車交通量(8)'!G47,'【方向別】自動車交通量(9)'!G47,'【方向別】自動車交通量(11)'!G47)</f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f>SUM('【方向別】自動車交通量(8)'!D48,'【方向別】自動車交通量(9)'!D48,'【方向別】自動車交通量(11)'!D48)</f>
        <v>1</v>
      </c>
      <c r="E48" s="107">
        <f>SUM('【方向別】自動車交通量(8)'!E48,'【方向別】自動車交通量(9)'!E48,'【方向別】自動車交通量(11)'!E48)</f>
        <v>0</v>
      </c>
      <c r="F48" s="107">
        <f>SUM('【方向別】自動車交通量(8)'!F48,'【方向別】自動車交通量(9)'!F48,'【方向別】自動車交通量(11)'!F48)</f>
        <v>0</v>
      </c>
      <c r="G48" s="107">
        <f>SUM('【方向別】自動車交通量(8)'!G48,'【方向別】自動車交通量(9)'!G48,'【方向別】自動車交通量(11)'!G48)</f>
        <v>0</v>
      </c>
      <c r="H48" s="107">
        <f t="shared" si="14"/>
        <v>1</v>
      </c>
      <c r="I48" s="107">
        <f t="shared" si="15"/>
        <v>0</v>
      </c>
      <c r="J48" s="107">
        <f t="shared" si="16"/>
        <v>1</v>
      </c>
      <c r="K48" s="106">
        <f t="shared" si="3"/>
        <v>0</v>
      </c>
      <c r="L48" s="105">
        <f t="shared" si="4"/>
        <v>3</v>
      </c>
    </row>
    <row r="49" spans="2:13" ht="14.45" customHeight="1">
      <c r="B49" s="110" t="s">
        <v>81</v>
      </c>
      <c r="C49" s="109"/>
      <c r="D49" s="108">
        <f>SUM('【方向別】自動車交通量(8)'!D49,'【方向別】自動車交通量(9)'!D49,'【方向別】自動車交通量(11)'!D49)</f>
        <v>0</v>
      </c>
      <c r="E49" s="107">
        <f>SUM('【方向別】自動車交通量(8)'!E49,'【方向別】自動車交通量(9)'!E49,'【方向別】自動車交通量(11)'!E49)</f>
        <v>0</v>
      </c>
      <c r="F49" s="107">
        <f>SUM('【方向別】自動車交通量(8)'!F49,'【方向別】自動車交通量(9)'!F49,'【方向別】自動車交通量(11)'!F49)</f>
        <v>0</v>
      </c>
      <c r="G49" s="107">
        <f>SUM('【方向別】自動車交通量(8)'!G49,'【方向別】自動車交通量(9)'!G49,'【方向別】自動車交通量(11)'!G49)</f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238</v>
      </c>
      <c r="C50" s="103"/>
      <c r="D50" s="102">
        <f>SUM('【方向別】自動車交通量(8)'!D50,'【方向別】自動車交通量(9)'!D50,'【方向別】自動車交通量(11)'!D50)</f>
        <v>0</v>
      </c>
      <c r="E50" s="101">
        <f>SUM('【方向別】自動車交通量(8)'!E50,'【方向別】自動車交通量(9)'!E50,'【方向別】自動車交通量(11)'!E50)</f>
        <v>0</v>
      </c>
      <c r="F50" s="101">
        <f>SUM('【方向別】自動車交通量(8)'!F50,'【方向別】自動車交通量(9)'!F50,'【方向別】自動車交通量(11)'!F50)</f>
        <v>0</v>
      </c>
      <c r="G50" s="101">
        <f>SUM('【方向別】自動車交通量(8)'!G50,'【方向別】自動車交通量(9)'!G50,'【方向別】自動車交通量(11)'!G50)</f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2</v>
      </c>
      <c r="E51" s="95">
        <f t="shared" si="17"/>
        <v>1</v>
      </c>
      <c r="F51" s="95">
        <f t="shared" si="17"/>
        <v>0</v>
      </c>
      <c r="G51" s="95">
        <f t="shared" si="17"/>
        <v>0</v>
      </c>
      <c r="H51" s="95">
        <f t="shared" si="17"/>
        <v>3</v>
      </c>
      <c r="I51" s="95">
        <f t="shared" si="17"/>
        <v>0</v>
      </c>
      <c r="J51" s="95">
        <f t="shared" si="17"/>
        <v>3</v>
      </c>
      <c r="K51" s="94">
        <f t="shared" si="3"/>
        <v>0</v>
      </c>
      <c r="L51" s="93">
        <f t="shared" si="4"/>
        <v>9.1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27</v>
      </c>
      <c r="E52" s="89">
        <f t="shared" si="18"/>
        <v>5</v>
      </c>
      <c r="F52" s="89">
        <f t="shared" si="18"/>
        <v>1</v>
      </c>
      <c r="G52" s="89">
        <f t="shared" si="18"/>
        <v>0</v>
      </c>
      <c r="H52" s="89">
        <f t="shared" si="18"/>
        <v>32</v>
      </c>
      <c r="I52" s="89">
        <f t="shared" si="18"/>
        <v>1</v>
      </c>
      <c r="J52" s="89">
        <f t="shared" si="18"/>
        <v>33</v>
      </c>
      <c r="K52" s="88">
        <f t="shared" si="3"/>
        <v>3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9" sqref="N19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257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254</v>
      </c>
      <c r="C16" s="115"/>
      <c r="D16" s="114">
        <f>SUM('【断面別】自動車交通量(D断面流入)'!D16,'【断面別】自動車交通量(流出)'!D16)</f>
        <v>1</v>
      </c>
      <c r="E16" s="113">
        <f>SUM('【断面別】自動車交通量(D断面流入)'!E16,'【断面別】自動車交通量(流出)'!E16)</f>
        <v>0</v>
      </c>
      <c r="F16" s="113">
        <f>SUM('【断面別】自動車交通量(D断面流入)'!F16,'【断面別】自動車交通量(流出)'!F16)</f>
        <v>0</v>
      </c>
      <c r="G16" s="113">
        <f>SUM('【断面別】自動車交通量(D断面流入)'!G16,'【断面別】自動車交通量(流出)'!G16)</f>
        <v>0</v>
      </c>
      <c r="H16" s="113">
        <f t="shared" ref="H16:H21" si="0">SUM(D16:E16)</f>
        <v>1</v>
      </c>
      <c r="I16" s="113">
        <f t="shared" ref="I16:I21" si="1">SUM(F16:G16)</f>
        <v>0</v>
      </c>
      <c r="J16" s="113">
        <f t="shared" ref="J16:J21" si="2">SUM(H16:I16)</f>
        <v>1</v>
      </c>
      <c r="K16" s="112">
        <f t="shared" ref="K16:K52" si="3">IF(J16=0,0,ROUND(I16/J16*100,1))</f>
        <v>0</v>
      </c>
      <c r="L16" s="111">
        <f t="shared" ref="L16:L52" si="4">IF(J16=0,0,ROUND(J16/$J$52*100,1))</f>
        <v>2.1</v>
      </c>
    </row>
    <row r="17" spans="2:12" ht="14.45" customHeight="1">
      <c r="B17" s="110" t="s">
        <v>253</v>
      </c>
      <c r="C17" s="109"/>
      <c r="D17" s="108">
        <f>SUM('【断面別】自動車交通量(D断面流入)'!D17,'【断面別】自動車交通量(流出)'!D17)</f>
        <v>0</v>
      </c>
      <c r="E17" s="107">
        <f>SUM('【断面別】自動車交通量(D断面流入)'!E17,'【断面別】自動車交通量(流出)'!E17)</f>
        <v>0</v>
      </c>
      <c r="F17" s="107">
        <f>SUM('【断面別】自動車交通量(D断面流入)'!F17,'【断面別】自動車交通量(流出)'!F17)</f>
        <v>0</v>
      </c>
      <c r="G17" s="107">
        <f>SUM('【断面別】自動車交通量(D断面流入)'!G17,'【断面別】自動車交通量(流出)'!G17)</f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>
      <c r="B18" s="110" t="s">
        <v>252</v>
      </c>
      <c r="C18" s="109"/>
      <c r="D18" s="108">
        <f>SUM('【断面別】自動車交通量(D断面流入)'!D18,'【断面別】自動車交通量(流出)'!D18)</f>
        <v>1</v>
      </c>
      <c r="E18" s="107">
        <f>SUM('【断面別】自動車交通量(D断面流入)'!E18,'【断面別】自動車交通量(流出)'!E18)</f>
        <v>0</v>
      </c>
      <c r="F18" s="107">
        <f>SUM('【断面別】自動車交通量(D断面流入)'!F18,'【断面別】自動車交通量(流出)'!F18)</f>
        <v>0</v>
      </c>
      <c r="G18" s="107">
        <f>SUM('【断面別】自動車交通量(D断面流入)'!G18,'【断面別】自動車交通量(流出)'!G18)</f>
        <v>0</v>
      </c>
      <c r="H18" s="107">
        <f t="shared" si="0"/>
        <v>1</v>
      </c>
      <c r="I18" s="107">
        <f t="shared" si="1"/>
        <v>0</v>
      </c>
      <c r="J18" s="107">
        <f t="shared" si="2"/>
        <v>1</v>
      </c>
      <c r="K18" s="106">
        <f t="shared" si="3"/>
        <v>0</v>
      </c>
      <c r="L18" s="105">
        <f t="shared" si="4"/>
        <v>2.1</v>
      </c>
    </row>
    <row r="19" spans="2:12" ht="14.45" customHeight="1">
      <c r="B19" s="110" t="s">
        <v>251</v>
      </c>
      <c r="C19" s="109"/>
      <c r="D19" s="108">
        <f>SUM('【断面別】自動車交通量(D断面流入)'!D19,'【断面別】自動車交通量(流出)'!D19)</f>
        <v>1</v>
      </c>
      <c r="E19" s="107">
        <f>SUM('【断面別】自動車交通量(D断面流入)'!E19,'【断面別】自動車交通量(流出)'!E19)</f>
        <v>0</v>
      </c>
      <c r="F19" s="107">
        <f>SUM('【断面別】自動車交通量(D断面流入)'!F19,'【断面別】自動車交通量(流出)'!F19)</f>
        <v>0</v>
      </c>
      <c r="G19" s="107">
        <f>SUM('【断面別】自動車交通量(D断面流入)'!G19,'【断面別】自動車交通量(流出)'!G19)</f>
        <v>0</v>
      </c>
      <c r="H19" s="107">
        <f t="shared" si="0"/>
        <v>1</v>
      </c>
      <c r="I19" s="107">
        <f t="shared" si="1"/>
        <v>0</v>
      </c>
      <c r="J19" s="107">
        <f t="shared" si="2"/>
        <v>1</v>
      </c>
      <c r="K19" s="106">
        <f t="shared" si="3"/>
        <v>0</v>
      </c>
      <c r="L19" s="105">
        <f t="shared" si="4"/>
        <v>2.1</v>
      </c>
    </row>
    <row r="20" spans="2:12" ht="14.45" customHeight="1">
      <c r="B20" s="110" t="s">
        <v>250</v>
      </c>
      <c r="C20" s="109"/>
      <c r="D20" s="108">
        <f>SUM('【断面別】自動車交通量(D断面流入)'!D20,'【断面別】自動車交通量(流出)'!D20)</f>
        <v>0</v>
      </c>
      <c r="E20" s="107">
        <f>SUM('【断面別】自動車交通量(D断面流入)'!E20,'【断面別】自動車交通量(流出)'!E20)</f>
        <v>0</v>
      </c>
      <c r="F20" s="107">
        <f>SUM('【断面別】自動車交通量(D断面流入)'!F20,'【断面別】自動車交通量(流出)'!F20)</f>
        <v>0</v>
      </c>
      <c r="G20" s="107">
        <f>SUM('【断面別】自動車交通量(D断面流入)'!G20,'【断面別】自動車交通量(流出)'!G20)</f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>
      <c r="B21" s="104" t="s">
        <v>249</v>
      </c>
      <c r="C21" s="103"/>
      <c r="D21" s="102">
        <f>SUM('【断面別】自動車交通量(D断面流入)'!D21,'【断面別】自動車交通量(流出)'!D21)</f>
        <v>1</v>
      </c>
      <c r="E21" s="101">
        <f>SUM('【断面別】自動車交通量(D断面流入)'!E21,'【断面別】自動車交通量(流出)'!E21)</f>
        <v>0</v>
      </c>
      <c r="F21" s="101">
        <f>SUM('【断面別】自動車交通量(D断面流入)'!F21,'【断面別】自動車交通量(流出)'!F21)</f>
        <v>0</v>
      </c>
      <c r="G21" s="101">
        <f>SUM('【断面別】自動車交通量(D断面流入)'!G21,'【断面別】自動車交通量(流出)'!G21)</f>
        <v>0</v>
      </c>
      <c r="H21" s="101">
        <f t="shared" si="0"/>
        <v>1</v>
      </c>
      <c r="I21" s="101">
        <f t="shared" si="1"/>
        <v>0</v>
      </c>
      <c r="J21" s="101">
        <f t="shared" si="2"/>
        <v>1</v>
      </c>
      <c r="K21" s="100">
        <f t="shared" si="3"/>
        <v>0</v>
      </c>
      <c r="L21" s="99">
        <f t="shared" si="4"/>
        <v>2.1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4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4</v>
      </c>
      <c r="I22" s="95">
        <f t="shared" si="5"/>
        <v>0</v>
      </c>
      <c r="J22" s="95">
        <f t="shared" si="5"/>
        <v>4</v>
      </c>
      <c r="K22" s="94">
        <f t="shared" si="3"/>
        <v>0</v>
      </c>
      <c r="L22" s="93">
        <f t="shared" si="4"/>
        <v>8.3000000000000007</v>
      </c>
    </row>
    <row r="23" spans="2:12" ht="14.45" customHeight="1" thickTop="1">
      <c r="B23" s="116" t="s">
        <v>107</v>
      </c>
      <c r="C23" s="115"/>
      <c r="D23" s="114">
        <f>SUM('【断面別】自動車交通量(D断面流入)'!D23,'【断面別】自動車交通量(流出)'!D23)</f>
        <v>1</v>
      </c>
      <c r="E23" s="113">
        <f>SUM('【断面別】自動車交通量(D断面流入)'!E23,'【断面別】自動車交通量(流出)'!E23)</f>
        <v>0</v>
      </c>
      <c r="F23" s="113">
        <f>SUM('【断面別】自動車交通量(D断面流入)'!F23,'【断面別】自動車交通量(流出)'!F23)</f>
        <v>0</v>
      </c>
      <c r="G23" s="113">
        <f>SUM('【断面別】自動車交通量(D断面流入)'!G23,'【断面別】自動車交通量(流出)'!G23)</f>
        <v>0</v>
      </c>
      <c r="H23" s="113">
        <f t="shared" ref="H23:H28" si="6">SUM(D23:E23)</f>
        <v>1</v>
      </c>
      <c r="I23" s="113">
        <f t="shared" ref="I23:I28" si="7">SUM(F23:G23)</f>
        <v>0</v>
      </c>
      <c r="J23" s="113">
        <f t="shared" ref="J23:J28" si="8">SUM(H23:I23)</f>
        <v>1</v>
      </c>
      <c r="K23" s="112">
        <f t="shared" si="3"/>
        <v>0</v>
      </c>
      <c r="L23" s="111">
        <f t="shared" si="4"/>
        <v>2.1</v>
      </c>
    </row>
    <row r="24" spans="2:12" ht="14.45" customHeight="1">
      <c r="B24" s="110" t="s">
        <v>106</v>
      </c>
      <c r="C24" s="109"/>
      <c r="D24" s="108">
        <f>SUM('【断面別】自動車交通量(D断面流入)'!D24,'【断面別】自動車交通量(流出)'!D24)</f>
        <v>0</v>
      </c>
      <c r="E24" s="107">
        <f>SUM('【断面別】自動車交通量(D断面流入)'!E24,'【断面別】自動車交通量(流出)'!E24)</f>
        <v>0</v>
      </c>
      <c r="F24" s="107">
        <f>SUM('【断面別】自動車交通量(D断面流入)'!F24,'【断面別】自動車交通量(流出)'!F24)</f>
        <v>0</v>
      </c>
      <c r="G24" s="107">
        <f>SUM('【断面別】自動車交通量(D断面流入)'!G24,'【断面別】自動車交通量(流出)'!G24)</f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>
      <c r="B25" s="110" t="s">
        <v>105</v>
      </c>
      <c r="C25" s="109"/>
      <c r="D25" s="108">
        <f>SUM('【断面別】自動車交通量(D断面流入)'!D25,'【断面別】自動車交通量(流出)'!D25)</f>
        <v>1</v>
      </c>
      <c r="E25" s="107">
        <f>SUM('【断面別】自動車交通量(D断面流入)'!E25,'【断面別】自動車交通量(流出)'!E25)</f>
        <v>1</v>
      </c>
      <c r="F25" s="107">
        <f>SUM('【断面別】自動車交通量(D断面流入)'!F25,'【断面別】自動車交通量(流出)'!F25)</f>
        <v>0</v>
      </c>
      <c r="G25" s="107">
        <f>SUM('【断面別】自動車交通量(D断面流入)'!G25,'【断面別】自動車交通量(流出)'!G25)</f>
        <v>0</v>
      </c>
      <c r="H25" s="107">
        <f t="shared" si="6"/>
        <v>2</v>
      </c>
      <c r="I25" s="107">
        <f t="shared" si="7"/>
        <v>0</v>
      </c>
      <c r="J25" s="107">
        <f t="shared" si="8"/>
        <v>2</v>
      </c>
      <c r="K25" s="106">
        <f t="shared" si="3"/>
        <v>0</v>
      </c>
      <c r="L25" s="105">
        <f t="shared" si="4"/>
        <v>4.2</v>
      </c>
    </row>
    <row r="26" spans="2:12" ht="14.45" customHeight="1">
      <c r="B26" s="110" t="s">
        <v>104</v>
      </c>
      <c r="C26" s="109"/>
      <c r="D26" s="108">
        <f>SUM('【断面別】自動車交通量(D断面流入)'!D26,'【断面別】自動車交通量(流出)'!D26)</f>
        <v>0</v>
      </c>
      <c r="E26" s="107">
        <f>SUM('【断面別】自動車交通量(D断面流入)'!E26,'【断面別】自動車交通量(流出)'!E26)</f>
        <v>0</v>
      </c>
      <c r="F26" s="107">
        <f>SUM('【断面別】自動車交通量(D断面流入)'!F26,'【断面別】自動車交通量(流出)'!F26)</f>
        <v>0</v>
      </c>
      <c r="G26" s="107">
        <f>SUM('【断面別】自動車交通量(D断面流入)'!G26,'【断面別】自動車交通量(流出)'!G26)</f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>
      <c r="B27" s="110" t="s">
        <v>103</v>
      </c>
      <c r="C27" s="109"/>
      <c r="D27" s="108">
        <f>SUM('【断面別】自動車交通量(D断面流入)'!D27,'【断面別】自動車交通量(流出)'!D27)</f>
        <v>0</v>
      </c>
      <c r="E27" s="107">
        <f>SUM('【断面別】自動車交通量(D断面流入)'!E27,'【断面別】自動車交通量(流出)'!E27)</f>
        <v>0</v>
      </c>
      <c r="F27" s="107">
        <f>SUM('【断面別】自動車交通量(D断面流入)'!F27,'【断面別】自動車交通量(流出)'!F27)</f>
        <v>0</v>
      </c>
      <c r="G27" s="107">
        <f>SUM('【断面別】自動車交通量(D断面流入)'!G27,'【断面別】自動車交通量(流出)'!G27)</f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>
      <c r="B28" s="104" t="s">
        <v>248</v>
      </c>
      <c r="C28" s="103"/>
      <c r="D28" s="102">
        <f>SUM('【断面別】自動車交通量(D断面流入)'!D28,'【断面別】自動車交通量(流出)'!D28)</f>
        <v>0</v>
      </c>
      <c r="E28" s="101">
        <f>SUM('【断面別】自動車交通量(D断面流入)'!E28,'【断面別】自動車交通量(流出)'!E28)</f>
        <v>0</v>
      </c>
      <c r="F28" s="101">
        <f>SUM('【断面別】自動車交通量(D断面流入)'!F28,'【断面別】自動車交通量(流出)'!F28)</f>
        <v>0</v>
      </c>
      <c r="G28" s="101">
        <f>SUM('【断面別】自動車交通量(D断面流入)'!G28,'【断面別】自動車交通量(流出)'!G28)</f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2</v>
      </c>
      <c r="E29" s="95">
        <f t="shared" si="9"/>
        <v>1</v>
      </c>
      <c r="F29" s="95">
        <f t="shared" si="9"/>
        <v>0</v>
      </c>
      <c r="G29" s="95">
        <f t="shared" si="9"/>
        <v>0</v>
      </c>
      <c r="H29" s="95">
        <f t="shared" si="9"/>
        <v>3</v>
      </c>
      <c r="I29" s="95">
        <f t="shared" si="9"/>
        <v>0</v>
      </c>
      <c r="J29" s="95">
        <f t="shared" si="9"/>
        <v>3</v>
      </c>
      <c r="K29" s="94">
        <f t="shared" si="3"/>
        <v>0</v>
      </c>
      <c r="L29" s="93">
        <f t="shared" si="4"/>
        <v>6.3</v>
      </c>
    </row>
    <row r="30" spans="2:12" ht="14.45" customHeight="1" thickTop="1">
      <c r="B30" s="124" t="s">
        <v>247</v>
      </c>
      <c r="C30" s="123"/>
      <c r="D30" s="90">
        <f>SUM('【断面別】自動車交通量(D断面流入)'!D30,'【断面別】自動車交通量(流出)'!D30)</f>
        <v>4</v>
      </c>
      <c r="E30" s="89">
        <f>SUM('【断面別】自動車交通量(D断面流入)'!E30,'【断面別】自動車交通量(流出)'!E30)</f>
        <v>0</v>
      </c>
      <c r="F30" s="89">
        <f>SUM('【断面別】自動車交通量(D断面流入)'!F30,'【断面別】自動車交通量(流出)'!F30)</f>
        <v>0</v>
      </c>
      <c r="G30" s="89">
        <f>SUM('【断面別】自動車交通量(D断面流入)'!G30,'【断面別】自動車交通量(流出)'!G30)</f>
        <v>0</v>
      </c>
      <c r="H30" s="89">
        <f t="shared" ref="H30:H43" si="10">SUM(D30:E30)</f>
        <v>4</v>
      </c>
      <c r="I30" s="89">
        <f t="shared" ref="I30:I43" si="11">SUM(F30:G30)</f>
        <v>0</v>
      </c>
      <c r="J30" s="89">
        <f t="shared" ref="J30:J43" si="12">SUM(H30:I30)</f>
        <v>4</v>
      </c>
      <c r="K30" s="88">
        <f t="shared" si="3"/>
        <v>0</v>
      </c>
      <c r="L30" s="87">
        <f t="shared" si="4"/>
        <v>8.3000000000000007</v>
      </c>
    </row>
    <row r="31" spans="2:12" ht="14.45" customHeight="1">
      <c r="B31" s="122" t="s">
        <v>246</v>
      </c>
      <c r="C31" s="121"/>
      <c r="D31" s="120">
        <f>SUM('【断面別】自動車交通量(D断面流入)'!D31,'【断面別】自動車交通量(流出)'!D31)</f>
        <v>5</v>
      </c>
      <c r="E31" s="119">
        <f>SUM('【断面別】自動車交通量(D断面流入)'!E31,'【断面別】自動車交通量(流出)'!E31)</f>
        <v>1</v>
      </c>
      <c r="F31" s="119">
        <f>SUM('【断面別】自動車交通量(D断面流入)'!F31,'【断面別】自動車交通量(流出)'!F31)</f>
        <v>0</v>
      </c>
      <c r="G31" s="119">
        <f>SUM('【断面別】自動車交通量(D断面流入)'!G31,'【断面別】自動車交通量(流出)'!G31)</f>
        <v>0</v>
      </c>
      <c r="H31" s="119">
        <f t="shared" si="10"/>
        <v>6</v>
      </c>
      <c r="I31" s="119">
        <f t="shared" si="11"/>
        <v>0</v>
      </c>
      <c r="J31" s="119">
        <f t="shared" si="12"/>
        <v>6</v>
      </c>
      <c r="K31" s="118">
        <f t="shared" si="3"/>
        <v>0</v>
      </c>
      <c r="L31" s="117">
        <f t="shared" si="4"/>
        <v>12.5</v>
      </c>
    </row>
    <row r="32" spans="2:12" ht="14.45" customHeight="1">
      <c r="B32" s="122" t="s">
        <v>245</v>
      </c>
      <c r="C32" s="121"/>
      <c r="D32" s="120">
        <f>SUM('【断面別】自動車交通量(D断面流入)'!D32,'【断面別】自動車交通量(流出)'!D32)</f>
        <v>2</v>
      </c>
      <c r="E32" s="119">
        <f>SUM('【断面別】自動車交通量(D断面流入)'!E32,'【断面別】自動車交通量(流出)'!E32)</f>
        <v>2</v>
      </c>
      <c r="F32" s="119">
        <f>SUM('【断面別】自動車交通量(D断面流入)'!F32,'【断面別】自動車交通量(流出)'!F32)</f>
        <v>0</v>
      </c>
      <c r="G32" s="119">
        <f>SUM('【断面別】自動車交通量(D断面流入)'!G32,'【断面別】自動車交通量(流出)'!G32)</f>
        <v>0</v>
      </c>
      <c r="H32" s="119">
        <f t="shared" si="10"/>
        <v>4</v>
      </c>
      <c r="I32" s="119">
        <f t="shared" si="11"/>
        <v>0</v>
      </c>
      <c r="J32" s="119">
        <f t="shared" si="12"/>
        <v>4</v>
      </c>
      <c r="K32" s="118">
        <f t="shared" si="3"/>
        <v>0</v>
      </c>
      <c r="L32" s="117">
        <f t="shared" si="4"/>
        <v>8.3000000000000007</v>
      </c>
    </row>
    <row r="33" spans="2:12" ht="14.45" customHeight="1">
      <c r="B33" s="122" t="s">
        <v>244</v>
      </c>
      <c r="C33" s="121"/>
      <c r="D33" s="120">
        <f>SUM('【断面別】自動車交通量(D断面流入)'!D33,'【断面別】自動車交通量(流出)'!D33)</f>
        <v>2</v>
      </c>
      <c r="E33" s="119">
        <f>SUM('【断面別】自動車交通量(D断面流入)'!E33,'【断面別】自動車交通量(流出)'!E33)</f>
        <v>1</v>
      </c>
      <c r="F33" s="119">
        <f>SUM('【断面別】自動車交通量(D断面流入)'!F33,'【断面別】自動車交通量(流出)'!F33)</f>
        <v>0</v>
      </c>
      <c r="G33" s="119">
        <f>SUM('【断面別】自動車交通量(D断面流入)'!G33,'【断面別】自動車交通量(流出)'!G33)</f>
        <v>0</v>
      </c>
      <c r="H33" s="119">
        <f t="shared" si="10"/>
        <v>3</v>
      </c>
      <c r="I33" s="119">
        <f t="shared" si="11"/>
        <v>0</v>
      </c>
      <c r="J33" s="119">
        <f t="shared" si="12"/>
        <v>3</v>
      </c>
      <c r="K33" s="118">
        <f t="shared" si="3"/>
        <v>0</v>
      </c>
      <c r="L33" s="117">
        <f t="shared" si="4"/>
        <v>6.3</v>
      </c>
    </row>
    <row r="34" spans="2:12" ht="14.45" customHeight="1">
      <c r="B34" s="122" t="s">
        <v>243</v>
      </c>
      <c r="C34" s="121"/>
      <c r="D34" s="120">
        <f>SUM('【断面別】自動車交通量(D断面流入)'!D34,'【断面別】自動車交通量(流出)'!D34)</f>
        <v>3</v>
      </c>
      <c r="E34" s="119">
        <f>SUM('【断面別】自動車交通量(D断面流入)'!E34,'【断面別】自動車交通量(流出)'!E34)</f>
        <v>0</v>
      </c>
      <c r="F34" s="119">
        <f>SUM('【断面別】自動車交通量(D断面流入)'!F34,'【断面別】自動車交通量(流出)'!F34)</f>
        <v>0</v>
      </c>
      <c r="G34" s="119">
        <f>SUM('【断面別】自動車交通量(D断面流入)'!G34,'【断面別】自動車交通量(流出)'!G34)</f>
        <v>0</v>
      </c>
      <c r="H34" s="119">
        <f t="shared" si="10"/>
        <v>3</v>
      </c>
      <c r="I34" s="119">
        <f t="shared" si="11"/>
        <v>0</v>
      </c>
      <c r="J34" s="119">
        <f t="shared" si="12"/>
        <v>3</v>
      </c>
      <c r="K34" s="118">
        <f t="shared" si="3"/>
        <v>0</v>
      </c>
      <c r="L34" s="117">
        <f t="shared" si="4"/>
        <v>6.3</v>
      </c>
    </row>
    <row r="35" spans="2:12" ht="14.45" customHeight="1">
      <c r="B35" s="122" t="s">
        <v>242</v>
      </c>
      <c r="C35" s="121"/>
      <c r="D35" s="120">
        <f>SUM('【断面別】自動車交通量(D断面流入)'!D35,'【断面別】自動車交通量(流出)'!D35)</f>
        <v>2</v>
      </c>
      <c r="E35" s="119">
        <f>SUM('【断面別】自動車交通量(D断面流入)'!E35,'【断面別】自動車交通量(流出)'!E35)</f>
        <v>0</v>
      </c>
      <c r="F35" s="119">
        <f>SUM('【断面別】自動車交通量(D断面流入)'!F35,'【断面別】自動車交通量(流出)'!F35)</f>
        <v>1</v>
      </c>
      <c r="G35" s="119">
        <f>SUM('【断面別】自動車交通量(D断面流入)'!G35,'【断面別】自動車交通量(流出)'!G35)</f>
        <v>0</v>
      </c>
      <c r="H35" s="119">
        <f t="shared" si="10"/>
        <v>2</v>
      </c>
      <c r="I35" s="119">
        <f t="shared" si="11"/>
        <v>1</v>
      </c>
      <c r="J35" s="119">
        <f t="shared" si="12"/>
        <v>3</v>
      </c>
      <c r="K35" s="118">
        <f t="shared" si="3"/>
        <v>33.299999999999997</v>
      </c>
      <c r="L35" s="117">
        <f t="shared" si="4"/>
        <v>6.3</v>
      </c>
    </row>
    <row r="36" spans="2:12" ht="14.45" customHeight="1">
      <c r="B36" s="122" t="s">
        <v>241</v>
      </c>
      <c r="C36" s="121"/>
      <c r="D36" s="120">
        <f>SUM('【断面別】自動車交通量(D断面流入)'!D36,'【断面別】自動車交通量(流出)'!D36)</f>
        <v>2</v>
      </c>
      <c r="E36" s="119">
        <f>SUM('【断面別】自動車交通量(D断面流入)'!E36,'【断面別】自動車交通量(流出)'!E36)</f>
        <v>0</v>
      </c>
      <c r="F36" s="119">
        <f>SUM('【断面別】自動車交通量(D断面流入)'!F36,'【断面別】自動車交通量(流出)'!F36)</f>
        <v>0</v>
      </c>
      <c r="G36" s="119">
        <f>SUM('【断面別】自動車交通量(D断面流入)'!G36,'【断面別】自動車交通量(流出)'!G36)</f>
        <v>0</v>
      </c>
      <c r="H36" s="119">
        <f t="shared" si="10"/>
        <v>2</v>
      </c>
      <c r="I36" s="119">
        <f t="shared" si="11"/>
        <v>0</v>
      </c>
      <c r="J36" s="119">
        <f t="shared" si="12"/>
        <v>2</v>
      </c>
      <c r="K36" s="118">
        <f t="shared" si="3"/>
        <v>0</v>
      </c>
      <c r="L36" s="117">
        <f t="shared" si="4"/>
        <v>4.2</v>
      </c>
    </row>
    <row r="37" spans="2:12" ht="14.45" customHeight="1">
      <c r="B37" s="122" t="s">
        <v>240</v>
      </c>
      <c r="C37" s="121"/>
      <c r="D37" s="120">
        <f>SUM('【断面別】自動車交通量(D断面流入)'!D37,'【断面別】自動車交通量(流出)'!D37)</f>
        <v>7</v>
      </c>
      <c r="E37" s="119">
        <f>SUM('【断面別】自動車交通量(D断面流入)'!E37,'【断面別】自動車交通量(流出)'!E37)</f>
        <v>0</v>
      </c>
      <c r="F37" s="119">
        <f>SUM('【断面別】自動車交通量(D断面流入)'!F37,'【断面別】自動車交通量(流出)'!F37)</f>
        <v>0</v>
      </c>
      <c r="G37" s="119">
        <f>SUM('【断面別】自動車交通量(D断面流入)'!G37,'【断面別】自動車交通量(流出)'!G37)</f>
        <v>0</v>
      </c>
      <c r="H37" s="119">
        <f t="shared" si="10"/>
        <v>7</v>
      </c>
      <c r="I37" s="119">
        <f t="shared" si="11"/>
        <v>0</v>
      </c>
      <c r="J37" s="119">
        <f t="shared" si="12"/>
        <v>7</v>
      </c>
      <c r="K37" s="118">
        <f t="shared" si="3"/>
        <v>0</v>
      </c>
      <c r="L37" s="117">
        <f t="shared" si="4"/>
        <v>14.6</v>
      </c>
    </row>
    <row r="38" spans="2:12" ht="14.45" customHeight="1">
      <c r="B38" s="116" t="s">
        <v>92</v>
      </c>
      <c r="C38" s="115"/>
      <c r="D38" s="114">
        <f>SUM('【断面別】自動車交通量(D断面流入)'!D38,'【断面別】自動車交通量(流出)'!D38)</f>
        <v>2</v>
      </c>
      <c r="E38" s="113">
        <f>SUM('【断面別】自動車交通量(D断面流入)'!E38,'【断面別】自動車交通量(流出)'!E38)</f>
        <v>0</v>
      </c>
      <c r="F38" s="113">
        <f>SUM('【断面別】自動車交通量(D断面流入)'!F38,'【断面別】自動車交通量(流出)'!F38)</f>
        <v>0</v>
      </c>
      <c r="G38" s="113">
        <f>SUM('【断面別】自動車交通量(D断面流入)'!G38,'【断面別】自動車交通量(流出)'!G38)</f>
        <v>0</v>
      </c>
      <c r="H38" s="113">
        <f t="shared" si="10"/>
        <v>2</v>
      </c>
      <c r="I38" s="113">
        <f t="shared" si="11"/>
        <v>0</v>
      </c>
      <c r="J38" s="113">
        <f t="shared" si="12"/>
        <v>2</v>
      </c>
      <c r="K38" s="112">
        <f t="shared" si="3"/>
        <v>0</v>
      </c>
      <c r="L38" s="111">
        <f t="shared" si="4"/>
        <v>4.2</v>
      </c>
    </row>
    <row r="39" spans="2:12" ht="14.45" customHeight="1">
      <c r="B39" s="110" t="s">
        <v>91</v>
      </c>
      <c r="C39" s="109"/>
      <c r="D39" s="108">
        <f>SUM('【断面別】自動車交通量(D断面流入)'!D39,'【断面別】自動車交通量(流出)'!D39)</f>
        <v>0</v>
      </c>
      <c r="E39" s="107">
        <f>SUM('【断面別】自動車交通量(D断面流入)'!E39,'【断面別】自動車交通量(流出)'!E39)</f>
        <v>0</v>
      </c>
      <c r="F39" s="107">
        <f>SUM('【断面別】自動車交通量(D断面流入)'!F39,'【断面別】自動車交通量(流出)'!F39)</f>
        <v>0</v>
      </c>
      <c r="G39" s="107">
        <f>SUM('【断面別】自動車交通量(D断面流入)'!G39,'【断面別】自動車交通量(流出)'!G39)</f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>
      <c r="B40" s="110" t="s">
        <v>90</v>
      </c>
      <c r="C40" s="109"/>
      <c r="D40" s="108">
        <f>SUM('【断面別】自動車交通量(D断面流入)'!D40,'【断面別】自動車交通量(流出)'!D40)</f>
        <v>1</v>
      </c>
      <c r="E40" s="107">
        <f>SUM('【断面別】自動車交通量(D断面流入)'!E40,'【断面別】自動車交通量(流出)'!E40)</f>
        <v>0</v>
      </c>
      <c r="F40" s="107">
        <f>SUM('【断面別】自動車交通量(D断面流入)'!F40,'【断面別】自動車交通量(流出)'!F40)</f>
        <v>0</v>
      </c>
      <c r="G40" s="107">
        <f>SUM('【断面別】自動車交通量(D断面流入)'!G40,'【断面別】自動車交通量(流出)'!G40)</f>
        <v>0</v>
      </c>
      <c r="H40" s="107">
        <f t="shared" si="10"/>
        <v>1</v>
      </c>
      <c r="I40" s="107">
        <f t="shared" si="11"/>
        <v>0</v>
      </c>
      <c r="J40" s="107">
        <f t="shared" si="12"/>
        <v>1</v>
      </c>
      <c r="K40" s="106">
        <f t="shared" si="3"/>
        <v>0</v>
      </c>
      <c r="L40" s="105">
        <f t="shared" si="4"/>
        <v>2.1</v>
      </c>
    </row>
    <row r="41" spans="2:12" ht="14.45" customHeight="1">
      <c r="B41" s="110" t="s">
        <v>89</v>
      </c>
      <c r="C41" s="109"/>
      <c r="D41" s="108">
        <f>SUM('【断面別】自動車交通量(D断面流入)'!D41,'【断面別】自動車交通量(流出)'!D41)</f>
        <v>1</v>
      </c>
      <c r="E41" s="107">
        <f>SUM('【断面別】自動車交通量(D断面流入)'!E41,'【断面別】自動車交通量(流出)'!E41)</f>
        <v>0</v>
      </c>
      <c r="F41" s="107">
        <f>SUM('【断面別】自動車交通量(D断面流入)'!F41,'【断面別】自動車交通量(流出)'!F41)</f>
        <v>0</v>
      </c>
      <c r="G41" s="107">
        <f>SUM('【断面別】自動車交通量(D断面流入)'!G41,'【断面別】自動車交通量(流出)'!G41)</f>
        <v>0</v>
      </c>
      <c r="H41" s="107">
        <f t="shared" si="10"/>
        <v>1</v>
      </c>
      <c r="I41" s="107">
        <f t="shared" si="11"/>
        <v>0</v>
      </c>
      <c r="J41" s="107">
        <f t="shared" si="12"/>
        <v>1</v>
      </c>
      <c r="K41" s="106">
        <f t="shared" si="3"/>
        <v>0</v>
      </c>
      <c r="L41" s="105">
        <f t="shared" si="4"/>
        <v>2.1</v>
      </c>
    </row>
    <row r="42" spans="2:12" ht="14.45" customHeight="1">
      <c r="B42" s="110" t="s">
        <v>88</v>
      </c>
      <c r="C42" s="109"/>
      <c r="D42" s="108">
        <f>SUM('【断面別】自動車交通量(D断面流入)'!D42,'【断面別】自動車交通量(流出)'!D42)</f>
        <v>1</v>
      </c>
      <c r="E42" s="107">
        <f>SUM('【断面別】自動車交通量(D断面流入)'!E42,'【断面別】自動車交通量(流出)'!E42)</f>
        <v>0</v>
      </c>
      <c r="F42" s="107">
        <f>SUM('【断面別】自動車交通量(D断面流入)'!F42,'【断面別】自動車交通量(流出)'!F42)</f>
        <v>0</v>
      </c>
      <c r="G42" s="107">
        <f>SUM('【断面別】自動車交通量(D断面流入)'!G42,'【断面別】自動車交通量(流出)'!G42)</f>
        <v>0</v>
      </c>
      <c r="H42" s="107">
        <f t="shared" si="10"/>
        <v>1</v>
      </c>
      <c r="I42" s="107">
        <f t="shared" si="11"/>
        <v>0</v>
      </c>
      <c r="J42" s="107">
        <f t="shared" si="12"/>
        <v>1</v>
      </c>
      <c r="K42" s="106">
        <f t="shared" si="3"/>
        <v>0</v>
      </c>
      <c r="L42" s="105">
        <f t="shared" si="4"/>
        <v>2.1</v>
      </c>
    </row>
    <row r="43" spans="2:12" ht="14.45" customHeight="1">
      <c r="B43" s="104" t="s">
        <v>239</v>
      </c>
      <c r="C43" s="103"/>
      <c r="D43" s="102">
        <f>SUM('【断面別】自動車交通量(D断面流入)'!D43,'【断面別】自動車交通量(流出)'!D43)</f>
        <v>0</v>
      </c>
      <c r="E43" s="101">
        <f>SUM('【断面別】自動車交通量(D断面流入)'!E43,'【断面別】自動車交通量(流出)'!E43)</f>
        <v>0</v>
      </c>
      <c r="F43" s="101">
        <f>SUM('【断面別】自動車交通量(D断面流入)'!F43,'【断面別】自動車交通量(流出)'!F43)</f>
        <v>0</v>
      </c>
      <c r="G43" s="101">
        <f>SUM('【断面別】自動車交通量(D断面流入)'!G43,'【断面別】自動車交通量(流出)'!G43)</f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5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5</v>
      </c>
      <c r="I44" s="95">
        <f t="shared" si="13"/>
        <v>0</v>
      </c>
      <c r="J44" s="95">
        <f t="shared" si="13"/>
        <v>5</v>
      </c>
      <c r="K44" s="94">
        <f t="shared" si="3"/>
        <v>0</v>
      </c>
      <c r="L44" s="93">
        <f t="shared" si="4"/>
        <v>10.4</v>
      </c>
    </row>
    <row r="45" spans="2:12" ht="14.45" customHeight="1" thickTop="1">
      <c r="B45" s="116" t="s">
        <v>85</v>
      </c>
      <c r="C45" s="115"/>
      <c r="D45" s="114">
        <f>SUM('【断面別】自動車交通量(D断面流入)'!D45,'【断面別】自動車交通量(流出)'!D45)</f>
        <v>2</v>
      </c>
      <c r="E45" s="113">
        <f>SUM('【断面別】自動車交通量(D断面流入)'!E45,'【断面別】自動車交通量(流出)'!E45)</f>
        <v>1</v>
      </c>
      <c r="F45" s="113">
        <f>SUM('【断面別】自動車交通量(D断面流入)'!F45,'【断面別】自動車交通量(流出)'!F45)</f>
        <v>0</v>
      </c>
      <c r="G45" s="113">
        <f>SUM('【断面別】自動車交通量(D断面流入)'!G45,'【断面別】自動車交通量(流出)'!G45)</f>
        <v>0</v>
      </c>
      <c r="H45" s="113">
        <f t="shared" ref="H45:H50" si="14">SUM(D45:E45)</f>
        <v>3</v>
      </c>
      <c r="I45" s="113">
        <f t="shared" ref="I45:I50" si="15">SUM(F45:G45)</f>
        <v>0</v>
      </c>
      <c r="J45" s="113">
        <f t="shared" ref="J45:J50" si="16">SUM(H45:I45)</f>
        <v>3</v>
      </c>
      <c r="K45" s="112">
        <f t="shared" si="3"/>
        <v>0</v>
      </c>
      <c r="L45" s="111">
        <f t="shared" si="4"/>
        <v>6.3</v>
      </c>
    </row>
    <row r="46" spans="2:12" ht="14.45" customHeight="1">
      <c r="B46" s="110" t="s">
        <v>84</v>
      </c>
      <c r="C46" s="109"/>
      <c r="D46" s="108">
        <f>SUM('【断面別】自動車交通量(D断面流入)'!D46,'【断面別】自動車交通量(流出)'!D46)</f>
        <v>0</v>
      </c>
      <c r="E46" s="107">
        <f>SUM('【断面別】自動車交通量(D断面流入)'!E46,'【断面別】自動車交通量(流出)'!E46)</f>
        <v>0</v>
      </c>
      <c r="F46" s="107">
        <f>SUM('【断面別】自動車交通量(D断面流入)'!F46,'【断面別】自動車交通量(流出)'!F46)</f>
        <v>0</v>
      </c>
      <c r="G46" s="107">
        <f>SUM('【断面別】自動車交通量(D断面流入)'!G46,'【断面別】自動車交通量(流出)'!G46)</f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>
      <c r="B47" s="110" t="s">
        <v>83</v>
      </c>
      <c r="C47" s="109"/>
      <c r="D47" s="108">
        <f>SUM('【断面別】自動車交通量(D断面流入)'!D47,'【断面別】自動車交通量(流出)'!D47)</f>
        <v>0</v>
      </c>
      <c r="E47" s="107">
        <f>SUM('【断面別】自動車交通量(D断面流入)'!E47,'【断面別】自動車交通量(流出)'!E47)</f>
        <v>0</v>
      </c>
      <c r="F47" s="107">
        <f>SUM('【断面別】自動車交通量(D断面流入)'!F47,'【断面別】自動車交通量(流出)'!F47)</f>
        <v>0</v>
      </c>
      <c r="G47" s="107">
        <f>SUM('【断面別】自動車交通量(D断面流入)'!G47,'【断面別】自動車交通量(流出)'!G47)</f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>
      <c r="B48" s="110" t="s">
        <v>82</v>
      </c>
      <c r="C48" s="109"/>
      <c r="D48" s="108">
        <f>SUM('【断面別】自動車交通量(D断面流入)'!D48,'【断面別】自動車交通量(流出)'!D48)</f>
        <v>1</v>
      </c>
      <c r="E48" s="107">
        <f>SUM('【断面別】自動車交通量(D断面流入)'!E48,'【断面別】自動車交通量(流出)'!E48)</f>
        <v>0</v>
      </c>
      <c r="F48" s="107">
        <f>SUM('【断面別】自動車交通量(D断面流入)'!F48,'【断面別】自動車交通量(流出)'!F48)</f>
        <v>0</v>
      </c>
      <c r="G48" s="107">
        <f>SUM('【断面別】自動車交通量(D断面流入)'!G48,'【断面別】自動車交通量(流出)'!G48)</f>
        <v>0</v>
      </c>
      <c r="H48" s="107">
        <f t="shared" si="14"/>
        <v>1</v>
      </c>
      <c r="I48" s="107">
        <f t="shared" si="15"/>
        <v>0</v>
      </c>
      <c r="J48" s="107">
        <f t="shared" si="16"/>
        <v>1</v>
      </c>
      <c r="K48" s="106">
        <f t="shared" si="3"/>
        <v>0</v>
      </c>
      <c r="L48" s="105">
        <f t="shared" si="4"/>
        <v>2.1</v>
      </c>
    </row>
    <row r="49" spans="2:13" ht="14.45" customHeight="1">
      <c r="B49" s="110" t="s">
        <v>81</v>
      </c>
      <c r="C49" s="109"/>
      <c r="D49" s="108">
        <f>SUM('【断面別】自動車交通量(D断面流入)'!D49,'【断面別】自動車交通量(流出)'!D49)</f>
        <v>0</v>
      </c>
      <c r="E49" s="107">
        <f>SUM('【断面別】自動車交通量(D断面流入)'!E49,'【断面別】自動車交通量(流出)'!E49)</f>
        <v>0</v>
      </c>
      <c r="F49" s="107">
        <f>SUM('【断面別】自動車交通量(D断面流入)'!F49,'【断面別】自動車交通量(流出)'!F49)</f>
        <v>0</v>
      </c>
      <c r="G49" s="107">
        <f>SUM('【断面別】自動車交通量(D断面流入)'!G49,'【断面別】自動車交通量(流出)'!G49)</f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238</v>
      </c>
      <c r="C50" s="103"/>
      <c r="D50" s="102">
        <f>SUM('【断面別】自動車交通量(D断面流入)'!D50,'【断面別】自動車交通量(流出)'!D50)</f>
        <v>0</v>
      </c>
      <c r="E50" s="101">
        <f>SUM('【断面別】自動車交通量(D断面流入)'!E50,'【断面別】自動車交通量(流出)'!E50)</f>
        <v>0</v>
      </c>
      <c r="F50" s="101">
        <f>SUM('【断面別】自動車交通量(D断面流入)'!F50,'【断面別】自動車交通量(流出)'!F50)</f>
        <v>0</v>
      </c>
      <c r="G50" s="101">
        <f>SUM('【断面別】自動車交通量(D断面流入)'!G50,'【断面別】自動車交通量(流出)'!G50)</f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3</v>
      </c>
      <c r="E51" s="95">
        <f t="shared" si="17"/>
        <v>1</v>
      </c>
      <c r="F51" s="95">
        <f t="shared" si="17"/>
        <v>0</v>
      </c>
      <c r="G51" s="95">
        <f t="shared" si="17"/>
        <v>0</v>
      </c>
      <c r="H51" s="95">
        <f t="shared" si="17"/>
        <v>4</v>
      </c>
      <c r="I51" s="95">
        <f t="shared" si="17"/>
        <v>0</v>
      </c>
      <c r="J51" s="95">
        <f t="shared" si="17"/>
        <v>4</v>
      </c>
      <c r="K51" s="94">
        <f t="shared" si="3"/>
        <v>0</v>
      </c>
      <c r="L51" s="93">
        <f t="shared" si="4"/>
        <v>8.3000000000000007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41</v>
      </c>
      <c r="E52" s="89">
        <f t="shared" si="18"/>
        <v>6</v>
      </c>
      <c r="F52" s="89">
        <f t="shared" si="18"/>
        <v>1</v>
      </c>
      <c r="G52" s="89">
        <f t="shared" si="18"/>
        <v>0</v>
      </c>
      <c r="H52" s="89">
        <f t="shared" si="18"/>
        <v>47</v>
      </c>
      <c r="I52" s="89">
        <f t="shared" si="18"/>
        <v>1</v>
      </c>
      <c r="J52" s="89">
        <f t="shared" si="18"/>
        <v>48</v>
      </c>
      <c r="K52" s="88">
        <f t="shared" si="3"/>
        <v>2.1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(1)</v>
      </c>
      <c r="C43" s="411"/>
      <c r="D43" s="411"/>
      <c r="E43" s="411"/>
      <c r="F43" s="411"/>
      <c r="G43" s="411"/>
      <c r="H43" s="411"/>
      <c r="I43" s="411"/>
      <c r="J43" s="411" t="str">
        <f>E87</f>
        <v>(2)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(3)</v>
      </c>
      <c r="C69" s="411"/>
      <c r="D69" s="411"/>
      <c r="E69" s="411"/>
      <c r="F69" s="411"/>
      <c r="G69" s="411"/>
      <c r="H69" s="411"/>
      <c r="I69" s="411"/>
      <c r="J69" s="411" t="str">
        <f>E119</f>
        <v>(4)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648</v>
      </c>
      <c r="F73" s="23">
        <v>124</v>
      </c>
      <c r="G73" s="23">
        <v>61</v>
      </c>
      <c r="H73" s="23">
        <v>4</v>
      </c>
      <c r="I73" s="23">
        <f t="shared" ref="I73:I84" si="0">SUM(E73:F73)</f>
        <v>772</v>
      </c>
      <c r="J73" s="23">
        <f t="shared" ref="J73:J84" si="1">SUM(G73:H73)</f>
        <v>65</v>
      </c>
      <c r="K73" s="23">
        <f>SUM(I73,J73)</f>
        <v>837</v>
      </c>
      <c r="L73" s="25">
        <f>IF(K73=0,0,ROUND(J73/K73*100,1))</f>
        <v>7.8</v>
      </c>
      <c r="M73" s="59">
        <f>IF(K73=0,0,ROUND(K73/K$85*100,1))</f>
        <v>12.1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647</v>
      </c>
      <c r="F74" s="24">
        <v>103</v>
      </c>
      <c r="G74" s="24">
        <v>57</v>
      </c>
      <c r="H74" s="24">
        <v>5</v>
      </c>
      <c r="I74" s="24">
        <f t="shared" si="0"/>
        <v>750</v>
      </c>
      <c r="J74" s="24">
        <f t="shared" si="1"/>
        <v>62</v>
      </c>
      <c r="K74" s="24">
        <f t="shared" ref="K74:K84" si="2">SUM(I74,J74)</f>
        <v>812</v>
      </c>
      <c r="L74" s="26">
        <f t="shared" ref="L74:L84" si="3">IF(K74=0,0,ROUND(J74/K74*100,1))</f>
        <v>7.6</v>
      </c>
      <c r="M74" s="60">
        <f t="shared" ref="M74:M84" si="4">IF(K74=0,0,ROUND(K74/K$85*100,1))</f>
        <v>11.8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479</v>
      </c>
      <c r="F75" s="24">
        <v>75</v>
      </c>
      <c r="G75" s="24">
        <v>68</v>
      </c>
      <c r="H75" s="24">
        <v>1</v>
      </c>
      <c r="I75" s="24">
        <f t="shared" si="0"/>
        <v>554</v>
      </c>
      <c r="J75" s="24">
        <f t="shared" si="1"/>
        <v>69</v>
      </c>
      <c r="K75" s="24">
        <f t="shared" si="2"/>
        <v>623</v>
      </c>
      <c r="L75" s="26">
        <f t="shared" si="3"/>
        <v>11.1</v>
      </c>
      <c r="M75" s="60">
        <f t="shared" si="4"/>
        <v>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447</v>
      </c>
      <c r="F76" s="24">
        <v>62</v>
      </c>
      <c r="G76" s="24">
        <v>63</v>
      </c>
      <c r="H76" s="24">
        <v>0</v>
      </c>
      <c r="I76" s="24">
        <f t="shared" si="0"/>
        <v>509</v>
      </c>
      <c r="J76" s="24">
        <f t="shared" si="1"/>
        <v>63</v>
      </c>
      <c r="K76" s="24">
        <f t="shared" si="2"/>
        <v>572</v>
      </c>
      <c r="L76" s="26">
        <f t="shared" si="3"/>
        <v>11</v>
      </c>
      <c r="M76" s="60">
        <f t="shared" si="4"/>
        <v>8.3000000000000007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404</v>
      </c>
      <c r="F77" s="24">
        <v>79</v>
      </c>
      <c r="G77" s="24">
        <v>43</v>
      </c>
      <c r="H77" s="24">
        <v>0</v>
      </c>
      <c r="I77" s="24">
        <f t="shared" si="0"/>
        <v>483</v>
      </c>
      <c r="J77" s="24">
        <f t="shared" si="1"/>
        <v>43</v>
      </c>
      <c r="K77" s="24">
        <f t="shared" si="2"/>
        <v>526</v>
      </c>
      <c r="L77" s="26">
        <f t="shared" si="3"/>
        <v>8.1999999999999993</v>
      </c>
      <c r="M77" s="60">
        <f t="shared" si="4"/>
        <v>7.6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427</v>
      </c>
      <c r="F78" s="24">
        <v>83</v>
      </c>
      <c r="G78" s="24">
        <v>50</v>
      </c>
      <c r="H78" s="24">
        <v>1</v>
      </c>
      <c r="I78" s="24">
        <f t="shared" si="0"/>
        <v>510</v>
      </c>
      <c r="J78" s="24">
        <f t="shared" si="1"/>
        <v>51</v>
      </c>
      <c r="K78" s="24">
        <f t="shared" si="2"/>
        <v>561</v>
      </c>
      <c r="L78" s="26">
        <f t="shared" si="3"/>
        <v>9.1</v>
      </c>
      <c r="M78" s="60">
        <f t="shared" si="4"/>
        <v>8.1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399</v>
      </c>
      <c r="F79" s="24">
        <v>97</v>
      </c>
      <c r="G79" s="24">
        <v>33</v>
      </c>
      <c r="H79" s="24">
        <v>3</v>
      </c>
      <c r="I79" s="24">
        <f t="shared" si="0"/>
        <v>496</v>
      </c>
      <c r="J79" s="24">
        <f t="shared" si="1"/>
        <v>36</v>
      </c>
      <c r="K79" s="24">
        <f t="shared" si="2"/>
        <v>532</v>
      </c>
      <c r="L79" s="26">
        <f t="shared" si="3"/>
        <v>6.8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378</v>
      </c>
      <c r="F80" s="24">
        <v>71</v>
      </c>
      <c r="G80" s="24">
        <v>38</v>
      </c>
      <c r="H80" s="24">
        <v>3</v>
      </c>
      <c r="I80" s="24">
        <f t="shared" si="0"/>
        <v>449</v>
      </c>
      <c r="J80" s="24">
        <f t="shared" si="1"/>
        <v>41</v>
      </c>
      <c r="K80" s="24">
        <f t="shared" si="2"/>
        <v>490</v>
      </c>
      <c r="L80" s="26">
        <f t="shared" si="3"/>
        <v>8.4</v>
      </c>
      <c r="M80" s="60">
        <f t="shared" si="4"/>
        <v>7.1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377</v>
      </c>
      <c r="F81" s="24">
        <v>62</v>
      </c>
      <c r="G81" s="24">
        <v>43</v>
      </c>
      <c r="H81" s="24">
        <v>0</v>
      </c>
      <c r="I81" s="24">
        <f t="shared" si="0"/>
        <v>439</v>
      </c>
      <c r="J81" s="24">
        <f t="shared" si="1"/>
        <v>43</v>
      </c>
      <c r="K81" s="24">
        <f t="shared" si="2"/>
        <v>482</v>
      </c>
      <c r="L81" s="26">
        <f t="shared" si="3"/>
        <v>8.9</v>
      </c>
      <c r="M81" s="60">
        <f t="shared" si="4"/>
        <v>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439</v>
      </c>
      <c r="F82" s="24">
        <v>69</v>
      </c>
      <c r="G82" s="24">
        <v>37</v>
      </c>
      <c r="H82" s="24">
        <v>0</v>
      </c>
      <c r="I82" s="24">
        <f t="shared" si="0"/>
        <v>508</v>
      </c>
      <c r="J82" s="24">
        <f t="shared" si="1"/>
        <v>37</v>
      </c>
      <c r="K82" s="24">
        <f t="shared" si="2"/>
        <v>545</v>
      </c>
      <c r="L82" s="26">
        <f t="shared" si="3"/>
        <v>6.8</v>
      </c>
      <c r="M82" s="60">
        <f t="shared" si="4"/>
        <v>7.9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381</v>
      </c>
      <c r="F83" s="24">
        <v>63</v>
      </c>
      <c r="G83" s="24">
        <v>29</v>
      </c>
      <c r="H83" s="24">
        <v>1</v>
      </c>
      <c r="I83" s="24">
        <f t="shared" si="0"/>
        <v>444</v>
      </c>
      <c r="J83" s="24">
        <f t="shared" si="1"/>
        <v>30</v>
      </c>
      <c r="K83" s="24">
        <f t="shared" si="2"/>
        <v>474</v>
      </c>
      <c r="L83" s="26">
        <f t="shared" si="3"/>
        <v>6.3</v>
      </c>
      <c r="M83" s="60">
        <f t="shared" si="4"/>
        <v>6.9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377</v>
      </c>
      <c r="F84" s="24">
        <v>47</v>
      </c>
      <c r="G84" s="24">
        <v>14</v>
      </c>
      <c r="H84" s="24">
        <v>1</v>
      </c>
      <c r="I84" s="24">
        <f t="shared" si="0"/>
        <v>424</v>
      </c>
      <c r="J84" s="24">
        <f t="shared" si="1"/>
        <v>15</v>
      </c>
      <c r="K84" s="24">
        <f t="shared" si="2"/>
        <v>439</v>
      </c>
      <c r="L84" s="26">
        <f t="shared" si="3"/>
        <v>3.4</v>
      </c>
      <c r="M84" s="60">
        <f t="shared" si="4"/>
        <v>6.4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5403</v>
      </c>
      <c r="F85" s="5">
        <f t="shared" si="5"/>
        <v>935</v>
      </c>
      <c r="G85" s="5">
        <f t="shared" si="5"/>
        <v>536</v>
      </c>
      <c r="H85" s="5">
        <f t="shared" si="5"/>
        <v>19</v>
      </c>
      <c r="I85" s="5">
        <f t="shared" si="5"/>
        <v>6338</v>
      </c>
      <c r="J85" s="5">
        <f t="shared" si="5"/>
        <v>555</v>
      </c>
      <c r="K85" s="5">
        <f t="shared" si="5"/>
        <v>6893</v>
      </c>
      <c r="L85" s="51">
        <f>IF(K85=0,0,ROUND(J85/K85*100,1))</f>
        <v>8.1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9</v>
      </c>
      <c r="F89" s="23">
        <v>4</v>
      </c>
      <c r="G89" s="23">
        <v>2</v>
      </c>
      <c r="H89" s="23">
        <v>6</v>
      </c>
      <c r="I89" s="23">
        <f t="shared" ref="I89:I100" si="6">SUM(E89:F89)</f>
        <v>13</v>
      </c>
      <c r="J89" s="23">
        <f t="shared" ref="J89:J100" si="7">SUM(G89:H89)</f>
        <v>8</v>
      </c>
      <c r="K89" s="23">
        <f>SUM(I89,J89)</f>
        <v>21</v>
      </c>
      <c r="L89" s="25">
        <f>IF(K89=0,0,ROUND(J89/K89*100,1))</f>
        <v>38.1</v>
      </c>
      <c r="M89" s="59">
        <f>IF(K89=0,0,ROUND(K89/K$101*100,1))</f>
        <v>11.7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11</v>
      </c>
      <c r="F90" s="24">
        <v>0</v>
      </c>
      <c r="G90" s="24">
        <v>3</v>
      </c>
      <c r="H90" s="24">
        <v>7</v>
      </c>
      <c r="I90" s="24">
        <f t="shared" si="6"/>
        <v>11</v>
      </c>
      <c r="J90" s="24">
        <f t="shared" si="7"/>
        <v>10</v>
      </c>
      <c r="K90" s="24">
        <f t="shared" ref="K90:K100" si="8">SUM(I90,J90)</f>
        <v>21</v>
      </c>
      <c r="L90" s="26">
        <f t="shared" ref="L90:L101" si="9">IF(K90=0,0,ROUND(J90/K90*100,1))</f>
        <v>47.6</v>
      </c>
      <c r="M90" s="60">
        <f t="shared" ref="M90:M101" si="10">IF(K90=0,0,ROUND(K90/K$101*100,1))</f>
        <v>11.7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</v>
      </c>
      <c r="F91" s="24">
        <v>1</v>
      </c>
      <c r="G91" s="24">
        <v>0</v>
      </c>
      <c r="H91" s="24">
        <v>2</v>
      </c>
      <c r="I91" s="24">
        <f t="shared" si="6"/>
        <v>6</v>
      </c>
      <c r="J91" s="24">
        <f t="shared" si="7"/>
        <v>2</v>
      </c>
      <c r="K91" s="24">
        <f t="shared" si="8"/>
        <v>8</v>
      </c>
      <c r="L91" s="26">
        <f t="shared" si="9"/>
        <v>25</v>
      </c>
      <c r="M91" s="60">
        <f t="shared" si="10"/>
        <v>4.4000000000000004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</v>
      </c>
      <c r="F92" s="24">
        <v>1</v>
      </c>
      <c r="G92" s="24">
        <v>1</v>
      </c>
      <c r="H92" s="24">
        <v>3</v>
      </c>
      <c r="I92" s="24">
        <f t="shared" si="6"/>
        <v>6</v>
      </c>
      <c r="J92" s="24">
        <f t="shared" si="7"/>
        <v>4</v>
      </c>
      <c r="K92" s="24">
        <f t="shared" si="8"/>
        <v>10</v>
      </c>
      <c r="L92" s="26">
        <f t="shared" si="9"/>
        <v>40</v>
      </c>
      <c r="M92" s="60">
        <f t="shared" si="10"/>
        <v>5.6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5</v>
      </c>
      <c r="F93" s="24">
        <v>2</v>
      </c>
      <c r="G93" s="24">
        <v>2</v>
      </c>
      <c r="H93" s="24">
        <v>2</v>
      </c>
      <c r="I93" s="24">
        <f t="shared" si="6"/>
        <v>7</v>
      </c>
      <c r="J93" s="24">
        <f t="shared" si="7"/>
        <v>4</v>
      </c>
      <c r="K93" s="24">
        <f t="shared" si="8"/>
        <v>11</v>
      </c>
      <c r="L93" s="26">
        <f t="shared" si="9"/>
        <v>36.4</v>
      </c>
      <c r="M93" s="60">
        <f t="shared" si="10"/>
        <v>6.1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9</v>
      </c>
      <c r="F94" s="24">
        <v>8</v>
      </c>
      <c r="G94" s="24">
        <v>1</v>
      </c>
      <c r="H94" s="24">
        <v>3</v>
      </c>
      <c r="I94" s="24">
        <f t="shared" si="6"/>
        <v>17</v>
      </c>
      <c r="J94" s="24">
        <f t="shared" si="7"/>
        <v>4</v>
      </c>
      <c r="K94" s="24">
        <f t="shared" si="8"/>
        <v>21</v>
      </c>
      <c r="L94" s="26">
        <f t="shared" si="9"/>
        <v>19</v>
      </c>
      <c r="M94" s="60">
        <f t="shared" si="10"/>
        <v>11.7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8</v>
      </c>
      <c r="F95" s="24">
        <v>3</v>
      </c>
      <c r="G95" s="24">
        <v>0</v>
      </c>
      <c r="H95" s="24">
        <v>2</v>
      </c>
      <c r="I95" s="24">
        <f t="shared" si="6"/>
        <v>11</v>
      </c>
      <c r="J95" s="24">
        <f t="shared" si="7"/>
        <v>2</v>
      </c>
      <c r="K95" s="24">
        <f t="shared" si="8"/>
        <v>13</v>
      </c>
      <c r="L95" s="26">
        <f t="shared" si="9"/>
        <v>15.4</v>
      </c>
      <c r="M95" s="60">
        <f t="shared" si="10"/>
        <v>7.2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6</v>
      </c>
      <c r="F96" s="24">
        <v>3</v>
      </c>
      <c r="G96" s="24">
        <v>2</v>
      </c>
      <c r="H96" s="24">
        <v>3</v>
      </c>
      <c r="I96" s="24">
        <f t="shared" si="6"/>
        <v>9</v>
      </c>
      <c r="J96" s="24">
        <f t="shared" si="7"/>
        <v>5</v>
      </c>
      <c r="K96" s="24">
        <f t="shared" si="8"/>
        <v>14</v>
      </c>
      <c r="L96" s="26">
        <f t="shared" si="9"/>
        <v>35.700000000000003</v>
      </c>
      <c r="M96" s="60">
        <f t="shared" si="10"/>
        <v>7.8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15</v>
      </c>
      <c r="F97" s="24">
        <v>2</v>
      </c>
      <c r="G97" s="24">
        <v>1</v>
      </c>
      <c r="H97" s="24">
        <v>2</v>
      </c>
      <c r="I97" s="24">
        <f t="shared" si="6"/>
        <v>17</v>
      </c>
      <c r="J97" s="24">
        <f t="shared" si="7"/>
        <v>3</v>
      </c>
      <c r="K97" s="24">
        <f t="shared" si="8"/>
        <v>20</v>
      </c>
      <c r="L97" s="26">
        <f t="shared" si="9"/>
        <v>15</v>
      </c>
      <c r="M97" s="60">
        <f t="shared" si="10"/>
        <v>11.1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5</v>
      </c>
      <c r="F98" s="24">
        <v>2</v>
      </c>
      <c r="G98" s="24">
        <v>1</v>
      </c>
      <c r="H98" s="24">
        <v>2</v>
      </c>
      <c r="I98" s="24">
        <f t="shared" si="6"/>
        <v>7</v>
      </c>
      <c r="J98" s="24">
        <f t="shared" si="7"/>
        <v>3</v>
      </c>
      <c r="K98" s="24">
        <f t="shared" si="8"/>
        <v>10</v>
      </c>
      <c r="L98" s="26">
        <f t="shared" si="9"/>
        <v>30</v>
      </c>
      <c r="M98" s="60">
        <f t="shared" si="10"/>
        <v>5.6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8</v>
      </c>
      <c r="F99" s="24">
        <v>2</v>
      </c>
      <c r="G99" s="24">
        <v>1</v>
      </c>
      <c r="H99" s="24">
        <v>4</v>
      </c>
      <c r="I99" s="24">
        <f t="shared" si="6"/>
        <v>10</v>
      </c>
      <c r="J99" s="24">
        <f t="shared" si="7"/>
        <v>5</v>
      </c>
      <c r="K99" s="24">
        <f t="shared" si="8"/>
        <v>15</v>
      </c>
      <c r="L99" s="26">
        <f t="shared" si="9"/>
        <v>33.299999999999997</v>
      </c>
      <c r="M99" s="60">
        <f t="shared" si="10"/>
        <v>8.3000000000000007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9</v>
      </c>
      <c r="F100" s="24">
        <v>1</v>
      </c>
      <c r="G100" s="24">
        <v>1</v>
      </c>
      <c r="H100" s="24">
        <v>5</v>
      </c>
      <c r="I100" s="24">
        <f t="shared" si="6"/>
        <v>10</v>
      </c>
      <c r="J100" s="24">
        <f t="shared" si="7"/>
        <v>6</v>
      </c>
      <c r="K100" s="24">
        <f t="shared" si="8"/>
        <v>16</v>
      </c>
      <c r="L100" s="26">
        <f t="shared" si="9"/>
        <v>37.5</v>
      </c>
      <c r="M100" s="60">
        <f t="shared" si="10"/>
        <v>8.9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95</v>
      </c>
      <c r="F101" s="5">
        <f t="shared" si="11"/>
        <v>29</v>
      </c>
      <c r="G101" s="5">
        <f t="shared" si="11"/>
        <v>15</v>
      </c>
      <c r="H101" s="5">
        <f t="shared" si="11"/>
        <v>41</v>
      </c>
      <c r="I101" s="5">
        <f t="shared" si="11"/>
        <v>124</v>
      </c>
      <c r="J101" s="5">
        <f t="shared" si="11"/>
        <v>56</v>
      </c>
      <c r="K101" s="5">
        <f t="shared" si="11"/>
        <v>180</v>
      </c>
      <c r="L101" s="51">
        <f t="shared" si="9"/>
        <v>31.1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12</v>
      </c>
      <c r="F105" s="23">
        <v>5</v>
      </c>
      <c r="G105" s="23">
        <v>2</v>
      </c>
      <c r="H105" s="23">
        <v>5</v>
      </c>
      <c r="I105" s="23">
        <f t="shared" ref="I105:I116" si="12">SUM(E105:F105)</f>
        <v>17</v>
      </c>
      <c r="J105" s="23">
        <f t="shared" ref="J105:J116" si="13">SUM(G105:H105)</f>
        <v>7</v>
      </c>
      <c r="K105" s="23">
        <f>SUM(I105,J105)</f>
        <v>24</v>
      </c>
      <c r="L105" s="25">
        <f t="shared" ref="L105:L117" si="14">IF(K105=0,0,ROUND(J105/K105*100,1))</f>
        <v>29.2</v>
      </c>
      <c r="M105" s="59">
        <f>IF(K105=0,0,ROUND(K105/K$117*100,1))</f>
        <v>4.2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26</v>
      </c>
      <c r="F106" s="24">
        <v>9</v>
      </c>
      <c r="G106" s="24">
        <v>6</v>
      </c>
      <c r="H106" s="24">
        <v>3</v>
      </c>
      <c r="I106" s="24">
        <f t="shared" si="12"/>
        <v>35</v>
      </c>
      <c r="J106" s="24">
        <f t="shared" si="13"/>
        <v>9</v>
      </c>
      <c r="K106" s="24">
        <f t="shared" ref="K106:K116" si="15">SUM(I106,J106)</f>
        <v>44</v>
      </c>
      <c r="L106" s="26">
        <f t="shared" si="14"/>
        <v>20.5</v>
      </c>
      <c r="M106" s="60">
        <f t="shared" ref="M106:M117" si="16">IF(K106=0,0,ROUND(K106/K$117*100,1))</f>
        <v>7.7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21</v>
      </c>
      <c r="F107" s="24">
        <v>11</v>
      </c>
      <c r="G107" s="24">
        <v>6</v>
      </c>
      <c r="H107" s="24">
        <v>2</v>
      </c>
      <c r="I107" s="24">
        <f t="shared" si="12"/>
        <v>32</v>
      </c>
      <c r="J107" s="24">
        <f t="shared" si="13"/>
        <v>8</v>
      </c>
      <c r="K107" s="24">
        <f t="shared" si="15"/>
        <v>40</v>
      </c>
      <c r="L107" s="26">
        <f t="shared" si="14"/>
        <v>20</v>
      </c>
      <c r="M107" s="60">
        <f t="shared" si="16"/>
        <v>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31</v>
      </c>
      <c r="F108" s="24">
        <v>9</v>
      </c>
      <c r="G108" s="24">
        <v>5</v>
      </c>
      <c r="H108" s="24">
        <v>3</v>
      </c>
      <c r="I108" s="24">
        <f t="shared" si="12"/>
        <v>40</v>
      </c>
      <c r="J108" s="24">
        <f t="shared" si="13"/>
        <v>8</v>
      </c>
      <c r="K108" s="24">
        <f t="shared" si="15"/>
        <v>48</v>
      </c>
      <c r="L108" s="26">
        <f t="shared" si="14"/>
        <v>16.7</v>
      </c>
      <c r="M108" s="60">
        <f t="shared" si="16"/>
        <v>8.4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40</v>
      </c>
      <c r="F109" s="24">
        <v>15</v>
      </c>
      <c r="G109" s="24">
        <v>7</v>
      </c>
      <c r="H109" s="24">
        <v>3</v>
      </c>
      <c r="I109" s="24">
        <f t="shared" si="12"/>
        <v>55</v>
      </c>
      <c r="J109" s="24">
        <f t="shared" si="13"/>
        <v>10</v>
      </c>
      <c r="K109" s="24">
        <f t="shared" si="15"/>
        <v>65</v>
      </c>
      <c r="L109" s="26">
        <f t="shared" si="14"/>
        <v>15.4</v>
      </c>
      <c r="M109" s="60">
        <f t="shared" si="16"/>
        <v>11.4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32</v>
      </c>
      <c r="F110" s="24">
        <v>8</v>
      </c>
      <c r="G110" s="24">
        <v>9</v>
      </c>
      <c r="H110" s="24">
        <v>3</v>
      </c>
      <c r="I110" s="24">
        <f t="shared" si="12"/>
        <v>40</v>
      </c>
      <c r="J110" s="24">
        <f t="shared" si="13"/>
        <v>12</v>
      </c>
      <c r="K110" s="24">
        <f t="shared" si="15"/>
        <v>52</v>
      </c>
      <c r="L110" s="26">
        <f t="shared" si="14"/>
        <v>23.1</v>
      </c>
      <c r="M110" s="60">
        <f t="shared" si="16"/>
        <v>9.1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37</v>
      </c>
      <c r="F111" s="24">
        <v>14</v>
      </c>
      <c r="G111" s="24">
        <v>6</v>
      </c>
      <c r="H111" s="24">
        <v>2</v>
      </c>
      <c r="I111" s="24">
        <f t="shared" si="12"/>
        <v>51</v>
      </c>
      <c r="J111" s="24">
        <f t="shared" si="13"/>
        <v>8</v>
      </c>
      <c r="K111" s="24">
        <f t="shared" si="15"/>
        <v>59</v>
      </c>
      <c r="L111" s="26">
        <f t="shared" si="14"/>
        <v>13.6</v>
      </c>
      <c r="M111" s="60">
        <f t="shared" si="16"/>
        <v>10.4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45</v>
      </c>
      <c r="F112" s="24">
        <v>9</v>
      </c>
      <c r="G112" s="24">
        <v>6</v>
      </c>
      <c r="H112" s="24">
        <v>3</v>
      </c>
      <c r="I112" s="24">
        <f t="shared" si="12"/>
        <v>54</v>
      </c>
      <c r="J112" s="24">
        <f t="shared" si="13"/>
        <v>9</v>
      </c>
      <c r="K112" s="24">
        <f t="shared" si="15"/>
        <v>63</v>
      </c>
      <c r="L112" s="26">
        <f t="shared" si="14"/>
        <v>14.3</v>
      </c>
      <c r="M112" s="60">
        <f t="shared" si="16"/>
        <v>11.1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31</v>
      </c>
      <c r="F113" s="24">
        <v>9</v>
      </c>
      <c r="G113" s="24">
        <v>5</v>
      </c>
      <c r="H113" s="24">
        <v>2</v>
      </c>
      <c r="I113" s="24">
        <f t="shared" si="12"/>
        <v>40</v>
      </c>
      <c r="J113" s="24">
        <f t="shared" si="13"/>
        <v>7</v>
      </c>
      <c r="K113" s="24">
        <f t="shared" si="15"/>
        <v>47</v>
      </c>
      <c r="L113" s="26">
        <f t="shared" si="14"/>
        <v>14.9</v>
      </c>
      <c r="M113" s="60">
        <f t="shared" si="16"/>
        <v>8.1999999999999993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29</v>
      </c>
      <c r="F114" s="24">
        <v>5</v>
      </c>
      <c r="G114" s="24">
        <v>2</v>
      </c>
      <c r="H114" s="24">
        <v>5</v>
      </c>
      <c r="I114" s="24">
        <f t="shared" si="12"/>
        <v>34</v>
      </c>
      <c r="J114" s="24">
        <f t="shared" si="13"/>
        <v>7</v>
      </c>
      <c r="K114" s="24">
        <f t="shared" si="15"/>
        <v>41</v>
      </c>
      <c r="L114" s="26">
        <f t="shared" si="14"/>
        <v>17.100000000000001</v>
      </c>
      <c r="M114" s="60">
        <f t="shared" si="16"/>
        <v>7.2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33</v>
      </c>
      <c r="F115" s="24">
        <v>9</v>
      </c>
      <c r="G115" s="24">
        <v>0</v>
      </c>
      <c r="H115" s="24">
        <v>4</v>
      </c>
      <c r="I115" s="24">
        <f t="shared" si="12"/>
        <v>42</v>
      </c>
      <c r="J115" s="24">
        <f t="shared" si="13"/>
        <v>4</v>
      </c>
      <c r="K115" s="24">
        <f t="shared" si="15"/>
        <v>46</v>
      </c>
      <c r="L115" s="26">
        <f t="shared" si="14"/>
        <v>8.6999999999999993</v>
      </c>
      <c r="M115" s="60">
        <f t="shared" si="16"/>
        <v>8.1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30</v>
      </c>
      <c r="F116" s="24">
        <v>5</v>
      </c>
      <c r="G116" s="24">
        <v>0</v>
      </c>
      <c r="H116" s="24">
        <v>6</v>
      </c>
      <c r="I116" s="24">
        <f t="shared" si="12"/>
        <v>35</v>
      </c>
      <c r="J116" s="24">
        <f t="shared" si="13"/>
        <v>6</v>
      </c>
      <c r="K116" s="24">
        <f t="shared" si="15"/>
        <v>41</v>
      </c>
      <c r="L116" s="26">
        <f t="shared" si="14"/>
        <v>14.6</v>
      </c>
      <c r="M116" s="60">
        <f t="shared" si="16"/>
        <v>7.2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367</v>
      </c>
      <c r="F117" s="5">
        <f t="shared" si="17"/>
        <v>108</v>
      </c>
      <c r="G117" s="5">
        <f t="shared" si="17"/>
        <v>54</v>
      </c>
      <c r="H117" s="5">
        <f t="shared" si="17"/>
        <v>41</v>
      </c>
      <c r="I117" s="5">
        <f t="shared" si="17"/>
        <v>475</v>
      </c>
      <c r="J117" s="5">
        <f t="shared" si="17"/>
        <v>95</v>
      </c>
      <c r="K117" s="5">
        <f t="shared" si="17"/>
        <v>570</v>
      </c>
      <c r="L117" s="51">
        <f t="shared" si="14"/>
        <v>16.7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275</v>
      </c>
      <c r="F121" s="23">
        <v>31</v>
      </c>
      <c r="G121" s="23">
        <v>16</v>
      </c>
      <c r="H121" s="23">
        <v>8</v>
      </c>
      <c r="I121" s="23">
        <f t="shared" ref="I121:I132" si="18">SUM(E121:F121)</f>
        <v>306</v>
      </c>
      <c r="J121" s="23">
        <f t="shared" ref="J121:J132" si="19">SUM(G121:H121)</f>
        <v>24</v>
      </c>
      <c r="K121" s="23">
        <f>SUM(I121,J121)</f>
        <v>330</v>
      </c>
      <c r="L121" s="25">
        <f t="shared" ref="L121:L133" si="20">IF(K121=0,0,ROUND(J121/K121*100,1))</f>
        <v>7.3</v>
      </c>
      <c r="M121" s="59">
        <f>IF(K121=0,0,ROUND(K121/K$133*100,1))</f>
        <v>10.5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311</v>
      </c>
      <c r="F122" s="24">
        <v>34</v>
      </c>
      <c r="G122" s="24">
        <v>16</v>
      </c>
      <c r="H122" s="24">
        <v>12</v>
      </c>
      <c r="I122" s="24">
        <f t="shared" si="18"/>
        <v>345</v>
      </c>
      <c r="J122" s="24">
        <f t="shared" si="19"/>
        <v>28</v>
      </c>
      <c r="K122" s="24">
        <f t="shared" ref="K122:K132" si="21">SUM(I122,J122)</f>
        <v>373</v>
      </c>
      <c r="L122" s="26">
        <f t="shared" si="20"/>
        <v>7.5</v>
      </c>
      <c r="M122" s="60">
        <f t="shared" ref="M122:M133" si="22">IF(K122=0,0,ROUND(K122/K$133*100,1))</f>
        <v>11.9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274</v>
      </c>
      <c r="F123" s="24">
        <v>33</v>
      </c>
      <c r="G123" s="24">
        <v>23</v>
      </c>
      <c r="H123" s="24">
        <v>6</v>
      </c>
      <c r="I123" s="24">
        <f t="shared" si="18"/>
        <v>307</v>
      </c>
      <c r="J123" s="24">
        <f t="shared" si="19"/>
        <v>29</v>
      </c>
      <c r="K123" s="24">
        <f t="shared" si="21"/>
        <v>336</v>
      </c>
      <c r="L123" s="26">
        <f t="shared" si="20"/>
        <v>8.6</v>
      </c>
      <c r="M123" s="60">
        <f t="shared" si="22"/>
        <v>10.7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238</v>
      </c>
      <c r="F124" s="24">
        <v>27</v>
      </c>
      <c r="G124" s="24">
        <v>16</v>
      </c>
      <c r="H124" s="24">
        <v>5</v>
      </c>
      <c r="I124" s="24">
        <f t="shared" si="18"/>
        <v>265</v>
      </c>
      <c r="J124" s="24">
        <f t="shared" si="19"/>
        <v>21</v>
      </c>
      <c r="K124" s="24">
        <f t="shared" si="21"/>
        <v>286</v>
      </c>
      <c r="L124" s="26">
        <f t="shared" si="20"/>
        <v>7.3</v>
      </c>
      <c r="M124" s="60">
        <f t="shared" si="22"/>
        <v>9.1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211</v>
      </c>
      <c r="F125" s="24">
        <v>26</v>
      </c>
      <c r="G125" s="24">
        <v>9</v>
      </c>
      <c r="H125" s="24">
        <v>6</v>
      </c>
      <c r="I125" s="24">
        <f t="shared" si="18"/>
        <v>237</v>
      </c>
      <c r="J125" s="24">
        <f t="shared" si="19"/>
        <v>15</v>
      </c>
      <c r="K125" s="24">
        <f t="shared" si="21"/>
        <v>252</v>
      </c>
      <c r="L125" s="26">
        <f t="shared" si="20"/>
        <v>6</v>
      </c>
      <c r="M125" s="60">
        <f t="shared" si="22"/>
        <v>8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182</v>
      </c>
      <c r="F126" s="24">
        <v>21</v>
      </c>
      <c r="G126" s="24">
        <v>12</v>
      </c>
      <c r="H126" s="24">
        <v>5</v>
      </c>
      <c r="I126" s="24">
        <f t="shared" si="18"/>
        <v>203</v>
      </c>
      <c r="J126" s="24">
        <f t="shared" si="19"/>
        <v>17</v>
      </c>
      <c r="K126" s="24">
        <f t="shared" si="21"/>
        <v>220</v>
      </c>
      <c r="L126" s="26">
        <f t="shared" si="20"/>
        <v>7.7</v>
      </c>
      <c r="M126" s="60">
        <f t="shared" si="22"/>
        <v>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168</v>
      </c>
      <c r="F127" s="24">
        <v>24</v>
      </c>
      <c r="G127" s="24">
        <v>4</v>
      </c>
      <c r="H127" s="24">
        <v>6</v>
      </c>
      <c r="I127" s="24">
        <f t="shared" si="18"/>
        <v>192</v>
      </c>
      <c r="J127" s="24">
        <f t="shared" si="19"/>
        <v>10</v>
      </c>
      <c r="K127" s="24">
        <f t="shared" si="21"/>
        <v>202</v>
      </c>
      <c r="L127" s="26">
        <f t="shared" si="20"/>
        <v>5</v>
      </c>
      <c r="M127" s="60">
        <f t="shared" si="22"/>
        <v>6.5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183</v>
      </c>
      <c r="F128" s="24">
        <v>27</v>
      </c>
      <c r="G128" s="24">
        <v>2</v>
      </c>
      <c r="H128" s="24">
        <v>8</v>
      </c>
      <c r="I128" s="24">
        <f t="shared" si="18"/>
        <v>210</v>
      </c>
      <c r="J128" s="24">
        <f t="shared" si="19"/>
        <v>10</v>
      </c>
      <c r="K128" s="24">
        <f t="shared" si="21"/>
        <v>220</v>
      </c>
      <c r="L128" s="26">
        <f t="shared" si="20"/>
        <v>4.5</v>
      </c>
      <c r="M128" s="60">
        <f t="shared" si="22"/>
        <v>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188</v>
      </c>
      <c r="F129" s="24">
        <v>21</v>
      </c>
      <c r="G129" s="24">
        <v>6</v>
      </c>
      <c r="H129" s="24">
        <v>9</v>
      </c>
      <c r="I129" s="24">
        <f t="shared" si="18"/>
        <v>209</v>
      </c>
      <c r="J129" s="24">
        <f t="shared" si="19"/>
        <v>15</v>
      </c>
      <c r="K129" s="24">
        <f t="shared" si="21"/>
        <v>224</v>
      </c>
      <c r="L129" s="26">
        <f t="shared" si="20"/>
        <v>6.7</v>
      </c>
      <c r="M129" s="60">
        <f t="shared" si="22"/>
        <v>7.2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218</v>
      </c>
      <c r="F130" s="24">
        <v>14</v>
      </c>
      <c r="G130" s="24">
        <v>10</v>
      </c>
      <c r="H130" s="24">
        <v>6</v>
      </c>
      <c r="I130" s="24">
        <f t="shared" si="18"/>
        <v>232</v>
      </c>
      <c r="J130" s="24">
        <f t="shared" si="19"/>
        <v>16</v>
      </c>
      <c r="K130" s="24">
        <f t="shared" si="21"/>
        <v>248</v>
      </c>
      <c r="L130" s="26">
        <f t="shared" si="20"/>
        <v>6.5</v>
      </c>
      <c r="M130" s="60">
        <f t="shared" si="22"/>
        <v>7.9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216</v>
      </c>
      <c r="F131" s="24">
        <v>21</v>
      </c>
      <c r="G131" s="24">
        <v>4</v>
      </c>
      <c r="H131" s="24">
        <v>8</v>
      </c>
      <c r="I131" s="24">
        <f t="shared" si="18"/>
        <v>237</v>
      </c>
      <c r="J131" s="24">
        <f t="shared" si="19"/>
        <v>12</v>
      </c>
      <c r="K131" s="24">
        <f t="shared" si="21"/>
        <v>249</v>
      </c>
      <c r="L131" s="26">
        <f t="shared" si="20"/>
        <v>4.8</v>
      </c>
      <c r="M131" s="60">
        <f t="shared" si="22"/>
        <v>8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158</v>
      </c>
      <c r="F132" s="24">
        <v>16</v>
      </c>
      <c r="G132" s="24">
        <v>9</v>
      </c>
      <c r="H132" s="24">
        <v>8</v>
      </c>
      <c r="I132" s="24">
        <f t="shared" si="18"/>
        <v>174</v>
      </c>
      <c r="J132" s="24">
        <f t="shared" si="19"/>
        <v>17</v>
      </c>
      <c r="K132" s="24">
        <f t="shared" si="21"/>
        <v>191</v>
      </c>
      <c r="L132" s="26">
        <f t="shared" si="20"/>
        <v>8.9</v>
      </c>
      <c r="M132" s="60">
        <f t="shared" si="22"/>
        <v>6.1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2622</v>
      </c>
      <c r="F133" s="5">
        <f t="shared" si="23"/>
        <v>295</v>
      </c>
      <c r="G133" s="5">
        <f t="shared" si="23"/>
        <v>127</v>
      </c>
      <c r="H133" s="5">
        <f t="shared" si="23"/>
        <v>87</v>
      </c>
      <c r="I133" s="5">
        <f t="shared" si="23"/>
        <v>2917</v>
      </c>
      <c r="J133" s="5">
        <f t="shared" si="23"/>
        <v>214</v>
      </c>
      <c r="K133" s="5">
        <f t="shared" si="23"/>
        <v>3131</v>
      </c>
      <c r="L133" s="51">
        <f t="shared" si="20"/>
        <v>6.8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(5)</v>
      </c>
      <c r="C43" s="411"/>
      <c r="D43" s="411"/>
      <c r="E43" s="411"/>
      <c r="F43" s="411"/>
      <c r="G43" s="411"/>
      <c r="H43" s="411"/>
      <c r="I43" s="411"/>
      <c r="J43" s="411" t="str">
        <f>E87</f>
        <v>(6)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(7)</v>
      </c>
      <c r="C69" s="411"/>
      <c r="D69" s="411"/>
      <c r="E69" s="411"/>
      <c r="F69" s="411"/>
      <c r="G69" s="411"/>
      <c r="H69" s="411"/>
      <c r="I69" s="411"/>
      <c r="J69" s="411" t="str">
        <f>E119</f>
        <v>(8)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38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137</v>
      </c>
      <c r="F73" s="23">
        <v>14</v>
      </c>
      <c r="G73" s="23">
        <v>11</v>
      </c>
      <c r="H73" s="23">
        <v>7</v>
      </c>
      <c r="I73" s="23">
        <f t="shared" ref="I73:I84" si="0">SUM(E73:F73)</f>
        <v>151</v>
      </c>
      <c r="J73" s="23">
        <f t="shared" ref="J73:J84" si="1">SUM(G73:H73)</f>
        <v>18</v>
      </c>
      <c r="K73" s="23">
        <f>SUM(I73,J73)</f>
        <v>169</v>
      </c>
      <c r="L73" s="25">
        <f>IF(K73=0,0,ROUND(J73/K73*100,1))</f>
        <v>10.7</v>
      </c>
      <c r="M73" s="59">
        <f>IF(K73=0,0,ROUND(K73/K$85*100,1))</f>
        <v>5.2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124</v>
      </c>
      <c r="F74" s="24">
        <v>21</v>
      </c>
      <c r="G74" s="24">
        <v>27</v>
      </c>
      <c r="H74" s="24">
        <v>11</v>
      </c>
      <c r="I74" s="24">
        <f t="shared" si="0"/>
        <v>145</v>
      </c>
      <c r="J74" s="24">
        <f t="shared" si="1"/>
        <v>38</v>
      </c>
      <c r="K74" s="24">
        <f t="shared" ref="K74:K84" si="2">SUM(I74,J74)</f>
        <v>183</v>
      </c>
      <c r="L74" s="26">
        <f t="shared" ref="L74:L84" si="3">IF(K74=0,0,ROUND(J74/K74*100,1))</f>
        <v>20.8</v>
      </c>
      <c r="M74" s="60">
        <f t="shared" ref="M74:M84" si="4">IF(K74=0,0,ROUND(K74/K$85*100,1))</f>
        <v>5.7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143</v>
      </c>
      <c r="F75" s="24">
        <v>26</v>
      </c>
      <c r="G75" s="24">
        <v>22</v>
      </c>
      <c r="H75" s="24">
        <v>8</v>
      </c>
      <c r="I75" s="24">
        <f t="shared" si="0"/>
        <v>169</v>
      </c>
      <c r="J75" s="24">
        <f t="shared" si="1"/>
        <v>30</v>
      </c>
      <c r="K75" s="24">
        <f t="shared" si="2"/>
        <v>199</v>
      </c>
      <c r="L75" s="26">
        <f t="shared" si="3"/>
        <v>15.1</v>
      </c>
      <c r="M75" s="60">
        <f t="shared" si="4"/>
        <v>6.2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133</v>
      </c>
      <c r="F76" s="24">
        <v>29</v>
      </c>
      <c r="G76" s="24">
        <v>22</v>
      </c>
      <c r="H76" s="24">
        <v>6</v>
      </c>
      <c r="I76" s="24">
        <f t="shared" si="0"/>
        <v>162</v>
      </c>
      <c r="J76" s="24">
        <f t="shared" si="1"/>
        <v>28</v>
      </c>
      <c r="K76" s="24">
        <f t="shared" si="2"/>
        <v>190</v>
      </c>
      <c r="L76" s="26">
        <f t="shared" si="3"/>
        <v>14.7</v>
      </c>
      <c r="M76" s="60">
        <f t="shared" si="4"/>
        <v>5.9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212</v>
      </c>
      <c r="F77" s="24">
        <v>35</v>
      </c>
      <c r="G77" s="24">
        <v>16</v>
      </c>
      <c r="H77" s="24">
        <v>5</v>
      </c>
      <c r="I77" s="24">
        <f t="shared" si="0"/>
        <v>247</v>
      </c>
      <c r="J77" s="24">
        <f t="shared" si="1"/>
        <v>21</v>
      </c>
      <c r="K77" s="24">
        <f t="shared" si="2"/>
        <v>268</v>
      </c>
      <c r="L77" s="26">
        <f t="shared" si="3"/>
        <v>7.8</v>
      </c>
      <c r="M77" s="60">
        <f t="shared" si="4"/>
        <v>8.3000000000000007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209</v>
      </c>
      <c r="F78" s="24">
        <v>23</v>
      </c>
      <c r="G78" s="24">
        <v>10</v>
      </c>
      <c r="H78" s="24">
        <v>4</v>
      </c>
      <c r="I78" s="24">
        <f t="shared" si="0"/>
        <v>232</v>
      </c>
      <c r="J78" s="24">
        <f t="shared" si="1"/>
        <v>14</v>
      </c>
      <c r="K78" s="24">
        <f t="shared" si="2"/>
        <v>246</v>
      </c>
      <c r="L78" s="26">
        <f t="shared" si="3"/>
        <v>5.7</v>
      </c>
      <c r="M78" s="60">
        <f t="shared" si="4"/>
        <v>7.6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219</v>
      </c>
      <c r="F79" s="24">
        <v>25</v>
      </c>
      <c r="G79" s="24">
        <v>23</v>
      </c>
      <c r="H79" s="24">
        <v>5</v>
      </c>
      <c r="I79" s="24">
        <f t="shared" si="0"/>
        <v>244</v>
      </c>
      <c r="J79" s="24">
        <f t="shared" si="1"/>
        <v>28</v>
      </c>
      <c r="K79" s="24">
        <f t="shared" si="2"/>
        <v>272</v>
      </c>
      <c r="L79" s="26">
        <f t="shared" si="3"/>
        <v>10.3</v>
      </c>
      <c r="M79" s="60">
        <f t="shared" si="4"/>
        <v>8.4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229</v>
      </c>
      <c r="F80" s="24">
        <v>31</v>
      </c>
      <c r="G80" s="24">
        <v>21</v>
      </c>
      <c r="H80" s="24">
        <v>8</v>
      </c>
      <c r="I80" s="24">
        <f t="shared" si="0"/>
        <v>260</v>
      </c>
      <c r="J80" s="24">
        <f t="shared" si="1"/>
        <v>29</v>
      </c>
      <c r="K80" s="24">
        <f t="shared" si="2"/>
        <v>289</v>
      </c>
      <c r="L80" s="26">
        <f t="shared" si="3"/>
        <v>10</v>
      </c>
      <c r="M80" s="60">
        <f t="shared" si="4"/>
        <v>8.9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236</v>
      </c>
      <c r="F81" s="24">
        <v>30</v>
      </c>
      <c r="G81" s="24">
        <v>14</v>
      </c>
      <c r="H81" s="24">
        <v>7</v>
      </c>
      <c r="I81" s="24">
        <f t="shared" si="0"/>
        <v>266</v>
      </c>
      <c r="J81" s="24">
        <f t="shared" si="1"/>
        <v>21</v>
      </c>
      <c r="K81" s="24">
        <f t="shared" si="2"/>
        <v>287</v>
      </c>
      <c r="L81" s="26">
        <f t="shared" si="3"/>
        <v>7.3</v>
      </c>
      <c r="M81" s="60">
        <f t="shared" si="4"/>
        <v>8.9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274</v>
      </c>
      <c r="F82" s="24">
        <v>38</v>
      </c>
      <c r="G82" s="24">
        <v>15</v>
      </c>
      <c r="H82" s="24">
        <v>8</v>
      </c>
      <c r="I82" s="24">
        <f t="shared" si="0"/>
        <v>312</v>
      </c>
      <c r="J82" s="24">
        <f t="shared" si="1"/>
        <v>23</v>
      </c>
      <c r="K82" s="24">
        <f t="shared" si="2"/>
        <v>335</v>
      </c>
      <c r="L82" s="26">
        <f t="shared" si="3"/>
        <v>6.9</v>
      </c>
      <c r="M82" s="60">
        <f t="shared" si="4"/>
        <v>10.4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341</v>
      </c>
      <c r="F83" s="24">
        <v>34</v>
      </c>
      <c r="G83" s="24">
        <v>20</v>
      </c>
      <c r="H83" s="24">
        <v>7</v>
      </c>
      <c r="I83" s="24">
        <f t="shared" si="0"/>
        <v>375</v>
      </c>
      <c r="J83" s="24">
        <f t="shared" si="1"/>
        <v>27</v>
      </c>
      <c r="K83" s="24">
        <f t="shared" si="2"/>
        <v>402</v>
      </c>
      <c r="L83" s="26">
        <f t="shared" si="3"/>
        <v>6.7</v>
      </c>
      <c r="M83" s="60">
        <f t="shared" si="4"/>
        <v>12.4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349</v>
      </c>
      <c r="F84" s="24">
        <v>33</v>
      </c>
      <c r="G84" s="24">
        <v>6</v>
      </c>
      <c r="H84" s="24">
        <v>6</v>
      </c>
      <c r="I84" s="24">
        <f t="shared" si="0"/>
        <v>382</v>
      </c>
      <c r="J84" s="24">
        <f t="shared" si="1"/>
        <v>12</v>
      </c>
      <c r="K84" s="24">
        <f t="shared" si="2"/>
        <v>394</v>
      </c>
      <c r="L84" s="26">
        <f t="shared" si="3"/>
        <v>3</v>
      </c>
      <c r="M84" s="60">
        <f t="shared" si="4"/>
        <v>12.2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2606</v>
      </c>
      <c r="F85" s="5">
        <f t="shared" si="5"/>
        <v>339</v>
      </c>
      <c r="G85" s="5">
        <f t="shared" si="5"/>
        <v>207</v>
      </c>
      <c r="H85" s="5">
        <f t="shared" si="5"/>
        <v>82</v>
      </c>
      <c r="I85" s="5">
        <f t="shared" si="5"/>
        <v>2945</v>
      </c>
      <c r="J85" s="5">
        <f t="shared" si="5"/>
        <v>289</v>
      </c>
      <c r="K85" s="5">
        <f t="shared" si="5"/>
        <v>3234</v>
      </c>
      <c r="L85" s="51">
        <f>IF(K85=0,0,ROUND(J85/K85*100,1))</f>
        <v>8.9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39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237</v>
      </c>
      <c r="F89" s="23">
        <v>38</v>
      </c>
      <c r="G89" s="23">
        <v>22</v>
      </c>
      <c r="H89" s="23">
        <v>0</v>
      </c>
      <c r="I89" s="23">
        <f t="shared" ref="I89:I100" si="6">SUM(E89:F89)</f>
        <v>275</v>
      </c>
      <c r="J89" s="23">
        <f t="shared" ref="J89:J100" si="7">SUM(G89:H89)</f>
        <v>22</v>
      </c>
      <c r="K89" s="23">
        <f>SUM(I89,J89)</f>
        <v>297</v>
      </c>
      <c r="L89" s="25">
        <f>IF(K89=0,0,ROUND(J89/K89*100,1))</f>
        <v>7.4</v>
      </c>
      <c r="M89" s="59">
        <f>IF(K89=0,0,ROUND(K89/K$101*100,1))</f>
        <v>4.9000000000000004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229</v>
      </c>
      <c r="F90" s="24">
        <v>49</v>
      </c>
      <c r="G90" s="24">
        <v>42</v>
      </c>
      <c r="H90" s="24">
        <v>3</v>
      </c>
      <c r="I90" s="24">
        <f t="shared" si="6"/>
        <v>278</v>
      </c>
      <c r="J90" s="24">
        <f t="shared" si="7"/>
        <v>45</v>
      </c>
      <c r="K90" s="24">
        <f t="shared" ref="K90:K100" si="8">SUM(I90,J90)</f>
        <v>323</v>
      </c>
      <c r="L90" s="26">
        <f t="shared" ref="L90:L101" si="9">IF(K90=0,0,ROUND(J90/K90*100,1))</f>
        <v>13.9</v>
      </c>
      <c r="M90" s="60">
        <f t="shared" ref="M90:M101" si="10">IF(K90=0,0,ROUND(K90/K$101*100,1))</f>
        <v>5.4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236</v>
      </c>
      <c r="F91" s="24">
        <v>54</v>
      </c>
      <c r="G91" s="24">
        <v>56</v>
      </c>
      <c r="H91" s="24">
        <v>0</v>
      </c>
      <c r="I91" s="24">
        <f t="shared" si="6"/>
        <v>290</v>
      </c>
      <c r="J91" s="24">
        <f t="shared" si="7"/>
        <v>56</v>
      </c>
      <c r="K91" s="24">
        <f t="shared" si="8"/>
        <v>346</v>
      </c>
      <c r="L91" s="26">
        <f t="shared" si="9"/>
        <v>16.2</v>
      </c>
      <c r="M91" s="60">
        <f t="shared" si="10"/>
        <v>5.8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294</v>
      </c>
      <c r="F92" s="24">
        <v>89</v>
      </c>
      <c r="G92" s="24">
        <v>50</v>
      </c>
      <c r="H92" s="24">
        <v>1</v>
      </c>
      <c r="I92" s="24">
        <f t="shared" si="6"/>
        <v>383</v>
      </c>
      <c r="J92" s="24">
        <f t="shared" si="7"/>
        <v>51</v>
      </c>
      <c r="K92" s="24">
        <f t="shared" si="8"/>
        <v>434</v>
      </c>
      <c r="L92" s="26">
        <f t="shared" si="9"/>
        <v>11.8</v>
      </c>
      <c r="M92" s="60">
        <f t="shared" si="10"/>
        <v>7.2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332</v>
      </c>
      <c r="F93" s="24">
        <v>90</v>
      </c>
      <c r="G93" s="24">
        <v>52</v>
      </c>
      <c r="H93" s="24">
        <v>0</v>
      </c>
      <c r="I93" s="24">
        <f t="shared" si="6"/>
        <v>422</v>
      </c>
      <c r="J93" s="24">
        <f t="shared" si="7"/>
        <v>52</v>
      </c>
      <c r="K93" s="24">
        <f t="shared" si="8"/>
        <v>474</v>
      </c>
      <c r="L93" s="26">
        <f t="shared" si="9"/>
        <v>11</v>
      </c>
      <c r="M93" s="60">
        <f t="shared" si="10"/>
        <v>7.9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380</v>
      </c>
      <c r="F94" s="24">
        <v>64</v>
      </c>
      <c r="G94" s="24">
        <v>37</v>
      </c>
      <c r="H94" s="24">
        <v>0</v>
      </c>
      <c r="I94" s="24">
        <f t="shared" si="6"/>
        <v>444</v>
      </c>
      <c r="J94" s="24">
        <f t="shared" si="7"/>
        <v>37</v>
      </c>
      <c r="K94" s="24">
        <f t="shared" si="8"/>
        <v>481</v>
      </c>
      <c r="L94" s="26">
        <f t="shared" si="9"/>
        <v>7.7</v>
      </c>
      <c r="M94" s="60">
        <f t="shared" si="10"/>
        <v>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373</v>
      </c>
      <c r="F95" s="24">
        <v>61</v>
      </c>
      <c r="G95" s="24">
        <v>45</v>
      </c>
      <c r="H95" s="24">
        <v>1</v>
      </c>
      <c r="I95" s="24">
        <f t="shared" si="6"/>
        <v>434</v>
      </c>
      <c r="J95" s="24">
        <f t="shared" si="7"/>
        <v>46</v>
      </c>
      <c r="K95" s="24">
        <f t="shared" si="8"/>
        <v>480</v>
      </c>
      <c r="L95" s="26">
        <f t="shared" si="9"/>
        <v>9.6</v>
      </c>
      <c r="M95" s="60">
        <f t="shared" si="10"/>
        <v>8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398</v>
      </c>
      <c r="F96" s="24">
        <v>79</v>
      </c>
      <c r="G96" s="24">
        <v>28</v>
      </c>
      <c r="H96" s="24">
        <v>1</v>
      </c>
      <c r="I96" s="24">
        <f t="shared" si="6"/>
        <v>477</v>
      </c>
      <c r="J96" s="24">
        <f t="shared" si="7"/>
        <v>29</v>
      </c>
      <c r="K96" s="24">
        <f t="shared" si="8"/>
        <v>506</v>
      </c>
      <c r="L96" s="26">
        <f t="shared" si="9"/>
        <v>5.7</v>
      </c>
      <c r="M96" s="60">
        <f t="shared" si="10"/>
        <v>8.4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404</v>
      </c>
      <c r="F97" s="24">
        <v>85</v>
      </c>
      <c r="G97" s="24">
        <v>38</v>
      </c>
      <c r="H97" s="24">
        <v>0</v>
      </c>
      <c r="I97" s="24">
        <f t="shared" si="6"/>
        <v>489</v>
      </c>
      <c r="J97" s="24">
        <f t="shared" si="7"/>
        <v>38</v>
      </c>
      <c r="K97" s="24">
        <f t="shared" si="8"/>
        <v>527</v>
      </c>
      <c r="L97" s="26">
        <f t="shared" si="9"/>
        <v>7.2</v>
      </c>
      <c r="M97" s="60">
        <f t="shared" si="10"/>
        <v>8.8000000000000007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495</v>
      </c>
      <c r="F98" s="24">
        <v>107</v>
      </c>
      <c r="G98" s="24">
        <v>35</v>
      </c>
      <c r="H98" s="24">
        <v>0</v>
      </c>
      <c r="I98" s="24">
        <f t="shared" si="6"/>
        <v>602</v>
      </c>
      <c r="J98" s="24">
        <f t="shared" si="7"/>
        <v>35</v>
      </c>
      <c r="K98" s="24">
        <f t="shared" si="8"/>
        <v>637</v>
      </c>
      <c r="L98" s="26">
        <f t="shared" si="9"/>
        <v>5.5</v>
      </c>
      <c r="M98" s="60">
        <f t="shared" si="10"/>
        <v>10.6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633</v>
      </c>
      <c r="F99" s="24">
        <v>115</v>
      </c>
      <c r="G99" s="24">
        <v>25</v>
      </c>
      <c r="H99" s="24">
        <v>2</v>
      </c>
      <c r="I99" s="24">
        <f t="shared" si="6"/>
        <v>748</v>
      </c>
      <c r="J99" s="24">
        <f t="shared" si="7"/>
        <v>27</v>
      </c>
      <c r="K99" s="24">
        <f t="shared" si="8"/>
        <v>775</v>
      </c>
      <c r="L99" s="26">
        <f t="shared" si="9"/>
        <v>3.5</v>
      </c>
      <c r="M99" s="60">
        <f t="shared" si="10"/>
        <v>12.9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636</v>
      </c>
      <c r="F100" s="24">
        <v>78</v>
      </c>
      <c r="G100" s="24">
        <v>19</v>
      </c>
      <c r="H100" s="24">
        <v>1</v>
      </c>
      <c r="I100" s="24">
        <f t="shared" si="6"/>
        <v>714</v>
      </c>
      <c r="J100" s="24">
        <f t="shared" si="7"/>
        <v>20</v>
      </c>
      <c r="K100" s="24">
        <f t="shared" si="8"/>
        <v>734</v>
      </c>
      <c r="L100" s="26">
        <f t="shared" si="9"/>
        <v>2.7</v>
      </c>
      <c r="M100" s="60">
        <f t="shared" si="10"/>
        <v>12.2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4647</v>
      </c>
      <c r="F101" s="5">
        <f t="shared" si="11"/>
        <v>909</v>
      </c>
      <c r="G101" s="5">
        <f t="shared" si="11"/>
        <v>449</v>
      </c>
      <c r="H101" s="5">
        <f t="shared" si="11"/>
        <v>9</v>
      </c>
      <c r="I101" s="5">
        <f t="shared" si="11"/>
        <v>5556</v>
      </c>
      <c r="J101" s="5">
        <f t="shared" si="11"/>
        <v>458</v>
      </c>
      <c r="K101" s="5">
        <f t="shared" si="11"/>
        <v>6014</v>
      </c>
      <c r="L101" s="51">
        <f t="shared" si="9"/>
        <v>7.6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40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0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0</v>
      </c>
      <c r="F106" s="24">
        <v>0</v>
      </c>
      <c r="G106" s="24">
        <v>0</v>
      </c>
      <c r="H106" s="24">
        <v>0</v>
      </c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0</v>
      </c>
      <c r="F107" s="24">
        <v>0</v>
      </c>
      <c r="G107" s="24">
        <v>0</v>
      </c>
      <c r="H107" s="24">
        <v>0</v>
      </c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0</v>
      </c>
      <c r="F108" s="24">
        <v>0</v>
      </c>
      <c r="G108" s="24">
        <v>0</v>
      </c>
      <c r="H108" s="24">
        <v>0</v>
      </c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0</v>
      </c>
      <c r="F109" s="24">
        <v>0</v>
      </c>
      <c r="G109" s="24">
        <v>0</v>
      </c>
      <c r="H109" s="24">
        <v>0</v>
      </c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0</v>
      </c>
      <c r="F110" s="24">
        <v>0</v>
      </c>
      <c r="G110" s="24">
        <v>0</v>
      </c>
      <c r="H110" s="24">
        <v>0</v>
      </c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0</v>
      </c>
      <c r="F111" s="24">
        <v>0</v>
      </c>
      <c r="G111" s="24">
        <v>0</v>
      </c>
      <c r="H111" s="24">
        <v>0</v>
      </c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</v>
      </c>
      <c r="F112" s="24">
        <v>0</v>
      </c>
      <c r="G112" s="24">
        <v>0</v>
      </c>
      <c r="H112" s="24">
        <v>0</v>
      </c>
      <c r="I112" s="24">
        <f t="shared" si="12"/>
        <v>1</v>
      </c>
      <c r="J112" s="24">
        <f t="shared" si="13"/>
        <v>0</v>
      </c>
      <c r="K112" s="24">
        <f t="shared" si="15"/>
        <v>1</v>
      </c>
      <c r="L112" s="26">
        <f t="shared" si="14"/>
        <v>0</v>
      </c>
      <c r="M112" s="60">
        <f t="shared" si="16"/>
        <v>100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0</v>
      </c>
      <c r="F113" s="24">
        <v>0</v>
      </c>
      <c r="G113" s="24">
        <v>0</v>
      </c>
      <c r="H113" s="24">
        <v>0</v>
      </c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0</v>
      </c>
      <c r="F114" s="24">
        <v>0</v>
      </c>
      <c r="G114" s="24">
        <v>0</v>
      </c>
      <c r="H114" s="24">
        <v>0</v>
      </c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0</v>
      </c>
      <c r="F115" s="24">
        <v>0</v>
      </c>
      <c r="G115" s="24">
        <v>0</v>
      </c>
      <c r="H115" s="24">
        <v>0</v>
      </c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0</v>
      </c>
      <c r="F116" s="24">
        <v>0</v>
      </c>
      <c r="G116" s="24">
        <v>0</v>
      </c>
      <c r="H116" s="24">
        <v>0</v>
      </c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</v>
      </c>
      <c r="F117" s="5">
        <f t="shared" si="17"/>
        <v>0</v>
      </c>
      <c r="G117" s="5">
        <f t="shared" si="17"/>
        <v>0</v>
      </c>
      <c r="H117" s="5">
        <f t="shared" si="17"/>
        <v>0</v>
      </c>
      <c r="I117" s="5">
        <f t="shared" si="17"/>
        <v>1</v>
      </c>
      <c r="J117" s="5">
        <f t="shared" si="17"/>
        <v>0</v>
      </c>
      <c r="K117" s="5">
        <f t="shared" si="17"/>
        <v>1</v>
      </c>
      <c r="L117" s="51">
        <f t="shared" si="14"/>
        <v>0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41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0</v>
      </c>
      <c r="F121" s="23">
        <v>0</v>
      </c>
      <c r="G121" s="23">
        <v>0</v>
      </c>
      <c r="H121" s="23">
        <v>0</v>
      </c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0</v>
      </c>
      <c r="F122" s="24">
        <v>0</v>
      </c>
      <c r="G122" s="24">
        <v>0</v>
      </c>
      <c r="H122" s="24">
        <v>0</v>
      </c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0</v>
      </c>
      <c r="F123" s="24">
        <v>0</v>
      </c>
      <c r="G123" s="24">
        <v>0</v>
      </c>
      <c r="H123" s="24">
        <v>0</v>
      </c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0</v>
      </c>
      <c r="F124" s="24">
        <v>0</v>
      </c>
      <c r="G124" s="24">
        <v>0</v>
      </c>
      <c r="H124" s="24">
        <v>0</v>
      </c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0</v>
      </c>
      <c r="F125" s="24">
        <v>0</v>
      </c>
      <c r="G125" s="24">
        <v>0</v>
      </c>
      <c r="H125" s="24">
        <v>0</v>
      </c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0</v>
      </c>
      <c r="F126" s="24">
        <v>0</v>
      </c>
      <c r="G126" s="24">
        <v>0</v>
      </c>
      <c r="H126" s="24">
        <v>0</v>
      </c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0</v>
      </c>
      <c r="F127" s="24">
        <v>0</v>
      </c>
      <c r="G127" s="24">
        <v>0</v>
      </c>
      <c r="H127" s="24">
        <v>0</v>
      </c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0</v>
      </c>
      <c r="F128" s="24">
        <v>0</v>
      </c>
      <c r="G128" s="24">
        <v>0</v>
      </c>
      <c r="H128" s="24">
        <v>0</v>
      </c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0</v>
      </c>
      <c r="F129" s="24">
        <v>0</v>
      </c>
      <c r="G129" s="24">
        <v>0</v>
      </c>
      <c r="H129" s="24">
        <v>0</v>
      </c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0</v>
      </c>
      <c r="F130" s="24">
        <v>0</v>
      </c>
      <c r="G130" s="24">
        <v>0</v>
      </c>
      <c r="H130" s="24">
        <v>0</v>
      </c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0</v>
      </c>
      <c r="F131" s="24">
        <v>0</v>
      </c>
      <c r="G131" s="24">
        <v>0</v>
      </c>
      <c r="H131" s="24">
        <v>0</v>
      </c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0</v>
      </c>
      <c r="F132" s="24">
        <v>0</v>
      </c>
      <c r="G132" s="24">
        <v>0</v>
      </c>
      <c r="H132" s="24">
        <v>0</v>
      </c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(9)</v>
      </c>
      <c r="C43" s="411"/>
      <c r="D43" s="411"/>
      <c r="E43" s="411"/>
      <c r="F43" s="411"/>
      <c r="G43" s="411"/>
      <c r="H43" s="411"/>
      <c r="I43" s="411"/>
      <c r="J43" s="411" t="str">
        <f>E87</f>
        <v>(10)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(11)</v>
      </c>
      <c r="C69" s="411"/>
      <c r="D69" s="411"/>
      <c r="E69" s="411"/>
      <c r="F69" s="411"/>
      <c r="G69" s="411"/>
      <c r="H69" s="411"/>
      <c r="I69" s="411"/>
      <c r="J69" s="411" t="str">
        <f>E119</f>
        <v>(12)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</v>
      </c>
      <c r="F73" s="23">
        <v>0</v>
      </c>
      <c r="G73" s="23">
        <v>0</v>
      </c>
      <c r="H73" s="23">
        <v>0</v>
      </c>
      <c r="I73" s="23">
        <f t="shared" ref="I73:I84" si="0">SUM(E73:F73)</f>
        <v>1</v>
      </c>
      <c r="J73" s="23">
        <f t="shared" ref="J73:J84" si="1">SUM(G73:H73)</f>
        <v>0</v>
      </c>
      <c r="K73" s="23">
        <f>SUM(I73,J73)</f>
        <v>1</v>
      </c>
      <c r="L73" s="25">
        <f>IF(K73=0,0,ROUND(J73/K73*100,1))</f>
        <v>0</v>
      </c>
      <c r="M73" s="59">
        <f>IF(K73=0,0,ROUND(K73/K$85*100,1))</f>
        <v>50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0</v>
      </c>
      <c r="F74" s="24">
        <v>0</v>
      </c>
      <c r="G74" s="24">
        <v>0</v>
      </c>
      <c r="H74" s="24">
        <v>0</v>
      </c>
      <c r="I74" s="24">
        <f t="shared" si="0"/>
        <v>0</v>
      </c>
      <c r="J74" s="24">
        <f t="shared" si="1"/>
        <v>0</v>
      </c>
      <c r="K74" s="24">
        <f t="shared" ref="K74:K84" si="2">SUM(I74,J74)</f>
        <v>0</v>
      </c>
      <c r="L74" s="26">
        <f t="shared" ref="L74:L84" si="3">IF(K74=0,0,ROUND(J74/K74*100,1))</f>
        <v>0</v>
      </c>
      <c r="M74" s="60">
        <f t="shared" ref="M74:M84" si="4">IF(K74=0,0,ROUND(K74/K$85*100,1))</f>
        <v>0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0</v>
      </c>
      <c r="F75" s="24">
        <v>0</v>
      </c>
      <c r="G75" s="24">
        <v>0</v>
      </c>
      <c r="H75" s="24">
        <v>0</v>
      </c>
      <c r="I75" s="24">
        <f t="shared" si="0"/>
        <v>0</v>
      </c>
      <c r="J75" s="24">
        <f t="shared" si="1"/>
        <v>0</v>
      </c>
      <c r="K75" s="24">
        <f t="shared" si="2"/>
        <v>0</v>
      </c>
      <c r="L75" s="26">
        <f t="shared" si="3"/>
        <v>0</v>
      </c>
      <c r="M75" s="60">
        <f t="shared" si="4"/>
        <v>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0</v>
      </c>
      <c r="F76" s="24">
        <v>0</v>
      </c>
      <c r="G76" s="24">
        <v>0</v>
      </c>
      <c r="H76" s="24">
        <v>0</v>
      </c>
      <c r="I76" s="24">
        <f t="shared" si="0"/>
        <v>0</v>
      </c>
      <c r="J76" s="24">
        <f t="shared" si="1"/>
        <v>0</v>
      </c>
      <c r="K76" s="24">
        <f t="shared" si="2"/>
        <v>0</v>
      </c>
      <c r="L76" s="26">
        <f t="shared" si="3"/>
        <v>0</v>
      </c>
      <c r="M76" s="60">
        <f t="shared" si="4"/>
        <v>0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0</v>
      </c>
      <c r="F77" s="24">
        <v>0</v>
      </c>
      <c r="G77" s="24">
        <v>0</v>
      </c>
      <c r="H77" s="24">
        <v>0</v>
      </c>
      <c r="I77" s="24">
        <f t="shared" si="0"/>
        <v>0</v>
      </c>
      <c r="J77" s="24">
        <f t="shared" si="1"/>
        <v>0</v>
      </c>
      <c r="K77" s="24">
        <f t="shared" si="2"/>
        <v>0</v>
      </c>
      <c r="L77" s="26">
        <f t="shared" si="3"/>
        <v>0</v>
      </c>
      <c r="M77" s="60">
        <f t="shared" si="4"/>
        <v>0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0</v>
      </c>
      <c r="F78" s="24">
        <v>0</v>
      </c>
      <c r="G78" s="24">
        <v>0</v>
      </c>
      <c r="H78" s="24">
        <v>0</v>
      </c>
      <c r="I78" s="24">
        <f t="shared" si="0"/>
        <v>0</v>
      </c>
      <c r="J78" s="24">
        <f t="shared" si="1"/>
        <v>0</v>
      </c>
      <c r="K78" s="24">
        <f t="shared" si="2"/>
        <v>0</v>
      </c>
      <c r="L78" s="26">
        <f t="shared" si="3"/>
        <v>0</v>
      </c>
      <c r="M78" s="60">
        <f t="shared" si="4"/>
        <v>0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</v>
      </c>
      <c r="F79" s="24">
        <v>0</v>
      </c>
      <c r="G79" s="24">
        <v>0</v>
      </c>
      <c r="H79" s="24">
        <v>0</v>
      </c>
      <c r="I79" s="24">
        <f t="shared" si="0"/>
        <v>1</v>
      </c>
      <c r="J79" s="24">
        <f t="shared" si="1"/>
        <v>0</v>
      </c>
      <c r="K79" s="24">
        <f t="shared" si="2"/>
        <v>1</v>
      </c>
      <c r="L79" s="26">
        <f t="shared" si="3"/>
        <v>0</v>
      </c>
      <c r="M79" s="60">
        <f t="shared" si="4"/>
        <v>50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0</v>
      </c>
      <c r="F80" s="24">
        <v>0</v>
      </c>
      <c r="G80" s="24">
        <v>0</v>
      </c>
      <c r="H80" s="24">
        <v>0</v>
      </c>
      <c r="I80" s="24">
        <f t="shared" si="0"/>
        <v>0</v>
      </c>
      <c r="J80" s="24">
        <f t="shared" si="1"/>
        <v>0</v>
      </c>
      <c r="K80" s="24">
        <f t="shared" si="2"/>
        <v>0</v>
      </c>
      <c r="L80" s="26">
        <f t="shared" si="3"/>
        <v>0</v>
      </c>
      <c r="M80" s="60">
        <f t="shared" si="4"/>
        <v>0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0</v>
      </c>
      <c r="F81" s="24">
        <v>0</v>
      </c>
      <c r="G81" s="24">
        <v>0</v>
      </c>
      <c r="H81" s="24">
        <v>0</v>
      </c>
      <c r="I81" s="24">
        <f t="shared" si="0"/>
        <v>0</v>
      </c>
      <c r="J81" s="24">
        <f t="shared" si="1"/>
        <v>0</v>
      </c>
      <c r="K81" s="24">
        <f t="shared" si="2"/>
        <v>0</v>
      </c>
      <c r="L81" s="26">
        <f t="shared" si="3"/>
        <v>0</v>
      </c>
      <c r="M81" s="60">
        <f t="shared" si="4"/>
        <v>0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0</v>
      </c>
      <c r="F82" s="24">
        <v>0</v>
      </c>
      <c r="G82" s="24">
        <v>0</v>
      </c>
      <c r="H82" s="24">
        <v>0</v>
      </c>
      <c r="I82" s="24">
        <f t="shared" si="0"/>
        <v>0</v>
      </c>
      <c r="J82" s="24">
        <f t="shared" si="1"/>
        <v>0</v>
      </c>
      <c r="K82" s="24">
        <f t="shared" si="2"/>
        <v>0</v>
      </c>
      <c r="L82" s="26">
        <f t="shared" si="3"/>
        <v>0</v>
      </c>
      <c r="M82" s="60">
        <f t="shared" si="4"/>
        <v>0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0</v>
      </c>
      <c r="F83" s="24">
        <v>0</v>
      </c>
      <c r="G83" s="24">
        <v>0</v>
      </c>
      <c r="H83" s="24">
        <v>0</v>
      </c>
      <c r="I83" s="24">
        <f t="shared" si="0"/>
        <v>0</v>
      </c>
      <c r="J83" s="24">
        <f t="shared" si="1"/>
        <v>0</v>
      </c>
      <c r="K83" s="24">
        <f t="shared" si="2"/>
        <v>0</v>
      </c>
      <c r="L83" s="26">
        <f t="shared" si="3"/>
        <v>0</v>
      </c>
      <c r="M83" s="60">
        <f t="shared" si="4"/>
        <v>0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0</v>
      </c>
      <c r="F84" s="24">
        <v>0</v>
      </c>
      <c r="G84" s="24">
        <v>0</v>
      </c>
      <c r="H84" s="24">
        <v>0</v>
      </c>
      <c r="I84" s="24">
        <f t="shared" si="0"/>
        <v>0</v>
      </c>
      <c r="J84" s="24">
        <f t="shared" si="1"/>
        <v>0</v>
      </c>
      <c r="K84" s="24">
        <f t="shared" si="2"/>
        <v>0</v>
      </c>
      <c r="L84" s="26">
        <f t="shared" si="3"/>
        <v>0</v>
      </c>
      <c r="M84" s="60">
        <f t="shared" si="4"/>
        <v>0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</v>
      </c>
      <c r="F85" s="5">
        <f t="shared" si="5"/>
        <v>0</v>
      </c>
      <c r="G85" s="5">
        <f t="shared" si="5"/>
        <v>0</v>
      </c>
      <c r="H85" s="5">
        <f t="shared" si="5"/>
        <v>0</v>
      </c>
      <c r="I85" s="5">
        <f t="shared" si="5"/>
        <v>2</v>
      </c>
      <c r="J85" s="5">
        <f t="shared" si="5"/>
        <v>0</v>
      </c>
      <c r="K85" s="5">
        <f t="shared" si="5"/>
        <v>2</v>
      </c>
      <c r="L85" s="51">
        <f>IF(K85=0,0,ROUND(J85/K85*100,1))</f>
        <v>0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3</v>
      </c>
      <c r="F89" s="23">
        <v>0</v>
      </c>
      <c r="G89" s="23">
        <v>0</v>
      </c>
      <c r="H89" s="23">
        <v>0</v>
      </c>
      <c r="I89" s="23">
        <f t="shared" ref="I89:I100" si="6">SUM(E89:F89)</f>
        <v>3</v>
      </c>
      <c r="J89" s="23">
        <f t="shared" ref="J89:J100" si="7">SUM(G89:H89)</f>
        <v>0</v>
      </c>
      <c r="K89" s="23">
        <f>SUM(I89,J89)</f>
        <v>3</v>
      </c>
      <c r="L89" s="25">
        <f>IF(K89=0,0,ROUND(J89/K89*100,1))</f>
        <v>0</v>
      </c>
      <c r="M89" s="59">
        <f>IF(K89=0,0,ROUND(K89/K$101*100,1))</f>
        <v>5.9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</v>
      </c>
      <c r="F90" s="24">
        <v>2</v>
      </c>
      <c r="G90" s="24">
        <v>0</v>
      </c>
      <c r="H90" s="24">
        <v>0</v>
      </c>
      <c r="I90" s="24">
        <f t="shared" si="6"/>
        <v>4</v>
      </c>
      <c r="J90" s="24">
        <f t="shared" si="7"/>
        <v>0</v>
      </c>
      <c r="K90" s="24">
        <f t="shared" ref="K90:K100" si="8">SUM(I90,J90)</f>
        <v>4</v>
      </c>
      <c r="L90" s="26">
        <f t="shared" ref="L90:L101" si="9">IF(K90=0,0,ROUND(J90/K90*100,1))</f>
        <v>0</v>
      </c>
      <c r="M90" s="60">
        <f t="shared" ref="M90:M101" si="10">IF(K90=0,0,ROUND(K90/K$101*100,1))</f>
        <v>7.8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12</v>
      </c>
      <c r="F91" s="24">
        <v>0</v>
      </c>
      <c r="G91" s="24">
        <v>0</v>
      </c>
      <c r="H91" s="24">
        <v>0</v>
      </c>
      <c r="I91" s="24">
        <f t="shared" si="6"/>
        <v>12</v>
      </c>
      <c r="J91" s="24">
        <f t="shared" si="7"/>
        <v>0</v>
      </c>
      <c r="K91" s="24">
        <f t="shared" si="8"/>
        <v>12</v>
      </c>
      <c r="L91" s="26">
        <f t="shared" si="9"/>
        <v>0</v>
      </c>
      <c r="M91" s="60">
        <f t="shared" si="10"/>
        <v>23.5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6</v>
      </c>
      <c r="F92" s="24">
        <v>3</v>
      </c>
      <c r="G92" s="24">
        <v>0</v>
      </c>
      <c r="H92" s="24">
        <v>0</v>
      </c>
      <c r="I92" s="24">
        <f t="shared" si="6"/>
        <v>9</v>
      </c>
      <c r="J92" s="24">
        <f t="shared" si="7"/>
        <v>0</v>
      </c>
      <c r="K92" s="24">
        <f t="shared" si="8"/>
        <v>9</v>
      </c>
      <c r="L92" s="26">
        <f t="shared" si="9"/>
        <v>0</v>
      </c>
      <c r="M92" s="60">
        <f t="shared" si="10"/>
        <v>17.600000000000001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</v>
      </c>
      <c r="F93" s="24">
        <v>1</v>
      </c>
      <c r="G93" s="24">
        <v>0</v>
      </c>
      <c r="H93" s="24">
        <v>0</v>
      </c>
      <c r="I93" s="24">
        <f t="shared" si="6"/>
        <v>3</v>
      </c>
      <c r="J93" s="24">
        <f t="shared" si="7"/>
        <v>0</v>
      </c>
      <c r="K93" s="24">
        <f t="shared" si="8"/>
        <v>3</v>
      </c>
      <c r="L93" s="26">
        <f t="shared" si="9"/>
        <v>0</v>
      </c>
      <c r="M93" s="60">
        <f t="shared" si="10"/>
        <v>5.9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4</v>
      </c>
      <c r="F94" s="24">
        <v>2</v>
      </c>
      <c r="G94" s="24">
        <v>0</v>
      </c>
      <c r="H94" s="24">
        <v>0</v>
      </c>
      <c r="I94" s="24">
        <f t="shared" si="6"/>
        <v>6</v>
      </c>
      <c r="J94" s="24">
        <f t="shared" si="7"/>
        <v>0</v>
      </c>
      <c r="K94" s="24">
        <f t="shared" si="8"/>
        <v>6</v>
      </c>
      <c r="L94" s="26">
        <f t="shared" si="9"/>
        <v>0</v>
      </c>
      <c r="M94" s="60">
        <f t="shared" si="10"/>
        <v>11.8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4</v>
      </c>
      <c r="F95" s="24">
        <v>0</v>
      </c>
      <c r="G95" s="24">
        <v>0</v>
      </c>
      <c r="H95" s="24">
        <v>0</v>
      </c>
      <c r="I95" s="24">
        <f t="shared" si="6"/>
        <v>4</v>
      </c>
      <c r="J95" s="24">
        <f t="shared" si="7"/>
        <v>0</v>
      </c>
      <c r="K95" s="24">
        <f t="shared" si="8"/>
        <v>4</v>
      </c>
      <c r="L95" s="26">
        <f t="shared" si="9"/>
        <v>0</v>
      </c>
      <c r="M95" s="60">
        <f t="shared" si="10"/>
        <v>7.8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</v>
      </c>
      <c r="F96" s="24">
        <v>0</v>
      </c>
      <c r="G96" s="24">
        <v>0</v>
      </c>
      <c r="H96" s="24">
        <v>0</v>
      </c>
      <c r="I96" s="24">
        <f t="shared" si="6"/>
        <v>1</v>
      </c>
      <c r="J96" s="24">
        <f t="shared" si="7"/>
        <v>0</v>
      </c>
      <c r="K96" s="24">
        <f t="shared" si="8"/>
        <v>1</v>
      </c>
      <c r="L96" s="26">
        <f t="shared" si="9"/>
        <v>0</v>
      </c>
      <c r="M96" s="60">
        <f t="shared" si="10"/>
        <v>2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</v>
      </c>
      <c r="F97" s="24">
        <v>0</v>
      </c>
      <c r="G97" s="24">
        <v>0</v>
      </c>
      <c r="H97" s="24">
        <v>0</v>
      </c>
      <c r="I97" s="24">
        <f t="shared" si="6"/>
        <v>1</v>
      </c>
      <c r="J97" s="24">
        <f t="shared" si="7"/>
        <v>0</v>
      </c>
      <c r="K97" s="24">
        <f t="shared" si="8"/>
        <v>1</v>
      </c>
      <c r="L97" s="26">
        <f t="shared" si="9"/>
        <v>0</v>
      </c>
      <c r="M97" s="60">
        <f t="shared" si="10"/>
        <v>2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</v>
      </c>
      <c r="F98" s="24">
        <v>0</v>
      </c>
      <c r="G98" s="24">
        <v>0</v>
      </c>
      <c r="H98" s="24">
        <v>0</v>
      </c>
      <c r="I98" s="24">
        <f t="shared" si="6"/>
        <v>1</v>
      </c>
      <c r="J98" s="24">
        <f t="shared" si="7"/>
        <v>0</v>
      </c>
      <c r="K98" s="24">
        <f t="shared" si="8"/>
        <v>1</v>
      </c>
      <c r="L98" s="26">
        <f t="shared" si="9"/>
        <v>0</v>
      </c>
      <c r="M98" s="60">
        <f t="shared" si="10"/>
        <v>2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</v>
      </c>
      <c r="F99" s="24">
        <v>2</v>
      </c>
      <c r="G99" s="24">
        <v>0</v>
      </c>
      <c r="H99" s="24">
        <v>0</v>
      </c>
      <c r="I99" s="24">
        <f t="shared" si="6"/>
        <v>4</v>
      </c>
      <c r="J99" s="24">
        <f t="shared" si="7"/>
        <v>0</v>
      </c>
      <c r="K99" s="24">
        <f t="shared" si="8"/>
        <v>4</v>
      </c>
      <c r="L99" s="26">
        <f t="shared" si="9"/>
        <v>0</v>
      </c>
      <c r="M99" s="60">
        <f t="shared" si="10"/>
        <v>7.8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2</v>
      </c>
      <c r="F100" s="24">
        <v>1</v>
      </c>
      <c r="G100" s="24">
        <v>0</v>
      </c>
      <c r="H100" s="24">
        <v>0</v>
      </c>
      <c r="I100" s="24">
        <f t="shared" si="6"/>
        <v>3</v>
      </c>
      <c r="J100" s="24">
        <f t="shared" si="7"/>
        <v>0</v>
      </c>
      <c r="K100" s="24">
        <f t="shared" si="8"/>
        <v>3</v>
      </c>
      <c r="L100" s="26">
        <f t="shared" si="9"/>
        <v>0</v>
      </c>
      <c r="M100" s="60">
        <f t="shared" si="10"/>
        <v>5.9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40</v>
      </c>
      <c r="F101" s="5">
        <f t="shared" si="11"/>
        <v>11</v>
      </c>
      <c r="G101" s="5">
        <f t="shared" si="11"/>
        <v>0</v>
      </c>
      <c r="H101" s="5">
        <f t="shared" si="11"/>
        <v>0</v>
      </c>
      <c r="I101" s="5">
        <f t="shared" si="11"/>
        <v>51</v>
      </c>
      <c r="J101" s="5">
        <f t="shared" si="11"/>
        <v>0</v>
      </c>
      <c r="K101" s="5">
        <f t="shared" si="11"/>
        <v>51</v>
      </c>
      <c r="L101" s="51">
        <f t="shared" si="9"/>
        <v>0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1</v>
      </c>
      <c r="J105" s="23">
        <f t="shared" ref="J105:J116" si="13">SUM(G105:H105)</f>
        <v>0</v>
      </c>
      <c r="K105" s="23">
        <f>SUM(I105,J105)</f>
        <v>1</v>
      </c>
      <c r="L105" s="25">
        <f t="shared" ref="L105:L117" si="14">IF(K105=0,0,ROUND(J105/K105*100,1))</f>
        <v>0</v>
      </c>
      <c r="M105" s="59">
        <f>IF(K105=0,0,ROUND(K105/K$117*100,1))</f>
        <v>3.2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0</v>
      </c>
      <c r="F106" s="24">
        <v>1</v>
      </c>
      <c r="G106" s="24">
        <v>0</v>
      </c>
      <c r="H106" s="24">
        <v>0</v>
      </c>
      <c r="I106" s="24">
        <f t="shared" si="12"/>
        <v>1</v>
      </c>
      <c r="J106" s="24">
        <f t="shared" si="13"/>
        <v>0</v>
      </c>
      <c r="K106" s="24">
        <f t="shared" ref="K106:K116" si="15">SUM(I106,J106)</f>
        <v>1</v>
      </c>
      <c r="L106" s="26">
        <f t="shared" si="14"/>
        <v>0</v>
      </c>
      <c r="M106" s="60">
        <f t="shared" ref="M106:M117" si="16">IF(K106=0,0,ROUND(K106/K$117*100,1))</f>
        <v>3.2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2</v>
      </c>
      <c r="F107" s="24">
        <v>0</v>
      </c>
      <c r="G107" s="24">
        <v>0</v>
      </c>
      <c r="H107" s="24">
        <v>0</v>
      </c>
      <c r="I107" s="24">
        <f t="shared" si="12"/>
        <v>2</v>
      </c>
      <c r="J107" s="24">
        <f t="shared" si="13"/>
        <v>0</v>
      </c>
      <c r="K107" s="24">
        <f t="shared" si="15"/>
        <v>2</v>
      </c>
      <c r="L107" s="26">
        <f t="shared" si="14"/>
        <v>0</v>
      </c>
      <c r="M107" s="60">
        <f t="shared" si="16"/>
        <v>6.5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3</v>
      </c>
      <c r="F108" s="24">
        <v>1</v>
      </c>
      <c r="G108" s="24">
        <v>0</v>
      </c>
      <c r="H108" s="24">
        <v>0</v>
      </c>
      <c r="I108" s="24">
        <f t="shared" si="12"/>
        <v>4</v>
      </c>
      <c r="J108" s="24">
        <f t="shared" si="13"/>
        <v>0</v>
      </c>
      <c r="K108" s="24">
        <f t="shared" si="15"/>
        <v>4</v>
      </c>
      <c r="L108" s="26">
        <f t="shared" si="14"/>
        <v>0</v>
      </c>
      <c r="M108" s="60">
        <f t="shared" si="16"/>
        <v>12.9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</v>
      </c>
      <c r="F109" s="24">
        <v>1</v>
      </c>
      <c r="G109" s="24">
        <v>0</v>
      </c>
      <c r="H109" s="24">
        <v>0</v>
      </c>
      <c r="I109" s="24">
        <f t="shared" si="12"/>
        <v>2</v>
      </c>
      <c r="J109" s="24">
        <f t="shared" si="13"/>
        <v>0</v>
      </c>
      <c r="K109" s="24">
        <f t="shared" si="15"/>
        <v>2</v>
      </c>
      <c r="L109" s="26">
        <f t="shared" si="14"/>
        <v>0</v>
      </c>
      <c r="M109" s="60">
        <f t="shared" si="16"/>
        <v>6.5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2</v>
      </c>
      <c r="F110" s="24">
        <v>1</v>
      </c>
      <c r="G110" s="24">
        <v>0</v>
      </c>
      <c r="H110" s="24">
        <v>0</v>
      </c>
      <c r="I110" s="24">
        <f t="shared" si="12"/>
        <v>3</v>
      </c>
      <c r="J110" s="24">
        <f t="shared" si="13"/>
        <v>0</v>
      </c>
      <c r="K110" s="24">
        <f t="shared" si="15"/>
        <v>3</v>
      </c>
      <c r="L110" s="26">
        <f t="shared" si="14"/>
        <v>0</v>
      </c>
      <c r="M110" s="60">
        <f t="shared" si="16"/>
        <v>9.6999999999999993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2</v>
      </c>
      <c r="F111" s="24">
        <v>0</v>
      </c>
      <c r="G111" s="24">
        <v>0</v>
      </c>
      <c r="H111" s="24">
        <v>0</v>
      </c>
      <c r="I111" s="24">
        <f t="shared" si="12"/>
        <v>2</v>
      </c>
      <c r="J111" s="24">
        <f t="shared" si="13"/>
        <v>0</v>
      </c>
      <c r="K111" s="24">
        <f t="shared" si="15"/>
        <v>2</v>
      </c>
      <c r="L111" s="26">
        <f t="shared" si="14"/>
        <v>0</v>
      </c>
      <c r="M111" s="60">
        <f t="shared" si="16"/>
        <v>6.5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</v>
      </c>
      <c r="F112" s="24">
        <v>0</v>
      </c>
      <c r="G112" s="24">
        <v>1</v>
      </c>
      <c r="H112" s="24">
        <v>0</v>
      </c>
      <c r="I112" s="24">
        <f t="shared" si="12"/>
        <v>1</v>
      </c>
      <c r="J112" s="24">
        <f t="shared" si="13"/>
        <v>1</v>
      </c>
      <c r="K112" s="24">
        <f t="shared" si="15"/>
        <v>2</v>
      </c>
      <c r="L112" s="26">
        <f t="shared" si="14"/>
        <v>50</v>
      </c>
      <c r="M112" s="60">
        <f t="shared" si="16"/>
        <v>6.5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</v>
      </c>
      <c r="F113" s="24">
        <v>0</v>
      </c>
      <c r="G113" s="24">
        <v>0</v>
      </c>
      <c r="H113" s="24">
        <v>0</v>
      </c>
      <c r="I113" s="24">
        <f t="shared" si="12"/>
        <v>1</v>
      </c>
      <c r="J113" s="24">
        <f t="shared" si="13"/>
        <v>0</v>
      </c>
      <c r="K113" s="24">
        <f t="shared" si="15"/>
        <v>1</v>
      </c>
      <c r="L113" s="26">
        <f t="shared" si="14"/>
        <v>0</v>
      </c>
      <c r="M113" s="60">
        <f t="shared" si="16"/>
        <v>3.2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6</v>
      </c>
      <c r="F114" s="24">
        <v>0</v>
      </c>
      <c r="G114" s="24">
        <v>0</v>
      </c>
      <c r="H114" s="24">
        <v>0</v>
      </c>
      <c r="I114" s="24">
        <f t="shared" si="12"/>
        <v>6</v>
      </c>
      <c r="J114" s="24">
        <f t="shared" si="13"/>
        <v>0</v>
      </c>
      <c r="K114" s="24">
        <f t="shared" si="15"/>
        <v>6</v>
      </c>
      <c r="L114" s="26">
        <f t="shared" si="14"/>
        <v>0</v>
      </c>
      <c r="M114" s="60">
        <f t="shared" si="16"/>
        <v>19.399999999999999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4</v>
      </c>
      <c r="F115" s="24">
        <v>0</v>
      </c>
      <c r="G115" s="24">
        <v>0</v>
      </c>
      <c r="H115" s="24">
        <v>0</v>
      </c>
      <c r="I115" s="24">
        <f t="shared" si="12"/>
        <v>4</v>
      </c>
      <c r="J115" s="24">
        <f t="shared" si="13"/>
        <v>0</v>
      </c>
      <c r="K115" s="24">
        <f t="shared" si="15"/>
        <v>4</v>
      </c>
      <c r="L115" s="26">
        <f t="shared" si="14"/>
        <v>0</v>
      </c>
      <c r="M115" s="60">
        <f t="shared" si="16"/>
        <v>12.9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2</v>
      </c>
      <c r="F116" s="24">
        <v>1</v>
      </c>
      <c r="G116" s="24">
        <v>0</v>
      </c>
      <c r="H116" s="24">
        <v>0</v>
      </c>
      <c r="I116" s="24">
        <f t="shared" si="12"/>
        <v>3</v>
      </c>
      <c r="J116" s="24">
        <f t="shared" si="13"/>
        <v>0</v>
      </c>
      <c r="K116" s="24">
        <f t="shared" si="15"/>
        <v>3</v>
      </c>
      <c r="L116" s="26">
        <f t="shared" si="14"/>
        <v>0</v>
      </c>
      <c r="M116" s="60">
        <f t="shared" si="16"/>
        <v>9.6999999999999993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25</v>
      </c>
      <c r="F117" s="5">
        <f t="shared" si="17"/>
        <v>5</v>
      </c>
      <c r="G117" s="5">
        <f t="shared" si="17"/>
        <v>1</v>
      </c>
      <c r="H117" s="5">
        <f t="shared" si="17"/>
        <v>0</v>
      </c>
      <c r="I117" s="5">
        <f t="shared" si="17"/>
        <v>30</v>
      </c>
      <c r="J117" s="5">
        <f t="shared" si="17"/>
        <v>1</v>
      </c>
      <c r="K117" s="5">
        <f t="shared" si="17"/>
        <v>31</v>
      </c>
      <c r="L117" s="51">
        <f t="shared" si="14"/>
        <v>3.2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37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1</v>
      </c>
      <c r="F121" s="23">
        <v>0</v>
      </c>
      <c r="G121" s="23">
        <v>0</v>
      </c>
      <c r="H121" s="23">
        <v>0</v>
      </c>
      <c r="I121" s="23">
        <f t="shared" ref="I121:I132" si="18">SUM(E121:F121)</f>
        <v>1</v>
      </c>
      <c r="J121" s="23">
        <f t="shared" ref="J121:J132" si="19">SUM(G121:H121)</f>
        <v>0</v>
      </c>
      <c r="K121" s="23">
        <f>SUM(I121,J121)</f>
        <v>1</v>
      </c>
      <c r="L121" s="25">
        <f t="shared" ref="L121:L133" si="20">IF(K121=0,0,ROUND(J121/K121*100,1))</f>
        <v>0</v>
      </c>
      <c r="M121" s="59">
        <f>IF(K121=0,0,ROUND(K121/K$133*100,1))</f>
        <v>16.7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</v>
      </c>
      <c r="F122" s="24">
        <v>0</v>
      </c>
      <c r="G122" s="24">
        <v>0</v>
      </c>
      <c r="H122" s="24">
        <v>0</v>
      </c>
      <c r="I122" s="24">
        <f t="shared" si="18"/>
        <v>1</v>
      </c>
      <c r="J122" s="24">
        <f t="shared" si="19"/>
        <v>0</v>
      </c>
      <c r="K122" s="24">
        <f t="shared" ref="K122:K132" si="21">SUM(I122,J122)</f>
        <v>1</v>
      </c>
      <c r="L122" s="26">
        <f t="shared" si="20"/>
        <v>0</v>
      </c>
      <c r="M122" s="60">
        <f t="shared" ref="M122:M133" si="22">IF(K122=0,0,ROUND(K122/K$133*100,1))</f>
        <v>16.7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0</v>
      </c>
      <c r="F123" s="24">
        <v>0</v>
      </c>
      <c r="G123" s="24">
        <v>0</v>
      </c>
      <c r="H123" s="24">
        <v>0</v>
      </c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</v>
      </c>
      <c r="F124" s="24">
        <v>0</v>
      </c>
      <c r="G124" s="24">
        <v>0</v>
      </c>
      <c r="H124" s="24">
        <v>0</v>
      </c>
      <c r="I124" s="24">
        <f t="shared" si="18"/>
        <v>1</v>
      </c>
      <c r="J124" s="24">
        <f t="shared" si="19"/>
        <v>0</v>
      </c>
      <c r="K124" s="24">
        <f t="shared" si="21"/>
        <v>1</v>
      </c>
      <c r="L124" s="26">
        <f t="shared" si="20"/>
        <v>0</v>
      </c>
      <c r="M124" s="60">
        <f t="shared" si="22"/>
        <v>16.7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0</v>
      </c>
      <c r="F125" s="24">
        <v>1</v>
      </c>
      <c r="G125" s="24">
        <v>0</v>
      </c>
      <c r="H125" s="24">
        <v>0</v>
      </c>
      <c r="I125" s="24">
        <f t="shared" si="18"/>
        <v>1</v>
      </c>
      <c r="J125" s="24">
        <f t="shared" si="19"/>
        <v>0</v>
      </c>
      <c r="K125" s="24">
        <f t="shared" si="21"/>
        <v>1</v>
      </c>
      <c r="L125" s="26">
        <f t="shared" si="20"/>
        <v>0</v>
      </c>
      <c r="M125" s="60">
        <f t="shared" si="22"/>
        <v>16.7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0</v>
      </c>
      <c r="F126" s="24">
        <v>0</v>
      </c>
      <c r="G126" s="24">
        <v>0</v>
      </c>
      <c r="H126" s="24">
        <v>0</v>
      </c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0</v>
      </c>
      <c r="F127" s="24">
        <v>0</v>
      </c>
      <c r="G127" s="24">
        <v>0</v>
      </c>
      <c r="H127" s="24">
        <v>0</v>
      </c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0</v>
      </c>
      <c r="F128" s="24">
        <v>0</v>
      </c>
      <c r="G128" s="24">
        <v>0</v>
      </c>
      <c r="H128" s="24">
        <v>0</v>
      </c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</v>
      </c>
      <c r="F129" s="24">
        <v>0</v>
      </c>
      <c r="G129" s="24">
        <v>0</v>
      </c>
      <c r="H129" s="24">
        <v>0</v>
      </c>
      <c r="I129" s="24">
        <f t="shared" si="18"/>
        <v>1</v>
      </c>
      <c r="J129" s="24">
        <f t="shared" si="19"/>
        <v>0</v>
      </c>
      <c r="K129" s="24">
        <f t="shared" si="21"/>
        <v>1</v>
      </c>
      <c r="L129" s="26">
        <f t="shared" si="20"/>
        <v>0</v>
      </c>
      <c r="M129" s="60">
        <f t="shared" si="22"/>
        <v>16.7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</v>
      </c>
      <c r="F130" s="24">
        <v>0</v>
      </c>
      <c r="G130" s="24">
        <v>0</v>
      </c>
      <c r="H130" s="24">
        <v>0</v>
      </c>
      <c r="I130" s="24">
        <f t="shared" si="18"/>
        <v>1</v>
      </c>
      <c r="J130" s="24">
        <f t="shared" si="19"/>
        <v>0</v>
      </c>
      <c r="K130" s="24">
        <f t="shared" si="21"/>
        <v>1</v>
      </c>
      <c r="L130" s="26">
        <f t="shared" si="20"/>
        <v>0</v>
      </c>
      <c r="M130" s="60">
        <f t="shared" si="22"/>
        <v>16.7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0</v>
      </c>
      <c r="F131" s="24">
        <v>0</v>
      </c>
      <c r="G131" s="24">
        <v>0</v>
      </c>
      <c r="H131" s="24">
        <v>0</v>
      </c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0</v>
      </c>
      <c r="F132" s="24">
        <v>0</v>
      </c>
      <c r="G132" s="24">
        <v>0</v>
      </c>
      <c r="H132" s="24">
        <v>0</v>
      </c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5</v>
      </c>
      <c r="F133" s="5">
        <f t="shared" si="23"/>
        <v>1</v>
      </c>
      <c r="G133" s="5">
        <f t="shared" si="23"/>
        <v>0</v>
      </c>
      <c r="H133" s="5">
        <f t="shared" si="23"/>
        <v>0</v>
      </c>
      <c r="I133" s="5">
        <f t="shared" si="23"/>
        <v>6</v>
      </c>
      <c r="J133" s="5">
        <f t="shared" si="23"/>
        <v>0</v>
      </c>
      <c r="K133" s="5">
        <f t="shared" si="23"/>
        <v>6</v>
      </c>
      <c r="L133" s="51">
        <f t="shared" si="20"/>
        <v>0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(13)</v>
      </c>
      <c r="C43" s="411"/>
      <c r="D43" s="411"/>
      <c r="E43" s="411"/>
      <c r="F43" s="411"/>
      <c r="G43" s="411"/>
      <c r="H43" s="411"/>
      <c r="I43" s="411"/>
      <c r="J43" s="411" t="str">
        <f>E87</f>
        <v>(14)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A断面流入計(1+2+7+8)</v>
      </c>
      <c r="C69" s="411"/>
      <c r="D69" s="411"/>
      <c r="E69" s="411"/>
      <c r="F69" s="411"/>
      <c r="G69" s="411"/>
      <c r="H69" s="411"/>
      <c r="I69" s="411"/>
      <c r="J69" s="411" t="str">
        <f>E119</f>
        <v>A断面流出計(3+6+7+14)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32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</v>
      </c>
      <c r="F73" s="23">
        <v>0</v>
      </c>
      <c r="G73" s="23">
        <v>0</v>
      </c>
      <c r="H73" s="23">
        <v>0</v>
      </c>
      <c r="I73" s="23">
        <f t="shared" ref="I73:I84" si="0">SUM(E73:F73)</f>
        <v>1</v>
      </c>
      <c r="J73" s="23">
        <f t="shared" ref="J73:J84" si="1">SUM(G73:H73)</f>
        <v>0</v>
      </c>
      <c r="K73" s="23">
        <f>SUM(I73,J73)</f>
        <v>1</v>
      </c>
      <c r="L73" s="25">
        <f>IF(K73=0,0,ROUND(J73/K73*100,1))</f>
        <v>0</v>
      </c>
      <c r="M73" s="59">
        <f>IF(K73=0,0,ROUND(K73/K$85*100,1))</f>
        <v>50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0</v>
      </c>
      <c r="F74" s="24">
        <v>0</v>
      </c>
      <c r="G74" s="24">
        <v>0</v>
      </c>
      <c r="H74" s="24">
        <v>0</v>
      </c>
      <c r="I74" s="24">
        <f t="shared" si="0"/>
        <v>0</v>
      </c>
      <c r="J74" s="24">
        <f t="shared" si="1"/>
        <v>0</v>
      </c>
      <c r="K74" s="24">
        <f t="shared" ref="K74:K84" si="2">SUM(I74,J74)</f>
        <v>0</v>
      </c>
      <c r="L74" s="26">
        <f t="shared" ref="L74:L84" si="3">IF(K74=0,0,ROUND(J74/K74*100,1))</f>
        <v>0</v>
      </c>
      <c r="M74" s="60">
        <f t="shared" ref="M74:M84" si="4">IF(K74=0,0,ROUND(K74/K$85*100,1))</f>
        <v>0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</v>
      </c>
      <c r="F75" s="24">
        <v>0</v>
      </c>
      <c r="G75" s="24">
        <v>0</v>
      </c>
      <c r="H75" s="24">
        <v>0</v>
      </c>
      <c r="I75" s="24">
        <f t="shared" si="0"/>
        <v>1</v>
      </c>
      <c r="J75" s="24">
        <f t="shared" si="1"/>
        <v>0</v>
      </c>
      <c r="K75" s="24">
        <f t="shared" si="2"/>
        <v>1</v>
      </c>
      <c r="L75" s="26">
        <f t="shared" si="3"/>
        <v>0</v>
      </c>
      <c r="M75" s="60">
        <f t="shared" si="4"/>
        <v>50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0</v>
      </c>
      <c r="F76" s="24">
        <v>0</v>
      </c>
      <c r="G76" s="24">
        <v>0</v>
      </c>
      <c r="H76" s="24">
        <v>0</v>
      </c>
      <c r="I76" s="24">
        <f t="shared" si="0"/>
        <v>0</v>
      </c>
      <c r="J76" s="24">
        <f t="shared" si="1"/>
        <v>0</v>
      </c>
      <c r="K76" s="24">
        <f t="shared" si="2"/>
        <v>0</v>
      </c>
      <c r="L76" s="26">
        <f t="shared" si="3"/>
        <v>0</v>
      </c>
      <c r="M76" s="60">
        <f t="shared" si="4"/>
        <v>0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0</v>
      </c>
      <c r="F77" s="24">
        <v>0</v>
      </c>
      <c r="G77" s="24">
        <v>0</v>
      </c>
      <c r="H77" s="24">
        <v>0</v>
      </c>
      <c r="I77" s="24">
        <f t="shared" si="0"/>
        <v>0</v>
      </c>
      <c r="J77" s="24">
        <f t="shared" si="1"/>
        <v>0</v>
      </c>
      <c r="K77" s="24">
        <f t="shared" si="2"/>
        <v>0</v>
      </c>
      <c r="L77" s="26">
        <f t="shared" si="3"/>
        <v>0</v>
      </c>
      <c r="M77" s="60">
        <f t="shared" si="4"/>
        <v>0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0</v>
      </c>
      <c r="F78" s="24">
        <v>0</v>
      </c>
      <c r="G78" s="24">
        <v>0</v>
      </c>
      <c r="H78" s="24">
        <v>0</v>
      </c>
      <c r="I78" s="24">
        <f t="shared" si="0"/>
        <v>0</v>
      </c>
      <c r="J78" s="24">
        <f t="shared" si="1"/>
        <v>0</v>
      </c>
      <c r="K78" s="24">
        <f t="shared" si="2"/>
        <v>0</v>
      </c>
      <c r="L78" s="26">
        <f t="shared" si="3"/>
        <v>0</v>
      </c>
      <c r="M78" s="60">
        <f t="shared" si="4"/>
        <v>0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0</v>
      </c>
      <c r="F79" s="24">
        <v>0</v>
      </c>
      <c r="G79" s="24">
        <v>0</v>
      </c>
      <c r="H79" s="24">
        <v>0</v>
      </c>
      <c r="I79" s="24">
        <f t="shared" si="0"/>
        <v>0</v>
      </c>
      <c r="J79" s="24">
        <f t="shared" si="1"/>
        <v>0</v>
      </c>
      <c r="K79" s="24">
        <f t="shared" si="2"/>
        <v>0</v>
      </c>
      <c r="L79" s="26">
        <f t="shared" si="3"/>
        <v>0</v>
      </c>
      <c r="M79" s="60">
        <f t="shared" si="4"/>
        <v>0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0</v>
      </c>
      <c r="F80" s="24">
        <v>0</v>
      </c>
      <c r="G80" s="24">
        <v>0</v>
      </c>
      <c r="H80" s="24">
        <v>0</v>
      </c>
      <c r="I80" s="24">
        <f t="shared" si="0"/>
        <v>0</v>
      </c>
      <c r="J80" s="24">
        <f t="shared" si="1"/>
        <v>0</v>
      </c>
      <c r="K80" s="24">
        <f t="shared" si="2"/>
        <v>0</v>
      </c>
      <c r="L80" s="26">
        <f t="shared" si="3"/>
        <v>0</v>
      </c>
      <c r="M80" s="60">
        <f t="shared" si="4"/>
        <v>0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0</v>
      </c>
      <c r="F81" s="24">
        <v>0</v>
      </c>
      <c r="G81" s="24">
        <v>0</v>
      </c>
      <c r="H81" s="24">
        <v>0</v>
      </c>
      <c r="I81" s="24">
        <f t="shared" si="0"/>
        <v>0</v>
      </c>
      <c r="J81" s="24">
        <f t="shared" si="1"/>
        <v>0</v>
      </c>
      <c r="K81" s="24">
        <f t="shared" si="2"/>
        <v>0</v>
      </c>
      <c r="L81" s="26">
        <f t="shared" si="3"/>
        <v>0</v>
      </c>
      <c r="M81" s="60">
        <f t="shared" si="4"/>
        <v>0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0</v>
      </c>
      <c r="F82" s="24">
        <v>0</v>
      </c>
      <c r="G82" s="24">
        <v>0</v>
      </c>
      <c r="H82" s="24">
        <v>0</v>
      </c>
      <c r="I82" s="24">
        <f t="shared" si="0"/>
        <v>0</v>
      </c>
      <c r="J82" s="24">
        <f t="shared" si="1"/>
        <v>0</v>
      </c>
      <c r="K82" s="24">
        <f t="shared" si="2"/>
        <v>0</v>
      </c>
      <c r="L82" s="26">
        <f t="shared" si="3"/>
        <v>0</v>
      </c>
      <c r="M82" s="60">
        <f t="shared" si="4"/>
        <v>0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0</v>
      </c>
      <c r="F83" s="24">
        <v>0</v>
      </c>
      <c r="G83" s="24">
        <v>0</v>
      </c>
      <c r="H83" s="24">
        <v>0</v>
      </c>
      <c r="I83" s="24">
        <f t="shared" si="0"/>
        <v>0</v>
      </c>
      <c r="J83" s="24">
        <f t="shared" si="1"/>
        <v>0</v>
      </c>
      <c r="K83" s="24">
        <f t="shared" si="2"/>
        <v>0</v>
      </c>
      <c r="L83" s="26">
        <f t="shared" si="3"/>
        <v>0</v>
      </c>
      <c r="M83" s="60">
        <f t="shared" si="4"/>
        <v>0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0</v>
      </c>
      <c r="F84" s="24">
        <v>0</v>
      </c>
      <c r="G84" s="24">
        <v>0</v>
      </c>
      <c r="H84" s="24">
        <v>0</v>
      </c>
      <c r="I84" s="24">
        <f t="shared" si="0"/>
        <v>0</v>
      </c>
      <c r="J84" s="24">
        <f t="shared" si="1"/>
        <v>0</v>
      </c>
      <c r="K84" s="24">
        <f t="shared" si="2"/>
        <v>0</v>
      </c>
      <c r="L84" s="26">
        <f t="shared" si="3"/>
        <v>0</v>
      </c>
      <c r="M84" s="60">
        <f t="shared" si="4"/>
        <v>0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</v>
      </c>
      <c r="F85" s="5">
        <f t="shared" si="5"/>
        <v>0</v>
      </c>
      <c r="G85" s="5">
        <f t="shared" si="5"/>
        <v>0</v>
      </c>
      <c r="H85" s="5">
        <f t="shared" si="5"/>
        <v>0</v>
      </c>
      <c r="I85" s="5">
        <f t="shared" si="5"/>
        <v>2</v>
      </c>
      <c r="J85" s="5">
        <f t="shared" si="5"/>
        <v>0</v>
      </c>
      <c r="K85" s="5">
        <f t="shared" si="5"/>
        <v>2</v>
      </c>
      <c r="L85" s="51">
        <f>IF(K85=0,0,ROUND(J85/K85*100,1))</f>
        <v>0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33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0</v>
      </c>
      <c r="F89" s="23">
        <v>0</v>
      </c>
      <c r="G89" s="23">
        <v>0</v>
      </c>
      <c r="H89" s="23">
        <v>0</v>
      </c>
      <c r="I89" s="23">
        <f t="shared" ref="I89:I100" si="6">SUM(E89:F89)</f>
        <v>0</v>
      </c>
      <c r="J89" s="23">
        <f t="shared" ref="J89:J100" si="7">SUM(G89:H89)</f>
        <v>0</v>
      </c>
      <c r="K89" s="23">
        <f>SUM(I89,J89)</f>
        <v>0</v>
      </c>
      <c r="L89" s="25">
        <f>IF(K89=0,0,ROUND(J89/K89*100,1))</f>
        <v>0</v>
      </c>
      <c r="M89" s="59">
        <f>IF(K89=0,0,ROUND(K89/K$101*100,1))</f>
        <v>0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</v>
      </c>
      <c r="F90" s="24">
        <v>0</v>
      </c>
      <c r="G90" s="24">
        <v>0</v>
      </c>
      <c r="H90" s="24">
        <v>0</v>
      </c>
      <c r="I90" s="24">
        <f t="shared" si="6"/>
        <v>1</v>
      </c>
      <c r="J90" s="24">
        <f t="shared" si="7"/>
        <v>0</v>
      </c>
      <c r="K90" s="24">
        <f t="shared" ref="K90:K100" si="8">SUM(I90,J90)</f>
        <v>1</v>
      </c>
      <c r="L90" s="26">
        <f t="shared" ref="L90:L101" si="9">IF(K90=0,0,ROUND(J90/K90*100,1))</f>
        <v>0</v>
      </c>
      <c r="M90" s="60">
        <f t="shared" ref="M90:M101" si="10">IF(K90=0,0,ROUND(K90/K$101*100,1))</f>
        <v>14.3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</v>
      </c>
      <c r="F91" s="24">
        <v>0</v>
      </c>
      <c r="G91" s="24">
        <v>0</v>
      </c>
      <c r="H91" s="24">
        <v>0</v>
      </c>
      <c r="I91" s="24">
        <f t="shared" si="6"/>
        <v>1</v>
      </c>
      <c r="J91" s="24">
        <f t="shared" si="7"/>
        <v>0</v>
      </c>
      <c r="K91" s="24">
        <f t="shared" si="8"/>
        <v>1</v>
      </c>
      <c r="L91" s="26">
        <f t="shared" si="9"/>
        <v>0</v>
      </c>
      <c r="M91" s="60">
        <f t="shared" si="10"/>
        <v>14.3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</v>
      </c>
      <c r="F92" s="24">
        <v>0</v>
      </c>
      <c r="G92" s="24">
        <v>0</v>
      </c>
      <c r="H92" s="24">
        <v>0</v>
      </c>
      <c r="I92" s="24">
        <f t="shared" si="6"/>
        <v>1</v>
      </c>
      <c r="J92" s="24">
        <f t="shared" si="7"/>
        <v>0</v>
      </c>
      <c r="K92" s="24">
        <f t="shared" si="8"/>
        <v>1</v>
      </c>
      <c r="L92" s="26">
        <f t="shared" si="9"/>
        <v>0</v>
      </c>
      <c r="M92" s="60">
        <f t="shared" si="10"/>
        <v>14.3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</v>
      </c>
      <c r="F93" s="24">
        <v>0</v>
      </c>
      <c r="G93" s="24">
        <v>0</v>
      </c>
      <c r="H93" s="24">
        <v>0</v>
      </c>
      <c r="I93" s="24">
        <f t="shared" si="6"/>
        <v>1</v>
      </c>
      <c r="J93" s="24">
        <f t="shared" si="7"/>
        <v>0</v>
      </c>
      <c r="K93" s="24">
        <f t="shared" si="8"/>
        <v>1</v>
      </c>
      <c r="L93" s="26">
        <f t="shared" si="9"/>
        <v>0</v>
      </c>
      <c r="M93" s="60">
        <f t="shared" si="10"/>
        <v>14.3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0</v>
      </c>
      <c r="F94" s="24">
        <v>0</v>
      </c>
      <c r="G94" s="24">
        <v>0</v>
      </c>
      <c r="H94" s="24">
        <v>0</v>
      </c>
      <c r="I94" s="24">
        <f t="shared" si="6"/>
        <v>0</v>
      </c>
      <c r="J94" s="24">
        <f t="shared" si="7"/>
        <v>0</v>
      </c>
      <c r="K94" s="24">
        <f t="shared" si="8"/>
        <v>0</v>
      </c>
      <c r="L94" s="26">
        <f t="shared" si="9"/>
        <v>0</v>
      </c>
      <c r="M94" s="60">
        <f t="shared" si="10"/>
        <v>0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0</v>
      </c>
      <c r="F95" s="24">
        <v>0</v>
      </c>
      <c r="G95" s="24">
        <v>0</v>
      </c>
      <c r="H95" s="24">
        <v>0</v>
      </c>
      <c r="I95" s="24">
        <f t="shared" si="6"/>
        <v>0</v>
      </c>
      <c r="J95" s="24">
        <f t="shared" si="7"/>
        <v>0</v>
      </c>
      <c r="K95" s="24">
        <f t="shared" si="8"/>
        <v>0</v>
      </c>
      <c r="L95" s="26">
        <f t="shared" si="9"/>
        <v>0</v>
      </c>
      <c r="M95" s="60">
        <f t="shared" si="10"/>
        <v>0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</v>
      </c>
      <c r="F96" s="24">
        <v>0</v>
      </c>
      <c r="G96" s="24">
        <v>0</v>
      </c>
      <c r="H96" s="24">
        <v>0</v>
      </c>
      <c r="I96" s="24">
        <f t="shared" si="6"/>
        <v>1</v>
      </c>
      <c r="J96" s="24">
        <f t="shared" si="7"/>
        <v>0</v>
      </c>
      <c r="K96" s="24">
        <f t="shared" si="8"/>
        <v>1</v>
      </c>
      <c r="L96" s="26">
        <f t="shared" si="9"/>
        <v>0</v>
      </c>
      <c r="M96" s="60">
        <f t="shared" si="10"/>
        <v>14.3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0</v>
      </c>
      <c r="F97" s="24">
        <v>0</v>
      </c>
      <c r="G97" s="24">
        <v>0</v>
      </c>
      <c r="H97" s="24">
        <v>0</v>
      </c>
      <c r="I97" s="24">
        <f t="shared" si="6"/>
        <v>0</v>
      </c>
      <c r="J97" s="24">
        <f t="shared" si="7"/>
        <v>0</v>
      </c>
      <c r="K97" s="24">
        <f t="shared" si="8"/>
        <v>0</v>
      </c>
      <c r="L97" s="26">
        <f t="shared" si="9"/>
        <v>0</v>
      </c>
      <c r="M97" s="60">
        <f t="shared" si="10"/>
        <v>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0</v>
      </c>
      <c r="F98" s="24">
        <v>0</v>
      </c>
      <c r="G98" s="24">
        <v>0</v>
      </c>
      <c r="H98" s="24">
        <v>0</v>
      </c>
      <c r="I98" s="24">
        <f t="shared" si="6"/>
        <v>0</v>
      </c>
      <c r="J98" s="24">
        <f t="shared" si="7"/>
        <v>0</v>
      </c>
      <c r="K98" s="24">
        <f t="shared" si="8"/>
        <v>0</v>
      </c>
      <c r="L98" s="26">
        <f t="shared" si="9"/>
        <v>0</v>
      </c>
      <c r="M98" s="60">
        <f t="shared" si="10"/>
        <v>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</v>
      </c>
      <c r="F99" s="24">
        <v>0</v>
      </c>
      <c r="G99" s="24">
        <v>0</v>
      </c>
      <c r="H99" s="24">
        <v>0</v>
      </c>
      <c r="I99" s="24">
        <f t="shared" si="6"/>
        <v>1</v>
      </c>
      <c r="J99" s="24">
        <f t="shared" si="7"/>
        <v>0</v>
      </c>
      <c r="K99" s="24">
        <f t="shared" si="8"/>
        <v>1</v>
      </c>
      <c r="L99" s="26">
        <f t="shared" si="9"/>
        <v>0</v>
      </c>
      <c r="M99" s="60">
        <f t="shared" si="10"/>
        <v>14.3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</v>
      </c>
      <c r="F100" s="24">
        <v>0</v>
      </c>
      <c r="G100" s="24">
        <v>0</v>
      </c>
      <c r="H100" s="24">
        <v>0</v>
      </c>
      <c r="I100" s="24">
        <f t="shared" si="6"/>
        <v>1</v>
      </c>
      <c r="J100" s="24">
        <f t="shared" si="7"/>
        <v>0</v>
      </c>
      <c r="K100" s="24">
        <f t="shared" si="8"/>
        <v>1</v>
      </c>
      <c r="L100" s="26">
        <f t="shared" si="9"/>
        <v>0</v>
      </c>
      <c r="M100" s="60">
        <f t="shared" si="10"/>
        <v>14.3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7</v>
      </c>
      <c r="F101" s="5">
        <f t="shared" si="11"/>
        <v>0</v>
      </c>
      <c r="G101" s="5">
        <f t="shared" si="11"/>
        <v>0</v>
      </c>
      <c r="H101" s="5">
        <f t="shared" si="11"/>
        <v>0</v>
      </c>
      <c r="I101" s="5">
        <f t="shared" si="11"/>
        <v>7</v>
      </c>
      <c r="J101" s="5">
        <f t="shared" si="11"/>
        <v>0</v>
      </c>
      <c r="K101" s="5">
        <f t="shared" si="11"/>
        <v>7</v>
      </c>
      <c r="L101" s="51">
        <f t="shared" si="9"/>
        <v>0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657</v>
      </c>
      <c r="F105" s="23">
        <v>128</v>
      </c>
      <c r="G105" s="23">
        <v>63</v>
      </c>
      <c r="H105" s="23">
        <v>10</v>
      </c>
      <c r="I105" s="23">
        <f t="shared" ref="I105:I116" si="12">SUM(E105:F105)</f>
        <v>785</v>
      </c>
      <c r="J105" s="23">
        <f t="shared" ref="J105:J116" si="13">SUM(G105:H105)</f>
        <v>73</v>
      </c>
      <c r="K105" s="23">
        <f>SUM(I105,J105)</f>
        <v>858</v>
      </c>
      <c r="L105" s="25">
        <f t="shared" ref="L105:L117" si="14">IF(K105=0,0,ROUND(J105/K105*100,1))</f>
        <v>8.5</v>
      </c>
      <c r="M105" s="59">
        <f>IF(K105=0,0,ROUND(K105/K$117*100,1))</f>
        <v>12.1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658</v>
      </c>
      <c r="F106" s="24">
        <v>103</v>
      </c>
      <c r="G106" s="24">
        <v>60</v>
      </c>
      <c r="H106" s="24">
        <v>12</v>
      </c>
      <c r="I106" s="24">
        <f t="shared" si="12"/>
        <v>761</v>
      </c>
      <c r="J106" s="24">
        <f t="shared" si="13"/>
        <v>72</v>
      </c>
      <c r="K106" s="24">
        <f t="shared" ref="K106:K116" si="15">SUM(I106,J106)</f>
        <v>833</v>
      </c>
      <c r="L106" s="26">
        <f t="shared" si="14"/>
        <v>8.6</v>
      </c>
      <c r="M106" s="60">
        <f t="shared" ref="M106:M117" si="16">IF(K106=0,0,ROUND(K106/K$117*100,1))</f>
        <v>11.8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484</v>
      </c>
      <c r="F107" s="24">
        <v>76</v>
      </c>
      <c r="G107" s="24">
        <v>68</v>
      </c>
      <c r="H107" s="24">
        <v>3</v>
      </c>
      <c r="I107" s="24">
        <f t="shared" si="12"/>
        <v>560</v>
      </c>
      <c r="J107" s="24">
        <f t="shared" si="13"/>
        <v>71</v>
      </c>
      <c r="K107" s="24">
        <f t="shared" si="15"/>
        <v>631</v>
      </c>
      <c r="L107" s="26">
        <f t="shared" si="14"/>
        <v>11.3</v>
      </c>
      <c r="M107" s="60">
        <f t="shared" si="16"/>
        <v>8.9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452</v>
      </c>
      <c r="F108" s="24">
        <v>63</v>
      </c>
      <c r="G108" s="24">
        <v>64</v>
      </c>
      <c r="H108" s="24">
        <v>3</v>
      </c>
      <c r="I108" s="24">
        <f t="shared" si="12"/>
        <v>515</v>
      </c>
      <c r="J108" s="24">
        <f t="shared" si="13"/>
        <v>67</v>
      </c>
      <c r="K108" s="24">
        <f t="shared" si="15"/>
        <v>582</v>
      </c>
      <c r="L108" s="26">
        <f t="shared" si="14"/>
        <v>11.5</v>
      </c>
      <c r="M108" s="60">
        <f t="shared" si="16"/>
        <v>8.1999999999999993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409</v>
      </c>
      <c r="F109" s="24">
        <v>81</v>
      </c>
      <c r="G109" s="24">
        <v>45</v>
      </c>
      <c r="H109" s="24">
        <v>2</v>
      </c>
      <c r="I109" s="24">
        <f t="shared" si="12"/>
        <v>490</v>
      </c>
      <c r="J109" s="24">
        <f t="shared" si="13"/>
        <v>47</v>
      </c>
      <c r="K109" s="24">
        <f t="shared" si="15"/>
        <v>537</v>
      </c>
      <c r="L109" s="26">
        <f t="shared" si="14"/>
        <v>8.8000000000000007</v>
      </c>
      <c r="M109" s="60">
        <f t="shared" si="16"/>
        <v>7.6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436</v>
      </c>
      <c r="F110" s="24">
        <v>91</v>
      </c>
      <c r="G110" s="24">
        <v>51</v>
      </c>
      <c r="H110" s="24">
        <v>4</v>
      </c>
      <c r="I110" s="24">
        <f t="shared" si="12"/>
        <v>527</v>
      </c>
      <c r="J110" s="24">
        <f t="shared" si="13"/>
        <v>55</v>
      </c>
      <c r="K110" s="24">
        <f t="shared" si="15"/>
        <v>582</v>
      </c>
      <c r="L110" s="26">
        <f t="shared" si="14"/>
        <v>9.5</v>
      </c>
      <c r="M110" s="60">
        <f t="shared" si="16"/>
        <v>8.1999999999999993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407</v>
      </c>
      <c r="F111" s="24">
        <v>100</v>
      </c>
      <c r="G111" s="24">
        <v>33</v>
      </c>
      <c r="H111" s="24">
        <v>5</v>
      </c>
      <c r="I111" s="24">
        <f t="shared" si="12"/>
        <v>507</v>
      </c>
      <c r="J111" s="24">
        <f t="shared" si="13"/>
        <v>38</v>
      </c>
      <c r="K111" s="24">
        <f t="shared" si="15"/>
        <v>545</v>
      </c>
      <c r="L111" s="26">
        <f t="shared" si="14"/>
        <v>7</v>
      </c>
      <c r="M111" s="60">
        <f t="shared" si="16"/>
        <v>7.7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385</v>
      </c>
      <c r="F112" s="24">
        <v>74</v>
      </c>
      <c r="G112" s="24">
        <v>40</v>
      </c>
      <c r="H112" s="24">
        <v>6</v>
      </c>
      <c r="I112" s="24">
        <f t="shared" si="12"/>
        <v>459</v>
      </c>
      <c r="J112" s="24">
        <f t="shared" si="13"/>
        <v>46</v>
      </c>
      <c r="K112" s="24">
        <f t="shared" si="15"/>
        <v>505</v>
      </c>
      <c r="L112" s="26">
        <f t="shared" si="14"/>
        <v>9.1</v>
      </c>
      <c r="M112" s="60">
        <f t="shared" si="16"/>
        <v>7.1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392</v>
      </c>
      <c r="F113" s="24">
        <v>64</v>
      </c>
      <c r="G113" s="24">
        <v>44</v>
      </c>
      <c r="H113" s="24">
        <v>2</v>
      </c>
      <c r="I113" s="24">
        <f t="shared" si="12"/>
        <v>456</v>
      </c>
      <c r="J113" s="24">
        <f t="shared" si="13"/>
        <v>46</v>
      </c>
      <c r="K113" s="24">
        <f t="shared" si="15"/>
        <v>502</v>
      </c>
      <c r="L113" s="26">
        <f t="shared" si="14"/>
        <v>9.1999999999999993</v>
      </c>
      <c r="M113" s="60">
        <f t="shared" si="16"/>
        <v>7.1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444</v>
      </c>
      <c r="F114" s="24">
        <v>71</v>
      </c>
      <c r="G114" s="24">
        <v>38</v>
      </c>
      <c r="H114" s="24">
        <v>2</v>
      </c>
      <c r="I114" s="24">
        <f t="shared" si="12"/>
        <v>515</v>
      </c>
      <c r="J114" s="24">
        <f t="shared" si="13"/>
        <v>40</v>
      </c>
      <c r="K114" s="24">
        <f t="shared" si="15"/>
        <v>555</v>
      </c>
      <c r="L114" s="26">
        <f t="shared" si="14"/>
        <v>7.2</v>
      </c>
      <c r="M114" s="60">
        <f t="shared" si="16"/>
        <v>7.8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389</v>
      </c>
      <c r="F115" s="24">
        <v>65</v>
      </c>
      <c r="G115" s="24">
        <v>30</v>
      </c>
      <c r="H115" s="24">
        <v>5</v>
      </c>
      <c r="I115" s="24">
        <f t="shared" si="12"/>
        <v>454</v>
      </c>
      <c r="J115" s="24">
        <f t="shared" si="13"/>
        <v>35</v>
      </c>
      <c r="K115" s="24">
        <f t="shared" si="15"/>
        <v>489</v>
      </c>
      <c r="L115" s="26">
        <f t="shared" si="14"/>
        <v>7.2</v>
      </c>
      <c r="M115" s="60">
        <f t="shared" si="16"/>
        <v>6.9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386</v>
      </c>
      <c r="F116" s="24">
        <v>48</v>
      </c>
      <c r="G116" s="24">
        <v>15</v>
      </c>
      <c r="H116" s="24">
        <v>6</v>
      </c>
      <c r="I116" s="24">
        <f t="shared" si="12"/>
        <v>434</v>
      </c>
      <c r="J116" s="24">
        <f t="shared" si="13"/>
        <v>21</v>
      </c>
      <c r="K116" s="24">
        <f t="shared" si="15"/>
        <v>455</v>
      </c>
      <c r="L116" s="26">
        <f t="shared" si="14"/>
        <v>4.5999999999999996</v>
      </c>
      <c r="M116" s="60">
        <f t="shared" si="16"/>
        <v>6.4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5499</v>
      </c>
      <c r="F117" s="5">
        <f t="shared" si="17"/>
        <v>964</v>
      </c>
      <c r="G117" s="5">
        <f t="shared" si="17"/>
        <v>551</v>
      </c>
      <c r="H117" s="5">
        <f t="shared" si="17"/>
        <v>60</v>
      </c>
      <c r="I117" s="5">
        <f t="shared" si="17"/>
        <v>6463</v>
      </c>
      <c r="J117" s="5">
        <f t="shared" si="17"/>
        <v>611</v>
      </c>
      <c r="K117" s="5">
        <f t="shared" si="17"/>
        <v>7074</v>
      </c>
      <c r="L117" s="51">
        <f t="shared" si="14"/>
        <v>8.6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53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249</v>
      </c>
      <c r="F121" s="23">
        <v>43</v>
      </c>
      <c r="G121" s="23">
        <v>24</v>
      </c>
      <c r="H121" s="23">
        <v>5</v>
      </c>
      <c r="I121" s="23">
        <f t="shared" ref="I121:I132" si="18">SUM(E121:F121)</f>
        <v>292</v>
      </c>
      <c r="J121" s="23">
        <f t="shared" ref="J121:J132" si="19">SUM(G121:H121)</f>
        <v>29</v>
      </c>
      <c r="K121" s="23">
        <f>SUM(I121,J121)</f>
        <v>321</v>
      </c>
      <c r="L121" s="25">
        <f t="shared" ref="L121:L133" si="20">IF(K121=0,0,ROUND(J121/K121*100,1))</f>
        <v>9</v>
      </c>
      <c r="M121" s="59">
        <f>IF(K121=0,0,ROUND(K121/K$133*100,1))</f>
        <v>4.9000000000000004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256</v>
      </c>
      <c r="F122" s="24">
        <v>58</v>
      </c>
      <c r="G122" s="24">
        <v>48</v>
      </c>
      <c r="H122" s="24">
        <v>6</v>
      </c>
      <c r="I122" s="24">
        <f t="shared" si="18"/>
        <v>314</v>
      </c>
      <c r="J122" s="24">
        <f t="shared" si="19"/>
        <v>54</v>
      </c>
      <c r="K122" s="24">
        <f t="shared" ref="K122:K132" si="21">SUM(I122,J122)</f>
        <v>368</v>
      </c>
      <c r="L122" s="26">
        <f t="shared" si="20"/>
        <v>14.7</v>
      </c>
      <c r="M122" s="60">
        <f t="shared" ref="M122:M133" si="22">IF(K122=0,0,ROUND(K122/K$133*100,1))</f>
        <v>5.6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258</v>
      </c>
      <c r="F123" s="24">
        <v>65</v>
      </c>
      <c r="G123" s="24">
        <v>62</v>
      </c>
      <c r="H123" s="24">
        <v>2</v>
      </c>
      <c r="I123" s="24">
        <f t="shared" si="18"/>
        <v>323</v>
      </c>
      <c r="J123" s="24">
        <f t="shared" si="19"/>
        <v>64</v>
      </c>
      <c r="K123" s="24">
        <f t="shared" si="21"/>
        <v>387</v>
      </c>
      <c r="L123" s="26">
        <f t="shared" si="20"/>
        <v>16.5</v>
      </c>
      <c r="M123" s="60">
        <f t="shared" si="22"/>
        <v>5.9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326</v>
      </c>
      <c r="F124" s="24">
        <v>98</v>
      </c>
      <c r="G124" s="24">
        <v>55</v>
      </c>
      <c r="H124" s="24">
        <v>4</v>
      </c>
      <c r="I124" s="24">
        <f t="shared" si="18"/>
        <v>424</v>
      </c>
      <c r="J124" s="24">
        <f t="shared" si="19"/>
        <v>59</v>
      </c>
      <c r="K124" s="24">
        <f t="shared" si="21"/>
        <v>483</v>
      </c>
      <c r="L124" s="26">
        <f t="shared" si="20"/>
        <v>12.2</v>
      </c>
      <c r="M124" s="60">
        <f t="shared" si="22"/>
        <v>7.3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373</v>
      </c>
      <c r="F125" s="24">
        <v>105</v>
      </c>
      <c r="G125" s="24">
        <v>59</v>
      </c>
      <c r="H125" s="24">
        <v>3</v>
      </c>
      <c r="I125" s="24">
        <f t="shared" si="18"/>
        <v>478</v>
      </c>
      <c r="J125" s="24">
        <f t="shared" si="19"/>
        <v>62</v>
      </c>
      <c r="K125" s="24">
        <f t="shared" si="21"/>
        <v>540</v>
      </c>
      <c r="L125" s="26">
        <f t="shared" si="20"/>
        <v>11.5</v>
      </c>
      <c r="M125" s="60">
        <f t="shared" si="22"/>
        <v>8.1999999999999993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412</v>
      </c>
      <c r="F126" s="24">
        <v>72</v>
      </c>
      <c r="G126" s="24">
        <v>46</v>
      </c>
      <c r="H126" s="24">
        <v>3</v>
      </c>
      <c r="I126" s="24">
        <f t="shared" si="18"/>
        <v>484</v>
      </c>
      <c r="J126" s="24">
        <f t="shared" si="19"/>
        <v>49</v>
      </c>
      <c r="K126" s="24">
        <f t="shared" si="21"/>
        <v>533</v>
      </c>
      <c r="L126" s="26">
        <f t="shared" si="20"/>
        <v>9.1999999999999993</v>
      </c>
      <c r="M126" s="60">
        <f t="shared" si="22"/>
        <v>8.1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410</v>
      </c>
      <c r="F127" s="24">
        <v>75</v>
      </c>
      <c r="G127" s="24">
        <v>51</v>
      </c>
      <c r="H127" s="24">
        <v>3</v>
      </c>
      <c r="I127" s="24">
        <f t="shared" si="18"/>
        <v>485</v>
      </c>
      <c r="J127" s="24">
        <f t="shared" si="19"/>
        <v>54</v>
      </c>
      <c r="K127" s="24">
        <f t="shared" si="21"/>
        <v>539</v>
      </c>
      <c r="L127" s="26">
        <f t="shared" si="20"/>
        <v>10</v>
      </c>
      <c r="M127" s="60">
        <f t="shared" si="22"/>
        <v>8.1999999999999993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445</v>
      </c>
      <c r="F128" s="24">
        <v>88</v>
      </c>
      <c r="G128" s="24">
        <v>34</v>
      </c>
      <c r="H128" s="24">
        <v>4</v>
      </c>
      <c r="I128" s="24">
        <f t="shared" si="18"/>
        <v>533</v>
      </c>
      <c r="J128" s="24">
        <f t="shared" si="19"/>
        <v>38</v>
      </c>
      <c r="K128" s="24">
        <f t="shared" si="21"/>
        <v>571</v>
      </c>
      <c r="L128" s="26">
        <f t="shared" si="20"/>
        <v>6.7</v>
      </c>
      <c r="M128" s="60">
        <f t="shared" si="22"/>
        <v>8.6999999999999993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435</v>
      </c>
      <c r="F129" s="24">
        <v>94</v>
      </c>
      <c r="G129" s="24">
        <v>43</v>
      </c>
      <c r="H129" s="24">
        <v>2</v>
      </c>
      <c r="I129" s="24">
        <f t="shared" si="18"/>
        <v>529</v>
      </c>
      <c r="J129" s="24">
        <f t="shared" si="19"/>
        <v>45</v>
      </c>
      <c r="K129" s="24">
        <f t="shared" si="21"/>
        <v>574</v>
      </c>
      <c r="L129" s="26">
        <f t="shared" si="20"/>
        <v>7.8</v>
      </c>
      <c r="M129" s="60">
        <f t="shared" si="22"/>
        <v>8.6999999999999993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524</v>
      </c>
      <c r="F130" s="24">
        <v>112</v>
      </c>
      <c r="G130" s="24">
        <v>37</v>
      </c>
      <c r="H130" s="24">
        <v>5</v>
      </c>
      <c r="I130" s="24">
        <f t="shared" si="18"/>
        <v>636</v>
      </c>
      <c r="J130" s="24">
        <f t="shared" si="19"/>
        <v>42</v>
      </c>
      <c r="K130" s="24">
        <f t="shared" si="21"/>
        <v>678</v>
      </c>
      <c r="L130" s="26">
        <f t="shared" si="20"/>
        <v>6.2</v>
      </c>
      <c r="M130" s="60">
        <f t="shared" si="22"/>
        <v>10.3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667</v>
      </c>
      <c r="F131" s="24">
        <v>124</v>
      </c>
      <c r="G131" s="24">
        <v>25</v>
      </c>
      <c r="H131" s="24">
        <v>6</v>
      </c>
      <c r="I131" s="24">
        <f t="shared" si="18"/>
        <v>791</v>
      </c>
      <c r="J131" s="24">
        <f t="shared" si="19"/>
        <v>31</v>
      </c>
      <c r="K131" s="24">
        <f t="shared" si="21"/>
        <v>822</v>
      </c>
      <c r="L131" s="26">
        <f t="shared" si="20"/>
        <v>3.8</v>
      </c>
      <c r="M131" s="60">
        <f t="shared" si="22"/>
        <v>12.5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667</v>
      </c>
      <c r="F132" s="24">
        <v>83</v>
      </c>
      <c r="G132" s="24">
        <v>19</v>
      </c>
      <c r="H132" s="24">
        <v>7</v>
      </c>
      <c r="I132" s="24">
        <f t="shared" si="18"/>
        <v>750</v>
      </c>
      <c r="J132" s="24">
        <f t="shared" si="19"/>
        <v>26</v>
      </c>
      <c r="K132" s="24">
        <f t="shared" si="21"/>
        <v>776</v>
      </c>
      <c r="L132" s="26">
        <f t="shared" si="20"/>
        <v>3.4</v>
      </c>
      <c r="M132" s="60">
        <f t="shared" si="22"/>
        <v>11.8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5022</v>
      </c>
      <c r="F133" s="5">
        <f t="shared" si="23"/>
        <v>1017</v>
      </c>
      <c r="G133" s="5">
        <f t="shared" si="23"/>
        <v>503</v>
      </c>
      <c r="H133" s="5">
        <f t="shared" si="23"/>
        <v>50</v>
      </c>
      <c r="I133" s="5">
        <f t="shared" si="23"/>
        <v>6039</v>
      </c>
      <c r="J133" s="5">
        <f t="shared" si="23"/>
        <v>553</v>
      </c>
      <c r="K133" s="5">
        <f t="shared" si="23"/>
        <v>6592</v>
      </c>
      <c r="L133" s="51">
        <f t="shared" si="20"/>
        <v>8.4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view="pageBreakPreview" zoomScale="70" zoomScaleNormal="100" zoomScaleSheetLayoutView="70" workbookViewId="0">
      <selection activeCell="L11" sqref="L11"/>
    </sheetView>
  </sheetViews>
  <sheetFormatPr defaultColWidth="8.875" defaultRowHeight="11.25"/>
  <cols>
    <col min="1" max="1" width="2.25" style="68" customWidth="1"/>
    <col min="2" max="3" width="5.125" style="68" customWidth="1"/>
    <col min="4" max="12" width="10.25" style="68" customWidth="1"/>
    <col min="13" max="16384" width="8.875" style="68"/>
  </cols>
  <sheetData>
    <row r="2" spans="2:12" ht="14.25">
      <c r="B2" s="79" t="s">
        <v>78</v>
      </c>
    </row>
    <row r="3" spans="2:12" ht="9" customHeight="1"/>
    <row r="4" spans="2:12">
      <c r="B4" s="68" t="s">
        <v>77</v>
      </c>
      <c r="D4" s="68" t="s">
        <v>76</v>
      </c>
    </row>
    <row r="5" spans="2:12" ht="9" customHeight="1"/>
    <row r="6" spans="2:12">
      <c r="B6" s="68" t="s">
        <v>75</v>
      </c>
      <c r="D6" s="68" t="s">
        <v>74</v>
      </c>
      <c r="G6" s="68" t="s">
        <v>73</v>
      </c>
      <c r="H6" s="68" t="s">
        <v>72</v>
      </c>
    </row>
    <row r="7" spans="2:12" ht="9" customHeight="1"/>
    <row r="8" spans="2:12">
      <c r="B8" s="68" t="s">
        <v>57</v>
      </c>
    </row>
    <row r="9" spans="2:12" ht="31.15" customHeight="1">
      <c r="B9" s="77"/>
      <c r="C9" s="76"/>
      <c r="D9" s="76"/>
      <c r="E9" s="76"/>
      <c r="F9" s="76"/>
      <c r="G9" s="76"/>
      <c r="H9" s="76"/>
      <c r="I9" s="76"/>
      <c r="J9" s="76"/>
      <c r="K9" s="76"/>
      <c r="L9" s="75"/>
    </row>
    <row r="10" spans="2:12" ht="31.15" customHeight="1">
      <c r="B10" s="74"/>
      <c r="C10" s="73"/>
      <c r="D10" s="73"/>
      <c r="E10" s="73"/>
      <c r="F10" s="73"/>
      <c r="G10" s="73"/>
      <c r="H10" s="73"/>
      <c r="I10" s="73"/>
      <c r="J10" s="73"/>
      <c r="K10" s="73"/>
      <c r="L10" s="72"/>
    </row>
    <row r="11" spans="2:12" ht="31.15" customHeight="1">
      <c r="B11" s="74"/>
      <c r="C11" s="73"/>
      <c r="D11" s="73"/>
      <c r="E11" s="73"/>
      <c r="F11" s="73"/>
      <c r="G11" s="73"/>
      <c r="H11" s="73"/>
      <c r="I11" s="73"/>
      <c r="J11" s="73"/>
      <c r="K11" s="73"/>
      <c r="L11" s="72"/>
    </row>
    <row r="12" spans="2:12" ht="31.15" customHeight="1">
      <c r="B12" s="74"/>
      <c r="C12" s="73"/>
      <c r="D12" s="73"/>
      <c r="E12" s="73"/>
      <c r="F12" s="73"/>
      <c r="G12" s="73"/>
      <c r="H12" s="73"/>
      <c r="I12" s="73"/>
      <c r="J12" s="73"/>
      <c r="K12" s="73"/>
      <c r="L12" s="72"/>
    </row>
    <row r="13" spans="2:12" ht="31.15" customHeight="1">
      <c r="B13" s="74"/>
      <c r="C13" s="73"/>
      <c r="D13" s="73"/>
      <c r="E13" s="73"/>
      <c r="F13" s="73"/>
      <c r="G13" s="73"/>
      <c r="H13" s="73"/>
      <c r="I13" s="73"/>
      <c r="J13" s="73"/>
      <c r="K13" s="73"/>
      <c r="L13" s="72"/>
    </row>
    <row r="14" spans="2:12" ht="31.15" customHeight="1">
      <c r="B14" s="74"/>
      <c r="C14" s="73"/>
      <c r="D14" s="73"/>
      <c r="E14" s="73"/>
      <c r="F14" s="73"/>
      <c r="G14" s="73"/>
      <c r="H14" s="73"/>
      <c r="I14" s="73"/>
      <c r="J14" s="73"/>
      <c r="K14" s="73"/>
      <c r="L14" s="72"/>
    </row>
    <row r="15" spans="2:12" ht="31.15" customHeight="1">
      <c r="B15" s="74"/>
      <c r="C15" s="73"/>
      <c r="D15" s="73"/>
      <c r="E15" s="73"/>
      <c r="F15" s="73"/>
      <c r="G15" s="73"/>
      <c r="H15" s="73"/>
      <c r="I15" s="73"/>
      <c r="J15" s="73"/>
      <c r="K15" s="73"/>
      <c r="L15" s="72"/>
    </row>
    <row r="16" spans="2:12" ht="31.15" customHeight="1">
      <c r="B16" s="74"/>
      <c r="C16" s="73"/>
      <c r="D16" s="73"/>
      <c r="E16" s="73"/>
      <c r="F16" s="73"/>
      <c r="G16" s="73"/>
      <c r="H16" s="73"/>
      <c r="I16" s="73"/>
      <c r="J16" s="73"/>
      <c r="K16" s="73"/>
      <c r="L16" s="72"/>
    </row>
    <row r="17" spans="2:12" ht="31.15" customHeight="1">
      <c r="B17" s="74"/>
      <c r="C17" s="73"/>
      <c r="D17" s="73"/>
      <c r="E17" s="73"/>
      <c r="F17" s="73"/>
      <c r="G17" s="73"/>
      <c r="H17" s="73"/>
      <c r="I17" s="73"/>
      <c r="J17" s="73"/>
      <c r="K17" s="73"/>
      <c r="L17" s="72"/>
    </row>
    <row r="18" spans="2:12" ht="31.15" customHeight="1">
      <c r="B18" s="74"/>
      <c r="C18" s="73"/>
      <c r="D18" s="73"/>
      <c r="E18" s="73"/>
      <c r="F18" s="73"/>
      <c r="G18" s="73"/>
      <c r="H18" s="73"/>
      <c r="I18" s="73"/>
      <c r="J18" s="73"/>
      <c r="K18" s="73"/>
      <c r="L18" s="72"/>
    </row>
    <row r="19" spans="2:12" ht="31.15" customHeight="1">
      <c r="B19" s="74"/>
      <c r="C19" s="73"/>
      <c r="D19" s="73"/>
      <c r="E19" s="73"/>
      <c r="F19" s="73"/>
      <c r="G19" s="73"/>
      <c r="H19" s="73"/>
      <c r="I19" s="73"/>
      <c r="J19" s="73"/>
      <c r="K19" s="73"/>
      <c r="L19" s="72"/>
    </row>
    <row r="20" spans="2:12" ht="31.15" customHeight="1">
      <c r="B20" s="74"/>
      <c r="C20" s="73"/>
      <c r="D20" s="73"/>
      <c r="E20" s="73"/>
      <c r="F20" s="73"/>
      <c r="G20" s="73"/>
      <c r="H20" s="73"/>
      <c r="I20" s="73"/>
      <c r="J20" s="73"/>
      <c r="K20" s="73"/>
      <c r="L20" s="72"/>
    </row>
    <row r="21" spans="2:12" ht="31.15" customHeight="1">
      <c r="B21" s="74"/>
      <c r="C21" s="73"/>
      <c r="D21" s="73"/>
      <c r="E21" s="73"/>
      <c r="F21" s="73"/>
      <c r="G21" s="73"/>
      <c r="H21" s="73"/>
      <c r="I21" s="73"/>
      <c r="J21" s="73"/>
      <c r="K21" s="73"/>
      <c r="L21" s="72"/>
    </row>
    <row r="22" spans="2:12" ht="31.15" customHeight="1">
      <c r="B22" s="74"/>
      <c r="C22" s="73"/>
      <c r="D22" s="73"/>
      <c r="E22" s="73"/>
      <c r="F22" s="73"/>
      <c r="G22" s="73"/>
      <c r="H22" s="73"/>
      <c r="I22" s="73"/>
      <c r="J22" s="73"/>
      <c r="K22" s="73"/>
      <c r="L22" s="72"/>
    </row>
    <row r="23" spans="2:12" ht="31.15" customHeight="1">
      <c r="B23" s="71"/>
      <c r="C23" s="70"/>
      <c r="D23" s="70"/>
      <c r="E23" s="70"/>
      <c r="F23" s="70"/>
      <c r="G23" s="70"/>
      <c r="H23" s="70"/>
      <c r="I23" s="70"/>
      <c r="J23" s="70"/>
      <c r="K23" s="70"/>
      <c r="L23" s="69"/>
    </row>
  </sheetData>
  <phoneticPr fontId="34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A断面計(1+2+7+8+3+6+7+14)</v>
      </c>
      <c r="C43" s="411"/>
      <c r="D43" s="411"/>
      <c r="E43" s="411"/>
      <c r="F43" s="411"/>
      <c r="G43" s="411"/>
      <c r="H43" s="411"/>
      <c r="I43" s="411"/>
      <c r="J43" s="411" t="str">
        <f>E87</f>
        <v>B断面流入計(3+4+9)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B断面流出計(2+5+13)</v>
      </c>
      <c r="C69" s="411"/>
      <c r="D69" s="411"/>
      <c r="E69" s="411"/>
      <c r="F69" s="411"/>
      <c r="G69" s="411"/>
      <c r="H69" s="411"/>
      <c r="I69" s="411"/>
      <c r="J69" s="411" t="str">
        <f>E119</f>
        <v>B断面計(3+4+9+2+5+13)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50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906</v>
      </c>
      <c r="F73" s="23">
        <v>171</v>
      </c>
      <c r="G73" s="23">
        <v>87</v>
      </c>
      <c r="H73" s="23">
        <v>15</v>
      </c>
      <c r="I73" s="23">
        <f t="shared" ref="I73:I84" si="0">SUM(E73:F73)</f>
        <v>1077</v>
      </c>
      <c r="J73" s="23">
        <f t="shared" ref="J73:J84" si="1">SUM(G73:H73)</f>
        <v>102</v>
      </c>
      <c r="K73" s="23">
        <f>SUM(I73,J73)</f>
        <v>1179</v>
      </c>
      <c r="L73" s="25">
        <f>IF(K73=0,0,ROUND(J73/K73*100,1))</f>
        <v>8.6999999999999993</v>
      </c>
      <c r="M73" s="59">
        <f>IF(K73=0,0,ROUND(K73/K$85*100,1))</f>
        <v>8.6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914</v>
      </c>
      <c r="F74" s="24">
        <v>161</v>
      </c>
      <c r="G74" s="24">
        <v>108</v>
      </c>
      <c r="H74" s="24">
        <v>18</v>
      </c>
      <c r="I74" s="24">
        <f t="shared" si="0"/>
        <v>1075</v>
      </c>
      <c r="J74" s="24">
        <f t="shared" si="1"/>
        <v>126</v>
      </c>
      <c r="K74" s="24">
        <f t="shared" ref="K74:K84" si="2">SUM(I74,J74)</f>
        <v>1201</v>
      </c>
      <c r="L74" s="26">
        <f t="shared" ref="L74:L84" si="3">IF(K74=0,0,ROUND(J74/K74*100,1))</f>
        <v>10.5</v>
      </c>
      <c r="M74" s="60">
        <f t="shared" ref="M74:M84" si="4">IF(K74=0,0,ROUND(K74/K$85*100,1))</f>
        <v>8.8000000000000007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742</v>
      </c>
      <c r="F75" s="24">
        <v>141</v>
      </c>
      <c r="G75" s="24">
        <v>130</v>
      </c>
      <c r="H75" s="24">
        <v>5</v>
      </c>
      <c r="I75" s="24">
        <f t="shared" si="0"/>
        <v>883</v>
      </c>
      <c r="J75" s="24">
        <f t="shared" si="1"/>
        <v>135</v>
      </c>
      <c r="K75" s="24">
        <f t="shared" si="2"/>
        <v>1018</v>
      </c>
      <c r="L75" s="26">
        <f t="shared" si="3"/>
        <v>13.3</v>
      </c>
      <c r="M75" s="60">
        <f t="shared" si="4"/>
        <v>7.4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778</v>
      </c>
      <c r="F76" s="24">
        <v>161</v>
      </c>
      <c r="G76" s="24">
        <v>119</v>
      </c>
      <c r="H76" s="24">
        <v>7</v>
      </c>
      <c r="I76" s="24">
        <f t="shared" si="0"/>
        <v>939</v>
      </c>
      <c r="J76" s="24">
        <f t="shared" si="1"/>
        <v>126</v>
      </c>
      <c r="K76" s="24">
        <f t="shared" si="2"/>
        <v>1065</v>
      </c>
      <c r="L76" s="26">
        <f t="shared" si="3"/>
        <v>11.8</v>
      </c>
      <c r="M76" s="60">
        <f t="shared" si="4"/>
        <v>7.8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782</v>
      </c>
      <c r="F77" s="24">
        <v>186</v>
      </c>
      <c r="G77" s="24">
        <v>104</v>
      </c>
      <c r="H77" s="24">
        <v>5</v>
      </c>
      <c r="I77" s="24">
        <f t="shared" si="0"/>
        <v>968</v>
      </c>
      <c r="J77" s="24">
        <f t="shared" si="1"/>
        <v>109</v>
      </c>
      <c r="K77" s="24">
        <f t="shared" si="2"/>
        <v>1077</v>
      </c>
      <c r="L77" s="26">
        <f t="shared" si="3"/>
        <v>10.1</v>
      </c>
      <c r="M77" s="60">
        <f t="shared" si="4"/>
        <v>7.9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848</v>
      </c>
      <c r="F78" s="24">
        <v>163</v>
      </c>
      <c r="G78" s="24">
        <v>97</v>
      </c>
      <c r="H78" s="24">
        <v>7</v>
      </c>
      <c r="I78" s="24">
        <f t="shared" si="0"/>
        <v>1011</v>
      </c>
      <c r="J78" s="24">
        <f t="shared" si="1"/>
        <v>104</v>
      </c>
      <c r="K78" s="24">
        <f t="shared" si="2"/>
        <v>1115</v>
      </c>
      <c r="L78" s="26">
        <f t="shared" si="3"/>
        <v>9.3000000000000007</v>
      </c>
      <c r="M78" s="60">
        <f t="shared" si="4"/>
        <v>8.1999999999999993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817</v>
      </c>
      <c r="F79" s="24">
        <v>175</v>
      </c>
      <c r="G79" s="24">
        <v>84</v>
      </c>
      <c r="H79" s="24">
        <v>8</v>
      </c>
      <c r="I79" s="24">
        <f t="shared" si="0"/>
        <v>992</v>
      </c>
      <c r="J79" s="24">
        <f t="shared" si="1"/>
        <v>92</v>
      </c>
      <c r="K79" s="24">
        <f t="shared" si="2"/>
        <v>1084</v>
      </c>
      <c r="L79" s="26">
        <f t="shared" si="3"/>
        <v>8.5</v>
      </c>
      <c r="M79" s="60">
        <f t="shared" si="4"/>
        <v>7.9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830</v>
      </c>
      <c r="F80" s="24">
        <v>162</v>
      </c>
      <c r="G80" s="24">
        <v>74</v>
      </c>
      <c r="H80" s="24">
        <v>10</v>
      </c>
      <c r="I80" s="24">
        <f t="shared" si="0"/>
        <v>992</v>
      </c>
      <c r="J80" s="24">
        <f t="shared" si="1"/>
        <v>84</v>
      </c>
      <c r="K80" s="24">
        <f t="shared" si="2"/>
        <v>1076</v>
      </c>
      <c r="L80" s="26">
        <f t="shared" si="3"/>
        <v>7.8</v>
      </c>
      <c r="M80" s="60">
        <f t="shared" si="4"/>
        <v>7.9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827</v>
      </c>
      <c r="F81" s="24">
        <v>158</v>
      </c>
      <c r="G81" s="24">
        <v>87</v>
      </c>
      <c r="H81" s="24">
        <v>4</v>
      </c>
      <c r="I81" s="24">
        <f t="shared" si="0"/>
        <v>985</v>
      </c>
      <c r="J81" s="24">
        <f t="shared" si="1"/>
        <v>91</v>
      </c>
      <c r="K81" s="24">
        <f t="shared" si="2"/>
        <v>1076</v>
      </c>
      <c r="L81" s="26">
        <f t="shared" si="3"/>
        <v>8.5</v>
      </c>
      <c r="M81" s="60">
        <f t="shared" si="4"/>
        <v>7.9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968</v>
      </c>
      <c r="F82" s="24">
        <v>183</v>
      </c>
      <c r="G82" s="24">
        <v>75</v>
      </c>
      <c r="H82" s="24">
        <v>7</v>
      </c>
      <c r="I82" s="24">
        <f t="shared" si="0"/>
        <v>1151</v>
      </c>
      <c r="J82" s="24">
        <f t="shared" si="1"/>
        <v>82</v>
      </c>
      <c r="K82" s="24">
        <f t="shared" si="2"/>
        <v>1233</v>
      </c>
      <c r="L82" s="26">
        <f t="shared" si="3"/>
        <v>6.7</v>
      </c>
      <c r="M82" s="60">
        <f t="shared" si="4"/>
        <v>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1056</v>
      </c>
      <c r="F83" s="24">
        <v>189</v>
      </c>
      <c r="G83" s="24">
        <v>55</v>
      </c>
      <c r="H83" s="24">
        <v>11</v>
      </c>
      <c r="I83" s="24">
        <f t="shared" si="0"/>
        <v>1245</v>
      </c>
      <c r="J83" s="24">
        <f t="shared" si="1"/>
        <v>66</v>
      </c>
      <c r="K83" s="24">
        <f t="shared" si="2"/>
        <v>1311</v>
      </c>
      <c r="L83" s="26">
        <f t="shared" si="3"/>
        <v>5</v>
      </c>
      <c r="M83" s="60">
        <f t="shared" si="4"/>
        <v>9.6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1053</v>
      </c>
      <c r="F84" s="24">
        <v>131</v>
      </c>
      <c r="G84" s="24">
        <v>34</v>
      </c>
      <c r="H84" s="24">
        <v>13</v>
      </c>
      <c r="I84" s="24">
        <f t="shared" si="0"/>
        <v>1184</v>
      </c>
      <c r="J84" s="24">
        <f t="shared" si="1"/>
        <v>47</v>
      </c>
      <c r="K84" s="24">
        <f t="shared" si="2"/>
        <v>1231</v>
      </c>
      <c r="L84" s="26">
        <f t="shared" si="3"/>
        <v>3.8</v>
      </c>
      <c r="M84" s="60">
        <f t="shared" si="4"/>
        <v>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10521</v>
      </c>
      <c r="F85" s="5">
        <f t="shared" si="5"/>
        <v>1981</v>
      </c>
      <c r="G85" s="5">
        <f t="shared" si="5"/>
        <v>1054</v>
      </c>
      <c r="H85" s="5">
        <f t="shared" si="5"/>
        <v>110</v>
      </c>
      <c r="I85" s="5">
        <f t="shared" si="5"/>
        <v>12502</v>
      </c>
      <c r="J85" s="5">
        <f t="shared" si="5"/>
        <v>1164</v>
      </c>
      <c r="K85" s="5">
        <f t="shared" si="5"/>
        <v>13666</v>
      </c>
      <c r="L85" s="51">
        <f>IF(K85=0,0,ROUND(J85/K85*100,1))</f>
        <v>8.5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288</v>
      </c>
      <c r="F89" s="23">
        <v>36</v>
      </c>
      <c r="G89" s="23">
        <v>18</v>
      </c>
      <c r="H89" s="23">
        <v>13</v>
      </c>
      <c r="I89" s="23">
        <f t="shared" ref="I89:I100" si="6">SUM(E89:F89)</f>
        <v>324</v>
      </c>
      <c r="J89" s="23">
        <f t="shared" ref="J89:J100" si="7">SUM(G89:H89)</f>
        <v>31</v>
      </c>
      <c r="K89" s="23">
        <f>SUM(I89,J89)</f>
        <v>355</v>
      </c>
      <c r="L89" s="25">
        <f>IF(K89=0,0,ROUND(J89/K89*100,1))</f>
        <v>8.6999999999999993</v>
      </c>
      <c r="M89" s="59">
        <f>IF(K89=0,0,ROUND(K89/K$101*100,1))</f>
        <v>9.6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337</v>
      </c>
      <c r="F90" s="24">
        <v>43</v>
      </c>
      <c r="G90" s="24">
        <v>22</v>
      </c>
      <c r="H90" s="24">
        <v>15</v>
      </c>
      <c r="I90" s="24">
        <f t="shared" si="6"/>
        <v>380</v>
      </c>
      <c r="J90" s="24">
        <f t="shared" si="7"/>
        <v>37</v>
      </c>
      <c r="K90" s="24">
        <f t="shared" ref="K90:K100" si="8">SUM(I90,J90)</f>
        <v>417</v>
      </c>
      <c r="L90" s="26">
        <f t="shared" ref="L90:L101" si="9">IF(K90=0,0,ROUND(J90/K90*100,1))</f>
        <v>8.9</v>
      </c>
      <c r="M90" s="60">
        <f t="shared" ref="M90:M101" si="10">IF(K90=0,0,ROUND(K90/K$101*100,1))</f>
        <v>11.3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295</v>
      </c>
      <c r="F91" s="24">
        <v>44</v>
      </c>
      <c r="G91" s="24">
        <v>29</v>
      </c>
      <c r="H91" s="24">
        <v>8</v>
      </c>
      <c r="I91" s="24">
        <f t="shared" si="6"/>
        <v>339</v>
      </c>
      <c r="J91" s="24">
        <f t="shared" si="7"/>
        <v>37</v>
      </c>
      <c r="K91" s="24">
        <f t="shared" si="8"/>
        <v>376</v>
      </c>
      <c r="L91" s="26">
        <f t="shared" si="9"/>
        <v>9.8000000000000007</v>
      </c>
      <c r="M91" s="60">
        <f t="shared" si="10"/>
        <v>10.199999999999999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269</v>
      </c>
      <c r="F92" s="24">
        <v>36</v>
      </c>
      <c r="G92" s="24">
        <v>21</v>
      </c>
      <c r="H92" s="24">
        <v>8</v>
      </c>
      <c r="I92" s="24">
        <f t="shared" si="6"/>
        <v>305</v>
      </c>
      <c r="J92" s="24">
        <f t="shared" si="7"/>
        <v>29</v>
      </c>
      <c r="K92" s="24">
        <f t="shared" si="8"/>
        <v>334</v>
      </c>
      <c r="L92" s="26">
        <f t="shared" si="9"/>
        <v>8.6999999999999993</v>
      </c>
      <c r="M92" s="60">
        <f t="shared" si="10"/>
        <v>9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251</v>
      </c>
      <c r="F93" s="24">
        <v>41</v>
      </c>
      <c r="G93" s="24">
        <v>16</v>
      </c>
      <c r="H93" s="24">
        <v>9</v>
      </c>
      <c r="I93" s="24">
        <f t="shared" si="6"/>
        <v>292</v>
      </c>
      <c r="J93" s="24">
        <f t="shared" si="7"/>
        <v>25</v>
      </c>
      <c r="K93" s="24">
        <f t="shared" si="8"/>
        <v>317</v>
      </c>
      <c r="L93" s="26">
        <f t="shared" si="9"/>
        <v>7.9</v>
      </c>
      <c r="M93" s="60">
        <f t="shared" si="10"/>
        <v>8.6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214</v>
      </c>
      <c r="F94" s="24">
        <v>29</v>
      </c>
      <c r="G94" s="24">
        <v>21</v>
      </c>
      <c r="H94" s="24">
        <v>8</v>
      </c>
      <c r="I94" s="24">
        <f t="shared" si="6"/>
        <v>243</v>
      </c>
      <c r="J94" s="24">
        <f t="shared" si="7"/>
        <v>29</v>
      </c>
      <c r="K94" s="24">
        <f t="shared" si="8"/>
        <v>272</v>
      </c>
      <c r="L94" s="26">
        <f t="shared" si="9"/>
        <v>10.7</v>
      </c>
      <c r="M94" s="60">
        <f t="shared" si="10"/>
        <v>7.3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206</v>
      </c>
      <c r="F95" s="24">
        <v>38</v>
      </c>
      <c r="G95" s="24">
        <v>10</v>
      </c>
      <c r="H95" s="24">
        <v>8</v>
      </c>
      <c r="I95" s="24">
        <f t="shared" si="6"/>
        <v>244</v>
      </c>
      <c r="J95" s="24">
        <f t="shared" si="7"/>
        <v>18</v>
      </c>
      <c r="K95" s="24">
        <f t="shared" si="8"/>
        <v>262</v>
      </c>
      <c r="L95" s="26">
        <f t="shared" si="9"/>
        <v>6.9</v>
      </c>
      <c r="M95" s="60">
        <f t="shared" si="10"/>
        <v>7.1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228</v>
      </c>
      <c r="F96" s="24">
        <v>36</v>
      </c>
      <c r="G96" s="24">
        <v>8</v>
      </c>
      <c r="H96" s="24">
        <v>11</v>
      </c>
      <c r="I96" s="24">
        <f t="shared" si="6"/>
        <v>264</v>
      </c>
      <c r="J96" s="24">
        <f t="shared" si="7"/>
        <v>19</v>
      </c>
      <c r="K96" s="24">
        <f t="shared" si="8"/>
        <v>283</v>
      </c>
      <c r="L96" s="26">
        <f t="shared" si="9"/>
        <v>6.7</v>
      </c>
      <c r="M96" s="60">
        <f t="shared" si="10"/>
        <v>7.6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219</v>
      </c>
      <c r="F97" s="24">
        <v>30</v>
      </c>
      <c r="G97" s="24">
        <v>11</v>
      </c>
      <c r="H97" s="24">
        <v>11</v>
      </c>
      <c r="I97" s="24">
        <f t="shared" si="6"/>
        <v>249</v>
      </c>
      <c r="J97" s="24">
        <f t="shared" si="7"/>
        <v>22</v>
      </c>
      <c r="K97" s="24">
        <f t="shared" si="8"/>
        <v>271</v>
      </c>
      <c r="L97" s="26">
        <f t="shared" si="9"/>
        <v>8.1</v>
      </c>
      <c r="M97" s="60">
        <f t="shared" si="10"/>
        <v>7.3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247</v>
      </c>
      <c r="F98" s="24">
        <v>19</v>
      </c>
      <c r="G98" s="24">
        <v>12</v>
      </c>
      <c r="H98" s="24">
        <v>11</v>
      </c>
      <c r="I98" s="24">
        <f t="shared" si="6"/>
        <v>266</v>
      </c>
      <c r="J98" s="24">
        <f t="shared" si="7"/>
        <v>23</v>
      </c>
      <c r="K98" s="24">
        <f t="shared" si="8"/>
        <v>289</v>
      </c>
      <c r="L98" s="26">
        <f t="shared" si="9"/>
        <v>8</v>
      </c>
      <c r="M98" s="60">
        <f t="shared" si="10"/>
        <v>7.8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249</v>
      </c>
      <c r="F99" s="24">
        <v>30</v>
      </c>
      <c r="G99" s="24">
        <v>4</v>
      </c>
      <c r="H99" s="24">
        <v>12</v>
      </c>
      <c r="I99" s="24">
        <f t="shared" si="6"/>
        <v>279</v>
      </c>
      <c r="J99" s="24">
        <f t="shared" si="7"/>
        <v>16</v>
      </c>
      <c r="K99" s="24">
        <f t="shared" si="8"/>
        <v>295</v>
      </c>
      <c r="L99" s="26">
        <f t="shared" si="9"/>
        <v>5.4</v>
      </c>
      <c r="M99" s="60">
        <f t="shared" si="10"/>
        <v>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188</v>
      </c>
      <c r="F100" s="24">
        <v>21</v>
      </c>
      <c r="G100" s="24">
        <v>9</v>
      </c>
      <c r="H100" s="24">
        <v>14</v>
      </c>
      <c r="I100" s="24">
        <f t="shared" si="6"/>
        <v>209</v>
      </c>
      <c r="J100" s="24">
        <f t="shared" si="7"/>
        <v>23</v>
      </c>
      <c r="K100" s="24">
        <f t="shared" si="8"/>
        <v>232</v>
      </c>
      <c r="L100" s="26">
        <f t="shared" si="9"/>
        <v>9.9</v>
      </c>
      <c r="M100" s="60">
        <f t="shared" si="10"/>
        <v>6.3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2991</v>
      </c>
      <c r="F101" s="5">
        <f t="shared" si="11"/>
        <v>403</v>
      </c>
      <c r="G101" s="5">
        <f t="shared" si="11"/>
        <v>181</v>
      </c>
      <c r="H101" s="5">
        <f t="shared" si="11"/>
        <v>128</v>
      </c>
      <c r="I101" s="5">
        <f t="shared" si="11"/>
        <v>3394</v>
      </c>
      <c r="J101" s="5">
        <f t="shared" si="11"/>
        <v>309</v>
      </c>
      <c r="K101" s="5">
        <f t="shared" si="11"/>
        <v>3703</v>
      </c>
      <c r="L101" s="51">
        <f t="shared" si="9"/>
        <v>8.3000000000000007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147</v>
      </c>
      <c r="F105" s="23">
        <v>18</v>
      </c>
      <c r="G105" s="23">
        <v>13</v>
      </c>
      <c r="H105" s="23">
        <v>13</v>
      </c>
      <c r="I105" s="23">
        <f t="shared" ref="I105:I116" si="12">SUM(E105:F105)</f>
        <v>165</v>
      </c>
      <c r="J105" s="23">
        <f t="shared" ref="J105:J116" si="13">SUM(G105:H105)</f>
        <v>26</v>
      </c>
      <c r="K105" s="23">
        <f>SUM(I105,J105)</f>
        <v>191</v>
      </c>
      <c r="L105" s="25">
        <f t="shared" ref="L105:L117" si="14">IF(K105=0,0,ROUND(J105/K105*100,1))</f>
        <v>13.6</v>
      </c>
      <c r="M105" s="59">
        <f>IF(K105=0,0,ROUND(K105/K$117*100,1))</f>
        <v>5.6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135</v>
      </c>
      <c r="F106" s="24">
        <v>21</v>
      </c>
      <c r="G106" s="24">
        <v>30</v>
      </c>
      <c r="H106" s="24">
        <v>18</v>
      </c>
      <c r="I106" s="24">
        <f t="shared" si="12"/>
        <v>156</v>
      </c>
      <c r="J106" s="24">
        <f t="shared" si="13"/>
        <v>48</v>
      </c>
      <c r="K106" s="24">
        <f t="shared" ref="K106:K116" si="15">SUM(I106,J106)</f>
        <v>204</v>
      </c>
      <c r="L106" s="26">
        <f t="shared" si="14"/>
        <v>23.5</v>
      </c>
      <c r="M106" s="60">
        <f t="shared" ref="M106:M117" si="16">IF(K106=0,0,ROUND(K106/K$117*100,1))</f>
        <v>6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149</v>
      </c>
      <c r="F107" s="24">
        <v>27</v>
      </c>
      <c r="G107" s="24">
        <v>22</v>
      </c>
      <c r="H107" s="24">
        <v>10</v>
      </c>
      <c r="I107" s="24">
        <f t="shared" si="12"/>
        <v>176</v>
      </c>
      <c r="J107" s="24">
        <f t="shared" si="13"/>
        <v>32</v>
      </c>
      <c r="K107" s="24">
        <f t="shared" si="15"/>
        <v>208</v>
      </c>
      <c r="L107" s="26">
        <f t="shared" si="14"/>
        <v>15.4</v>
      </c>
      <c r="M107" s="60">
        <f t="shared" si="16"/>
        <v>6.1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138</v>
      </c>
      <c r="F108" s="24">
        <v>30</v>
      </c>
      <c r="G108" s="24">
        <v>23</v>
      </c>
      <c r="H108" s="24">
        <v>9</v>
      </c>
      <c r="I108" s="24">
        <f t="shared" si="12"/>
        <v>168</v>
      </c>
      <c r="J108" s="24">
        <f t="shared" si="13"/>
        <v>32</v>
      </c>
      <c r="K108" s="24">
        <f t="shared" si="15"/>
        <v>200</v>
      </c>
      <c r="L108" s="26">
        <f t="shared" si="14"/>
        <v>16</v>
      </c>
      <c r="M108" s="60">
        <f t="shared" si="16"/>
        <v>5.9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217</v>
      </c>
      <c r="F109" s="24">
        <v>37</v>
      </c>
      <c r="G109" s="24">
        <v>18</v>
      </c>
      <c r="H109" s="24">
        <v>7</v>
      </c>
      <c r="I109" s="24">
        <f t="shared" si="12"/>
        <v>254</v>
      </c>
      <c r="J109" s="24">
        <f t="shared" si="13"/>
        <v>25</v>
      </c>
      <c r="K109" s="24">
        <f t="shared" si="15"/>
        <v>279</v>
      </c>
      <c r="L109" s="26">
        <f t="shared" si="14"/>
        <v>9</v>
      </c>
      <c r="M109" s="60">
        <f t="shared" si="16"/>
        <v>8.1999999999999993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218</v>
      </c>
      <c r="F110" s="24">
        <v>31</v>
      </c>
      <c r="G110" s="24">
        <v>11</v>
      </c>
      <c r="H110" s="24">
        <v>7</v>
      </c>
      <c r="I110" s="24">
        <f t="shared" si="12"/>
        <v>249</v>
      </c>
      <c r="J110" s="24">
        <f t="shared" si="13"/>
        <v>18</v>
      </c>
      <c r="K110" s="24">
        <f t="shared" si="15"/>
        <v>267</v>
      </c>
      <c r="L110" s="26">
        <f t="shared" si="14"/>
        <v>6.7</v>
      </c>
      <c r="M110" s="60">
        <f t="shared" si="16"/>
        <v>7.8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227</v>
      </c>
      <c r="F111" s="24">
        <v>28</v>
      </c>
      <c r="G111" s="24">
        <v>23</v>
      </c>
      <c r="H111" s="24">
        <v>7</v>
      </c>
      <c r="I111" s="24">
        <f t="shared" si="12"/>
        <v>255</v>
      </c>
      <c r="J111" s="24">
        <f t="shared" si="13"/>
        <v>30</v>
      </c>
      <c r="K111" s="24">
        <f t="shared" si="15"/>
        <v>285</v>
      </c>
      <c r="L111" s="26">
        <f t="shared" si="14"/>
        <v>10.5</v>
      </c>
      <c r="M111" s="60">
        <f t="shared" si="16"/>
        <v>8.3000000000000007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235</v>
      </c>
      <c r="F112" s="24">
        <v>34</v>
      </c>
      <c r="G112" s="24">
        <v>23</v>
      </c>
      <c r="H112" s="24">
        <v>11</v>
      </c>
      <c r="I112" s="24">
        <f t="shared" si="12"/>
        <v>269</v>
      </c>
      <c r="J112" s="24">
        <f t="shared" si="13"/>
        <v>34</v>
      </c>
      <c r="K112" s="24">
        <f t="shared" si="15"/>
        <v>303</v>
      </c>
      <c r="L112" s="26">
        <f t="shared" si="14"/>
        <v>11.2</v>
      </c>
      <c r="M112" s="60">
        <f t="shared" si="16"/>
        <v>8.9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251</v>
      </c>
      <c r="F113" s="24">
        <v>32</v>
      </c>
      <c r="G113" s="24">
        <v>15</v>
      </c>
      <c r="H113" s="24">
        <v>9</v>
      </c>
      <c r="I113" s="24">
        <f t="shared" si="12"/>
        <v>283</v>
      </c>
      <c r="J113" s="24">
        <f t="shared" si="13"/>
        <v>24</v>
      </c>
      <c r="K113" s="24">
        <f t="shared" si="15"/>
        <v>307</v>
      </c>
      <c r="L113" s="26">
        <f t="shared" si="14"/>
        <v>7.8</v>
      </c>
      <c r="M113" s="60">
        <f t="shared" si="16"/>
        <v>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279</v>
      </c>
      <c r="F114" s="24">
        <v>40</v>
      </c>
      <c r="G114" s="24">
        <v>16</v>
      </c>
      <c r="H114" s="24">
        <v>10</v>
      </c>
      <c r="I114" s="24">
        <f t="shared" si="12"/>
        <v>319</v>
      </c>
      <c r="J114" s="24">
        <f t="shared" si="13"/>
        <v>26</v>
      </c>
      <c r="K114" s="24">
        <f t="shared" si="15"/>
        <v>345</v>
      </c>
      <c r="L114" s="26">
        <f t="shared" si="14"/>
        <v>7.5</v>
      </c>
      <c r="M114" s="60">
        <f t="shared" si="16"/>
        <v>10.1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349</v>
      </c>
      <c r="F115" s="24">
        <v>36</v>
      </c>
      <c r="G115" s="24">
        <v>21</v>
      </c>
      <c r="H115" s="24">
        <v>11</v>
      </c>
      <c r="I115" s="24">
        <f t="shared" si="12"/>
        <v>385</v>
      </c>
      <c r="J115" s="24">
        <f t="shared" si="13"/>
        <v>32</v>
      </c>
      <c r="K115" s="24">
        <f t="shared" si="15"/>
        <v>417</v>
      </c>
      <c r="L115" s="26">
        <f t="shared" si="14"/>
        <v>7.7</v>
      </c>
      <c r="M115" s="60">
        <f t="shared" si="16"/>
        <v>12.2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358</v>
      </c>
      <c r="F116" s="24">
        <v>34</v>
      </c>
      <c r="G116" s="24">
        <v>7</v>
      </c>
      <c r="H116" s="24">
        <v>11</v>
      </c>
      <c r="I116" s="24">
        <f t="shared" si="12"/>
        <v>392</v>
      </c>
      <c r="J116" s="24">
        <f t="shared" si="13"/>
        <v>18</v>
      </c>
      <c r="K116" s="24">
        <f t="shared" si="15"/>
        <v>410</v>
      </c>
      <c r="L116" s="26">
        <f t="shared" si="14"/>
        <v>4.4000000000000004</v>
      </c>
      <c r="M116" s="60">
        <f t="shared" si="16"/>
        <v>12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2703</v>
      </c>
      <c r="F117" s="5">
        <f t="shared" si="17"/>
        <v>368</v>
      </c>
      <c r="G117" s="5">
        <f t="shared" si="17"/>
        <v>222</v>
      </c>
      <c r="H117" s="5">
        <f t="shared" si="17"/>
        <v>123</v>
      </c>
      <c r="I117" s="5">
        <f t="shared" si="17"/>
        <v>3071</v>
      </c>
      <c r="J117" s="5">
        <f t="shared" si="17"/>
        <v>345</v>
      </c>
      <c r="K117" s="5">
        <f t="shared" si="17"/>
        <v>3416</v>
      </c>
      <c r="L117" s="51">
        <f t="shared" si="14"/>
        <v>10.1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435</v>
      </c>
      <c r="F121" s="23">
        <v>54</v>
      </c>
      <c r="G121" s="23">
        <v>31</v>
      </c>
      <c r="H121" s="23">
        <v>26</v>
      </c>
      <c r="I121" s="23">
        <f t="shared" ref="I121:I132" si="18">SUM(E121:F121)</f>
        <v>489</v>
      </c>
      <c r="J121" s="23">
        <f t="shared" ref="J121:J132" si="19">SUM(G121:H121)</f>
        <v>57</v>
      </c>
      <c r="K121" s="23">
        <f>SUM(I121,J121)</f>
        <v>546</v>
      </c>
      <c r="L121" s="25">
        <f t="shared" ref="L121:L133" si="20">IF(K121=0,0,ROUND(J121/K121*100,1))</f>
        <v>10.4</v>
      </c>
      <c r="M121" s="59">
        <f>IF(K121=0,0,ROUND(K121/K$133*100,1))</f>
        <v>7.7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472</v>
      </c>
      <c r="F122" s="24">
        <v>64</v>
      </c>
      <c r="G122" s="24">
        <v>52</v>
      </c>
      <c r="H122" s="24">
        <v>33</v>
      </c>
      <c r="I122" s="24">
        <f t="shared" si="18"/>
        <v>536</v>
      </c>
      <c r="J122" s="24">
        <f t="shared" si="19"/>
        <v>85</v>
      </c>
      <c r="K122" s="24">
        <f t="shared" ref="K122:K132" si="21">SUM(I122,J122)</f>
        <v>621</v>
      </c>
      <c r="L122" s="26">
        <f t="shared" si="20"/>
        <v>13.7</v>
      </c>
      <c r="M122" s="60">
        <f t="shared" ref="M122:M133" si="22">IF(K122=0,0,ROUND(K122/K$133*100,1))</f>
        <v>8.6999999999999993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444</v>
      </c>
      <c r="F123" s="24">
        <v>71</v>
      </c>
      <c r="G123" s="24">
        <v>51</v>
      </c>
      <c r="H123" s="24">
        <v>18</v>
      </c>
      <c r="I123" s="24">
        <f t="shared" si="18"/>
        <v>515</v>
      </c>
      <c r="J123" s="24">
        <f t="shared" si="19"/>
        <v>69</v>
      </c>
      <c r="K123" s="24">
        <f t="shared" si="21"/>
        <v>584</v>
      </c>
      <c r="L123" s="26">
        <f t="shared" si="20"/>
        <v>11.8</v>
      </c>
      <c r="M123" s="60">
        <f t="shared" si="22"/>
        <v>8.1999999999999993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407</v>
      </c>
      <c r="F124" s="24">
        <v>66</v>
      </c>
      <c r="G124" s="24">
        <v>44</v>
      </c>
      <c r="H124" s="24">
        <v>17</v>
      </c>
      <c r="I124" s="24">
        <f t="shared" si="18"/>
        <v>473</v>
      </c>
      <c r="J124" s="24">
        <f t="shared" si="19"/>
        <v>61</v>
      </c>
      <c r="K124" s="24">
        <f t="shared" si="21"/>
        <v>534</v>
      </c>
      <c r="L124" s="26">
        <f t="shared" si="20"/>
        <v>11.4</v>
      </c>
      <c r="M124" s="60">
        <f t="shared" si="22"/>
        <v>7.5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468</v>
      </c>
      <c r="F125" s="24">
        <v>78</v>
      </c>
      <c r="G125" s="24">
        <v>34</v>
      </c>
      <c r="H125" s="24">
        <v>16</v>
      </c>
      <c r="I125" s="24">
        <f t="shared" si="18"/>
        <v>546</v>
      </c>
      <c r="J125" s="24">
        <f t="shared" si="19"/>
        <v>50</v>
      </c>
      <c r="K125" s="24">
        <f t="shared" si="21"/>
        <v>596</v>
      </c>
      <c r="L125" s="26">
        <f t="shared" si="20"/>
        <v>8.4</v>
      </c>
      <c r="M125" s="60">
        <f t="shared" si="22"/>
        <v>8.4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432</v>
      </c>
      <c r="F126" s="24">
        <v>60</v>
      </c>
      <c r="G126" s="24">
        <v>32</v>
      </c>
      <c r="H126" s="24">
        <v>15</v>
      </c>
      <c r="I126" s="24">
        <f t="shared" si="18"/>
        <v>492</v>
      </c>
      <c r="J126" s="24">
        <f t="shared" si="19"/>
        <v>47</v>
      </c>
      <c r="K126" s="24">
        <f t="shared" si="21"/>
        <v>539</v>
      </c>
      <c r="L126" s="26">
        <f t="shared" si="20"/>
        <v>8.6999999999999993</v>
      </c>
      <c r="M126" s="60">
        <f t="shared" si="22"/>
        <v>7.6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433</v>
      </c>
      <c r="F127" s="24">
        <v>66</v>
      </c>
      <c r="G127" s="24">
        <v>33</v>
      </c>
      <c r="H127" s="24">
        <v>15</v>
      </c>
      <c r="I127" s="24">
        <f t="shared" si="18"/>
        <v>499</v>
      </c>
      <c r="J127" s="24">
        <f t="shared" si="19"/>
        <v>48</v>
      </c>
      <c r="K127" s="24">
        <f t="shared" si="21"/>
        <v>547</v>
      </c>
      <c r="L127" s="26">
        <f t="shared" si="20"/>
        <v>8.8000000000000007</v>
      </c>
      <c r="M127" s="60">
        <f t="shared" si="22"/>
        <v>7.7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463</v>
      </c>
      <c r="F128" s="24">
        <v>70</v>
      </c>
      <c r="G128" s="24">
        <v>31</v>
      </c>
      <c r="H128" s="24">
        <v>22</v>
      </c>
      <c r="I128" s="24">
        <f t="shared" si="18"/>
        <v>533</v>
      </c>
      <c r="J128" s="24">
        <f t="shared" si="19"/>
        <v>53</v>
      </c>
      <c r="K128" s="24">
        <f t="shared" si="21"/>
        <v>586</v>
      </c>
      <c r="L128" s="26">
        <f t="shared" si="20"/>
        <v>9</v>
      </c>
      <c r="M128" s="60">
        <f t="shared" si="22"/>
        <v>8.1999999999999993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470</v>
      </c>
      <c r="F129" s="24">
        <v>62</v>
      </c>
      <c r="G129" s="24">
        <v>26</v>
      </c>
      <c r="H129" s="24">
        <v>20</v>
      </c>
      <c r="I129" s="24">
        <f t="shared" si="18"/>
        <v>532</v>
      </c>
      <c r="J129" s="24">
        <f t="shared" si="19"/>
        <v>46</v>
      </c>
      <c r="K129" s="24">
        <f t="shared" si="21"/>
        <v>578</v>
      </c>
      <c r="L129" s="26">
        <f t="shared" si="20"/>
        <v>8</v>
      </c>
      <c r="M129" s="60">
        <f t="shared" si="22"/>
        <v>8.1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526</v>
      </c>
      <c r="F130" s="24">
        <v>59</v>
      </c>
      <c r="G130" s="24">
        <v>28</v>
      </c>
      <c r="H130" s="24">
        <v>21</v>
      </c>
      <c r="I130" s="24">
        <f t="shared" si="18"/>
        <v>585</v>
      </c>
      <c r="J130" s="24">
        <f t="shared" si="19"/>
        <v>49</v>
      </c>
      <c r="K130" s="24">
        <f t="shared" si="21"/>
        <v>634</v>
      </c>
      <c r="L130" s="26">
        <f t="shared" si="20"/>
        <v>7.7</v>
      </c>
      <c r="M130" s="60">
        <f t="shared" si="22"/>
        <v>8.9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598</v>
      </c>
      <c r="F131" s="24">
        <v>66</v>
      </c>
      <c r="G131" s="24">
        <v>25</v>
      </c>
      <c r="H131" s="24">
        <v>23</v>
      </c>
      <c r="I131" s="24">
        <f t="shared" si="18"/>
        <v>664</v>
      </c>
      <c r="J131" s="24">
        <f t="shared" si="19"/>
        <v>48</v>
      </c>
      <c r="K131" s="24">
        <f t="shared" si="21"/>
        <v>712</v>
      </c>
      <c r="L131" s="26">
        <f t="shared" si="20"/>
        <v>6.7</v>
      </c>
      <c r="M131" s="60">
        <f t="shared" si="22"/>
        <v>10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546</v>
      </c>
      <c r="F132" s="24">
        <v>55</v>
      </c>
      <c r="G132" s="24">
        <v>16</v>
      </c>
      <c r="H132" s="24">
        <v>25</v>
      </c>
      <c r="I132" s="24">
        <f t="shared" si="18"/>
        <v>601</v>
      </c>
      <c r="J132" s="24">
        <f t="shared" si="19"/>
        <v>41</v>
      </c>
      <c r="K132" s="24">
        <f t="shared" si="21"/>
        <v>642</v>
      </c>
      <c r="L132" s="26">
        <f t="shared" si="20"/>
        <v>6.4</v>
      </c>
      <c r="M132" s="60">
        <f t="shared" si="22"/>
        <v>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5694</v>
      </c>
      <c r="F133" s="5">
        <f t="shared" si="23"/>
        <v>771</v>
      </c>
      <c r="G133" s="5">
        <f t="shared" si="23"/>
        <v>403</v>
      </c>
      <c r="H133" s="5">
        <f t="shared" si="23"/>
        <v>251</v>
      </c>
      <c r="I133" s="5">
        <f t="shared" si="23"/>
        <v>6465</v>
      </c>
      <c r="J133" s="5">
        <f t="shared" si="23"/>
        <v>654</v>
      </c>
      <c r="K133" s="5">
        <f t="shared" si="23"/>
        <v>7119</v>
      </c>
      <c r="L133" s="51">
        <f t="shared" si="20"/>
        <v>9.1999999999999993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C断面流入計(5+6+10+11)</v>
      </c>
      <c r="C43" s="411"/>
      <c r="D43" s="411"/>
      <c r="E43" s="411"/>
      <c r="F43" s="411"/>
      <c r="G43" s="411"/>
      <c r="H43" s="411"/>
      <c r="I43" s="411"/>
      <c r="J43" s="411" t="str">
        <f>E87</f>
        <v>C断面流出計(1+4+10+12)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C断面計(5+6+10+11+1+4+10+12)</v>
      </c>
      <c r="C69" s="411"/>
      <c r="D69" s="411"/>
      <c r="E69" s="411"/>
      <c r="F69" s="411"/>
      <c r="G69" s="411"/>
      <c r="H69" s="411"/>
      <c r="I69" s="411"/>
      <c r="J69" s="411" t="str">
        <f>E119</f>
        <v>D断面流入計(12+13+14)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378</v>
      </c>
      <c r="F73" s="23">
        <v>52</v>
      </c>
      <c r="G73" s="23">
        <v>33</v>
      </c>
      <c r="H73" s="23">
        <v>7</v>
      </c>
      <c r="I73" s="23">
        <f t="shared" ref="I73:I84" si="0">SUM(E73:F73)</f>
        <v>430</v>
      </c>
      <c r="J73" s="23">
        <f t="shared" ref="J73:J84" si="1">SUM(G73:H73)</f>
        <v>40</v>
      </c>
      <c r="K73" s="23">
        <f>SUM(I73,J73)</f>
        <v>470</v>
      </c>
      <c r="L73" s="25">
        <f>IF(K73=0,0,ROUND(J73/K73*100,1))</f>
        <v>8.5</v>
      </c>
      <c r="M73" s="59">
        <f>IF(K73=0,0,ROUND(K73/K$85*100,1))</f>
        <v>5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355</v>
      </c>
      <c r="F74" s="24">
        <v>73</v>
      </c>
      <c r="G74" s="24">
        <v>69</v>
      </c>
      <c r="H74" s="24">
        <v>14</v>
      </c>
      <c r="I74" s="24">
        <f t="shared" si="0"/>
        <v>428</v>
      </c>
      <c r="J74" s="24">
        <f t="shared" si="1"/>
        <v>83</v>
      </c>
      <c r="K74" s="24">
        <f t="shared" ref="K74:K84" si="2">SUM(I74,J74)</f>
        <v>511</v>
      </c>
      <c r="L74" s="26">
        <f t="shared" ref="L74:L84" si="3">IF(K74=0,0,ROUND(J74/K74*100,1))</f>
        <v>16.2</v>
      </c>
      <c r="M74" s="60">
        <f t="shared" ref="M74:M84" si="4">IF(K74=0,0,ROUND(K74/K$85*100,1))</f>
        <v>5.5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393</v>
      </c>
      <c r="F75" s="24">
        <v>80</v>
      </c>
      <c r="G75" s="24">
        <v>78</v>
      </c>
      <c r="H75" s="24">
        <v>8</v>
      </c>
      <c r="I75" s="24">
        <f t="shared" si="0"/>
        <v>473</v>
      </c>
      <c r="J75" s="24">
        <f t="shared" si="1"/>
        <v>86</v>
      </c>
      <c r="K75" s="24">
        <f t="shared" si="2"/>
        <v>559</v>
      </c>
      <c r="L75" s="26">
        <f t="shared" si="3"/>
        <v>15.4</v>
      </c>
      <c r="M75" s="60">
        <f t="shared" si="4"/>
        <v>6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436</v>
      </c>
      <c r="F76" s="24">
        <v>122</v>
      </c>
      <c r="G76" s="24">
        <v>72</v>
      </c>
      <c r="H76" s="24">
        <v>7</v>
      </c>
      <c r="I76" s="24">
        <f t="shared" si="0"/>
        <v>558</v>
      </c>
      <c r="J76" s="24">
        <f t="shared" si="1"/>
        <v>79</v>
      </c>
      <c r="K76" s="24">
        <f t="shared" si="2"/>
        <v>637</v>
      </c>
      <c r="L76" s="26">
        <f t="shared" si="3"/>
        <v>12.4</v>
      </c>
      <c r="M76" s="60">
        <f t="shared" si="4"/>
        <v>6.8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547</v>
      </c>
      <c r="F77" s="24">
        <v>127</v>
      </c>
      <c r="G77" s="24">
        <v>68</v>
      </c>
      <c r="H77" s="24">
        <v>5</v>
      </c>
      <c r="I77" s="24">
        <f t="shared" si="0"/>
        <v>674</v>
      </c>
      <c r="J77" s="24">
        <f t="shared" si="1"/>
        <v>73</v>
      </c>
      <c r="K77" s="24">
        <f t="shared" si="2"/>
        <v>747</v>
      </c>
      <c r="L77" s="26">
        <f t="shared" si="3"/>
        <v>9.8000000000000007</v>
      </c>
      <c r="M77" s="60">
        <f t="shared" si="4"/>
        <v>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595</v>
      </c>
      <c r="F78" s="24">
        <v>90</v>
      </c>
      <c r="G78" s="24">
        <v>47</v>
      </c>
      <c r="H78" s="24">
        <v>4</v>
      </c>
      <c r="I78" s="24">
        <f t="shared" si="0"/>
        <v>685</v>
      </c>
      <c r="J78" s="24">
        <f t="shared" si="1"/>
        <v>51</v>
      </c>
      <c r="K78" s="24">
        <f t="shared" si="2"/>
        <v>736</v>
      </c>
      <c r="L78" s="26">
        <f t="shared" si="3"/>
        <v>6.9</v>
      </c>
      <c r="M78" s="60">
        <f t="shared" si="4"/>
        <v>7.9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598</v>
      </c>
      <c r="F79" s="24">
        <v>86</v>
      </c>
      <c r="G79" s="24">
        <v>68</v>
      </c>
      <c r="H79" s="24">
        <v>6</v>
      </c>
      <c r="I79" s="24">
        <f t="shared" si="0"/>
        <v>684</v>
      </c>
      <c r="J79" s="24">
        <f t="shared" si="1"/>
        <v>74</v>
      </c>
      <c r="K79" s="24">
        <f t="shared" si="2"/>
        <v>758</v>
      </c>
      <c r="L79" s="26">
        <f t="shared" si="3"/>
        <v>9.8000000000000007</v>
      </c>
      <c r="M79" s="60">
        <f t="shared" si="4"/>
        <v>8.1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629</v>
      </c>
      <c r="F80" s="24">
        <v>110</v>
      </c>
      <c r="G80" s="24">
        <v>50</v>
      </c>
      <c r="H80" s="24">
        <v>9</v>
      </c>
      <c r="I80" s="24">
        <f t="shared" si="0"/>
        <v>739</v>
      </c>
      <c r="J80" s="24">
        <f t="shared" si="1"/>
        <v>59</v>
      </c>
      <c r="K80" s="24">
        <f t="shared" si="2"/>
        <v>798</v>
      </c>
      <c r="L80" s="26">
        <f t="shared" si="3"/>
        <v>7.4</v>
      </c>
      <c r="M80" s="60">
        <f t="shared" si="4"/>
        <v>8.6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642</v>
      </c>
      <c r="F81" s="24">
        <v>115</v>
      </c>
      <c r="G81" s="24">
        <v>52</v>
      </c>
      <c r="H81" s="24">
        <v>7</v>
      </c>
      <c r="I81" s="24">
        <f t="shared" si="0"/>
        <v>757</v>
      </c>
      <c r="J81" s="24">
        <f t="shared" si="1"/>
        <v>59</v>
      </c>
      <c r="K81" s="24">
        <f t="shared" si="2"/>
        <v>816</v>
      </c>
      <c r="L81" s="26">
        <f t="shared" si="3"/>
        <v>7.2</v>
      </c>
      <c r="M81" s="60">
        <f t="shared" si="4"/>
        <v>8.6999999999999993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776</v>
      </c>
      <c r="F82" s="24">
        <v>145</v>
      </c>
      <c r="G82" s="24">
        <v>50</v>
      </c>
      <c r="H82" s="24">
        <v>8</v>
      </c>
      <c r="I82" s="24">
        <f t="shared" si="0"/>
        <v>921</v>
      </c>
      <c r="J82" s="24">
        <f t="shared" si="1"/>
        <v>58</v>
      </c>
      <c r="K82" s="24">
        <f t="shared" si="2"/>
        <v>979</v>
      </c>
      <c r="L82" s="26">
        <f t="shared" si="3"/>
        <v>5.9</v>
      </c>
      <c r="M82" s="60">
        <f t="shared" si="4"/>
        <v>10.5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980</v>
      </c>
      <c r="F83" s="24">
        <v>151</v>
      </c>
      <c r="G83" s="24">
        <v>45</v>
      </c>
      <c r="H83" s="24">
        <v>9</v>
      </c>
      <c r="I83" s="24">
        <f t="shared" si="0"/>
        <v>1131</v>
      </c>
      <c r="J83" s="24">
        <f t="shared" si="1"/>
        <v>54</v>
      </c>
      <c r="K83" s="24">
        <f t="shared" si="2"/>
        <v>1185</v>
      </c>
      <c r="L83" s="26">
        <f t="shared" si="3"/>
        <v>4.5999999999999996</v>
      </c>
      <c r="M83" s="60">
        <f t="shared" si="4"/>
        <v>12.7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989</v>
      </c>
      <c r="F84" s="24">
        <v>113</v>
      </c>
      <c r="G84" s="24">
        <v>25</v>
      </c>
      <c r="H84" s="24">
        <v>7</v>
      </c>
      <c r="I84" s="24">
        <f t="shared" si="0"/>
        <v>1102</v>
      </c>
      <c r="J84" s="24">
        <f t="shared" si="1"/>
        <v>32</v>
      </c>
      <c r="K84" s="24">
        <f t="shared" si="2"/>
        <v>1134</v>
      </c>
      <c r="L84" s="26">
        <f t="shared" si="3"/>
        <v>2.8</v>
      </c>
      <c r="M84" s="60">
        <f t="shared" si="4"/>
        <v>12.2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7318</v>
      </c>
      <c r="F85" s="5">
        <f t="shared" si="5"/>
        <v>1264</v>
      </c>
      <c r="G85" s="5">
        <f t="shared" si="5"/>
        <v>657</v>
      </c>
      <c r="H85" s="5">
        <f t="shared" si="5"/>
        <v>91</v>
      </c>
      <c r="I85" s="5">
        <f t="shared" si="5"/>
        <v>8582</v>
      </c>
      <c r="J85" s="5">
        <f t="shared" si="5"/>
        <v>748</v>
      </c>
      <c r="K85" s="5">
        <f t="shared" si="5"/>
        <v>9330</v>
      </c>
      <c r="L85" s="51">
        <f>IF(K85=0,0,ROUND(J85/K85*100,1))</f>
        <v>8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47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927</v>
      </c>
      <c r="F89" s="23">
        <v>155</v>
      </c>
      <c r="G89" s="23">
        <v>77</v>
      </c>
      <c r="H89" s="23">
        <v>12</v>
      </c>
      <c r="I89" s="23">
        <f t="shared" ref="I89:I100" si="6">SUM(E89:F89)</f>
        <v>1082</v>
      </c>
      <c r="J89" s="23">
        <f t="shared" ref="J89:J100" si="7">SUM(G89:H89)</f>
        <v>89</v>
      </c>
      <c r="K89" s="23">
        <f>SUM(I89,J89)</f>
        <v>1171</v>
      </c>
      <c r="L89" s="25">
        <f>IF(K89=0,0,ROUND(J89/K89*100,1))</f>
        <v>7.6</v>
      </c>
      <c r="M89" s="59">
        <f>IF(K89=0,0,ROUND(K89/K$101*100,1))</f>
        <v>11.6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961</v>
      </c>
      <c r="F90" s="24">
        <v>139</v>
      </c>
      <c r="G90" s="24">
        <v>73</v>
      </c>
      <c r="H90" s="24">
        <v>17</v>
      </c>
      <c r="I90" s="24">
        <f t="shared" si="6"/>
        <v>1100</v>
      </c>
      <c r="J90" s="24">
        <f t="shared" si="7"/>
        <v>90</v>
      </c>
      <c r="K90" s="24">
        <f t="shared" ref="K90:K100" si="8">SUM(I90,J90)</f>
        <v>1190</v>
      </c>
      <c r="L90" s="26">
        <f t="shared" ref="L90:L101" si="9">IF(K90=0,0,ROUND(J90/K90*100,1))</f>
        <v>7.6</v>
      </c>
      <c r="M90" s="60">
        <f t="shared" ref="M90:M101" si="10">IF(K90=0,0,ROUND(K90/K$101*100,1))</f>
        <v>11.8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765</v>
      </c>
      <c r="F91" s="24">
        <v>108</v>
      </c>
      <c r="G91" s="24">
        <v>91</v>
      </c>
      <c r="H91" s="24">
        <v>7</v>
      </c>
      <c r="I91" s="24">
        <f t="shared" si="6"/>
        <v>873</v>
      </c>
      <c r="J91" s="24">
        <f t="shared" si="7"/>
        <v>98</v>
      </c>
      <c r="K91" s="24">
        <f t="shared" si="8"/>
        <v>971</v>
      </c>
      <c r="L91" s="26">
        <f t="shared" si="9"/>
        <v>10.1</v>
      </c>
      <c r="M91" s="60">
        <f t="shared" si="10"/>
        <v>9.6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692</v>
      </c>
      <c r="F92" s="24">
        <v>92</v>
      </c>
      <c r="G92" s="24">
        <v>79</v>
      </c>
      <c r="H92" s="24">
        <v>5</v>
      </c>
      <c r="I92" s="24">
        <f t="shared" si="6"/>
        <v>784</v>
      </c>
      <c r="J92" s="24">
        <f t="shared" si="7"/>
        <v>84</v>
      </c>
      <c r="K92" s="24">
        <f t="shared" si="8"/>
        <v>868</v>
      </c>
      <c r="L92" s="26">
        <f t="shared" si="9"/>
        <v>9.6999999999999993</v>
      </c>
      <c r="M92" s="60">
        <f t="shared" si="10"/>
        <v>8.6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617</v>
      </c>
      <c r="F93" s="24">
        <v>107</v>
      </c>
      <c r="G93" s="24">
        <v>52</v>
      </c>
      <c r="H93" s="24">
        <v>6</v>
      </c>
      <c r="I93" s="24">
        <f t="shared" si="6"/>
        <v>724</v>
      </c>
      <c r="J93" s="24">
        <f t="shared" si="7"/>
        <v>58</v>
      </c>
      <c r="K93" s="24">
        <f t="shared" si="8"/>
        <v>782</v>
      </c>
      <c r="L93" s="26">
        <f t="shared" si="9"/>
        <v>7.4</v>
      </c>
      <c r="M93" s="60">
        <f t="shared" si="10"/>
        <v>7.8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613</v>
      </c>
      <c r="F94" s="24">
        <v>106</v>
      </c>
      <c r="G94" s="24">
        <v>62</v>
      </c>
      <c r="H94" s="24">
        <v>6</v>
      </c>
      <c r="I94" s="24">
        <f t="shared" si="6"/>
        <v>719</v>
      </c>
      <c r="J94" s="24">
        <f t="shared" si="7"/>
        <v>68</v>
      </c>
      <c r="K94" s="24">
        <f t="shared" si="8"/>
        <v>787</v>
      </c>
      <c r="L94" s="26">
        <f t="shared" si="9"/>
        <v>8.6</v>
      </c>
      <c r="M94" s="60">
        <f t="shared" si="10"/>
        <v>7.8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571</v>
      </c>
      <c r="F95" s="24">
        <v>121</v>
      </c>
      <c r="G95" s="24">
        <v>37</v>
      </c>
      <c r="H95" s="24">
        <v>9</v>
      </c>
      <c r="I95" s="24">
        <f t="shared" si="6"/>
        <v>692</v>
      </c>
      <c r="J95" s="24">
        <f t="shared" si="7"/>
        <v>46</v>
      </c>
      <c r="K95" s="24">
        <f t="shared" si="8"/>
        <v>738</v>
      </c>
      <c r="L95" s="26">
        <f t="shared" si="9"/>
        <v>6.2</v>
      </c>
      <c r="M95" s="60">
        <f t="shared" si="10"/>
        <v>7.3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562</v>
      </c>
      <c r="F96" s="24">
        <v>98</v>
      </c>
      <c r="G96" s="24">
        <v>40</v>
      </c>
      <c r="H96" s="24">
        <v>11</v>
      </c>
      <c r="I96" s="24">
        <f t="shared" si="6"/>
        <v>660</v>
      </c>
      <c r="J96" s="24">
        <f t="shared" si="7"/>
        <v>51</v>
      </c>
      <c r="K96" s="24">
        <f t="shared" si="8"/>
        <v>711</v>
      </c>
      <c r="L96" s="26">
        <f t="shared" si="9"/>
        <v>7.2</v>
      </c>
      <c r="M96" s="60">
        <f t="shared" si="10"/>
        <v>7.1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567</v>
      </c>
      <c r="F97" s="24">
        <v>83</v>
      </c>
      <c r="G97" s="24">
        <v>49</v>
      </c>
      <c r="H97" s="24">
        <v>9</v>
      </c>
      <c r="I97" s="24">
        <f t="shared" si="6"/>
        <v>650</v>
      </c>
      <c r="J97" s="24">
        <f t="shared" si="7"/>
        <v>58</v>
      </c>
      <c r="K97" s="24">
        <f t="shared" si="8"/>
        <v>708</v>
      </c>
      <c r="L97" s="26">
        <f t="shared" si="9"/>
        <v>8.1999999999999993</v>
      </c>
      <c r="M97" s="60">
        <f t="shared" si="10"/>
        <v>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659</v>
      </c>
      <c r="F98" s="24">
        <v>83</v>
      </c>
      <c r="G98" s="24">
        <v>47</v>
      </c>
      <c r="H98" s="24">
        <v>6</v>
      </c>
      <c r="I98" s="24">
        <f t="shared" si="6"/>
        <v>742</v>
      </c>
      <c r="J98" s="24">
        <f t="shared" si="7"/>
        <v>53</v>
      </c>
      <c r="K98" s="24">
        <f t="shared" si="8"/>
        <v>795</v>
      </c>
      <c r="L98" s="26">
        <f t="shared" si="9"/>
        <v>6.7</v>
      </c>
      <c r="M98" s="60">
        <f t="shared" si="10"/>
        <v>7.9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599</v>
      </c>
      <c r="F99" s="24">
        <v>86</v>
      </c>
      <c r="G99" s="24">
        <v>33</v>
      </c>
      <c r="H99" s="24">
        <v>9</v>
      </c>
      <c r="I99" s="24">
        <f t="shared" si="6"/>
        <v>685</v>
      </c>
      <c r="J99" s="24">
        <f t="shared" si="7"/>
        <v>42</v>
      </c>
      <c r="K99" s="24">
        <f t="shared" si="8"/>
        <v>727</v>
      </c>
      <c r="L99" s="26">
        <f t="shared" si="9"/>
        <v>5.8</v>
      </c>
      <c r="M99" s="60">
        <f t="shared" si="10"/>
        <v>7.2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537</v>
      </c>
      <c r="F100" s="24">
        <v>64</v>
      </c>
      <c r="G100" s="24">
        <v>23</v>
      </c>
      <c r="H100" s="24">
        <v>9</v>
      </c>
      <c r="I100" s="24">
        <f t="shared" si="6"/>
        <v>601</v>
      </c>
      <c r="J100" s="24">
        <f t="shared" si="7"/>
        <v>32</v>
      </c>
      <c r="K100" s="24">
        <f t="shared" si="8"/>
        <v>633</v>
      </c>
      <c r="L100" s="26">
        <f t="shared" si="9"/>
        <v>5.0999999999999996</v>
      </c>
      <c r="M100" s="60">
        <f t="shared" si="10"/>
        <v>6.3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8070</v>
      </c>
      <c r="F101" s="5">
        <f t="shared" si="11"/>
        <v>1242</v>
      </c>
      <c r="G101" s="5">
        <f t="shared" si="11"/>
        <v>663</v>
      </c>
      <c r="H101" s="5">
        <f t="shared" si="11"/>
        <v>106</v>
      </c>
      <c r="I101" s="5">
        <f t="shared" si="11"/>
        <v>9312</v>
      </c>
      <c r="J101" s="5">
        <f t="shared" si="11"/>
        <v>769</v>
      </c>
      <c r="K101" s="5">
        <f t="shared" si="11"/>
        <v>10081</v>
      </c>
      <c r="L101" s="51">
        <f t="shared" si="9"/>
        <v>7.6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48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1305</v>
      </c>
      <c r="F105" s="23">
        <v>207</v>
      </c>
      <c r="G105" s="23">
        <v>110</v>
      </c>
      <c r="H105" s="23">
        <v>19</v>
      </c>
      <c r="I105" s="23">
        <f t="shared" ref="I105:I116" si="12">SUM(E105:F105)</f>
        <v>1512</v>
      </c>
      <c r="J105" s="23">
        <f t="shared" ref="J105:J116" si="13">SUM(G105:H105)</f>
        <v>129</v>
      </c>
      <c r="K105" s="23">
        <f>SUM(I105,J105)</f>
        <v>1641</v>
      </c>
      <c r="L105" s="25">
        <f t="shared" ref="L105:L117" si="14">IF(K105=0,0,ROUND(J105/K105*100,1))</f>
        <v>7.9</v>
      </c>
      <c r="M105" s="59">
        <f>IF(K105=0,0,ROUND(K105/K$117*100,1))</f>
        <v>8.5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1316</v>
      </c>
      <c r="F106" s="24">
        <v>212</v>
      </c>
      <c r="G106" s="24">
        <v>142</v>
      </c>
      <c r="H106" s="24">
        <v>31</v>
      </c>
      <c r="I106" s="24">
        <f t="shared" si="12"/>
        <v>1528</v>
      </c>
      <c r="J106" s="24">
        <f t="shared" si="13"/>
        <v>173</v>
      </c>
      <c r="K106" s="24">
        <f t="shared" ref="K106:K116" si="15">SUM(I106,J106)</f>
        <v>1701</v>
      </c>
      <c r="L106" s="26">
        <f t="shared" si="14"/>
        <v>10.199999999999999</v>
      </c>
      <c r="M106" s="60">
        <f t="shared" ref="M106:M117" si="16">IF(K106=0,0,ROUND(K106/K$117*100,1))</f>
        <v>8.8000000000000007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1158</v>
      </c>
      <c r="F107" s="24">
        <v>188</v>
      </c>
      <c r="G107" s="24">
        <v>169</v>
      </c>
      <c r="H107" s="24">
        <v>15</v>
      </c>
      <c r="I107" s="24">
        <f t="shared" si="12"/>
        <v>1346</v>
      </c>
      <c r="J107" s="24">
        <f t="shared" si="13"/>
        <v>184</v>
      </c>
      <c r="K107" s="24">
        <f t="shared" si="15"/>
        <v>1530</v>
      </c>
      <c r="L107" s="26">
        <f t="shared" si="14"/>
        <v>12</v>
      </c>
      <c r="M107" s="60">
        <f t="shared" si="16"/>
        <v>7.9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1128</v>
      </c>
      <c r="F108" s="24">
        <v>214</v>
      </c>
      <c r="G108" s="24">
        <v>151</v>
      </c>
      <c r="H108" s="24">
        <v>12</v>
      </c>
      <c r="I108" s="24">
        <f t="shared" si="12"/>
        <v>1342</v>
      </c>
      <c r="J108" s="24">
        <f t="shared" si="13"/>
        <v>163</v>
      </c>
      <c r="K108" s="24">
        <f t="shared" si="15"/>
        <v>1505</v>
      </c>
      <c r="L108" s="26">
        <f t="shared" si="14"/>
        <v>10.8</v>
      </c>
      <c r="M108" s="60">
        <f t="shared" si="16"/>
        <v>7.8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1164</v>
      </c>
      <c r="F109" s="24">
        <v>234</v>
      </c>
      <c r="G109" s="24">
        <v>120</v>
      </c>
      <c r="H109" s="24">
        <v>11</v>
      </c>
      <c r="I109" s="24">
        <f t="shared" si="12"/>
        <v>1398</v>
      </c>
      <c r="J109" s="24">
        <f t="shared" si="13"/>
        <v>131</v>
      </c>
      <c r="K109" s="24">
        <f t="shared" si="15"/>
        <v>1529</v>
      </c>
      <c r="L109" s="26">
        <f t="shared" si="14"/>
        <v>8.6</v>
      </c>
      <c r="M109" s="60">
        <f t="shared" si="16"/>
        <v>7.9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1208</v>
      </c>
      <c r="F110" s="24">
        <v>196</v>
      </c>
      <c r="G110" s="24">
        <v>109</v>
      </c>
      <c r="H110" s="24">
        <v>10</v>
      </c>
      <c r="I110" s="24">
        <f t="shared" si="12"/>
        <v>1404</v>
      </c>
      <c r="J110" s="24">
        <f t="shared" si="13"/>
        <v>119</v>
      </c>
      <c r="K110" s="24">
        <f t="shared" si="15"/>
        <v>1523</v>
      </c>
      <c r="L110" s="26">
        <f t="shared" si="14"/>
        <v>7.8</v>
      </c>
      <c r="M110" s="60">
        <f t="shared" si="16"/>
        <v>7.8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1169</v>
      </c>
      <c r="F111" s="24">
        <v>207</v>
      </c>
      <c r="G111" s="24">
        <v>105</v>
      </c>
      <c r="H111" s="24">
        <v>15</v>
      </c>
      <c r="I111" s="24">
        <f t="shared" si="12"/>
        <v>1376</v>
      </c>
      <c r="J111" s="24">
        <f t="shared" si="13"/>
        <v>120</v>
      </c>
      <c r="K111" s="24">
        <f t="shared" si="15"/>
        <v>1496</v>
      </c>
      <c r="L111" s="26">
        <f t="shared" si="14"/>
        <v>8</v>
      </c>
      <c r="M111" s="60">
        <f t="shared" si="16"/>
        <v>7.7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1191</v>
      </c>
      <c r="F112" s="24">
        <v>208</v>
      </c>
      <c r="G112" s="24">
        <v>90</v>
      </c>
      <c r="H112" s="24">
        <v>20</v>
      </c>
      <c r="I112" s="24">
        <f t="shared" si="12"/>
        <v>1399</v>
      </c>
      <c r="J112" s="24">
        <f t="shared" si="13"/>
        <v>110</v>
      </c>
      <c r="K112" s="24">
        <f t="shared" si="15"/>
        <v>1509</v>
      </c>
      <c r="L112" s="26">
        <f t="shared" si="14"/>
        <v>7.3</v>
      </c>
      <c r="M112" s="60">
        <f t="shared" si="16"/>
        <v>7.8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1209</v>
      </c>
      <c r="F113" s="24">
        <v>198</v>
      </c>
      <c r="G113" s="24">
        <v>101</v>
      </c>
      <c r="H113" s="24">
        <v>16</v>
      </c>
      <c r="I113" s="24">
        <f t="shared" si="12"/>
        <v>1407</v>
      </c>
      <c r="J113" s="24">
        <f t="shared" si="13"/>
        <v>117</v>
      </c>
      <c r="K113" s="24">
        <f t="shared" si="15"/>
        <v>1524</v>
      </c>
      <c r="L113" s="26">
        <f t="shared" si="14"/>
        <v>7.7</v>
      </c>
      <c r="M113" s="60">
        <f t="shared" si="16"/>
        <v>7.9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1435</v>
      </c>
      <c r="F114" s="24">
        <v>228</v>
      </c>
      <c r="G114" s="24">
        <v>97</v>
      </c>
      <c r="H114" s="24">
        <v>14</v>
      </c>
      <c r="I114" s="24">
        <f t="shared" si="12"/>
        <v>1663</v>
      </c>
      <c r="J114" s="24">
        <f t="shared" si="13"/>
        <v>111</v>
      </c>
      <c r="K114" s="24">
        <f t="shared" si="15"/>
        <v>1774</v>
      </c>
      <c r="L114" s="26">
        <f t="shared" si="14"/>
        <v>6.3</v>
      </c>
      <c r="M114" s="60">
        <f t="shared" si="16"/>
        <v>9.1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1579</v>
      </c>
      <c r="F115" s="24">
        <v>237</v>
      </c>
      <c r="G115" s="24">
        <v>78</v>
      </c>
      <c r="H115" s="24">
        <v>18</v>
      </c>
      <c r="I115" s="24">
        <f t="shared" si="12"/>
        <v>1816</v>
      </c>
      <c r="J115" s="24">
        <f t="shared" si="13"/>
        <v>96</v>
      </c>
      <c r="K115" s="24">
        <f t="shared" si="15"/>
        <v>1912</v>
      </c>
      <c r="L115" s="26">
        <f t="shared" si="14"/>
        <v>5</v>
      </c>
      <c r="M115" s="60">
        <f t="shared" si="16"/>
        <v>9.9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1526</v>
      </c>
      <c r="F116" s="24">
        <v>177</v>
      </c>
      <c r="G116" s="24">
        <v>48</v>
      </c>
      <c r="H116" s="24">
        <v>16</v>
      </c>
      <c r="I116" s="24">
        <f t="shared" si="12"/>
        <v>1703</v>
      </c>
      <c r="J116" s="24">
        <f t="shared" si="13"/>
        <v>64</v>
      </c>
      <c r="K116" s="24">
        <f t="shared" si="15"/>
        <v>1767</v>
      </c>
      <c r="L116" s="26">
        <f t="shared" si="14"/>
        <v>3.6</v>
      </c>
      <c r="M116" s="60">
        <f t="shared" si="16"/>
        <v>9.1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15388</v>
      </c>
      <c r="F117" s="5">
        <f t="shared" si="17"/>
        <v>2506</v>
      </c>
      <c r="G117" s="5">
        <f t="shared" si="17"/>
        <v>1320</v>
      </c>
      <c r="H117" s="5">
        <f t="shared" si="17"/>
        <v>197</v>
      </c>
      <c r="I117" s="5">
        <f t="shared" si="17"/>
        <v>17894</v>
      </c>
      <c r="J117" s="5">
        <f t="shared" si="17"/>
        <v>1517</v>
      </c>
      <c r="K117" s="5">
        <f t="shared" si="17"/>
        <v>19411</v>
      </c>
      <c r="L117" s="51">
        <f t="shared" si="14"/>
        <v>7.8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49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</v>
      </c>
      <c r="F121" s="23">
        <v>0</v>
      </c>
      <c r="G121" s="23">
        <v>0</v>
      </c>
      <c r="H121" s="23">
        <v>0</v>
      </c>
      <c r="I121" s="23">
        <f t="shared" ref="I121:I132" si="18">SUM(E121:F121)</f>
        <v>2</v>
      </c>
      <c r="J121" s="23">
        <f t="shared" ref="J121:J132" si="19">SUM(G121:H121)</f>
        <v>0</v>
      </c>
      <c r="K121" s="23">
        <f>SUM(I121,J121)</f>
        <v>2</v>
      </c>
      <c r="L121" s="25">
        <f t="shared" ref="L121:L133" si="20">IF(K121=0,0,ROUND(J121/K121*100,1))</f>
        <v>0</v>
      </c>
      <c r="M121" s="59">
        <f>IF(K121=0,0,ROUND(K121/K$133*100,1))</f>
        <v>13.3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</v>
      </c>
      <c r="F122" s="24">
        <v>0</v>
      </c>
      <c r="G122" s="24">
        <v>0</v>
      </c>
      <c r="H122" s="24">
        <v>0</v>
      </c>
      <c r="I122" s="24">
        <f t="shared" si="18"/>
        <v>2</v>
      </c>
      <c r="J122" s="24">
        <f t="shared" si="19"/>
        <v>0</v>
      </c>
      <c r="K122" s="24">
        <f t="shared" ref="K122:K132" si="21">SUM(I122,J122)</f>
        <v>2</v>
      </c>
      <c r="L122" s="26">
        <f t="shared" si="20"/>
        <v>0</v>
      </c>
      <c r="M122" s="60">
        <f t="shared" ref="M122:M133" si="22">IF(K122=0,0,ROUND(K122/K$133*100,1))</f>
        <v>13.3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2</v>
      </c>
      <c r="F123" s="24">
        <v>0</v>
      </c>
      <c r="G123" s="24">
        <v>0</v>
      </c>
      <c r="H123" s="24">
        <v>0</v>
      </c>
      <c r="I123" s="24">
        <f t="shared" si="18"/>
        <v>2</v>
      </c>
      <c r="J123" s="24">
        <f t="shared" si="19"/>
        <v>0</v>
      </c>
      <c r="K123" s="24">
        <f t="shared" si="21"/>
        <v>2</v>
      </c>
      <c r="L123" s="26">
        <f t="shared" si="20"/>
        <v>0</v>
      </c>
      <c r="M123" s="60">
        <f t="shared" si="22"/>
        <v>13.3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</v>
      </c>
      <c r="F124" s="24">
        <v>0</v>
      </c>
      <c r="G124" s="24">
        <v>0</v>
      </c>
      <c r="H124" s="24">
        <v>0</v>
      </c>
      <c r="I124" s="24">
        <f t="shared" si="18"/>
        <v>2</v>
      </c>
      <c r="J124" s="24">
        <f t="shared" si="19"/>
        <v>0</v>
      </c>
      <c r="K124" s="24">
        <f t="shared" si="21"/>
        <v>2</v>
      </c>
      <c r="L124" s="26">
        <f t="shared" si="20"/>
        <v>0</v>
      </c>
      <c r="M124" s="60">
        <f t="shared" si="22"/>
        <v>13.3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</v>
      </c>
      <c r="F125" s="24">
        <v>1</v>
      </c>
      <c r="G125" s="24">
        <v>0</v>
      </c>
      <c r="H125" s="24">
        <v>0</v>
      </c>
      <c r="I125" s="24">
        <f t="shared" si="18"/>
        <v>2</v>
      </c>
      <c r="J125" s="24">
        <f t="shared" si="19"/>
        <v>0</v>
      </c>
      <c r="K125" s="24">
        <f t="shared" si="21"/>
        <v>2</v>
      </c>
      <c r="L125" s="26">
        <f t="shared" si="20"/>
        <v>0</v>
      </c>
      <c r="M125" s="60">
        <f t="shared" si="22"/>
        <v>13.3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0</v>
      </c>
      <c r="F126" s="24">
        <v>0</v>
      </c>
      <c r="G126" s="24">
        <v>0</v>
      </c>
      <c r="H126" s="24">
        <v>0</v>
      </c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0</v>
      </c>
      <c r="F127" s="24">
        <v>0</v>
      </c>
      <c r="G127" s="24">
        <v>0</v>
      </c>
      <c r="H127" s="24">
        <v>0</v>
      </c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</v>
      </c>
      <c r="F128" s="24">
        <v>0</v>
      </c>
      <c r="G128" s="24">
        <v>0</v>
      </c>
      <c r="H128" s="24">
        <v>0</v>
      </c>
      <c r="I128" s="24">
        <f t="shared" si="18"/>
        <v>1</v>
      </c>
      <c r="J128" s="24">
        <f t="shared" si="19"/>
        <v>0</v>
      </c>
      <c r="K128" s="24">
        <f t="shared" si="21"/>
        <v>1</v>
      </c>
      <c r="L128" s="26">
        <f t="shared" si="20"/>
        <v>0</v>
      </c>
      <c r="M128" s="60">
        <f t="shared" si="22"/>
        <v>6.7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</v>
      </c>
      <c r="F129" s="24">
        <v>0</v>
      </c>
      <c r="G129" s="24">
        <v>0</v>
      </c>
      <c r="H129" s="24">
        <v>0</v>
      </c>
      <c r="I129" s="24">
        <f t="shared" si="18"/>
        <v>1</v>
      </c>
      <c r="J129" s="24">
        <f t="shared" si="19"/>
        <v>0</v>
      </c>
      <c r="K129" s="24">
        <f t="shared" si="21"/>
        <v>1</v>
      </c>
      <c r="L129" s="26">
        <f t="shared" si="20"/>
        <v>0</v>
      </c>
      <c r="M129" s="60">
        <f t="shared" si="22"/>
        <v>6.7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</v>
      </c>
      <c r="F130" s="24">
        <v>0</v>
      </c>
      <c r="G130" s="24">
        <v>0</v>
      </c>
      <c r="H130" s="24">
        <v>0</v>
      </c>
      <c r="I130" s="24">
        <f t="shared" si="18"/>
        <v>1</v>
      </c>
      <c r="J130" s="24">
        <f t="shared" si="19"/>
        <v>0</v>
      </c>
      <c r="K130" s="24">
        <f t="shared" si="21"/>
        <v>1</v>
      </c>
      <c r="L130" s="26">
        <f t="shared" si="20"/>
        <v>0</v>
      </c>
      <c r="M130" s="60">
        <f t="shared" si="22"/>
        <v>6.7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</v>
      </c>
      <c r="F131" s="24">
        <v>0</v>
      </c>
      <c r="G131" s="24">
        <v>0</v>
      </c>
      <c r="H131" s="24">
        <v>0</v>
      </c>
      <c r="I131" s="24">
        <f t="shared" si="18"/>
        <v>1</v>
      </c>
      <c r="J131" s="24">
        <f t="shared" si="19"/>
        <v>0</v>
      </c>
      <c r="K131" s="24">
        <f t="shared" si="21"/>
        <v>1</v>
      </c>
      <c r="L131" s="26">
        <f t="shared" si="20"/>
        <v>0</v>
      </c>
      <c r="M131" s="60">
        <f t="shared" si="22"/>
        <v>6.7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</v>
      </c>
      <c r="F132" s="24">
        <v>0</v>
      </c>
      <c r="G132" s="24">
        <v>0</v>
      </c>
      <c r="H132" s="24">
        <v>0</v>
      </c>
      <c r="I132" s="24">
        <f t="shared" si="18"/>
        <v>1</v>
      </c>
      <c r="J132" s="24">
        <f t="shared" si="19"/>
        <v>0</v>
      </c>
      <c r="K132" s="24">
        <f t="shared" si="21"/>
        <v>1</v>
      </c>
      <c r="L132" s="26">
        <f t="shared" si="20"/>
        <v>0</v>
      </c>
      <c r="M132" s="60">
        <f t="shared" si="22"/>
        <v>6.7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14</v>
      </c>
      <c r="F133" s="5">
        <f t="shared" si="23"/>
        <v>1</v>
      </c>
      <c r="G133" s="5">
        <f t="shared" si="23"/>
        <v>0</v>
      </c>
      <c r="H133" s="5">
        <f t="shared" si="23"/>
        <v>0</v>
      </c>
      <c r="I133" s="5">
        <f t="shared" si="23"/>
        <v>15</v>
      </c>
      <c r="J133" s="5">
        <f t="shared" si="23"/>
        <v>0</v>
      </c>
      <c r="K133" s="5">
        <f t="shared" si="23"/>
        <v>15</v>
      </c>
      <c r="L133" s="51">
        <f t="shared" si="20"/>
        <v>0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D断面流出計(8+9+11)</v>
      </c>
      <c r="C43" s="411"/>
      <c r="D43" s="411"/>
      <c r="E43" s="411"/>
      <c r="F43" s="411"/>
      <c r="G43" s="411"/>
      <c r="H43" s="411"/>
      <c r="I43" s="411"/>
      <c r="J43" s="411" t="str">
        <f>E87</f>
        <v>D断面計(12+13+14+8+9+11)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交差点計(1+2+3+4+5+6+7+8+9+10+11+12+13+14)</v>
      </c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</v>
      </c>
      <c r="F73" s="23">
        <v>0</v>
      </c>
      <c r="G73" s="23">
        <v>0</v>
      </c>
      <c r="H73" s="23">
        <v>0</v>
      </c>
      <c r="I73" s="23">
        <f t="shared" ref="I73:I84" si="0">SUM(E73:F73)</f>
        <v>2</v>
      </c>
      <c r="J73" s="23">
        <f t="shared" ref="J73:J84" si="1">SUM(G73:H73)</f>
        <v>0</v>
      </c>
      <c r="K73" s="23">
        <f>SUM(I73,J73)</f>
        <v>2</v>
      </c>
      <c r="L73" s="25">
        <f>IF(K73=0,0,ROUND(J73/K73*100,1))</f>
        <v>0</v>
      </c>
      <c r="M73" s="59">
        <f>IF(K73=0,0,ROUND(K73/K$85*100,1))</f>
        <v>6.1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0</v>
      </c>
      <c r="F74" s="24">
        <v>1</v>
      </c>
      <c r="G74" s="24">
        <v>0</v>
      </c>
      <c r="H74" s="24">
        <v>0</v>
      </c>
      <c r="I74" s="24">
        <f t="shared" si="0"/>
        <v>1</v>
      </c>
      <c r="J74" s="24">
        <f t="shared" si="1"/>
        <v>0</v>
      </c>
      <c r="K74" s="24">
        <f t="shared" ref="K74:K84" si="2">SUM(I74,J74)</f>
        <v>1</v>
      </c>
      <c r="L74" s="26">
        <f t="shared" ref="L74:L84" si="3">IF(K74=0,0,ROUND(J74/K74*100,1))</f>
        <v>0</v>
      </c>
      <c r="M74" s="60">
        <f t="shared" ref="M74:M84" si="4">IF(K74=0,0,ROUND(K74/K$85*100,1))</f>
        <v>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</v>
      </c>
      <c r="F75" s="24">
        <v>0</v>
      </c>
      <c r="G75" s="24">
        <v>0</v>
      </c>
      <c r="H75" s="24">
        <v>0</v>
      </c>
      <c r="I75" s="24">
        <f t="shared" si="0"/>
        <v>2</v>
      </c>
      <c r="J75" s="24">
        <f t="shared" si="1"/>
        <v>0</v>
      </c>
      <c r="K75" s="24">
        <f t="shared" si="2"/>
        <v>2</v>
      </c>
      <c r="L75" s="26">
        <f t="shared" si="3"/>
        <v>0</v>
      </c>
      <c r="M75" s="60">
        <f t="shared" si="4"/>
        <v>6.1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3</v>
      </c>
      <c r="F76" s="24">
        <v>1</v>
      </c>
      <c r="G76" s="24">
        <v>0</v>
      </c>
      <c r="H76" s="24">
        <v>0</v>
      </c>
      <c r="I76" s="24">
        <f t="shared" si="0"/>
        <v>4</v>
      </c>
      <c r="J76" s="24">
        <f t="shared" si="1"/>
        <v>0</v>
      </c>
      <c r="K76" s="24">
        <f t="shared" si="2"/>
        <v>4</v>
      </c>
      <c r="L76" s="26">
        <f t="shared" si="3"/>
        <v>0</v>
      </c>
      <c r="M76" s="60">
        <f t="shared" si="4"/>
        <v>12.1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</v>
      </c>
      <c r="F77" s="24">
        <v>1</v>
      </c>
      <c r="G77" s="24">
        <v>0</v>
      </c>
      <c r="H77" s="24">
        <v>0</v>
      </c>
      <c r="I77" s="24">
        <f t="shared" si="0"/>
        <v>2</v>
      </c>
      <c r="J77" s="24">
        <f t="shared" si="1"/>
        <v>0</v>
      </c>
      <c r="K77" s="24">
        <f t="shared" si="2"/>
        <v>2</v>
      </c>
      <c r="L77" s="26">
        <f t="shared" si="3"/>
        <v>0</v>
      </c>
      <c r="M77" s="60">
        <f t="shared" si="4"/>
        <v>6.1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2</v>
      </c>
      <c r="F78" s="24">
        <v>1</v>
      </c>
      <c r="G78" s="24">
        <v>0</v>
      </c>
      <c r="H78" s="24">
        <v>0</v>
      </c>
      <c r="I78" s="24">
        <f t="shared" si="0"/>
        <v>3</v>
      </c>
      <c r="J78" s="24">
        <f t="shared" si="1"/>
        <v>0</v>
      </c>
      <c r="K78" s="24">
        <f t="shared" si="2"/>
        <v>3</v>
      </c>
      <c r="L78" s="26">
        <f t="shared" si="3"/>
        <v>0</v>
      </c>
      <c r="M78" s="60">
        <f t="shared" si="4"/>
        <v>9.1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3</v>
      </c>
      <c r="F79" s="24">
        <v>0</v>
      </c>
      <c r="G79" s="24">
        <v>0</v>
      </c>
      <c r="H79" s="24">
        <v>0</v>
      </c>
      <c r="I79" s="24">
        <f t="shared" si="0"/>
        <v>3</v>
      </c>
      <c r="J79" s="24">
        <f t="shared" si="1"/>
        <v>0</v>
      </c>
      <c r="K79" s="24">
        <f t="shared" si="2"/>
        <v>3</v>
      </c>
      <c r="L79" s="26">
        <f t="shared" si="3"/>
        <v>0</v>
      </c>
      <c r="M79" s="60">
        <f t="shared" si="4"/>
        <v>9.1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</v>
      </c>
      <c r="F80" s="24">
        <v>0</v>
      </c>
      <c r="G80" s="24">
        <v>1</v>
      </c>
      <c r="H80" s="24">
        <v>0</v>
      </c>
      <c r="I80" s="24">
        <f t="shared" si="0"/>
        <v>1</v>
      </c>
      <c r="J80" s="24">
        <f t="shared" si="1"/>
        <v>1</v>
      </c>
      <c r="K80" s="24">
        <f t="shared" si="2"/>
        <v>2</v>
      </c>
      <c r="L80" s="26">
        <f t="shared" si="3"/>
        <v>50</v>
      </c>
      <c r="M80" s="60">
        <f t="shared" si="4"/>
        <v>6.1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</v>
      </c>
      <c r="F81" s="24">
        <v>0</v>
      </c>
      <c r="G81" s="24">
        <v>0</v>
      </c>
      <c r="H81" s="24">
        <v>0</v>
      </c>
      <c r="I81" s="24">
        <f t="shared" si="0"/>
        <v>1</v>
      </c>
      <c r="J81" s="24">
        <f t="shared" si="1"/>
        <v>0</v>
      </c>
      <c r="K81" s="24">
        <f t="shared" si="2"/>
        <v>1</v>
      </c>
      <c r="L81" s="26">
        <f t="shared" si="3"/>
        <v>0</v>
      </c>
      <c r="M81" s="60">
        <f t="shared" si="4"/>
        <v>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6</v>
      </c>
      <c r="F82" s="24">
        <v>0</v>
      </c>
      <c r="G82" s="24">
        <v>0</v>
      </c>
      <c r="H82" s="24">
        <v>0</v>
      </c>
      <c r="I82" s="24">
        <f t="shared" si="0"/>
        <v>6</v>
      </c>
      <c r="J82" s="24">
        <f t="shared" si="1"/>
        <v>0</v>
      </c>
      <c r="K82" s="24">
        <f t="shared" si="2"/>
        <v>6</v>
      </c>
      <c r="L82" s="26">
        <f t="shared" si="3"/>
        <v>0</v>
      </c>
      <c r="M82" s="60">
        <f t="shared" si="4"/>
        <v>18.2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4</v>
      </c>
      <c r="F83" s="24">
        <v>0</v>
      </c>
      <c r="G83" s="24">
        <v>0</v>
      </c>
      <c r="H83" s="24">
        <v>0</v>
      </c>
      <c r="I83" s="24">
        <f t="shared" si="0"/>
        <v>4</v>
      </c>
      <c r="J83" s="24">
        <f t="shared" si="1"/>
        <v>0</v>
      </c>
      <c r="K83" s="24">
        <f t="shared" si="2"/>
        <v>4</v>
      </c>
      <c r="L83" s="26">
        <f t="shared" si="3"/>
        <v>0</v>
      </c>
      <c r="M83" s="60">
        <f t="shared" si="4"/>
        <v>12.1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</v>
      </c>
      <c r="F84" s="24">
        <v>1</v>
      </c>
      <c r="G84" s="24">
        <v>0</v>
      </c>
      <c r="H84" s="24">
        <v>0</v>
      </c>
      <c r="I84" s="24">
        <f t="shared" si="0"/>
        <v>3</v>
      </c>
      <c r="J84" s="24">
        <f t="shared" si="1"/>
        <v>0</v>
      </c>
      <c r="K84" s="24">
        <f t="shared" si="2"/>
        <v>3</v>
      </c>
      <c r="L84" s="26">
        <f t="shared" si="3"/>
        <v>0</v>
      </c>
      <c r="M84" s="60">
        <f t="shared" si="4"/>
        <v>9.1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27</v>
      </c>
      <c r="F85" s="5">
        <f t="shared" si="5"/>
        <v>5</v>
      </c>
      <c r="G85" s="5">
        <f t="shared" si="5"/>
        <v>1</v>
      </c>
      <c r="H85" s="5">
        <f t="shared" si="5"/>
        <v>0</v>
      </c>
      <c r="I85" s="5">
        <f t="shared" si="5"/>
        <v>32</v>
      </c>
      <c r="J85" s="5">
        <f t="shared" si="5"/>
        <v>1</v>
      </c>
      <c r="K85" s="5">
        <f t="shared" si="5"/>
        <v>33</v>
      </c>
      <c r="L85" s="51">
        <f>IF(K85=0,0,ROUND(J85/K85*100,1))</f>
        <v>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4</v>
      </c>
      <c r="F89" s="23">
        <v>0</v>
      </c>
      <c r="G89" s="23">
        <v>0</v>
      </c>
      <c r="H89" s="23">
        <v>0</v>
      </c>
      <c r="I89" s="23">
        <f t="shared" ref="I89:I100" si="6">SUM(E89:F89)</f>
        <v>4</v>
      </c>
      <c r="J89" s="23">
        <f t="shared" ref="J89:J100" si="7">SUM(G89:H89)</f>
        <v>0</v>
      </c>
      <c r="K89" s="23">
        <f>SUM(I89,J89)</f>
        <v>4</v>
      </c>
      <c r="L89" s="25">
        <f>IF(K89=0,0,ROUND(J89/K89*100,1))</f>
        <v>0</v>
      </c>
      <c r="M89" s="59">
        <f>IF(K89=0,0,ROUND(K89/K$101*100,1))</f>
        <v>8.3000000000000007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</v>
      </c>
      <c r="F90" s="24">
        <v>1</v>
      </c>
      <c r="G90" s="24">
        <v>0</v>
      </c>
      <c r="H90" s="24">
        <v>0</v>
      </c>
      <c r="I90" s="24">
        <f t="shared" si="6"/>
        <v>3</v>
      </c>
      <c r="J90" s="24">
        <f t="shared" si="7"/>
        <v>0</v>
      </c>
      <c r="K90" s="24">
        <f t="shared" ref="K90:K100" si="8">SUM(I90,J90)</f>
        <v>3</v>
      </c>
      <c r="L90" s="26">
        <f t="shared" ref="L90:L101" si="9">IF(K90=0,0,ROUND(J90/K90*100,1))</f>
        <v>0</v>
      </c>
      <c r="M90" s="60">
        <f t="shared" ref="M90:M101" si="10">IF(K90=0,0,ROUND(K90/K$101*100,1))</f>
        <v>6.3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4</v>
      </c>
      <c r="F91" s="24">
        <v>0</v>
      </c>
      <c r="G91" s="24">
        <v>0</v>
      </c>
      <c r="H91" s="24">
        <v>0</v>
      </c>
      <c r="I91" s="24">
        <f t="shared" si="6"/>
        <v>4</v>
      </c>
      <c r="J91" s="24">
        <f t="shared" si="7"/>
        <v>0</v>
      </c>
      <c r="K91" s="24">
        <f t="shared" si="8"/>
        <v>4</v>
      </c>
      <c r="L91" s="26">
        <f t="shared" si="9"/>
        <v>0</v>
      </c>
      <c r="M91" s="60">
        <f t="shared" si="10"/>
        <v>8.3000000000000007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</v>
      </c>
      <c r="F92" s="24">
        <v>1</v>
      </c>
      <c r="G92" s="24">
        <v>0</v>
      </c>
      <c r="H92" s="24">
        <v>0</v>
      </c>
      <c r="I92" s="24">
        <f t="shared" si="6"/>
        <v>6</v>
      </c>
      <c r="J92" s="24">
        <f t="shared" si="7"/>
        <v>0</v>
      </c>
      <c r="K92" s="24">
        <f t="shared" si="8"/>
        <v>6</v>
      </c>
      <c r="L92" s="26">
        <f t="shared" si="9"/>
        <v>0</v>
      </c>
      <c r="M92" s="60">
        <f t="shared" si="10"/>
        <v>12.5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</v>
      </c>
      <c r="F93" s="24">
        <v>2</v>
      </c>
      <c r="G93" s="24">
        <v>0</v>
      </c>
      <c r="H93" s="24">
        <v>0</v>
      </c>
      <c r="I93" s="24">
        <f t="shared" si="6"/>
        <v>4</v>
      </c>
      <c r="J93" s="24">
        <f t="shared" si="7"/>
        <v>0</v>
      </c>
      <c r="K93" s="24">
        <f t="shared" si="8"/>
        <v>4</v>
      </c>
      <c r="L93" s="26">
        <f t="shared" si="9"/>
        <v>0</v>
      </c>
      <c r="M93" s="60">
        <f t="shared" si="10"/>
        <v>8.3000000000000007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</v>
      </c>
      <c r="F94" s="24">
        <v>1</v>
      </c>
      <c r="G94" s="24">
        <v>0</v>
      </c>
      <c r="H94" s="24">
        <v>0</v>
      </c>
      <c r="I94" s="24">
        <f t="shared" si="6"/>
        <v>3</v>
      </c>
      <c r="J94" s="24">
        <f t="shared" si="7"/>
        <v>0</v>
      </c>
      <c r="K94" s="24">
        <f t="shared" si="8"/>
        <v>3</v>
      </c>
      <c r="L94" s="26">
        <f t="shared" si="9"/>
        <v>0</v>
      </c>
      <c r="M94" s="60">
        <f t="shared" si="10"/>
        <v>6.3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3</v>
      </c>
      <c r="F95" s="24">
        <v>0</v>
      </c>
      <c r="G95" s="24">
        <v>0</v>
      </c>
      <c r="H95" s="24">
        <v>0</v>
      </c>
      <c r="I95" s="24">
        <f t="shared" si="6"/>
        <v>3</v>
      </c>
      <c r="J95" s="24">
        <f t="shared" si="7"/>
        <v>0</v>
      </c>
      <c r="K95" s="24">
        <f t="shared" si="8"/>
        <v>3</v>
      </c>
      <c r="L95" s="26">
        <f t="shared" si="9"/>
        <v>0</v>
      </c>
      <c r="M95" s="60">
        <f t="shared" si="10"/>
        <v>6.3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</v>
      </c>
      <c r="F96" s="24">
        <v>0</v>
      </c>
      <c r="G96" s="24">
        <v>1</v>
      </c>
      <c r="H96" s="24">
        <v>0</v>
      </c>
      <c r="I96" s="24">
        <f t="shared" si="6"/>
        <v>2</v>
      </c>
      <c r="J96" s="24">
        <f t="shared" si="7"/>
        <v>1</v>
      </c>
      <c r="K96" s="24">
        <f t="shared" si="8"/>
        <v>3</v>
      </c>
      <c r="L96" s="26">
        <f t="shared" si="9"/>
        <v>33.299999999999997</v>
      </c>
      <c r="M96" s="60">
        <f t="shared" si="10"/>
        <v>6.3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2</v>
      </c>
      <c r="F97" s="24">
        <v>0</v>
      </c>
      <c r="G97" s="24">
        <v>0</v>
      </c>
      <c r="H97" s="24">
        <v>0</v>
      </c>
      <c r="I97" s="24">
        <f t="shared" si="6"/>
        <v>2</v>
      </c>
      <c r="J97" s="24">
        <f t="shared" si="7"/>
        <v>0</v>
      </c>
      <c r="K97" s="24">
        <f t="shared" si="8"/>
        <v>2</v>
      </c>
      <c r="L97" s="26">
        <f t="shared" si="9"/>
        <v>0</v>
      </c>
      <c r="M97" s="60">
        <f t="shared" si="10"/>
        <v>4.2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7</v>
      </c>
      <c r="F98" s="24">
        <v>0</v>
      </c>
      <c r="G98" s="24">
        <v>0</v>
      </c>
      <c r="H98" s="24">
        <v>0</v>
      </c>
      <c r="I98" s="24">
        <f t="shared" si="6"/>
        <v>7</v>
      </c>
      <c r="J98" s="24">
        <f t="shared" si="7"/>
        <v>0</v>
      </c>
      <c r="K98" s="24">
        <f t="shared" si="8"/>
        <v>7</v>
      </c>
      <c r="L98" s="26">
        <f t="shared" si="9"/>
        <v>0</v>
      </c>
      <c r="M98" s="60">
        <f t="shared" si="10"/>
        <v>14.6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5</v>
      </c>
      <c r="F99" s="24">
        <v>0</v>
      </c>
      <c r="G99" s="24">
        <v>0</v>
      </c>
      <c r="H99" s="24">
        <v>0</v>
      </c>
      <c r="I99" s="24">
        <f t="shared" si="6"/>
        <v>5</v>
      </c>
      <c r="J99" s="24">
        <f t="shared" si="7"/>
        <v>0</v>
      </c>
      <c r="K99" s="24">
        <f t="shared" si="8"/>
        <v>5</v>
      </c>
      <c r="L99" s="26">
        <f t="shared" si="9"/>
        <v>0</v>
      </c>
      <c r="M99" s="60">
        <f t="shared" si="10"/>
        <v>10.4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3</v>
      </c>
      <c r="F100" s="24">
        <v>1</v>
      </c>
      <c r="G100" s="24">
        <v>0</v>
      </c>
      <c r="H100" s="24">
        <v>0</v>
      </c>
      <c r="I100" s="24">
        <f t="shared" si="6"/>
        <v>4</v>
      </c>
      <c r="J100" s="24">
        <f t="shared" si="7"/>
        <v>0</v>
      </c>
      <c r="K100" s="24">
        <f t="shared" si="8"/>
        <v>4</v>
      </c>
      <c r="L100" s="26">
        <f t="shared" si="9"/>
        <v>0</v>
      </c>
      <c r="M100" s="60">
        <f t="shared" si="10"/>
        <v>8.3000000000000007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41</v>
      </c>
      <c r="F101" s="5">
        <f t="shared" si="11"/>
        <v>6</v>
      </c>
      <c r="G101" s="5">
        <f t="shared" si="11"/>
        <v>1</v>
      </c>
      <c r="H101" s="5">
        <f t="shared" si="11"/>
        <v>0</v>
      </c>
      <c r="I101" s="5">
        <f t="shared" si="11"/>
        <v>47</v>
      </c>
      <c r="J101" s="5">
        <f t="shared" si="11"/>
        <v>1</v>
      </c>
      <c r="K101" s="5">
        <f t="shared" si="11"/>
        <v>48</v>
      </c>
      <c r="L101" s="51">
        <f t="shared" si="9"/>
        <v>2.1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1325</v>
      </c>
      <c r="F105" s="23">
        <v>216</v>
      </c>
      <c r="G105" s="23">
        <v>114</v>
      </c>
      <c r="H105" s="23">
        <v>30</v>
      </c>
      <c r="I105" s="23">
        <f t="shared" ref="I105:I116" si="12">SUM(E105:F105)</f>
        <v>1541</v>
      </c>
      <c r="J105" s="23">
        <f t="shared" ref="J105:J116" si="13">SUM(G105:H105)</f>
        <v>144</v>
      </c>
      <c r="K105" s="23">
        <f>SUM(I105,J105)</f>
        <v>1685</v>
      </c>
      <c r="L105" s="25">
        <f t="shared" ref="L105:L117" si="14">IF(K105=0,0,ROUND(J105/K105*100,1))</f>
        <v>8.5</v>
      </c>
      <c r="M105" s="59">
        <f>IF(K105=0,0,ROUND(K105/K$117*100,1))</f>
        <v>8.4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1352</v>
      </c>
      <c r="F106" s="24">
        <v>219</v>
      </c>
      <c r="G106" s="24">
        <v>151</v>
      </c>
      <c r="H106" s="24">
        <v>41</v>
      </c>
      <c r="I106" s="24">
        <f t="shared" si="12"/>
        <v>1571</v>
      </c>
      <c r="J106" s="24">
        <f t="shared" si="13"/>
        <v>192</v>
      </c>
      <c r="K106" s="24">
        <f t="shared" ref="K106:K116" si="15">SUM(I106,J106)</f>
        <v>1763</v>
      </c>
      <c r="L106" s="26">
        <f t="shared" si="14"/>
        <v>10.9</v>
      </c>
      <c r="M106" s="60">
        <f t="shared" ref="M106:M117" si="16">IF(K106=0,0,ROUND(K106/K$117*100,1))</f>
        <v>8.8000000000000007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1174</v>
      </c>
      <c r="F107" s="24">
        <v>200</v>
      </c>
      <c r="G107" s="24">
        <v>175</v>
      </c>
      <c r="H107" s="24">
        <v>19</v>
      </c>
      <c r="I107" s="24">
        <f t="shared" si="12"/>
        <v>1374</v>
      </c>
      <c r="J107" s="24">
        <f t="shared" si="13"/>
        <v>194</v>
      </c>
      <c r="K107" s="24">
        <f t="shared" si="15"/>
        <v>1568</v>
      </c>
      <c r="L107" s="26">
        <f t="shared" si="14"/>
        <v>12.4</v>
      </c>
      <c r="M107" s="60">
        <f t="shared" si="16"/>
        <v>7.8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1159</v>
      </c>
      <c r="F108" s="24">
        <v>221</v>
      </c>
      <c r="G108" s="24">
        <v>157</v>
      </c>
      <c r="H108" s="24">
        <v>18</v>
      </c>
      <c r="I108" s="24">
        <f t="shared" si="12"/>
        <v>1380</v>
      </c>
      <c r="J108" s="24">
        <f t="shared" si="13"/>
        <v>175</v>
      </c>
      <c r="K108" s="24">
        <f t="shared" si="15"/>
        <v>1555</v>
      </c>
      <c r="L108" s="26">
        <f t="shared" si="14"/>
        <v>11.3</v>
      </c>
      <c r="M108" s="60">
        <f t="shared" si="16"/>
        <v>7.7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1208</v>
      </c>
      <c r="F109" s="24">
        <v>250</v>
      </c>
      <c r="G109" s="24">
        <v>129</v>
      </c>
      <c r="H109" s="24">
        <v>16</v>
      </c>
      <c r="I109" s="24">
        <f t="shared" si="12"/>
        <v>1458</v>
      </c>
      <c r="J109" s="24">
        <f t="shared" si="13"/>
        <v>145</v>
      </c>
      <c r="K109" s="24">
        <f t="shared" si="15"/>
        <v>1603</v>
      </c>
      <c r="L109" s="26">
        <f t="shared" si="14"/>
        <v>9</v>
      </c>
      <c r="M109" s="60">
        <f t="shared" si="16"/>
        <v>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1245</v>
      </c>
      <c r="F110" s="24">
        <v>210</v>
      </c>
      <c r="G110" s="24">
        <v>119</v>
      </c>
      <c r="H110" s="24">
        <v>16</v>
      </c>
      <c r="I110" s="24">
        <f t="shared" si="12"/>
        <v>1455</v>
      </c>
      <c r="J110" s="24">
        <f t="shared" si="13"/>
        <v>135</v>
      </c>
      <c r="K110" s="24">
        <f t="shared" si="15"/>
        <v>1590</v>
      </c>
      <c r="L110" s="26">
        <f t="shared" si="14"/>
        <v>8.5</v>
      </c>
      <c r="M110" s="60">
        <f t="shared" si="16"/>
        <v>7.9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1211</v>
      </c>
      <c r="F111" s="24">
        <v>224</v>
      </c>
      <c r="G111" s="24">
        <v>111</v>
      </c>
      <c r="H111" s="24">
        <v>19</v>
      </c>
      <c r="I111" s="24">
        <f t="shared" si="12"/>
        <v>1435</v>
      </c>
      <c r="J111" s="24">
        <f t="shared" si="13"/>
        <v>130</v>
      </c>
      <c r="K111" s="24">
        <f t="shared" si="15"/>
        <v>1565</v>
      </c>
      <c r="L111" s="26">
        <f t="shared" si="14"/>
        <v>8.3000000000000007</v>
      </c>
      <c r="M111" s="60">
        <f t="shared" si="16"/>
        <v>7.8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1243</v>
      </c>
      <c r="F112" s="24">
        <v>220</v>
      </c>
      <c r="G112" s="24">
        <v>98</v>
      </c>
      <c r="H112" s="24">
        <v>26</v>
      </c>
      <c r="I112" s="24">
        <f t="shared" si="12"/>
        <v>1463</v>
      </c>
      <c r="J112" s="24">
        <f t="shared" si="13"/>
        <v>124</v>
      </c>
      <c r="K112" s="24">
        <f t="shared" si="15"/>
        <v>1587</v>
      </c>
      <c r="L112" s="26">
        <f t="shared" si="14"/>
        <v>7.8</v>
      </c>
      <c r="M112" s="60">
        <f t="shared" si="16"/>
        <v>7.9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1254</v>
      </c>
      <c r="F113" s="24">
        <v>209</v>
      </c>
      <c r="G113" s="24">
        <v>107</v>
      </c>
      <c r="H113" s="24">
        <v>20</v>
      </c>
      <c r="I113" s="24">
        <f t="shared" si="12"/>
        <v>1463</v>
      </c>
      <c r="J113" s="24">
        <f t="shared" si="13"/>
        <v>127</v>
      </c>
      <c r="K113" s="24">
        <f t="shared" si="15"/>
        <v>1590</v>
      </c>
      <c r="L113" s="26">
        <f t="shared" si="14"/>
        <v>8</v>
      </c>
      <c r="M113" s="60">
        <f t="shared" si="16"/>
        <v>7.9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1468</v>
      </c>
      <c r="F114" s="24">
        <v>235</v>
      </c>
      <c r="G114" s="24">
        <v>100</v>
      </c>
      <c r="H114" s="24">
        <v>21</v>
      </c>
      <c r="I114" s="24">
        <f t="shared" si="12"/>
        <v>1703</v>
      </c>
      <c r="J114" s="24">
        <f t="shared" si="13"/>
        <v>121</v>
      </c>
      <c r="K114" s="24">
        <f t="shared" si="15"/>
        <v>1824</v>
      </c>
      <c r="L114" s="26">
        <f t="shared" si="14"/>
        <v>6.6</v>
      </c>
      <c r="M114" s="60">
        <f t="shared" si="16"/>
        <v>9.1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1619</v>
      </c>
      <c r="F115" s="24">
        <v>246</v>
      </c>
      <c r="G115" s="24">
        <v>79</v>
      </c>
      <c r="H115" s="24">
        <v>26</v>
      </c>
      <c r="I115" s="24">
        <f t="shared" si="12"/>
        <v>1865</v>
      </c>
      <c r="J115" s="24">
        <f t="shared" si="13"/>
        <v>105</v>
      </c>
      <c r="K115" s="24">
        <f t="shared" si="15"/>
        <v>1970</v>
      </c>
      <c r="L115" s="26">
        <f t="shared" si="14"/>
        <v>5.3</v>
      </c>
      <c r="M115" s="60">
        <f t="shared" si="16"/>
        <v>9.8000000000000007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1564</v>
      </c>
      <c r="F116" s="24">
        <v>182</v>
      </c>
      <c r="G116" s="24">
        <v>49</v>
      </c>
      <c r="H116" s="24">
        <v>27</v>
      </c>
      <c r="I116" s="24">
        <f t="shared" si="12"/>
        <v>1746</v>
      </c>
      <c r="J116" s="24">
        <f t="shared" si="13"/>
        <v>76</v>
      </c>
      <c r="K116" s="24">
        <f t="shared" si="15"/>
        <v>1822</v>
      </c>
      <c r="L116" s="26">
        <f t="shared" si="14"/>
        <v>4.2</v>
      </c>
      <c r="M116" s="60">
        <f t="shared" si="16"/>
        <v>9.1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15822</v>
      </c>
      <c r="F117" s="5">
        <f t="shared" si="17"/>
        <v>2632</v>
      </c>
      <c r="G117" s="5">
        <f t="shared" si="17"/>
        <v>1389</v>
      </c>
      <c r="H117" s="5">
        <f t="shared" si="17"/>
        <v>279</v>
      </c>
      <c r="I117" s="5">
        <f t="shared" si="17"/>
        <v>18454</v>
      </c>
      <c r="J117" s="5">
        <f t="shared" si="17"/>
        <v>1668</v>
      </c>
      <c r="K117" s="5">
        <f t="shared" si="17"/>
        <v>20122</v>
      </c>
      <c r="L117" s="51">
        <f t="shared" si="14"/>
        <v>8.3000000000000007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34"/>
  <sheetViews>
    <sheetView showGridLines="0" workbookViewId="0"/>
  </sheetViews>
  <sheetFormatPr defaultRowHeight="12"/>
  <cols>
    <col min="1" max="8" width="9" style="65"/>
    <col min="9" max="9" width="7.625" style="65" customWidth="1"/>
    <col min="10" max="10" width="0.75" style="65" customWidth="1"/>
    <col min="11" max="20" width="2.375" style="65" customWidth="1"/>
    <col min="21" max="16384" width="9" style="65"/>
  </cols>
  <sheetData>
    <row r="1" spans="1:12" ht="12" customHeigh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>
      <c r="A13" s="64"/>
      <c r="B13" s="64"/>
      <c r="C13" s="63"/>
      <c r="D13" s="64"/>
      <c r="E13" s="64"/>
      <c r="F13" s="64"/>
      <c r="G13" s="64"/>
      <c r="H13" s="64"/>
      <c r="I13" s="64"/>
      <c r="J13" s="64"/>
      <c r="K13" s="64"/>
      <c r="L13" s="64"/>
    </row>
    <row r="14" spans="1:12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0" ht="19.5" customHeight="1">
      <c r="A33" s="392"/>
      <c r="B33" s="392"/>
      <c r="C33" s="392"/>
      <c r="D33" s="392"/>
      <c r="E33" s="392"/>
      <c r="F33" s="392"/>
      <c r="G33" s="392"/>
      <c r="H33" s="392"/>
      <c r="I33" s="392"/>
      <c r="J33" s="67"/>
      <c r="K33" s="393" t="s">
        <v>54</v>
      </c>
      <c r="L33" s="394"/>
      <c r="M33" s="394"/>
      <c r="N33" s="394"/>
      <c r="O33" s="394"/>
      <c r="P33" s="394"/>
      <c r="Q33" s="394"/>
      <c r="R33" s="394"/>
      <c r="S33" s="394"/>
      <c r="T33" s="394"/>
    </row>
    <row r="34" spans="1:20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0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0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0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0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0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0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0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0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0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0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0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0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0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0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</sheetData>
  <mergeCells count="2">
    <mergeCell ref="A33:I33"/>
    <mergeCell ref="K33:T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50" customWidth="1"/>
    <col min="2" max="2" width="0.875" style="154" customWidth="1"/>
    <col min="3" max="3" width="8.125" style="153" customWidth="1"/>
    <col min="4" max="6" width="6.625" style="150" customWidth="1"/>
    <col min="7" max="10" width="3.25" style="150" customWidth="1"/>
    <col min="11" max="11" width="3.5" style="150" customWidth="1"/>
    <col min="12" max="18" width="5.625" style="150" customWidth="1"/>
    <col min="19" max="19" width="5" style="150" customWidth="1"/>
    <col min="20" max="20" width="1.625" style="150" customWidth="1"/>
    <col min="21" max="21" width="9" style="151"/>
    <col min="22" max="22" width="8.875" style="152" customWidth="1"/>
    <col min="23" max="24" width="4.625" style="152" customWidth="1"/>
    <col min="25" max="26" width="9" style="152"/>
    <col min="27" max="27" width="16.375" style="152" bestFit="1" customWidth="1"/>
    <col min="28" max="35" width="9" style="152"/>
    <col min="36" max="62" width="9" style="151"/>
    <col min="63" max="16384" width="9" style="150"/>
  </cols>
  <sheetData>
    <row r="2" spans="2:39" ht="20.100000000000001" customHeight="1">
      <c r="B2" s="312" t="s">
        <v>284</v>
      </c>
      <c r="C2" s="311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09"/>
    </row>
    <row r="3" spans="2:39" ht="20.100000000000001" customHeight="1">
      <c r="B3" s="171"/>
      <c r="C3" s="301" t="s">
        <v>283</v>
      </c>
      <c r="D3" s="308"/>
      <c r="E3" s="308"/>
      <c r="F3" s="308"/>
      <c r="G3" s="308"/>
      <c r="H3" s="308"/>
      <c r="I3" s="308"/>
      <c r="J3" s="308"/>
      <c r="K3" s="412" t="s">
        <v>282</v>
      </c>
      <c r="L3" s="186"/>
      <c r="M3" s="186"/>
      <c r="N3" s="186"/>
      <c r="O3" s="186"/>
      <c r="P3" s="186"/>
      <c r="Q3" s="186"/>
      <c r="R3" s="186"/>
      <c r="S3" s="186"/>
      <c r="T3" s="163"/>
    </row>
    <row r="4" spans="2:39" ht="30" customHeight="1">
      <c r="B4" s="171"/>
      <c r="C4" s="307" t="s">
        <v>281</v>
      </c>
      <c r="D4" s="306"/>
      <c r="E4" s="306"/>
      <c r="F4" s="306"/>
      <c r="G4" s="306"/>
      <c r="H4" s="306"/>
      <c r="I4" s="306"/>
      <c r="J4" s="306"/>
      <c r="K4" s="413"/>
      <c r="L4" s="186"/>
      <c r="M4" s="186"/>
      <c r="N4" s="186"/>
      <c r="O4" s="186"/>
      <c r="P4" s="186"/>
      <c r="Q4" s="186"/>
      <c r="R4" s="186"/>
      <c r="S4" s="186"/>
      <c r="T4" s="163"/>
    </row>
    <row r="5" spans="2:39" ht="20.100000000000001" customHeight="1">
      <c r="B5" s="300"/>
      <c r="C5" s="305" t="s">
        <v>280</v>
      </c>
      <c r="D5" s="298"/>
      <c r="E5" s="298"/>
      <c r="F5" s="298"/>
      <c r="G5" s="298"/>
      <c r="H5" s="298"/>
      <c r="I5" s="298"/>
      <c r="J5" s="298"/>
      <c r="K5" s="413"/>
      <c r="L5" s="186"/>
      <c r="M5" s="186"/>
      <c r="N5" s="186"/>
      <c r="O5" s="186"/>
      <c r="P5" s="186"/>
      <c r="Q5" s="186"/>
      <c r="R5" s="186"/>
      <c r="S5" s="186"/>
      <c r="T5" s="163"/>
    </row>
    <row r="6" spans="2:39" ht="30" customHeight="1">
      <c r="B6" s="162"/>
      <c r="C6" s="303" t="s">
        <v>279</v>
      </c>
      <c r="D6" s="192"/>
      <c r="E6" s="192"/>
      <c r="F6" s="192"/>
      <c r="G6" s="192"/>
      <c r="H6" s="192"/>
      <c r="I6" s="192"/>
      <c r="J6" s="192"/>
      <c r="K6" s="413"/>
      <c r="L6" s="186"/>
      <c r="M6" s="186"/>
      <c r="N6" s="186"/>
      <c r="O6" s="186"/>
      <c r="P6" s="186"/>
      <c r="Q6" s="186"/>
      <c r="R6" s="186"/>
      <c r="S6" s="186"/>
      <c r="T6" s="163"/>
    </row>
    <row r="7" spans="2:39" ht="20.100000000000001" customHeight="1">
      <c r="B7" s="300"/>
      <c r="C7" s="304" t="s">
        <v>278</v>
      </c>
      <c r="D7" s="298"/>
      <c r="E7" s="298"/>
      <c r="F7" s="298"/>
      <c r="G7" s="298"/>
      <c r="H7" s="298"/>
      <c r="I7" s="298"/>
      <c r="J7" s="298"/>
      <c r="K7" s="413"/>
      <c r="L7" s="186"/>
      <c r="M7" s="186"/>
      <c r="N7" s="186"/>
      <c r="O7" s="186"/>
      <c r="P7" s="186"/>
      <c r="Q7" s="186"/>
      <c r="R7" s="186"/>
      <c r="S7" s="186"/>
      <c r="T7" s="163"/>
    </row>
    <row r="8" spans="2:39" ht="30" customHeight="1">
      <c r="B8" s="162"/>
      <c r="C8" s="303" t="s">
        <v>277</v>
      </c>
      <c r="D8" s="192"/>
      <c r="E8" s="192"/>
      <c r="F8" s="192"/>
      <c r="G8" s="192"/>
      <c r="H8" s="192"/>
      <c r="I8" s="192"/>
      <c r="J8" s="192"/>
      <c r="K8" s="413"/>
      <c r="L8" s="186"/>
      <c r="M8" s="186"/>
      <c r="N8" s="186"/>
      <c r="O8" s="186"/>
      <c r="P8" s="186"/>
      <c r="Q8" s="186"/>
      <c r="R8" s="186"/>
      <c r="S8" s="186"/>
      <c r="T8" s="163"/>
    </row>
    <row r="9" spans="2:39" ht="20.100000000000001" customHeight="1">
      <c r="B9" s="171"/>
      <c r="C9" s="302" t="s">
        <v>276</v>
      </c>
      <c r="D9" s="186"/>
      <c r="E9" s="186"/>
      <c r="F9" s="186"/>
      <c r="G9" s="186"/>
      <c r="H9" s="186"/>
      <c r="I9" s="186"/>
      <c r="J9" s="186"/>
      <c r="K9" s="413"/>
      <c r="L9" s="186"/>
      <c r="M9" s="186"/>
      <c r="N9" s="186"/>
      <c r="O9" s="186"/>
      <c r="P9" s="186"/>
      <c r="Q9" s="186"/>
      <c r="R9" s="186"/>
      <c r="S9" s="186"/>
      <c r="T9" s="163"/>
    </row>
    <row r="10" spans="2:39" ht="30" customHeight="1">
      <c r="B10" s="171"/>
      <c r="C10" s="301"/>
      <c r="D10" s="186"/>
      <c r="E10" s="186"/>
      <c r="F10" s="186"/>
      <c r="G10" s="186"/>
      <c r="H10" s="186"/>
      <c r="I10" s="186"/>
      <c r="J10" s="186"/>
      <c r="K10" s="413"/>
      <c r="L10" s="186"/>
      <c r="M10" s="186"/>
      <c r="N10" s="186"/>
      <c r="O10" s="186"/>
      <c r="P10" s="186"/>
      <c r="Q10" s="186"/>
      <c r="R10" s="186"/>
      <c r="S10" s="186"/>
      <c r="T10" s="163"/>
    </row>
    <row r="11" spans="2:39" ht="12" customHeight="1">
      <c r="B11" s="300"/>
      <c r="C11" s="299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7"/>
      <c r="U11" s="198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198"/>
      <c r="AK11" s="150"/>
      <c r="AL11" s="150"/>
      <c r="AM11" s="150"/>
    </row>
    <row r="12" spans="2:39" ht="12.6" customHeight="1">
      <c r="B12" s="171"/>
      <c r="C12" s="296" t="s">
        <v>117</v>
      </c>
      <c r="D12" s="414" t="s">
        <v>275</v>
      </c>
      <c r="E12" s="415"/>
      <c r="F12" s="415"/>
      <c r="G12" s="415"/>
      <c r="H12" s="415"/>
      <c r="I12" s="415"/>
      <c r="J12" s="416"/>
      <c r="K12" s="295"/>
      <c r="L12" s="294" t="s">
        <v>274</v>
      </c>
      <c r="M12" s="293"/>
      <c r="N12" s="293"/>
      <c r="O12" s="293"/>
      <c r="P12" s="292"/>
      <c r="Q12" s="292"/>
      <c r="R12" s="292"/>
      <c r="S12" s="291"/>
      <c r="T12" s="285" t="s">
        <v>273</v>
      </c>
      <c r="U12" s="152" t="s">
        <v>272</v>
      </c>
      <c r="V12" s="156"/>
      <c r="W12" s="156"/>
      <c r="X12" s="156"/>
      <c r="Y12" s="156"/>
      <c r="Z12" s="156"/>
      <c r="AA12" s="156"/>
      <c r="AB12" s="201"/>
      <c r="AC12" s="201"/>
      <c r="AD12" s="201"/>
      <c r="AE12" s="201"/>
      <c r="AF12" s="201"/>
      <c r="AG12" s="201"/>
      <c r="AH12" s="201"/>
      <c r="AI12" s="201"/>
      <c r="AJ12" s="198"/>
      <c r="AK12" s="150"/>
      <c r="AL12" s="150"/>
      <c r="AM12" s="150"/>
    </row>
    <row r="13" spans="2:39" ht="12.6" customHeight="1">
      <c r="B13" s="171"/>
      <c r="C13" s="290"/>
      <c r="D13" s="289" t="s">
        <v>268</v>
      </c>
      <c r="E13" s="288" t="s">
        <v>271</v>
      </c>
      <c r="F13" s="288" t="s">
        <v>270</v>
      </c>
      <c r="G13" s="417" t="s">
        <v>269</v>
      </c>
      <c r="H13" s="418"/>
      <c r="I13" s="418"/>
      <c r="J13" s="419"/>
      <c r="K13" s="287"/>
      <c r="L13" s="287"/>
      <c r="M13" s="286"/>
      <c r="N13" s="277"/>
      <c r="O13" s="286"/>
      <c r="P13" s="247"/>
      <c r="Q13" s="247"/>
      <c r="R13" s="247"/>
      <c r="S13" s="285"/>
      <c r="T13" s="284"/>
      <c r="V13" s="283" t="s">
        <v>268</v>
      </c>
      <c r="W13" s="282"/>
      <c r="X13" s="282"/>
      <c r="Y13" s="156"/>
      <c r="Z13" s="156"/>
      <c r="AA13" s="156"/>
      <c r="AB13" s="201"/>
      <c r="AC13" s="201"/>
      <c r="AD13" s="201"/>
      <c r="AE13" s="201"/>
      <c r="AF13" s="201"/>
      <c r="AG13" s="201"/>
      <c r="AH13" s="201"/>
      <c r="AI13" s="201"/>
      <c r="AJ13" s="198"/>
      <c r="AK13" s="150"/>
      <c r="AL13" s="150"/>
      <c r="AM13" s="150"/>
    </row>
    <row r="14" spans="2:39" ht="12.6" customHeight="1">
      <c r="B14" s="171"/>
      <c r="C14" s="281" t="s">
        <v>267</v>
      </c>
      <c r="D14" s="279" t="s">
        <v>266</v>
      </c>
      <c r="E14" s="280" t="s">
        <v>265</v>
      </c>
      <c r="F14" s="280" t="s">
        <v>264</v>
      </c>
      <c r="G14" s="420"/>
      <c r="H14" s="421"/>
      <c r="I14" s="421"/>
      <c r="J14" s="422"/>
      <c r="K14" s="278"/>
      <c r="L14" s="278"/>
      <c r="M14" s="277"/>
      <c r="N14" s="277"/>
      <c r="O14" s="277"/>
      <c r="P14" s="276"/>
      <c r="Q14" s="276"/>
      <c r="R14" s="275"/>
      <c r="S14" s="274"/>
      <c r="T14" s="274"/>
      <c r="V14" s="202"/>
      <c r="W14" s="273"/>
      <c r="X14" s="273"/>
      <c r="Y14" s="156"/>
      <c r="Z14" s="156"/>
      <c r="AA14" s="156"/>
      <c r="AB14" s="201"/>
      <c r="AC14" s="201"/>
      <c r="AD14" s="201"/>
      <c r="AE14" s="201"/>
      <c r="AF14" s="201"/>
      <c r="AG14" s="201"/>
      <c r="AH14" s="201"/>
      <c r="AI14" s="272"/>
      <c r="AJ14" s="198"/>
      <c r="AK14" s="150"/>
      <c r="AL14" s="150"/>
      <c r="AM14" s="150"/>
    </row>
    <row r="15" spans="2:39" ht="15" customHeight="1">
      <c r="B15" s="171"/>
      <c r="C15" s="264">
        <v>0.29166666666666802</v>
      </c>
      <c r="D15" s="271">
        <v>20</v>
      </c>
      <c r="E15" s="270">
        <v>0</v>
      </c>
      <c r="F15" s="269">
        <v>1.0416666666666667E-4</v>
      </c>
      <c r="G15" s="260"/>
      <c r="H15" s="268"/>
      <c r="I15" s="268"/>
      <c r="J15" s="267"/>
      <c r="K15" s="258"/>
      <c r="L15" s="246"/>
      <c r="M15" s="245"/>
      <c r="N15" s="245"/>
      <c r="O15" s="244"/>
      <c r="P15" s="206"/>
      <c r="Q15" s="206"/>
      <c r="R15" s="206"/>
      <c r="S15" s="243"/>
      <c r="T15" s="266"/>
      <c r="U15" s="151">
        <v>1.05</v>
      </c>
      <c r="V15" s="203">
        <f t="shared" ref="V15:V46" si="0">D15-E15</f>
        <v>20</v>
      </c>
      <c r="W15" s="202"/>
      <c r="X15" s="202"/>
      <c r="Y15" s="156"/>
      <c r="Z15" s="156"/>
      <c r="AA15" s="156"/>
      <c r="AB15" s="201"/>
      <c r="AC15" s="200"/>
      <c r="AD15" s="199"/>
      <c r="AE15" s="199"/>
      <c r="AF15" s="199"/>
      <c r="AG15" s="199"/>
      <c r="AH15" s="199"/>
      <c r="AI15" s="199"/>
      <c r="AJ15" s="198"/>
      <c r="AK15" s="150"/>
      <c r="AL15" s="150"/>
      <c r="AM15" s="150"/>
    </row>
    <row r="16" spans="2:39" ht="15" customHeight="1">
      <c r="B16" s="171"/>
      <c r="C16" s="221">
        <v>0.29861111111111199</v>
      </c>
      <c r="D16" s="220">
        <v>70</v>
      </c>
      <c r="E16" s="219">
        <v>0</v>
      </c>
      <c r="F16" s="218">
        <v>2.8935185185185184E-4</v>
      </c>
      <c r="G16" s="254"/>
      <c r="H16" s="254"/>
      <c r="I16" s="254"/>
      <c r="J16" s="216"/>
      <c r="K16" s="265"/>
      <c r="L16" s="209"/>
      <c r="M16" s="208"/>
      <c r="N16" s="208"/>
      <c r="O16" s="207"/>
      <c r="P16" s="206"/>
      <c r="Q16" s="206"/>
      <c r="R16" s="206"/>
      <c r="S16" s="205"/>
      <c r="T16" s="204"/>
      <c r="U16" s="151">
        <v>2.16</v>
      </c>
      <c r="V16" s="203">
        <f t="shared" si="0"/>
        <v>70</v>
      </c>
      <c r="W16" s="202"/>
      <c r="X16" s="202"/>
      <c r="Y16" s="156"/>
      <c r="Z16" s="156"/>
      <c r="AA16" s="156"/>
      <c r="AB16" s="201"/>
      <c r="AC16" s="200"/>
      <c r="AD16" s="199"/>
      <c r="AE16" s="199"/>
      <c r="AF16" s="199"/>
      <c r="AG16" s="199"/>
      <c r="AH16" s="199"/>
      <c r="AI16" s="199"/>
      <c r="AJ16" s="198"/>
      <c r="AK16" s="150"/>
      <c r="AL16" s="150"/>
      <c r="AM16" s="150"/>
    </row>
    <row r="17" spans="2:39" ht="15" customHeight="1">
      <c r="B17" s="171"/>
      <c r="C17" s="221">
        <v>0.30555555555555702</v>
      </c>
      <c r="D17" s="257">
        <v>60</v>
      </c>
      <c r="E17" s="256">
        <v>0</v>
      </c>
      <c r="F17" s="255">
        <v>2.4305555555555555E-4</v>
      </c>
      <c r="G17" s="254"/>
      <c r="H17" s="254"/>
      <c r="I17" s="254"/>
      <c r="J17" s="253"/>
      <c r="K17" s="258"/>
      <c r="L17" s="246"/>
      <c r="M17" s="245"/>
      <c r="N17" s="245"/>
      <c r="O17" s="244"/>
      <c r="P17" s="206"/>
      <c r="Q17" s="206"/>
      <c r="R17" s="206"/>
      <c r="S17" s="243"/>
      <c r="T17" s="242"/>
      <c r="U17" s="151">
        <v>3.3</v>
      </c>
      <c r="V17" s="203">
        <f t="shared" si="0"/>
        <v>60</v>
      </c>
      <c r="W17" s="202"/>
      <c r="X17" s="202"/>
      <c r="Y17" s="156"/>
      <c r="Z17" s="156"/>
      <c r="AA17" s="156"/>
      <c r="AB17" s="201"/>
      <c r="AC17" s="200"/>
      <c r="AD17" s="199"/>
      <c r="AE17" s="199"/>
      <c r="AF17" s="199"/>
      <c r="AG17" s="199"/>
      <c r="AH17" s="199"/>
      <c r="AI17" s="199"/>
      <c r="AJ17" s="198"/>
      <c r="AK17" s="150"/>
      <c r="AL17" s="150"/>
      <c r="AM17" s="150"/>
    </row>
    <row r="18" spans="2:39" ht="15" customHeight="1">
      <c r="B18" s="171"/>
      <c r="C18" s="221">
        <v>0.312500000000001</v>
      </c>
      <c r="D18" s="220">
        <v>80</v>
      </c>
      <c r="E18" s="219">
        <v>0</v>
      </c>
      <c r="F18" s="218">
        <v>3.1250000000000001E-4</v>
      </c>
      <c r="G18" s="254"/>
      <c r="H18" s="254"/>
      <c r="I18" s="254"/>
      <c r="J18" s="216"/>
      <c r="K18" s="265"/>
      <c r="L18" s="209"/>
      <c r="M18" s="208"/>
      <c r="N18" s="208"/>
      <c r="O18" s="207"/>
      <c r="P18" s="206"/>
      <c r="Q18" s="206"/>
      <c r="R18" s="206"/>
      <c r="S18" s="205"/>
      <c r="T18" s="204"/>
      <c r="U18" s="151">
        <v>4.4000000000000004</v>
      </c>
      <c r="V18" s="203">
        <f t="shared" si="0"/>
        <v>80</v>
      </c>
      <c r="W18" s="202"/>
      <c r="X18" s="202"/>
      <c r="Y18" s="156"/>
      <c r="Z18" s="156"/>
      <c r="AA18" s="156"/>
      <c r="AB18" s="201"/>
      <c r="AC18" s="200"/>
      <c r="AD18" s="199"/>
      <c r="AE18" s="199"/>
      <c r="AF18" s="199"/>
      <c r="AG18" s="199"/>
      <c r="AH18" s="199"/>
      <c r="AI18" s="199"/>
      <c r="AJ18" s="198"/>
      <c r="AK18" s="150"/>
      <c r="AL18" s="150"/>
      <c r="AM18" s="150"/>
    </row>
    <row r="19" spans="2:39" ht="15" customHeight="1">
      <c r="B19" s="171"/>
      <c r="C19" s="221">
        <v>0.31944444444444497</v>
      </c>
      <c r="D19" s="257">
        <v>50</v>
      </c>
      <c r="E19" s="256">
        <v>0</v>
      </c>
      <c r="F19" s="255">
        <v>1.9675925925925926E-4</v>
      </c>
      <c r="G19" s="254"/>
      <c r="H19" s="254"/>
      <c r="I19" s="254"/>
      <c r="J19" s="253"/>
      <c r="K19" s="258"/>
      <c r="L19" s="246"/>
      <c r="M19" s="245"/>
      <c r="N19" s="245"/>
      <c r="O19" s="244"/>
      <c r="P19" s="206"/>
      <c r="Q19" s="206"/>
      <c r="R19" s="206"/>
      <c r="S19" s="243"/>
      <c r="T19" s="242"/>
      <c r="U19" s="151">
        <v>5.55</v>
      </c>
      <c r="V19" s="203">
        <f t="shared" si="0"/>
        <v>50</v>
      </c>
      <c r="W19" s="202"/>
      <c r="X19" s="202"/>
      <c r="Y19" s="156"/>
      <c r="Z19" s="156"/>
      <c r="AA19" s="156"/>
      <c r="AB19" s="201"/>
      <c r="AC19" s="200"/>
      <c r="AD19" s="199"/>
      <c r="AE19" s="199"/>
      <c r="AF19" s="199"/>
      <c r="AG19" s="199"/>
      <c r="AH19" s="199"/>
      <c r="AI19" s="199"/>
      <c r="AJ19" s="198"/>
      <c r="AK19" s="150"/>
      <c r="AL19" s="150"/>
      <c r="AM19" s="150"/>
    </row>
    <row r="20" spans="2:39" ht="15" customHeight="1">
      <c r="B20" s="171"/>
      <c r="C20" s="215">
        <v>0.32638888888889001</v>
      </c>
      <c r="D20" s="252">
        <v>70</v>
      </c>
      <c r="E20" s="251">
        <v>0</v>
      </c>
      <c r="F20" s="250">
        <v>2.6620370370370372E-4</v>
      </c>
      <c r="G20" s="249"/>
      <c r="H20" s="249"/>
      <c r="I20" s="249"/>
      <c r="J20" s="248"/>
      <c r="K20" s="265"/>
      <c r="L20" s="209"/>
      <c r="M20" s="208"/>
      <c r="N20" s="208"/>
      <c r="O20" s="207"/>
      <c r="P20" s="206"/>
      <c r="Q20" s="206"/>
      <c r="R20" s="206"/>
      <c r="S20" s="205"/>
      <c r="T20" s="204"/>
      <c r="U20" s="151">
        <v>6.65</v>
      </c>
      <c r="V20" s="203">
        <f t="shared" si="0"/>
        <v>70</v>
      </c>
      <c r="W20" s="202"/>
      <c r="X20" s="202"/>
      <c r="Y20" s="156"/>
      <c r="Z20" s="156"/>
      <c r="AA20" s="156"/>
      <c r="AB20" s="201"/>
      <c r="AC20" s="200"/>
      <c r="AD20" s="199"/>
      <c r="AE20" s="199"/>
      <c r="AF20" s="199"/>
      <c r="AG20" s="199"/>
      <c r="AH20" s="199"/>
      <c r="AI20" s="199"/>
      <c r="AJ20" s="198"/>
      <c r="AK20" s="150"/>
      <c r="AL20" s="150"/>
      <c r="AM20" s="150"/>
    </row>
    <row r="21" spans="2:39" ht="15" customHeight="1">
      <c r="B21" s="171"/>
      <c r="C21" s="264">
        <v>0.33333333333333398</v>
      </c>
      <c r="D21" s="263">
        <v>90</v>
      </c>
      <c r="E21" s="262">
        <v>0</v>
      </c>
      <c r="F21" s="261">
        <v>3.4722222222222224E-4</v>
      </c>
      <c r="G21" s="260"/>
      <c r="H21" s="260"/>
      <c r="I21" s="260"/>
      <c r="J21" s="259"/>
      <c r="K21" s="258"/>
      <c r="L21" s="246"/>
      <c r="M21" s="245"/>
      <c r="N21" s="245"/>
      <c r="O21" s="244"/>
      <c r="P21" s="206"/>
      <c r="Q21" s="206"/>
      <c r="R21" s="206"/>
      <c r="S21" s="243"/>
      <c r="T21" s="242"/>
      <c r="U21" s="151">
        <v>7.8</v>
      </c>
      <c r="V21" s="203">
        <f t="shared" si="0"/>
        <v>90</v>
      </c>
      <c r="W21" s="202"/>
      <c r="X21" s="202"/>
      <c r="Y21" s="156"/>
      <c r="Z21" s="156"/>
      <c r="AA21" s="156"/>
      <c r="AB21" s="201"/>
      <c r="AC21" s="200"/>
      <c r="AD21" s="199"/>
      <c r="AE21" s="199"/>
      <c r="AF21" s="199"/>
      <c r="AG21" s="199"/>
      <c r="AH21" s="199"/>
      <c r="AI21" s="199"/>
      <c r="AJ21" s="198"/>
      <c r="AK21" s="150"/>
      <c r="AL21" s="150"/>
      <c r="AM21" s="150"/>
    </row>
    <row r="22" spans="2:39" ht="15" customHeight="1">
      <c r="B22" s="171"/>
      <c r="C22" s="221">
        <v>0.34027777777777901</v>
      </c>
      <c r="D22" s="220">
        <v>60</v>
      </c>
      <c r="E22" s="219">
        <v>0</v>
      </c>
      <c r="F22" s="218">
        <v>2.199074074074074E-4</v>
      </c>
      <c r="G22" s="254"/>
      <c r="H22" s="254"/>
      <c r="I22" s="254"/>
      <c r="J22" s="216"/>
      <c r="K22" s="209"/>
      <c r="L22" s="209"/>
      <c r="M22" s="208"/>
      <c r="N22" s="208"/>
      <c r="O22" s="207"/>
      <c r="P22" s="206"/>
      <c r="Q22" s="206"/>
      <c r="R22" s="206"/>
      <c r="S22" s="205"/>
      <c r="T22" s="204"/>
      <c r="U22" s="151">
        <v>8.9</v>
      </c>
      <c r="V22" s="203">
        <f t="shared" si="0"/>
        <v>60</v>
      </c>
      <c r="W22" s="202"/>
      <c r="X22" s="202"/>
      <c r="Y22" s="156"/>
      <c r="Z22" s="156"/>
      <c r="AA22" s="156"/>
      <c r="AB22" s="201"/>
      <c r="AC22" s="200"/>
      <c r="AD22" s="199"/>
      <c r="AE22" s="199"/>
      <c r="AF22" s="199"/>
      <c r="AG22" s="199"/>
      <c r="AH22" s="199"/>
      <c r="AI22" s="199"/>
      <c r="AJ22" s="198"/>
      <c r="AK22" s="150"/>
      <c r="AL22" s="150"/>
      <c r="AM22" s="150"/>
    </row>
    <row r="23" spans="2:39" ht="15" customHeight="1">
      <c r="B23" s="171"/>
      <c r="C23" s="221">
        <v>0.34722222222222299</v>
      </c>
      <c r="D23" s="257">
        <v>40</v>
      </c>
      <c r="E23" s="256">
        <v>0</v>
      </c>
      <c r="F23" s="255">
        <v>1.7361111111111112E-4</v>
      </c>
      <c r="G23" s="254"/>
      <c r="H23" s="254"/>
      <c r="I23" s="254"/>
      <c r="J23" s="253"/>
      <c r="K23" s="246"/>
      <c r="L23" s="246"/>
      <c r="M23" s="245"/>
      <c r="N23" s="245"/>
      <c r="O23" s="244"/>
      <c r="P23" s="206"/>
      <c r="Q23" s="206"/>
      <c r="R23" s="206"/>
      <c r="S23" s="243"/>
      <c r="T23" s="242"/>
      <c r="U23" s="151">
        <v>10.029999999999999</v>
      </c>
      <c r="V23" s="203">
        <f t="shared" si="0"/>
        <v>40</v>
      </c>
      <c r="W23" s="202"/>
      <c r="X23" s="202"/>
      <c r="Y23" s="156"/>
      <c r="Z23" s="156"/>
      <c r="AA23" s="156"/>
      <c r="AB23" s="201"/>
      <c r="AC23" s="200"/>
      <c r="AD23" s="199"/>
      <c r="AE23" s="199"/>
      <c r="AF23" s="199"/>
      <c r="AG23" s="199"/>
      <c r="AH23" s="199"/>
      <c r="AI23" s="199"/>
      <c r="AJ23" s="198"/>
      <c r="AK23" s="150"/>
      <c r="AL23" s="150"/>
      <c r="AM23" s="150"/>
    </row>
    <row r="24" spans="2:39" ht="15" customHeight="1">
      <c r="B24" s="171"/>
      <c r="C24" s="221">
        <v>0.35416666666666802</v>
      </c>
      <c r="D24" s="220">
        <v>60</v>
      </c>
      <c r="E24" s="219">
        <v>0</v>
      </c>
      <c r="F24" s="218">
        <v>2.3148148148148149E-4</v>
      </c>
      <c r="G24" s="254"/>
      <c r="H24" s="254"/>
      <c r="I24" s="254"/>
      <c r="J24" s="216"/>
      <c r="K24" s="209"/>
      <c r="L24" s="209"/>
      <c r="M24" s="208"/>
      <c r="N24" s="208"/>
      <c r="O24" s="207"/>
      <c r="P24" s="206"/>
      <c r="Q24" s="206"/>
      <c r="R24" s="206"/>
      <c r="S24" s="205"/>
      <c r="T24" s="204"/>
      <c r="U24" s="151">
        <v>11.15</v>
      </c>
      <c r="V24" s="203">
        <f t="shared" si="0"/>
        <v>60</v>
      </c>
      <c r="W24" s="202"/>
      <c r="X24" s="202"/>
      <c r="Y24" s="156"/>
      <c r="Z24" s="156"/>
      <c r="AA24" s="156"/>
      <c r="AB24" s="201"/>
      <c r="AC24" s="200"/>
      <c r="AD24" s="199"/>
      <c r="AE24" s="199"/>
      <c r="AF24" s="199"/>
      <c r="AG24" s="199"/>
      <c r="AH24" s="199"/>
      <c r="AI24" s="199"/>
      <c r="AJ24" s="198"/>
      <c r="AK24" s="150"/>
      <c r="AL24" s="150"/>
      <c r="AM24" s="150"/>
    </row>
    <row r="25" spans="2:39" ht="15" customHeight="1">
      <c r="B25" s="171"/>
      <c r="C25" s="221">
        <v>0.36111111111111199</v>
      </c>
      <c r="D25" s="257">
        <v>70</v>
      </c>
      <c r="E25" s="256">
        <v>0</v>
      </c>
      <c r="F25" s="255">
        <v>2.5462962962962961E-4</v>
      </c>
      <c r="G25" s="254"/>
      <c r="H25" s="254"/>
      <c r="I25" s="254"/>
      <c r="J25" s="253"/>
      <c r="K25" s="246"/>
      <c r="L25" s="246"/>
      <c r="M25" s="245"/>
      <c r="N25" s="245"/>
      <c r="O25" s="244"/>
      <c r="P25" s="206"/>
      <c r="Q25" s="206"/>
      <c r="R25" s="206"/>
      <c r="S25" s="243"/>
      <c r="T25" s="242"/>
      <c r="U25" s="151">
        <v>12.25</v>
      </c>
      <c r="V25" s="203">
        <f t="shared" si="0"/>
        <v>70</v>
      </c>
      <c r="W25" s="202"/>
      <c r="X25" s="202"/>
      <c r="Y25" s="156"/>
      <c r="Z25" s="156"/>
      <c r="AA25" s="156"/>
      <c r="AB25" s="201"/>
      <c r="AC25" s="200"/>
      <c r="AD25" s="199"/>
      <c r="AE25" s="199"/>
      <c r="AF25" s="199"/>
      <c r="AG25" s="199"/>
      <c r="AH25" s="199"/>
      <c r="AI25" s="199"/>
      <c r="AJ25" s="198"/>
      <c r="AK25" s="150"/>
      <c r="AL25" s="150"/>
      <c r="AM25" s="150"/>
    </row>
    <row r="26" spans="2:39" ht="15" customHeight="1">
      <c r="B26" s="171"/>
      <c r="C26" s="215">
        <v>0.36805555555555702</v>
      </c>
      <c r="D26" s="252">
        <v>30</v>
      </c>
      <c r="E26" s="251">
        <v>0</v>
      </c>
      <c r="F26" s="250">
        <v>1.3888888888888889E-4</v>
      </c>
      <c r="G26" s="249"/>
      <c r="H26" s="249"/>
      <c r="I26" s="249"/>
      <c r="J26" s="248"/>
      <c r="K26" s="209"/>
      <c r="L26" s="209"/>
      <c r="M26" s="208"/>
      <c r="N26" s="208"/>
      <c r="O26" s="207"/>
      <c r="P26" s="206"/>
      <c r="Q26" s="206"/>
      <c r="R26" s="206"/>
      <c r="S26" s="205"/>
      <c r="T26" s="204"/>
      <c r="U26" s="151">
        <v>13.45</v>
      </c>
      <c r="V26" s="203">
        <f t="shared" si="0"/>
        <v>30</v>
      </c>
      <c r="W26" s="202"/>
      <c r="X26" s="202"/>
      <c r="Y26" s="156"/>
      <c r="Z26" s="156"/>
      <c r="AA26" s="156"/>
      <c r="AB26" s="201"/>
      <c r="AC26" s="200"/>
      <c r="AD26" s="199"/>
      <c r="AE26" s="199"/>
      <c r="AF26" s="199"/>
      <c r="AG26" s="199"/>
      <c r="AH26" s="199"/>
      <c r="AI26" s="199"/>
      <c r="AJ26" s="198"/>
      <c r="AK26" s="150"/>
      <c r="AL26" s="150"/>
      <c r="AM26" s="150"/>
    </row>
    <row r="27" spans="2:39" ht="15" customHeight="1">
      <c r="B27" s="171"/>
      <c r="C27" s="235">
        <v>0.375</v>
      </c>
      <c r="D27" s="240">
        <v>10</v>
      </c>
      <c r="E27" s="239">
        <v>0</v>
      </c>
      <c r="F27" s="238">
        <v>6.9444444444444444E-5</v>
      </c>
      <c r="G27" s="237"/>
      <c r="H27" s="237"/>
      <c r="I27" s="237"/>
      <c r="J27" s="236"/>
      <c r="K27" s="209"/>
      <c r="L27" s="209"/>
      <c r="M27" s="208"/>
      <c r="N27" s="208"/>
      <c r="O27" s="207"/>
      <c r="P27" s="247"/>
      <c r="Q27" s="206"/>
      <c r="R27" s="206"/>
      <c r="S27" s="205"/>
      <c r="T27" s="204"/>
      <c r="U27" s="151">
        <v>14.55</v>
      </c>
      <c r="V27" s="203">
        <f t="shared" si="0"/>
        <v>10</v>
      </c>
      <c r="W27" s="202"/>
      <c r="X27" s="202"/>
      <c r="Y27" s="156"/>
      <c r="Z27" s="156"/>
      <c r="AA27" s="156"/>
      <c r="AB27" s="201"/>
      <c r="AC27" s="200"/>
      <c r="AD27" s="199"/>
      <c r="AE27" s="199"/>
      <c r="AF27" s="199"/>
      <c r="AG27" s="199"/>
      <c r="AH27" s="199"/>
      <c r="AI27" s="199"/>
      <c r="AJ27" s="198"/>
      <c r="AK27" s="150"/>
      <c r="AL27" s="150"/>
      <c r="AM27" s="150"/>
    </row>
    <row r="28" spans="2:39" ht="15" customHeight="1">
      <c r="B28" s="171"/>
      <c r="C28" s="235">
        <v>0.41666666666666669</v>
      </c>
      <c r="D28" s="234">
        <v>20</v>
      </c>
      <c r="E28" s="233">
        <v>0</v>
      </c>
      <c r="F28" s="232">
        <v>1.1574074074074075E-4</v>
      </c>
      <c r="G28" s="237"/>
      <c r="H28" s="237"/>
      <c r="I28" s="237"/>
      <c r="J28" s="230"/>
      <c r="K28" s="246"/>
      <c r="L28" s="246"/>
      <c r="M28" s="245"/>
      <c r="N28" s="245"/>
      <c r="O28" s="244"/>
      <c r="P28" s="206"/>
      <c r="Q28" s="206"/>
      <c r="R28" s="206"/>
      <c r="S28" s="243"/>
      <c r="T28" s="242"/>
      <c r="U28" s="151">
        <v>15.65</v>
      </c>
      <c r="V28" s="203">
        <f t="shared" si="0"/>
        <v>20</v>
      </c>
      <c r="W28" s="202"/>
      <c r="X28" s="202"/>
      <c r="Y28" s="156"/>
      <c r="Z28" s="156"/>
      <c r="AA28" s="156"/>
      <c r="AB28" s="201"/>
      <c r="AC28" s="200"/>
      <c r="AD28" s="199"/>
      <c r="AE28" s="199"/>
      <c r="AF28" s="199"/>
      <c r="AG28" s="199"/>
      <c r="AH28" s="199"/>
      <c r="AI28" s="199"/>
      <c r="AJ28" s="198"/>
      <c r="AK28" s="150"/>
      <c r="AL28" s="150"/>
      <c r="AM28" s="150"/>
    </row>
    <row r="29" spans="2:39" ht="15" customHeight="1">
      <c r="B29" s="171"/>
      <c r="C29" s="235">
        <v>0.45833333333333331</v>
      </c>
      <c r="D29" s="240">
        <v>50</v>
      </c>
      <c r="E29" s="239">
        <v>0</v>
      </c>
      <c r="F29" s="238">
        <v>2.0833333333333335E-4</v>
      </c>
      <c r="G29" s="241"/>
      <c r="H29" s="241"/>
      <c r="I29" s="241"/>
      <c r="J29" s="236"/>
      <c r="K29" s="209"/>
      <c r="L29" s="209"/>
      <c r="M29" s="208"/>
      <c r="N29" s="208"/>
      <c r="O29" s="207"/>
      <c r="P29" s="206"/>
      <c r="Q29" s="206"/>
      <c r="R29" s="206"/>
      <c r="S29" s="205"/>
      <c r="T29" s="204"/>
      <c r="U29" s="151">
        <v>16.8</v>
      </c>
      <c r="V29" s="203">
        <f t="shared" si="0"/>
        <v>50</v>
      </c>
      <c r="W29" s="202"/>
      <c r="X29" s="202"/>
      <c r="Y29" s="156"/>
      <c r="Z29" s="156"/>
      <c r="AA29" s="156"/>
      <c r="AB29" s="201"/>
      <c r="AC29" s="200"/>
      <c r="AD29" s="199"/>
      <c r="AE29" s="199"/>
      <c r="AF29" s="199"/>
      <c r="AG29" s="199"/>
      <c r="AH29" s="199"/>
      <c r="AI29" s="199"/>
      <c r="AJ29" s="198"/>
      <c r="AK29" s="150"/>
      <c r="AL29" s="150"/>
      <c r="AM29" s="150"/>
    </row>
    <row r="30" spans="2:39" ht="15" customHeight="1">
      <c r="B30" s="171"/>
      <c r="C30" s="235">
        <v>0.5</v>
      </c>
      <c r="D30" s="240">
        <v>30</v>
      </c>
      <c r="E30" s="239">
        <v>0</v>
      </c>
      <c r="F30" s="238">
        <v>1.7361111111111112E-4</v>
      </c>
      <c r="G30" s="241"/>
      <c r="H30" s="241"/>
      <c r="I30" s="241"/>
      <c r="J30" s="236"/>
      <c r="K30" s="209"/>
      <c r="L30" s="209"/>
      <c r="M30" s="208"/>
      <c r="N30" s="208"/>
      <c r="O30" s="207"/>
      <c r="P30" s="206"/>
      <c r="Q30" s="206"/>
      <c r="R30" s="206"/>
      <c r="S30" s="205"/>
      <c r="T30" s="204"/>
      <c r="U30" s="151">
        <v>17.95</v>
      </c>
      <c r="V30" s="203">
        <f t="shared" si="0"/>
        <v>30</v>
      </c>
      <c r="W30" s="202"/>
      <c r="X30" s="202"/>
      <c r="Y30" s="156"/>
      <c r="Z30" s="156"/>
      <c r="AA30" s="156"/>
      <c r="AB30" s="201"/>
      <c r="AC30" s="200"/>
      <c r="AD30" s="199"/>
      <c r="AE30" s="199"/>
      <c r="AF30" s="199"/>
      <c r="AG30" s="199"/>
      <c r="AH30" s="199"/>
      <c r="AI30" s="199"/>
      <c r="AJ30" s="198"/>
      <c r="AK30" s="150"/>
      <c r="AL30" s="150"/>
      <c r="AM30" s="150"/>
    </row>
    <row r="31" spans="2:39" ht="15" customHeight="1">
      <c r="B31" s="171"/>
      <c r="C31" s="235">
        <v>0.54166666666666663</v>
      </c>
      <c r="D31" s="240">
        <v>50</v>
      </c>
      <c r="E31" s="239">
        <v>0</v>
      </c>
      <c r="F31" s="238">
        <v>2.199074074074074E-4</v>
      </c>
      <c r="G31" s="241"/>
      <c r="H31" s="241"/>
      <c r="I31" s="241"/>
      <c r="J31" s="236"/>
      <c r="K31" s="209"/>
      <c r="L31" s="209"/>
      <c r="M31" s="208"/>
      <c r="N31" s="208"/>
      <c r="O31" s="207"/>
      <c r="P31" s="206"/>
      <c r="Q31" s="206"/>
      <c r="R31" s="206"/>
      <c r="S31" s="205"/>
      <c r="T31" s="204"/>
      <c r="U31" s="151">
        <v>19.05</v>
      </c>
      <c r="V31" s="203">
        <f t="shared" si="0"/>
        <v>50</v>
      </c>
      <c r="W31" s="202"/>
      <c r="X31" s="202"/>
      <c r="Y31" s="156"/>
      <c r="Z31" s="156"/>
      <c r="AA31" s="156"/>
      <c r="AB31" s="201"/>
      <c r="AC31" s="200"/>
      <c r="AD31" s="199"/>
      <c r="AE31" s="199"/>
      <c r="AF31" s="199"/>
      <c r="AG31" s="199"/>
      <c r="AH31" s="199"/>
      <c r="AI31" s="199"/>
      <c r="AJ31" s="198"/>
      <c r="AK31" s="150"/>
      <c r="AL31" s="150"/>
      <c r="AM31" s="150"/>
    </row>
    <row r="32" spans="2:39" ht="15" customHeight="1">
      <c r="B32" s="171"/>
      <c r="C32" s="235">
        <v>0.58333333333333337</v>
      </c>
      <c r="D32" s="240">
        <v>20</v>
      </c>
      <c r="E32" s="239">
        <v>0</v>
      </c>
      <c r="F32" s="238">
        <v>1.3888888888888889E-4</v>
      </c>
      <c r="G32" s="241"/>
      <c r="H32" s="241"/>
      <c r="I32" s="241"/>
      <c r="J32" s="236"/>
      <c r="K32" s="209"/>
      <c r="L32" s="209"/>
      <c r="M32" s="208"/>
      <c r="N32" s="208"/>
      <c r="O32" s="207"/>
      <c r="P32" s="206"/>
      <c r="Q32" s="206"/>
      <c r="R32" s="206"/>
      <c r="S32" s="205"/>
      <c r="T32" s="204"/>
      <c r="U32" s="151">
        <v>20.149999999999999</v>
      </c>
      <c r="V32" s="203">
        <f t="shared" si="0"/>
        <v>20</v>
      </c>
      <c r="W32" s="202"/>
      <c r="X32" s="202"/>
      <c r="Y32" s="156"/>
      <c r="Z32" s="156"/>
      <c r="AA32" s="156"/>
      <c r="AB32" s="201"/>
      <c r="AC32" s="200"/>
      <c r="AD32" s="199"/>
      <c r="AE32" s="199"/>
      <c r="AF32" s="199"/>
      <c r="AG32" s="199"/>
      <c r="AH32" s="199"/>
      <c r="AI32" s="199"/>
      <c r="AJ32" s="198"/>
      <c r="AK32" s="150"/>
      <c r="AL32" s="150"/>
      <c r="AM32" s="150"/>
    </row>
    <row r="33" spans="2:39" ht="15" customHeight="1">
      <c r="B33" s="171"/>
      <c r="C33" s="235">
        <v>0.625</v>
      </c>
      <c r="D33" s="240">
        <v>20</v>
      </c>
      <c r="E33" s="239">
        <v>0</v>
      </c>
      <c r="F33" s="238">
        <v>9.2592592592592588E-5</v>
      </c>
      <c r="G33" s="237"/>
      <c r="H33" s="237"/>
      <c r="I33" s="237"/>
      <c r="J33" s="236"/>
      <c r="K33" s="209"/>
      <c r="L33" s="209"/>
      <c r="M33" s="208"/>
      <c r="N33" s="208"/>
      <c r="O33" s="207"/>
      <c r="P33" s="206"/>
      <c r="Q33" s="206"/>
      <c r="R33" s="206"/>
      <c r="S33" s="205"/>
      <c r="T33" s="204"/>
      <c r="U33" s="151">
        <v>21.25</v>
      </c>
      <c r="V33" s="203">
        <f t="shared" si="0"/>
        <v>20</v>
      </c>
      <c r="W33" s="202"/>
      <c r="X33" s="202"/>
      <c r="Y33" s="156"/>
      <c r="Z33" s="156"/>
      <c r="AA33" s="156"/>
      <c r="AB33" s="201"/>
      <c r="AC33" s="200"/>
      <c r="AD33" s="199"/>
      <c r="AE33" s="199"/>
      <c r="AF33" s="199"/>
      <c r="AG33" s="199"/>
      <c r="AH33" s="199"/>
      <c r="AI33" s="199"/>
      <c r="AJ33" s="198"/>
      <c r="AK33" s="150"/>
      <c r="AL33" s="150"/>
      <c r="AM33" s="150"/>
    </row>
    <row r="34" spans="2:39" ht="15" customHeight="1">
      <c r="B34" s="171"/>
      <c r="C34" s="235">
        <v>0.66666666666666663</v>
      </c>
      <c r="D34" s="234">
        <v>20</v>
      </c>
      <c r="E34" s="233">
        <v>0</v>
      </c>
      <c r="F34" s="232">
        <v>8.1018518518518516E-5</v>
      </c>
      <c r="G34" s="231"/>
      <c r="H34" s="231"/>
      <c r="I34" s="231"/>
      <c r="J34" s="230"/>
      <c r="K34" s="209"/>
      <c r="L34" s="209"/>
      <c r="M34" s="208"/>
      <c r="N34" s="208"/>
      <c r="O34" s="207"/>
      <c r="P34" s="206"/>
      <c r="Q34" s="206"/>
      <c r="R34" s="206"/>
      <c r="S34" s="205"/>
      <c r="T34" s="204"/>
      <c r="U34" s="151">
        <v>22.4</v>
      </c>
      <c r="V34" s="203">
        <f t="shared" si="0"/>
        <v>20</v>
      </c>
      <c r="W34" s="202"/>
      <c r="X34" s="202"/>
      <c r="Y34" s="156"/>
      <c r="Z34" s="156"/>
      <c r="AA34" s="156"/>
      <c r="AB34" s="201"/>
      <c r="AC34" s="200"/>
      <c r="AD34" s="199"/>
      <c r="AE34" s="199"/>
      <c r="AF34" s="199"/>
      <c r="AG34" s="199"/>
      <c r="AH34" s="199"/>
      <c r="AI34" s="199"/>
      <c r="AJ34" s="198"/>
      <c r="AK34" s="150"/>
      <c r="AL34" s="150"/>
      <c r="AM34" s="150"/>
    </row>
    <row r="35" spans="2:39" ht="15" customHeight="1">
      <c r="B35" s="171"/>
      <c r="C35" s="227">
        <v>0.70833333333333337</v>
      </c>
      <c r="D35" s="226">
        <v>20</v>
      </c>
      <c r="E35" s="225">
        <v>0</v>
      </c>
      <c r="F35" s="224">
        <v>8.1018518518518516E-5</v>
      </c>
      <c r="G35" s="223"/>
      <c r="H35" s="223"/>
      <c r="I35" s="223"/>
      <c r="J35" s="229"/>
      <c r="K35" s="209"/>
      <c r="L35" s="209"/>
      <c r="M35" s="208"/>
      <c r="N35" s="208"/>
      <c r="O35" s="207"/>
      <c r="P35" s="206"/>
      <c r="Q35" s="206"/>
      <c r="R35" s="206"/>
      <c r="S35" s="205"/>
      <c r="T35" s="204"/>
      <c r="U35" s="151">
        <v>23.55</v>
      </c>
      <c r="V35" s="203">
        <f t="shared" si="0"/>
        <v>20</v>
      </c>
      <c r="W35" s="202"/>
      <c r="X35" s="202"/>
      <c r="Y35" s="156"/>
      <c r="Z35" s="156"/>
      <c r="AA35" s="156"/>
      <c r="AB35" s="201"/>
      <c r="AC35" s="200"/>
      <c r="AD35" s="199"/>
      <c r="AE35" s="199"/>
      <c r="AF35" s="199"/>
      <c r="AG35" s="199"/>
      <c r="AH35" s="199"/>
      <c r="AI35" s="199"/>
      <c r="AJ35" s="198"/>
      <c r="AK35" s="150"/>
      <c r="AL35" s="150"/>
      <c r="AM35" s="150"/>
    </row>
    <row r="36" spans="2:39" ht="15" customHeight="1">
      <c r="B36" s="171"/>
      <c r="C36" s="221">
        <v>0.71527777777777779</v>
      </c>
      <c r="D36" s="220">
        <v>20</v>
      </c>
      <c r="E36" s="219">
        <v>0</v>
      </c>
      <c r="F36" s="218">
        <v>1.0416666666666667E-4</v>
      </c>
      <c r="G36" s="217"/>
      <c r="H36" s="217"/>
      <c r="I36" s="217"/>
      <c r="J36" s="216"/>
      <c r="K36" s="209"/>
      <c r="L36" s="209"/>
      <c r="M36" s="208"/>
      <c r="N36" s="208"/>
      <c r="O36" s="207"/>
      <c r="P36" s="206"/>
      <c r="Q36" s="206"/>
      <c r="R36" s="206"/>
      <c r="S36" s="205"/>
      <c r="T36" s="204"/>
      <c r="U36" s="151">
        <v>24.65</v>
      </c>
      <c r="V36" s="203">
        <f t="shared" si="0"/>
        <v>20</v>
      </c>
      <c r="W36" s="202"/>
      <c r="X36" s="202"/>
      <c r="Y36" s="156"/>
      <c r="Z36" s="156"/>
      <c r="AA36" s="156"/>
      <c r="AB36" s="201"/>
      <c r="AC36" s="200"/>
      <c r="AD36" s="199"/>
      <c r="AE36" s="199"/>
      <c r="AF36" s="199"/>
      <c r="AG36" s="199"/>
      <c r="AH36" s="199"/>
      <c r="AI36" s="199"/>
      <c r="AJ36" s="198"/>
      <c r="AK36" s="150"/>
      <c r="AL36" s="150"/>
      <c r="AM36" s="150"/>
    </row>
    <row r="37" spans="2:39" ht="15" customHeight="1">
      <c r="B37" s="171"/>
      <c r="C37" s="221">
        <v>0.72222222222222221</v>
      </c>
      <c r="D37" s="220">
        <v>30</v>
      </c>
      <c r="E37" s="219">
        <v>0</v>
      </c>
      <c r="F37" s="218">
        <v>1.6203703703703703E-4</v>
      </c>
      <c r="G37" s="217"/>
      <c r="H37" s="217"/>
      <c r="I37" s="217"/>
      <c r="J37" s="216"/>
      <c r="K37" s="209"/>
      <c r="L37" s="209"/>
      <c r="M37" s="208"/>
      <c r="N37" s="208"/>
      <c r="O37" s="207"/>
      <c r="P37" s="206"/>
      <c r="Q37" s="206"/>
      <c r="R37" s="206"/>
      <c r="S37" s="205"/>
      <c r="T37" s="204"/>
      <c r="U37" s="151">
        <v>25.8</v>
      </c>
      <c r="V37" s="203">
        <f t="shared" si="0"/>
        <v>30</v>
      </c>
      <c r="W37" s="202"/>
      <c r="X37" s="202"/>
      <c r="Y37" s="156"/>
      <c r="Z37" s="156"/>
      <c r="AA37" s="228">
        <f>TIME(0,30,0)</f>
        <v>2.0833333333333332E-2</v>
      </c>
      <c r="AB37" s="201"/>
      <c r="AC37" s="200"/>
      <c r="AD37" s="199"/>
      <c r="AE37" s="199"/>
      <c r="AF37" s="199"/>
      <c r="AG37" s="199"/>
      <c r="AH37" s="199"/>
      <c r="AI37" s="199"/>
      <c r="AJ37" s="198"/>
      <c r="AK37" s="150"/>
      <c r="AL37" s="150"/>
      <c r="AM37" s="150"/>
    </row>
    <row r="38" spans="2:39" ht="15" customHeight="1">
      <c r="B38" s="171"/>
      <c r="C38" s="221">
        <v>0.72916666666666663</v>
      </c>
      <c r="D38" s="220">
        <v>20</v>
      </c>
      <c r="E38" s="219">
        <v>0</v>
      </c>
      <c r="F38" s="218">
        <v>8.1018518518518516E-5</v>
      </c>
      <c r="G38" s="217"/>
      <c r="H38" s="217"/>
      <c r="I38" s="217"/>
      <c r="J38" s="216"/>
      <c r="K38" s="209"/>
      <c r="L38" s="209"/>
      <c r="M38" s="208"/>
      <c r="N38" s="208"/>
      <c r="O38" s="207"/>
      <c r="P38" s="206"/>
      <c r="Q38" s="206"/>
      <c r="R38" s="206"/>
      <c r="S38" s="205"/>
      <c r="T38" s="204"/>
      <c r="U38" s="151">
        <v>26.9</v>
      </c>
      <c r="V38" s="203">
        <f t="shared" si="0"/>
        <v>20</v>
      </c>
      <c r="W38" s="202"/>
      <c r="X38" s="202"/>
      <c r="Y38" s="156"/>
      <c r="Z38" s="156"/>
      <c r="AA38" s="156"/>
      <c r="AB38" s="201"/>
      <c r="AC38" s="200"/>
      <c r="AD38" s="199"/>
      <c r="AE38" s="199"/>
      <c r="AF38" s="199"/>
      <c r="AG38" s="199"/>
      <c r="AH38" s="199"/>
      <c r="AI38" s="199"/>
      <c r="AJ38" s="198"/>
      <c r="AK38" s="150"/>
      <c r="AL38" s="150"/>
      <c r="AM38" s="150"/>
    </row>
    <row r="39" spans="2:39" ht="15" customHeight="1">
      <c r="B39" s="171"/>
      <c r="C39" s="221">
        <v>0.73611111111111116</v>
      </c>
      <c r="D39" s="220">
        <v>60</v>
      </c>
      <c r="E39" s="219">
        <v>0</v>
      </c>
      <c r="F39" s="218">
        <v>2.3148148148148149E-4</v>
      </c>
      <c r="G39" s="217"/>
      <c r="H39" s="217"/>
      <c r="I39" s="217"/>
      <c r="J39" s="216"/>
      <c r="K39" s="209"/>
      <c r="L39" s="209"/>
      <c r="M39" s="208"/>
      <c r="N39" s="208"/>
      <c r="O39" s="207"/>
      <c r="P39" s="206"/>
      <c r="Q39" s="206"/>
      <c r="R39" s="206"/>
      <c r="S39" s="205"/>
      <c r="T39" s="204"/>
      <c r="U39" s="151">
        <v>28.03</v>
      </c>
      <c r="V39" s="203">
        <f t="shared" si="0"/>
        <v>60</v>
      </c>
      <c r="W39" s="202"/>
      <c r="X39" s="202"/>
      <c r="Y39" s="156"/>
      <c r="Z39" s="156"/>
      <c r="AA39" s="156"/>
      <c r="AB39" s="201"/>
      <c r="AC39" s="200"/>
      <c r="AD39" s="199"/>
      <c r="AE39" s="199"/>
      <c r="AF39" s="199"/>
      <c r="AG39" s="199"/>
      <c r="AH39" s="199"/>
      <c r="AI39" s="199"/>
      <c r="AJ39" s="198"/>
      <c r="AK39" s="150"/>
      <c r="AL39" s="150"/>
      <c r="AM39" s="150"/>
    </row>
    <row r="40" spans="2:39" ht="15" customHeight="1">
      <c r="B40" s="171"/>
      <c r="C40" s="215">
        <v>0.74305555555555547</v>
      </c>
      <c r="D40" s="214">
        <v>50</v>
      </c>
      <c r="E40" s="213">
        <v>0</v>
      </c>
      <c r="F40" s="212">
        <v>1.9675925925925926E-4</v>
      </c>
      <c r="G40" s="211"/>
      <c r="H40" s="211"/>
      <c r="I40" s="211"/>
      <c r="J40" s="210"/>
      <c r="K40" s="209"/>
      <c r="L40" s="209"/>
      <c r="M40" s="208"/>
      <c r="N40" s="208"/>
      <c r="O40" s="207"/>
      <c r="P40" s="206"/>
      <c r="Q40" s="206"/>
      <c r="R40" s="206"/>
      <c r="S40" s="205"/>
      <c r="T40" s="204"/>
      <c r="U40" s="151">
        <v>29.13</v>
      </c>
      <c r="V40" s="203">
        <f t="shared" si="0"/>
        <v>50</v>
      </c>
      <c r="W40" s="202"/>
      <c r="X40" s="202"/>
      <c r="Y40" s="156"/>
      <c r="Z40" s="156"/>
      <c r="AA40" s="156"/>
      <c r="AB40" s="201"/>
      <c r="AC40" s="200"/>
      <c r="AD40" s="199"/>
      <c r="AE40" s="199"/>
      <c r="AF40" s="199"/>
      <c r="AG40" s="199"/>
      <c r="AH40" s="199"/>
      <c r="AI40" s="199"/>
      <c r="AJ40" s="198"/>
      <c r="AK40" s="150"/>
      <c r="AL40" s="150"/>
      <c r="AM40" s="150"/>
    </row>
    <row r="41" spans="2:39" ht="15" customHeight="1">
      <c r="B41" s="171"/>
      <c r="C41" s="227">
        <v>0.75</v>
      </c>
      <c r="D41" s="226">
        <v>20</v>
      </c>
      <c r="E41" s="225">
        <v>0</v>
      </c>
      <c r="F41" s="224">
        <v>1.273148148148148E-4</v>
      </c>
      <c r="G41" s="223"/>
      <c r="H41" s="222"/>
      <c r="I41" s="222"/>
      <c r="J41" s="216"/>
      <c r="K41" s="209"/>
      <c r="L41" s="209"/>
      <c r="M41" s="208"/>
      <c r="N41" s="208"/>
      <c r="O41" s="207"/>
      <c r="P41" s="206"/>
      <c r="Q41" s="206"/>
      <c r="R41" s="206"/>
      <c r="S41" s="205"/>
      <c r="T41" s="204"/>
      <c r="U41" s="151">
        <v>30.28</v>
      </c>
      <c r="V41" s="203">
        <f t="shared" si="0"/>
        <v>20</v>
      </c>
      <c r="W41" s="202"/>
      <c r="X41" s="202"/>
      <c r="Y41" s="156"/>
      <c r="Z41" s="156"/>
      <c r="AA41" s="156"/>
      <c r="AB41" s="201"/>
      <c r="AC41" s="200"/>
      <c r="AD41" s="199"/>
      <c r="AE41" s="199"/>
      <c r="AF41" s="199"/>
      <c r="AG41" s="199"/>
      <c r="AH41" s="199"/>
      <c r="AI41" s="199"/>
      <c r="AJ41" s="198"/>
      <c r="AK41" s="150"/>
      <c r="AL41" s="150"/>
      <c r="AM41" s="150"/>
    </row>
    <row r="42" spans="2:39" ht="15" customHeight="1">
      <c r="B42" s="171"/>
      <c r="C42" s="221">
        <v>0.75694444444444453</v>
      </c>
      <c r="D42" s="220">
        <v>20</v>
      </c>
      <c r="E42" s="219">
        <v>0</v>
      </c>
      <c r="F42" s="218">
        <v>1.1574074074074075E-4</v>
      </c>
      <c r="G42" s="217"/>
      <c r="H42" s="217"/>
      <c r="I42" s="217"/>
      <c r="J42" s="216"/>
      <c r="K42" s="209"/>
      <c r="L42" s="209"/>
      <c r="M42" s="208"/>
      <c r="N42" s="208"/>
      <c r="O42" s="207"/>
      <c r="P42" s="206"/>
      <c r="Q42" s="206"/>
      <c r="R42" s="206"/>
      <c r="S42" s="205"/>
      <c r="T42" s="204"/>
      <c r="U42" s="151">
        <v>31.4</v>
      </c>
      <c r="V42" s="203">
        <f t="shared" si="0"/>
        <v>20</v>
      </c>
      <c r="W42" s="202"/>
      <c r="X42" s="202"/>
      <c r="Y42" s="156"/>
      <c r="Z42" s="156"/>
      <c r="AA42" s="156"/>
      <c r="AB42" s="201"/>
      <c r="AC42" s="200"/>
      <c r="AD42" s="199"/>
      <c r="AE42" s="199"/>
      <c r="AF42" s="199"/>
      <c r="AG42" s="199"/>
      <c r="AH42" s="199"/>
      <c r="AI42" s="199"/>
      <c r="AJ42" s="198"/>
      <c r="AK42" s="150"/>
      <c r="AL42" s="150"/>
      <c r="AM42" s="150"/>
    </row>
    <row r="43" spans="2:39" ht="15" customHeight="1">
      <c r="B43" s="171"/>
      <c r="C43" s="221">
        <v>0.76388888888888884</v>
      </c>
      <c r="D43" s="220">
        <v>30</v>
      </c>
      <c r="E43" s="219">
        <v>0</v>
      </c>
      <c r="F43" s="218">
        <v>1.7361111111111112E-4</v>
      </c>
      <c r="G43" s="217"/>
      <c r="H43" s="217"/>
      <c r="I43" s="217"/>
      <c r="J43" s="216"/>
      <c r="K43" s="209"/>
      <c r="L43" s="209"/>
      <c r="M43" s="208"/>
      <c r="N43" s="208"/>
      <c r="O43" s="207"/>
      <c r="P43" s="206"/>
      <c r="Q43" s="206"/>
      <c r="R43" s="206"/>
      <c r="S43" s="205"/>
      <c r="T43" s="204"/>
      <c r="U43" s="151">
        <v>32.5</v>
      </c>
      <c r="V43" s="203">
        <f t="shared" si="0"/>
        <v>30</v>
      </c>
      <c r="W43" s="202"/>
      <c r="X43" s="202"/>
      <c r="Y43" s="156"/>
      <c r="Z43" s="156"/>
      <c r="AA43" s="156"/>
      <c r="AB43" s="201"/>
      <c r="AC43" s="200"/>
      <c r="AD43" s="199"/>
      <c r="AE43" s="199"/>
      <c r="AF43" s="199"/>
      <c r="AG43" s="199"/>
      <c r="AH43" s="199"/>
      <c r="AI43" s="199"/>
      <c r="AJ43" s="198"/>
      <c r="AK43" s="150"/>
      <c r="AL43" s="150"/>
      <c r="AM43" s="150"/>
    </row>
    <row r="44" spans="2:39" ht="15" customHeight="1">
      <c r="B44" s="171"/>
      <c r="C44" s="221">
        <v>0.77083333333333337</v>
      </c>
      <c r="D44" s="220">
        <v>70</v>
      </c>
      <c r="E44" s="219">
        <v>0</v>
      </c>
      <c r="F44" s="218">
        <v>2.6620370370370372E-4</v>
      </c>
      <c r="G44" s="217"/>
      <c r="H44" s="217"/>
      <c r="I44" s="217"/>
      <c r="J44" s="216"/>
      <c r="K44" s="209"/>
      <c r="L44" s="209"/>
      <c r="M44" s="208"/>
      <c r="N44" s="208"/>
      <c r="O44" s="207"/>
      <c r="P44" s="206"/>
      <c r="Q44" s="206"/>
      <c r="R44" s="206"/>
      <c r="S44" s="205"/>
      <c r="T44" s="204"/>
      <c r="U44" s="151">
        <v>33.700000000000003</v>
      </c>
      <c r="V44" s="203">
        <f t="shared" si="0"/>
        <v>70</v>
      </c>
      <c r="W44" s="202"/>
      <c r="X44" s="202"/>
      <c r="Y44" s="156"/>
      <c r="Z44" s="156"/>
      <c r="AA44" s="156"/>
      <c r="AB44" s="201"/>
      <c r="AC44" s="200"/>
      <c r="AD44" s="199"/>
      <c r="AE44" s="199"/>
      <c r="AF44" s="199"/>
      <c r="AG44" s="199"/>
      <c r="AH44" s="199"/>
      <c r="AI44" s="199"/>
      <c r="AJ44" s="198"/>
      <c r="AK44" s="150"/>
      <c r="AL44" s="150"/>
      <c r="AM44" s="150"/>
    </row>
    <row r="45" spans="2:39" ht="15" customHeight="1">
      <c r="B45" s="171"/>
      <c r="C45" s="221">
        <v>0.77777777777777779</v>
      </c>
      <c r="D45" s="220">
        <v>50</v>
      </c>
      <c r="E45" s="219">
        <v>0</v>
      </c>
      <c r="F45" s="218">
        <v>2.199074074074074E-4</v>
      </c>
      <c r="G45" s="217"/>
      <c r="H45" s="217"/>
      <c r="I45" s="217"/>
      <c r="J45" s="216"/>
      <c r="K45" s="209"/>
      <c r="L45" s="209"/>
      <c r="M45" s="208"/>
      <c r="N45" s="208"/>
      <c r="O45" s="207"/>
      <c r="P45" s="206"/>
      <c r="Q45" s="206"/>
      <c r="R45" s="206"/>
      <c r="S45" s="205"/>
      <c r="T45" s="204"/>
      <c r="U45" s="151">
        <v>34.770000000000003</v>
      </c>
      <c r="V45" s="203">
        <f t="shared" si="0"/>
        <v>50</v>
      </c>
      <c r="W45" s="202"/>
      <c r="X45" s="202"/>
      <c r="Y45" s="156"/>
      <c r="Z45" s="156"/>
      <c r="AA45" s="156"/>
      <c r="AB45" s="201"/>
      <c r="AC45" s="200"/>
      <c r="AD45" s="199"/>
      <c r="AE45" s="199"/>
      <c r="AF45" s="199"/>
      <c r="AG45" s="199"/>
      <c r="AH45" s="199"/>
      <c r="AI45" s="199"/>
      <c r="AJ45" s="198"/>
      <c r="AK45" s="150"/>
      <c r="AL45" s="150"/>
      <c r="AM45" s="150"/>
    </row>
    <row r="46" spans="2:39" ht="15" customHeight="1">
      <c r="B46" s="171"/>
      <c r="C46" s="215">
        <v>0.78472222222222221</v>
      </c>
      <c r="D46" s="214">
        <v>30</v>
      </c>
      <c r="E46" s="213">
        <v>0</v>
      </c>
      <c r="F46" s="212">
        <v>1.3888888888888889E-4</v>
      </c>
      <c r="G46" s="211"/>
      <c r="H46" s="211"/>
      <c r="I46" s="211"/>
      <c r="J46" s="210"/>
      <c r="K46" s="209"/>
      <c r="L46" s="209"/>
      <c r="M46" s="208"/>
      <c r="N46" s="208"/>
      <c r="O46" s="207"/>
      <c r="P46" s="206"/>
      <c r="Q46" s="206"/>
      <c r="R46" s="206"/>
      <c r="S46" s="205"/>
      <c r="T46" s="204"/>
      <c r="U46" s="151">
        <v>35.9</v>
      </c>
      <c r="V46" s="203">
        <f t="shared" si="0"/>
        <v>30</v>
      </c>
      <c r="W46" s="202"/>
      <c r="X46" s="202"/>
      <c r="Y46" s="156"/>
      <c r="Z46" s="156"/>
      <c r="AA46" s="156"/>
      <c r="AB46" s="201"/>
      <c r="AC46" s="200"/>
      <c r="AD46" s="199"/>
      <c r="AE46" s="199"/>
      <c r="AF46" s="199"/>
      <c r="AG46" s="199"/>
      <c r="AH46" s="199"/>
      <c r="AI46" s="199"/>
      <c r="AJ46" s="198"/>
      <c r="AK46" s="150"/>
      <c r="AL46" s="150"/>
      <c r="AM46" s="150"/>
    </row>
    <row r="47" spans="2:39" ht="25.5" customHeight="1">
      <c r="B47" s="171"/>
      <c r="C47" s="197" t="s">
        <v>263</v>
      </c>
      <c r="D47" s="188"/>
      <c r="E47" s="188"/>
      <c r="F47" s="188"/>
      <c r="G47" s="188"/>
      <c r="H47" s="188"/>
      <c r="I47" s="188"/>
      <c r="J47" s="188"/>
      <c r="K47" s="188"/>
      <c r="L47" s="196"/>
      <c r="M47" s="195"/>
      <c r="N47" s="194"/>
      <c r="O47" s="193"/>
      <c r="P47" s="192"/>
      <c r="Q47" s="192"/>
      <c r="R47" s="192"/>
      <c r="S47" s="191"/>
      <c r="T47" s="163"/>
      <c r="U47" s="155"/>
      <c r="V47" s="156"/>
      <c r="W47" s="156"/>
      <c r="X47" s="156"/>
      <c r="Y47" s="156"/>
      <c r="Z47" s="156"/>
      <c r="AA47" s="156"/>
      <c r="AB47" s="156"/>
      <c r="AC47" s="158"/>
      <c r="AD47" s="157"/>
      <c r="AE47" s="157"/>
      <c r="AF47" s="157"/>
      <c r="AG47" s="157"/>
      <c r="AH47" s="157"/>
      <c r="AI47" s="157"/>
      <c r="AJ47" s="155"/>
    </row>
    <row r="48" spans="2:39" ht="5.0999999999999996" customHeight="1">
      <c r="B48" s="171"/>
      <c r="C48" s="190"/>
      <c r="D48" s="188"/>
      <c r="E48" s="188"/>
      <c r="F48" s="188"/>
      <c r="G48" s="188"/>
      <c r="H48" s="188"/>
      <c r="I48" s="188"/>
      <c r="J48" s="188"/>
      <c r="K48" s="188"/>
      <c r="L48" s="189"/>
      <c r="M48" s="189"/>
      <c r="N48" s="188"/>
      <c r="O48" s="187"/>
      <c r="P48" s="186"/>
      <c r="Q48" s="186"/>
      <c r="R48" s="186"/>
      <c r="S48" s="186"/>
      <c r="T48" s="163"/>
      <c r="U48" s="155"/>
      <c r="V48" s="156"/>
      <c r="W48" s="156"/>
      <c r="X48" s="156"/>
      <c r="Y48" s="156"/>
      <c r="Z48" s="156"/>
      <c r="AA48" s="156"/>
      <c r="AB48" s="156"/>
      <c r="AC48" s="158"/>
      <c r="AD48" s="157"/>
      <c r="AE48" s="157"/>
      <c r="AF48" s="157"/>
      <c r="AG48" s="157"/>
      <c r="AH48" s="157"/>
      <c r="AI48" s="157"/>
      <c r="AJ48" s="155"/>
    </row>
    <row r="49" spans="2:36" ht="15" customHeight="1">
      <c r="B49" s="171"/>
      <c r="C49" s="185"/>
      <c r="D49" s="184" t="s">
        <v>262</v>
      </c>
      <c r="E49" s="182"/>
      <c r="F49" s="182"/>
      <c r="G49" s="182"/>
      <c r="H49" s="182"/>
      <c r="I49" s="182"/>
      <c r="J49" s="182"/>
      <c r="K49" s="182"/>
      <c r="L49" s="183"/>
      <c r="M49" s="183"/>
      <c r="N49" s="182"/>
      <c r="O49" s="181"/>
      <c r="P49" s="180"/>
      <c r="Q49" s="180"/>
      <c r="R49" s="180"/>
      <c r="S49" s="179"/>
      <c r="T49" s="163"/>
      <c r="U49" s="155"/>
      <c r="V49" s="156"/>
      <c r="W49" s="156"/>
      <c r="X49" s="156"/>
      <c r="Y49" s="156"/>
      <c r="Z49" s="156"/>
      <c r="AA49" s="156"/>
      <c r="AB49" s="156"/>
      <c r="AC49" s="158"/>
      <c r="AD49" s="157"/>
      <c r="AE49" s="157"/>
      <c r="AF49" s="157"/>
      <c r="AG49" s="157"/>
      <c r="AH49" s="157"/>
      <c r="AI49" s="157"/>
      <c r="AJ49" s="155"/>
    </row>
    <row r="50" spans="2:36" ht="15" customHeight="1">
      <c r="B50" s="171"/>
      <c r="C50" s="178" t="s">
        <v>261</v>
      </c>
      <c r="D50" s="177" t="s">
        <v>260</v>
      </c>
      <c r="E50" s="175"/>
      <c r="F50" s="175"/>
      <c r="G50" s="175"/>
      <c r="H50" s="175"/>
      <c r="I50" s="175"/>
      <c r="J50" s="175"/>
      <c r="K50" s="175"/>
      <c r="L50" s="176"/>
      <c r="M50" s="176"/>
      <c r="N50" s="175"/>
      <c r="O50" s="174"/>
      <c r="P50" s="173"/>
      <c r="Q50" s="173"/>
      <c r="R50" s="173"/>
      <c r="S50" s="172"/>
      <c r="T50" s="163"/>
      <c r="U50" s="155"/>
      <c r="V50" s="156"/>
      <c r="W50" s="156"/>
      <c r="X50" s="156"/>
      <c r="Y50" s="156"/>
      <c r="Z50" s="156"/>
      <c r="AA50" s="156"/>
      <c r="AB50" s="156"/>
      <c r="AC50" s="158"/>
      <c r="AD50" s="157"/>
      <c r="AE50" s="157"/>
      <c r="AF50" s="157"/>
      <c r="AG50" s="157"/>
      <c r="AH50" s="157"/>
      <c r="AI50" s="157"/>
      <c r="AJ50" s="155"/>
    </row>
    <row r="51" spans="2:36" ht="15" customHeight="1">
      <c r="B51" s="171"/>
      <c r="C51" s="170"/>
      <c r="D51" s="169" t="s">
        <v>259</v>
      </c>
      <c r="E51" s="167"/>
      <c r="F51" s="167"/>
      <c r="G51" s="167"/>
      <c r="H51" s="167"/>
      <c r="I51" s="167"/>
      <c r="J51" s="167"/>
      <c r="K51" s="167"/>
      <c r="L51" s="168"/>
      <c r="M51" s="168"/>
      <c r="N51" s="167"/>
      <c r="O51" s="166"/>
      <c r="P51" s="165"/>
      <c r="Q51" s="165"/>
      <c r="R51" s="165"/>
      <c r="S51" s="164"/>
      <c r="T51" s="163"/>
      <c r="U51" s="155"/>
      <c r="V51" s="156"/>
      <c r="W51" s="156"/>
      <c r="X51" s="156"/>
      <c r="Y51" s="156"/>
      <c r="Z51" s="156"/>
      <c r="AA51" s="156"/>
      <c r="AB51" s="156"/>
      <c r="AC51" s="158"/>
      <c r="AD51" s="157"/>
      <c r="AE51" s="157"/>
      <c r="AF51" s="157"/>
      <c r="AG51" s="157"/>
      <c r="AH51" s="157"/>
      <c r="AI51" s="157"/>
      <c r="AJ51" s="155"/>
    </row>
    <row r="52" spans="2:36" ht="5.0999999999999996" customHeight="1">
      <c r="B52" s="162"/>
      <c r="C52" s="161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59"/>
      <c r="U52" s="155"/>
      <c r="V52" s="156"/>
      <c r="W52" s="156"/>
      <c r="X52" s="156"/>
      <c r="Y52" s="156"/>
      <c r="Z52" s="156"/>
      <c r="AA52" s="156"/>
      <c r="AB52" s="156"/>
      <c r="AC52" s="158"/>
      <c r="AD52" s="157"/>
      <c r="AE52" s="157"/>
      <c r="AF52" s="157"/>
      <c r="AG52" s="157"/>
      <c r="AH52" s="157"/>
      <c r="AI52" s="157"/>
      <c r="AJ52" s="155"/>
    </row>
    <row r="53" spans="2:36">
      <c r="U53" s="155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5"/>
    </row>
    <row r="54" spans="2:36">
      <c r="U54" s="155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5"/>
    </row>
    <row r="55" spans="2:36">
      <c r="U55" s="155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5"/>
    </row>
    <row r="56" spans="2:36">
      <c r="U56" s="155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5"/>
    </row>
    <row r="57" spans="2:36">
      <c r="U57" s="155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5"/>
    </row>
    <row r="58" spans="2:36">
      <c r="U58" s="155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5"/>
    </row>
    <row r="59" spans="2:36">
      <c r="U59" s="155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5"/>
    </row>
    <row r="60" spans="2:36">
      <c r="U60" s="155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5"/>
    </row>
    <row r="61" spans="2:36">
      <c r="U61" s="155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5"/>
    </row>
    <row r="62" spans="2:36">
      <c r="U62" s="155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5"/>
    </row>
    <row r="63" spans="2:36">
      <c r="U63" s="155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5"/>
    </row>
    <row r="64" spans="2:36">
      <c r="U64" s="155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5"/>
    </row>
    <row r="65" spans="21:36">
      <c r="U65" s="155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5"/>
    </row>
    <row r="66" spans="21:36">
      <c r="U66" s="155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5"/>
    </row>
    <row r="67" spans="21:36">
      <c r="U67" s="155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5"/>
    </row>
    <row r="68" spans="21:36">
      <c r="U68" s="155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5"/>
    </row>
    <row r="69" spans="21:36">
      <c r="U69" s="155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5"/>
    </row>
    <row r="70" spans="21:36">
      <c r="U70" s="155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5"/>
    </row>
    <row r="71" spans="21:36">
      <c r="U71" s="155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5"/>
    </row>
    <row r="72" spans="21:36">
      <c r="U72" s="155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5"/>
    </row>
    <row r="73" spans="21:36">
      <c r="U73" s="155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5"/>
    </row>
    <row r="74" spans="21:36">
      <c r="U74" s="155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5"/>
    </row>
    <row r="75" spans="21:36">
      <c r="U75" s="155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5"/>
    </row>
    <row r="76" spans="21:36">
      <c r="U76" s="155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5"/>
    </row>
    <row r="77" spans="21:36">
      <c r="U77" s="155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5"/>
    </row>
    <row r="78" spans="21:36">
      <c r="U78" s="155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5"/>
    </row>
    <row r="79" spans="21:36">
      <c r="U79" s="155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5"/>
    </row>
    <row r="80" spans="21:36">
      <c r="U80" s="155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5"/>
    </row>
    <row r="81" spans="21:36">
      <c r="U81" s="155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5"/>
    </row>
    <row r="82" spans="21:36">
      <c r="U82" s="155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5"/>
    </row>
    <row r="83" spans="21:36">
      <c r="U83" s="155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5"/>
    </row>
    <row r="84" spans="21:36">
      <c r="U84" s="155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5"/>
    </row>
    <row r="85" spans="21:36">
      <c r="U85" s="155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5"/>
    </row>
    <row r="86" spans="21:36">
      <c r="U86" s="155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5"/>
    </row>
    <row r="87" spans="21:36">
      <c r="U87" s="155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5"/>
    </row>
    <row r="88" spans="21:36">
      <c r="U88" s="155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5"/>
    </row>
    <row r="89" spans="21:36">
      <c r="U89" s="155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5"/>
    </row>
    <row r="90" spans="21:36">
      <c r="U90" s="155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5"/>
    </row>
    <row r="91" spans="21:36">
      <c r="U91" s="155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5"/>
    </row>
    <row r="92" spans="21:36">
      <c r="U92" s="155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5"/>
    </row>
    <row r="93" spans="21:36">
      <c r="U93" s="155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5"/>
    </row>
    <row r="94" spans="21:36">
      <c r="U94" s="155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5"/>
    </row>
    <row r="95" spans="21:36">
      <c r="U95" s="155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5"/>
    </row>
    <row r="96" spans="21:36">
      <c r="U96" s="155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5"/>
    </row>
    <row r="97" spans="21:36">
      <c r="U97" s="155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5"/>
    </row>
    <row r="98" spans="21:36">
      <c r="U98" s="155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5"/>
    </row>
    <row r="99" spans="21:36">
      <c r="U99" s="155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5"/>
    </row>
    <row r="100" spans="21:36">
      <c r="U100" s="155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5"/>
    </row>
    <row r="101" spans="21:36">
      <c r="U101" s="155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5"/>
    </row>
    <row r="102" spans="21:36">
      <c r="U102" s="155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5"/>
    </row>
    <row r="103" spans="21:36">
      <c r="U103" s="155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5"/>
    </row>
    <row r="104" spans="21:36">
      <c r="U104" s="155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5"/>
    </row>
    <row r="105" spans="21:36">
      <c r="U105" s="155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5"/>
    </row>
    <row r="106" spans="21:36">
      <c r="U106" s="155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5"/>
    </row>
    <row r="107" spans="21:36">
      <c r="U107" s="155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5"/>
    </row>
    <row r="108" spans="21:36">
      <c r="U108" s="155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5"/>
    </row>
    <row r="109" spans="21:36">
      <c r="U109" s="155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5"/>
    </row>
    <row r="110" spans="21:36">
      <c r="U110" s="155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5"/>
    </row>
    <row r="111" spans="21:36">
      <c r="U111" s="155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5"/>
    </row>
    <row r="112" spans="21:36">
      <c r="U112" s="155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5"/>
    </row>
    <row r="113" spans="21:36">
      <c r="U113" s="155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5"/>
    </row>
    <row r="114" spans="21:36">
      <c r="U114" s="155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5"/>
    </row>
    <row r="115" spans="21:36">
      <c r="U115" s="155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5"/>
    </row>
    <row r="116" spans="21:36">
      <c r="U116" s="155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5"/>
    </row>
    <row r="117" spans="21:36">
      <c r="U117" s="155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5"/>
    </row>
    <row r="118" spans="21:36">
      <c r="U118" s="155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5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4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50" customWidth="1"/>
    <col min="2" max="2" width="0.875" style="154" customWidth="1"/>
    <col min="3" max="3" width="8.125" style="153" customWidth="1"/>
    <col min="4" max="6" width="6.625" style="150" customWidth="1"/>
    <col min="7" max="10" width="3.25" style="150" customWidth="1"/>
    <col min="11" max="11" width="3.5" style="150" customWidth="1"/>
    <col min="12" max="18" width="5.625" style="150" customWidth="1"/>
    <col min="19" max="19" width="5" style="150" customWidth="1"/>
    <col min="20" max="20" width="1.625" style="150" customWidth="1"/>
    <col min="21" max="21" width="9" style="151"/>
    <col min="22" max="22" width="8.875" style="152" customWidth="1"/>
    <col min="23" max="24" width="4.625" style="152" customWidth="1"/>
    <col min="25" max="26" width="9" style="152"/>
    <col min="27" max="27" width="16.375" style="152" bestFit="1" customWidth="1"/>
    <col min="28" max="35" width="9" style="152"/>
    <col min="36" max="62" width="9" style="151"/>
    <col min="63" max="16384" width="9" style="150"/>
  </cols>
  <sheetData>
    <row r="2" spans="2:39" ht="20.100000000000001" customHeight="1">
      <c r="B2" s="312" t="s">
        <v>284</v>
      </c>
      <c r="C2" s="311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09"/>
    </row>
    <row r="3" spans="2:39" ht="20.100000000000001" customHeight="1">
      <c r="B3" s="171"/>
      <c r="C3" s="301" t="s">
        <v>283</v>
      </c>
      <c r="D3" s="308"/>
      <c r="E3" s="308"/>
      <c r="F3" s="308"/>
      <c r="G3" s="308"/>
      <c r="H3" s="308"/>
      <c r="I3" s="308"/>
      <c r="J3" s="308"/>
      <c r="K3" s="412" t="s">
        <v>282</v>
      </c>
      <c r="L3" s="186"/>
      <c r="M3" s="186"/>
      <c r="N3" s="186"/>
      <c r="O3" s="186"/>
      <c r="P3" s="186"/>
      <c r="Q3" s="186"/>
      <c r="R3" s="186"/>
      <c r="S3" s="186"/>
      <c r="T3" s="163"/>
    </row>
    <row r="4" spans="2:39" ht="30" customHeight="1">
      <c r="B4" s="171"/>
      <c r="C4" s="307" t="s">
        <v>281</v>
      </c>
      <c r="D4" s="306"/>
      <c r="E4" s="306"/>
      <c r="F4" s="306"/>
      <c r="G4" s="306"/>
      <c r="H4" s="306"/>
      <c r="I4" s="306"/>
      <c r="J4" s="306"/>
      <c r="K4" s="413"/>
      <c r="L4" s="186"/>
      <c r="M4" s="186"/>
      <c r="N4" s="186"/>
      <c r="O4" s="186"/>
      <c r="P4" s="186"/>
      <c r="Q4" s="186"/>
      <c r="R4" s="186"/>
      <c r="S4" s="186"/>
      <c r="T4" s="163"/>
    </row>
    <row r="5" spans="2:39" ht="20.100000000000001" customHeight="1">
      <c r="B5" s="300"/>
      <c r="C5" s="305" t="s">
        <v>280</v>
      </c>
      <c r="D5" s="298"/>
      <c r="E5" s="298"/>
      <c r="F5" s="298"/>
      <c r="G5" s="298"/>
      <c r="H5" s="298"/>
      <c r="I5" s="298"/>
      <c r="J5" s="298"/>
      <c r="K5" s="413"/>
      <c r="L5" s="186"/>
      <c r="M5" s="186"/>
      <c r="N5" s="186"/>
      <c r="O5" s="186"/>
      <c r="P5" s="186"/>
      <c r="Q5" s="186"/>
      <c r="R5" s="186"/>
      <c r="S5" s="186"/>
      <c r="T5" s="163"/>
    </row>
    <row r="6" spans="2:39" ht="30" customHeight="1">
      <c r="B6" s="162"/>
      <c r="C6" s="303" t="s">
        <v>288</v>
      </c>
      <c r="D6" s="192"/>
      <c r="E6" s="192"/>
      <c r="F6" s="192"/>
      <c r="G6" s="192"/>
      <c r="H6" s="192"/>
      <c r="I6" s="192"/>
      <c r="J6" s="192"/>
      <c r="K6" s="413"/>
      <c r="L6" s="186"/>
      <c r="M6" s="186"/>
      <c r="N6" s="186"/>
      <c r="O6" s="186"/>
      <c r="P6" s="186"/>
      <c r="Q6" s="186"/>
      <c r="R6" s="186"/>
      <c r="S6" s="186"/>
      <c r="T6" s="163"/>
    </row>
    <row r="7" spans="2:39" ht="20.100000000000001" customHeight="1">
      <c r="B7" s="300"/>
      <c r="C7" s="304" t="s">
        <v>278</v>
      </c>
      <c r="D7" s="298"/>
      <c r="E7" s="298"/>
      <c r="F7" s="298"/>
      <c r="G7" s="298"/>
      <c r="H7" s="298"/>
      <c r="I7" s="298"/>
      <c r="J7" s="298"/>
      <c r="K7" s="413"/>
      <c r="L7" s="186"/>
      <c r="M7" s="186"/>
      <c r="N7" s="186"/>
      <c r="O7" s="186"/>
      <c r="P7" s="186"/>
      <c r="Q7" s="186"/>
      <c r="R7" s="186"/>
      <c r="S7" s="186"/>
      <c r="T7" s="163"/>
    </row>
    <row r="8" spans="2:39" ht="30" customHeight="1">
      <c r="B8" s="162"/>
      <c r="C8" s="303" t="s">
        <v>277</v>
      </c>
      <c r="D8" s="192"/>
      <c r="E8" s="192"/>
      <c r="F8" s="192"/>
      <c r="G8" s="192"/>
      <c r="H8" s="192"/>
      <c r="I8" s="192"/>
      <c r="J8" s="192"/>
      <c r="K8" s="413"/>
      <c r="L8" s="186"/>
      <c r="M8" s="186"/>
      <c r="N8" s="186"/>
      <c r="O8" s="186"/>
      <c r="P8" s="186"/>
      <c r="Q8" s="186"/>
      <c r="R8" s="186"/>
      <c r="S8" s="186"/>
      <c r="T8" s="163"/>
    </row>
    <row r="9" spans="2:39" ht="20.100000000000001" customHeight="1">
      <c r="B9" s="171"/>
      <c r="C9" s="302" t="s">
        <v>276</v>
      </c>
      <c r="D9" s="186"/>
      <c r="E9" s="186"/>
      <c r="F9" s="186"/>
      <c r="G9" s="186"/>
      <c r="H9" s="186"/>
      <c r="I9" s="186"/>
      <c r="J9" s="186"/>
      <c r="K9" s="413"/>
      <c r="L9" s="186"/>
      <c r="M9" s="186"/>
      <c r="N9" s="186"/>
      <c r="O9" s="186"/>
      <c r="P9" s="186"/>
      <c r="Q9" s="186"/>
      <c r="R9" s="186"/>
      <c r="S9" s="186"/>
      <c r="T9" s="163"/>
    </row>
    <row r="10" spans="2:39" ht="30" customHeight="1">
      <c r="B10" s="171"/>
      <c r="C10" s="301"/>
      <c r="D10" s="186"/>
      <c r="E10" s="186"/>
      <c r="F10" s="186"/>
      <c r="G10" s="186"/>
      <c r="H10" s="186"/>
      <c r="I10" s="186"/>
      <c r="J10" s="186"/>
      <c r="K10" s="413"/>
      <c r="L10" s="186"/>
      <c r="M10" s="186"/>
      <c r="N10" s="186"/>
      <c r="O10" s="186"/>
      <c r="P10" s="186"/>
      <c r="Q10" s="186"/>
      <c r="R10" s="186"/>
      <c r="S10" s="186"/>
      <c r="T10" s="163"/>
    </row>
    <row r="11" spans="2:39" ht="12" customHeight="1">
      <c r="B11" s="300"/>
      <c r="C11" s="299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7"/>
      <c r="U11" s="198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198"/>
      <c r="AK11" s="150"/>
      <c r="AL11" s="150"/>
      <c r="AM11" s="150"/>
    </row>
    <row r="12" spans="2:39" ht="12.6" customHeight="1">
      <c r="B12" s="171"/>
      <c r="C12" s="296" t="s">
        <v>117</v>
      </c>
      <c r="D12" s="414" t="s">
        <v>287</v>
      </c>
      <c r="E12" s="415"/>
      <c r="F12" s="415"/>
      <c r="G12" s="415"/>
      <c r="H12" s="415"/>
      <c r="I12" s="415"/>
      <c r="J12" s="416"/>
      <c r="K12" s="295"/>
      <c r="L12" s="294" t="s">
        <v>274</v>
      </c>
      <c r="M12" s="293"/>
      <c r="N12" s="293"/>
      <c r="O12" s="293"/>
      <c r="P12" s="292"/>
      <c r="Q12" s="292"/>
      <c r="R12" s="292"/>
      <c r="S12" s="291"/>
      <c r="T12" s="285" t="s">
        <v>286</v>
      </c>
      <c r="U12" s="152" t="s">
        <v>272</v>
      </c>
      <c r="V12" s="156"/>
      <c r="W12" s="156"/>
      <c r="X12" s="156"/>
      <c r="Y12" s="156"/>
      <c r="Z12" s="156"/>
      <c r="AA12" s="156"/>
      <c r="AB12" s="201"/>
      <c r="AC12" s="201"/>
      <c r="AD12" s="201"/>
      <c r="AE12" s="201"/>
      <c r="AF12" s="201"/>
      <c r="AG12" s="201"/>
      <c r="AH12" s="201"/>
      <c r="AI12" s="201"/>
      <c r="AJ12" s="198"/>
      <c r="AK12" s="150"/>
      <c r="AL12" s="150"/>
      <c r="AM12" s="150"/>
    </row>
    <row r="13" spans="2:39" ht="12.6" customHeight="1">
      <c r="B13" s="171"/>
      <c r="C13" s="290"/>
      <c r="D13" s="289" t="s">
        <v>268</v>
      </c>
      <c r="E13" s="288" t="s">
        <v>271</v>
      </c>
      <c r="F13" s="288" t="s">
        <v>270</v>
      </c>
      <c r="G13" s="417" t="s">
        <v>269</v>
      </c>
      <c r="H13" s="418"/>
      <c r="I13" s="418"/>
      <c r="J13" s="419"/>
      <c r="K13" s="287"/>
      <c r="L13" s="287"/>
      <c r="M13" s="286"/>
      <c r="N13" s="277"/>
      <c r="O13" s="286"/>
      <c r="P13" s="247"/>
      <c r="Q13" s="247"/>
      <c r="R13" s="247"/>
      <c r="S13" s="285"/>
      <c r="T13" s="284"/>
      <c r="V13" s="283" t="s">
        <v>268</v>
      </c>
      <c r="W13" s="282"/>
      <c r="X13" s="282"/>
      <c r="Y13" s="156"/>
      <c r="Z13" s="156"/>
      <c r="AA13" s="156"/>
      <c r="AB13" s="201"/>
      <c r="AC13" s="201"/>
      <c r="AD13" s="201"/>
      <c r="AE13" s="201"/>
      <c r="AF13" s="201"/>
      <c r="AG13" s="201"/>
      <c r="AH13" s="201"/>
      <c r="AI13" s="201"/>
      <c r="AJ13" s="198"/>
      <c r="AK13" s="150"/>
      <c r="AL13" s="150"/>
      <c r="AM13" s="150"/>
    </row>
    <row r="14" spans="2:39" ht="12.6" customHeight="1">
      <c r="B14" s="171"/>
      <c r="C14" s="281" t="s">
        <v>267</v>
      </c>
      <c r="D14" s="279" t="s">
        <v>285</v>
      </c>
      <c r="E14" s="280" t="s">
        <v>265</v>
      </c>
      <c r="F14" s="280" t="s">
        <v>264</v>
      </c>
      <c r="G14" s="420"/>
      <c r="H14" s="421"/>
      <c r="I14" s="421"/>
      <c r="J14" s="422"/>
      <c r="K14" s="278"/>
      <c r="L14" s="278"/>
      <c r="M14" s="277"/>
      <c r="N14" s="277"/>
      <c r="O14" s="277"/>
      <c r="P14" s="276"/>
      <c r="Q14" s="276"/>
      <c r="R14" s="275"/>
      <c r="S14" s="274"/>
      <c r="T14" s="274"/>
      <c r="V14" s="202"/>
      <c r="W14" s="273"/>
      <c r="X14" s="273"/>
      <c r="Y14" s="156"/>
      <c r="Z14" s="156"/>
      <c r="AA14" s="156"/>
      <c r="AB14" s="201"/>
      <c r="AC14" s="201"/>
      <c r="AD14" s="201"/>
      <c r="AE14" s="201"/>
      <c r="AF14" s="201"/>
      <c r="AG14" s="201"/>
      <c r="AH14" s="201"/>
      <c r="AI14" s="272"/>
      <c r="AJ14" s="198"/>
      <c r="AK14" s="150"/>
      <c r="AL14" s="150"/>
      <c r="AM14" s="150"/>
    </row>
    <row r="15" spans="2:39" ht="15" customHeight="1">
      <c r="B15" s="171"/>
      <c r="C15" s="264">
        <v>0.29166666666666802</v>
      </c>
      <c r="D15" s="271">
        <v>40</v>
      </c>
      <c r="E15" s="270">
        <v>0</v>
      </c>
      <c r="F15" s="269">
        <v>1.8518518518518518E-4</v>
      </c>
      <c r="G15" s="260"/>
      <c r="H15" s="268"/>
      <c r="I15" s="268"/>
      <c r="J15" s="267"/>
      <c r="K15" s="258"/>
      <c r="L15" s="246"/>
      <c r="M15" s="245"/>
      <c r="N15" s="245"/>
      <c r="O15" s="244"/>
      <c r="P15" s="206"/>
      <c r="Q15" s="206"/>
      <c r="R15" s="206"/>
      <c r="S15" s="243"/>
      <c r="T15" s="266"/>
      <c r="U15" s="151">
        <v>1.05</v>
      </c>
      <c r="V15" s="203">
        <f t="shared" ref="V15:V46" si="0">D15-E15</f>
        <v>40</v>
      </c>
      <c r="W15" s="202"/>
      <c r="X15" s="202"/>
      <c r="Y15" s="156"/>
      <c r="Z15" s="156"/>
      <c r="AA15" s="156"/>
      <c r="AB15" s="201"/>
      <c r="AC15" s="200"/>
      <c r="AD15" s="199"/>
      <c r="AE15" s="199"/>
      <c r="AF15" s="199"/>
      <c r="AG15" s="199"/>
      <c r="AH15" s="199"/>
      <c r="AI15" s="199"/>
      <c r="AJ15" s="198"/>
      <c r="AK15" s="150"/>
      <c r="AL15" s="150"/>
      <c r="AM15" s="150"/>
    </row>
    <row r="16" spans="2:39" ht="15" customHeight="1">
      <c r="B16" s="171"/>
      <c r="C16" s="221">
        <v>0.29861111111111199</v>
      </c>
      <c r="D16" s="220">
        <v>80</v>
      </c>
      <c r="E16" s="219">
        <v>0</v>
      </c>
      <c r="F16" s="218">
        <v>3.2407407407407406E-4</v>
      </c>
      <c r="G16" s="254"/>
      <c r="H16" s="254"/>
      <c r="I16" s="254"/>
      <c r="J16" s="216"/>
      <c r="K16" s="265"/>
      <c r="L16" s="209"/>
      <c r="M16" s="208"/>
      <c r="N16" s="208"/>
      <c r="O16" s="207"/>
      <c r="P16" s="206"/>
      <c r="Q16" s="206"/>
      <c r="R16" s="206"/>
      <c r="S16" s="205"/>
      <c r="T16" s="204"/>
      <c r="U16" s="151">
        <v>2.16</v>
      </c>
      <c r="V16" s="203">
        <f t="shared" si="0"/>
        <v>80</v>
      </c>
      <c r="W16" s="202"/>
      <c r="X16" s="202"/>
      <c r="Y16" s="156"/>
      <c r="Z16" s="156"/>
      <c r="AA16" s="156"/>
      <c r="AB16" s="201"/>
      <c r="AC16" s="200"/>
      <c r="AD16" s="199"/>
      <c r="AE16" s="199"/>
      <c r="AF16" s="199"/>
      <c r="AG16" s="199"/>
      <c r="AH16" s="199"/>
      <c r="AI16" s="199"/>
      <c r="AJ16" s="198"/>
      <c r="AK16" s="150"/>
      <c r="AL16" s="150"/>
      <c r="AM16" s="150"/>
    </row>
    <row r="17" spans="2:39" ht="15" customHeight="1">
      <c r="B17" s="171"/>
      <c r="C17" s="221">
        <v>0.30555555555555702</v>
      </c>
      <c r="D17" s="257">
        <v>40</v>
      </c>
      <c r="E17" s="256">
        <v>0</v>
      </c>
      <c r="F17" s="255">
        <v>2.0833333333333335E-4</v>
      </c>
      <c r="G17" s="254"/>
      <c r="H17" s="254"/>
      <c r="I17" s="254"/>
      <c r="J17" s="253"/>
      <c r="K17" s="258"/>
      <c r="L17" s="246"/>
      <c r="M17" s="245"/>
      <c r="N17" s="245"/>
      <c r="O17" s="244"/>
      <c r="P17" s="206"/>
      <c r="Q17" s="206"/>
      <c r="R17" s="206"/>
      <c r="S17" s="243"/>
      <c r="T17" s="242"/>
      <c r="U17" s="151">
        <v>3.3</v>
      </c>
      <c r="V17" s="203">
        <f t="shared" si="0"/>
        <v>40</v>
      </c>
      <c r="W17" s="202"/>
      <c r="X17" s="202"/>
      <c r="Y17" s="156"/>
      <c r="Z17" s="156"/>
      <c r="AA17" s="156"/>
      <c r="AB17" s="201"/>
      <c r="AC17" s="200"/>
      <c r="AD17" s="199"/>
      <c r="AE17" s="199"/>
      <c r="AF17" s="199"/>
      <c r="AG17" s="199"/>
      <c r="AH17" s="199"/>
      <c r="AI17" s="199"/>
      <c r="AJ17" s="198"/>
      <c r="AK17" s="150"/>
      <c r="AL17" s="150"/>
      <c r="AM17" s="150"/>
    </row>
    <row r="18" spans="2:39" ht="15" customHeight="1">
      <c r="B18" s="171"/>
      <c r="C18" s="221">
        <v>0.312500000000001</v>
      </c>
      <c r="D18" s="220">
        <v>90</v>
      </c>
      <c r="E18" s="219">
        <v>0</v>
      </c>
      <c r="F18" s="218">
        <v>3.5879629629629629E-4</v>
      </c>
      <c r="G18" s="254"/>
      <c r="H18" s="254"/>
      <c r="I18" s="254"/>
      <c r="J18" s="216"/>
      <c r="K18" s="265"/>
      <c r="L18" s="209"/>
      <c r="M18" s="208"/>
      <c r="N18" s="208"/>
      <c r="O18" s="207"/>
      <c r="P18" s="206"/>
      <c r="Q18" s="206"/>
      <c r="R18" s="206"/>
      <c r="S18" s="205"/>
      <c r="T18" s="204"/>
      <c r="U18" s="151">
        <v>4.4000000000000004</v>
      </c>
      <c r="V18" s="203">
        <f t="shared" si="0"/>
        <v>90</v>
      </c>
      <c r="W18" s="202"/>
      <c r="X18" s="202"/>
      <c r="Y18" s="156"/>
      <c r="Z18" s="156"/>
      <c r="AA18" s="156"/>
      <c r="AB18" s="201"/>
      <c r="AC18" s="200"/>
      <c r="AD18" s="199"/>
      <c r="AE18" s="199"/>
      <c r="AF18" s="199"/>
      <c r="AG18" s="199"/>
      <c r="AH18" s="199"/>
      <c r="AI18" s="199"/>
      <c r="AJ18" s="198"/>
      <c r="AK18" s="150"/>
      <c r="AL18" s="150"/>
      <c r="AM18" s="150"/>
    </row>
    <row r="19" spans="2:39" ht="15" customHeight="1">
      <c r="B19" s="171"/>
      <c r="C19" s="221">
        <v>0.31944444444444497</v>
      </c>
      <c r="D19" s="257">
        <v>60</v>
      </c>
      <c r="E19" s="256">
        <v>0</v>
      </c>
      <c r="F19" s="255">
        <v>2.199074074074074E-4</v>
      </c>
      <c r="G19" s="254"/>
      <c r="H19" s="254"/>
      <c r="I19" s="254"/>
      <c r="J19" s="253"/>
      <c r="K19" s="258"/>
      <c r="L19" s="246"/>
      <c r="M19" s="245"/>
      <c r="N19" s="245"/>
      <c r="O19" s="244"/>
      <c r="P19" s="206"/>
      <c r="Q19" s="206"/>
      <c r="R19" s="206"/>
      <c r="S19" s="243"/>
      <c r="T19" s="242"/>
      <c r="U19" s="151">
        <v>5.55</v>
      </c>
      <c r="V19" s="203">
        <f t="shared" si="0"/>
        <v>60</v>
      </c>
      <c r="W19" s="202"/>
      <c r="X19" s="202"/>
      <c r="Y19" s="156"/>
      <c r="Z19" s="156"/>
      <c r="AA19" s="156"/>
      <c r="AB19" s="201"/>
      <c r="AC19" s="200"/>
      <c r="AD19" s="199"/>
      <c r="AE19" s="199"/>
      <c r="AF19" s="199"/>
      <c r="AG19" s="199"/>
      <c r="AH19" s="199"/>
      <c r="AI19" s="199"/>
      <c r="AJ19" s="198"/>
      <c r="AK19" s="150"/>
      <c r="AL19" s="150"/>
      <c r="AM19" s="150"/>
    </row>
    <row r="20" spans="2:39" ht="15" customHeight="1">
      <c r="B20" s="171"/>
      <c r="C20" s="215">
        <v>0.32638888888889001</v>
      </c>
      <c r="D20" s="252">
        <v>90</v>
      </c>
      <c r="E20" s="251">
        <v>0</v>
      </c>
      <c r="F20" s="250">
        <v>3.4722222222222224E-4</v>
      </c>
      <c r="G20" s="249"/>
      <c r="H20" s="249"/>
      <c r="I20" s="249"/>
      <c r="J20" s="248"/>
      <c r="K20" s="265"/>
      <c r="L20" s="209"/>
      <c r="M20" s="208"/>
      <c r="N20" s="208"/>
      <c r="O20" s="207"/>
      <c r="P20" s="206"/>
      <c r="Q20" s="206"/>
      <c r="R20" s="206"/>
      <c r="S20" s="205"/>
      <c r="T20" s="204"/>
      <c r="U20" s="151">
        <v>6.65</v>
      </c>
      <c r="V20" s="203">
        <f t="shared" si="0"/>
        <v>90</v>
      </c>
      <c r="W20" s="202"/>
      <c r="X20" s="202"/>
      <c r="Y20" s="156"/>
      <c r="Z20" s="156"/>
      <c r="AA20" s="156"/>
      <c r="AB20" s="201"/>
      <c r="AC20" s="200"/>
      <c r="AD20" s="199"/>
      <c r="AE20" s="199"/>
      <c r="AF20" s="199"/>
      <c r="AG20" s="199"/>
      <c r="AH20" s="199"/>
      <c r="AI20" s="199"/>
      <c r="AJ20" s="198"/>
      <c r="AK20" s="150"/>
      <c r="AL20" s="150"/>
      <c r="AM20" s="150"/>
    </row>
    <row r="21" spans="2:39" ht="15" customHeight="1">
      <c r="B21" s="171"/>
      <c r="C21" s="264">
        <v>0.33333333333333398</v>
      </c>
      <c r="D21" s="263">
        <v>100</v>
      </c>
      <c r="E21" s="262">
        <v>0</v>
      </c>
      <c r="F21" s="261">
        <v>3.7037037037037035E-4</v>
      </c>
      <c r="G21" s="260"/>
      <c r="H21" s="260"/>
      <c r="I21" s="260"/>
      <c r="J21" s="259"/>
      <c r="K21" s="258"/>
      <c r="L21" s="246"/>
      <c r="M21" s="245"/>
      <c r="N21" s="245"/>
      <c r="O21" s="244"/>
      <c r="P21" s="206"/>
      <c r="Q21" s="206"/>
      <c r="R21" s="206"/>
      <c r="S21" s="243"/>
      <c r="T21" s="242"/>
      <c r="U21" s="151">
        <v>7.8</v>
      </c>
      <c r="V21" s="203">
        <f t="shared" si="0"/>
        <v>100</v>
      </c>
      <c r="W21" s="202"/>
      <c r="X21" s="202"/>
      <c r="Y21" s="156"/>
      <c r="Z21" s="156"/>
      <c r="AA21" s="156"/>
      <c r="AB21" s="201"/>
      <c r="AC21" s="200"/>
      <c r="AD21" s="199"/>
      <c r="AE21" s="199"/>
      <c r="AF21" s="199"/>
      <c r="AG21" s="199"/>
      <c r="AH21" s="199"/>
      <c r="AI21" s="199"/>
      <c r="AJ21" s="198"/>
      <c r="AK21" s="150"/>
      <c r="AL21" s="150"/>
      <c r="AM21" s="150"/>
    </row>
    <row r="22" spans="2:39" ht="15" customHeight="1">
      <c r="B22" s="171"/>
      <c r="C22" s="221">
        <v>0.34027777777777901</v>
      </c>
      <c r="D22" s="220">
        <v>40</v>
      </c>
      <c r="E22" s="219">
        <v>0</v>
      </c>
      <c r="F22" s="218">
        <v>1.6203703703703703E-4</v>
      </c>
      <c r="G22" s="254"/>
      <c r="H22" s="254"/>
      <c r="I22" s="254"/>
      <c r="J22" s="216"/>
      <c r="K22" s="209"/>
      <c r="L22" s="209"/>
      <c r="M22" s="208"/>
      <c r="N22" s="208"/>
      <c r="O22" s="207"/>
      <c r="P22" s="206"/>
      <c r="Q22" s="206"/>
      <c r="R22" s="206"/>
      <c r="S22" s="205"/>
      <c r="T22" s="204"/>
      <c r="U22" s="151">
        <v>8.9</v>
      </c>
      <c r="V22" s="203">
        <f t="shared" si="0"/>
        <v>40</v>
      </c>
      <c r="W22" s="202"/>
      <c r="X22" s="202"/>
      <c r="Y22" s="156"/>
      <c r="Z22" s="156"/>
      <c r="AA22" s="156"/>
      <c r="AB22" s="201"/>
      <c r="AC22" s="200"/>
      <c r="AD22" s="199"/>
      <c r="AE22" s="199"/>
      <c r="AF22" s="199"/>
      <c r="AG22" s="199"/>
      <c r="AH22" s="199"/>
      <c r="AI22" s="199"/>
      <c r="AJ22" s="198"/>
      <c r="AK22" s="150"/>
      <c r="AL22" s="150"/>
      <c r="AM22" s="150"/>
    </row>
    <row r="23" spans="2:39" ht="15" customHeight="1">
      <c r="B23" s="171"/>
      <c r="C23" s="221">
        <v>0.34722222222222299</v>
      </c>
      <c r="D23" s="257">
        <v>30</v>
      </c>
      <c r="E23" s="256">
        <v>0</v>
      </c>
      <c r="F23" s="255">
        <v>1.273148148148148E-4</v>
      </c>
      <c r="G23" s="254"/>
      <c r="H23" s="254"/>
      <c r="I23" s="254"/>
      <c r="J23" s="253"/>
      <c r="K23" s="246"/>
      <c r="L23" s="246"/>
      <c r="M23" s="245"/>
      <c r="N23" s="245"/>
      <c r="O23" s="244"/>
      <c r="P23" s="206"/>
      <c r="Q23" s="206"/>
      <c r="R23" s="206"/>
      <c r="S23" s="243"/>
      <c r="T23" s="242"/>
      <c r="U23" s="151">
        <v>10.029999999999999</v>
      </c>
      <c r="V23" s="203">
        <f t="shared" si="0"/>
        <v>30</v>
      </c>
      <c r="W23" s="202"/>
      <c r="X23" s="202"/>
      <c r="Y23" s="156"/>
      <c r="Z23" s="156"/>
      <c r="AA23" s="156"/>
      <c r="AB23" s="201"/>
      <c r="AC23" s="200"/>
      <c r="AD23" s="199"/>
      <c r="AE23" s="199"/>
      <c r="AF23" s="199"/>
      <c r="AG23" s="199"/>
      <c r="AH23" s="199"/>
      <c r="AI23" s="199"/>
      <c r="AJ23" s="198"/>
      <c r="AK23" s="150"/>
      <c r="AL23" s="150"/>
      <c r="AM23" s="150"/>
    </row>
    <row r="24" spans="2:39" ht="15" customHeight="1">
      <c r="B24" s="171"/>
      <c r="C24" s="221">
        <v>0.35416666666666802</v>
      </c>
      <c r="D24" s="220">
        <v>80</v>
      </c>
      <c r="E24" s="219">
        <v>0</v>
      </c>
      <c r="F24" s="218">
        <v>3.2407407407407406E-4</v>
      </c>
      <c r="G24" s="254"/>
      <c r="H24" s="254"/>
      <c r="I24" s="254"/>
      <c r="J24" s="216"/>
      <c r="K24" s="209"/>
      <c r="L24" s="209"/>
      <c r="M24" s="208"/>
      <c r="N24" s="208"/>
      <c r="O24" s="207"/>
      <c r="P24" s="206"/>
      <c r="Q24" s="206"/>
      <c r="R24" s="206"/>
      <c r="S24" s="205"/>
      <c r="T24" s="204"/>
      <c r="U24" s="151">
        <v>11.15</v>
      </c>
      <c r="V24" s="203">
        <f t="shared" si="0"/>
        <v>80</v>
      </c>
      <c r="W24" s="202"/>
      <c r="X24" s="202"/>
      <c r="Y24" s="156"/>
      <c r="Z24" s="156"/>
      <c r="AA24" s="156"/>
      <c r="AB24" s="201"/>
      <c r="AC24" s="200"/>
      <c r="AD24" s="199"/>
      <c r="AE24" s="199"/>
      <c r="AF24" s="199"/>
      <c r="AG24" s="199"/>
      <c r="AH24" s="199"/>
      <c r="AI24" s="199"/>
      <c r="AJ24" s="198"/>
      <c r="AK24" s="150"/>
      <c r="AL24" s="150"/>
      <c r="AM24" s="150"/>
    </row>
    <row r="25" spans="2:39" ht="15" customHeight="1">
      <c r="B25" s="171"/>
      <c r="C25" s="221">
        <v>0.36111111111111199</v>
      </c>
      <c r="D25" s="257">
        <v>60</v>
      </c>
      <c r="E25" s="256">
        <v>0</v>
      </c>
      <c r="F25" s="255">
        <v>2.3148148148148149E-4</v>
      </c>
      <c r="G25" s="254"/>
      <c r="H25" s="254"/>
      <c r="I25" s="254"/>
      <c r="J25" s="253"/>
      <c r="K25" s="246"/>
      <c r="L25" s="246"/>
      <c r="M25" s="245"/>
      <c r="N25" s="245"/>
      <c r="O25" s="244"/>
      <c r="P25" s="206"/>
      <c r="Q25" s="206"/>
      <c r="R25" s="206"/>
      <c r="S25" s="243"/>
      <c r="T25" s="242"/>
      <c r="U25" s="151">
        <v>12.25</v>
      </c>
      <c r="V25" s="203">
        <f t="shared" si="0"/>
        <v>60</v>
      </c>
      <c r="W25" s="202"/>
      <c r="X25" s="202"/>
      <c r="Y25" s="156"/>
      <c r="Z25" s="156"/>
      <c r="AA25" s="156"/>
      <c r="AB25" s="201"/>
      <c r="AC25" s="200"/>
      <c r="AD25" s="199"/>
      <c r="AE25" s="199"/>
      <c r="AF25" s="199"/>
      <c r="AG25" s="199"/>
      <c r="AH25" s="199"/>
      <c r="AI25" s="199"/>
      <c r="AJ25" s="198"/>
      <c r="AK25" s="150"/>
      <c r="AL25" s="150"/>
      <c r="AM25" s="150"/>
    </row>
    <row r="26" spans="2:39" ht="15" customHeight="1">
      <c r="B26" s="171"/>
      <c r="C26" s="215">
        <v>0.36805555555555702</v>
      </c>
      <c r="D26" s="252">
        <v>40</v>
      </c>
      <c r="E26" s="251">
        <v>0</v>
      </c>
      <c r="F26" s="250">
        <v>1.7361111111111112E-4</v>
      </c>
      <c r="G26" s="249"/>
      <c r="H26" s="249"/>
      <c r="I26" s="249"/>
      <c r="J26" s="248"/>
      <c r="K26" s="209"/>
      <c r="L26" s="209"/>
      <c r="M26" s="208"/>
      <c r="N26" s="208"/>
      <c r="O26" s="207"/>
      <c r="P26" s="206"/>
      <c r="Q26" s="206"/>
      <c r="R26" s="206"/>
      <c r="S26" s="205"/>
      <c r="T26" s="204"/>
      <c r="U26" s="151">
        <v>13.45</v>
      </c>
      <c r="V26" s="203">
        <f t="shared" si="0"/>
        <v>40</v>
      </c>
      <c r="W26" s="202"/>
      <c r="X26" s="202"/>
      <c r="Y26" s="156"/>
      <c r="Z26" s="156"/>
      <c r="AA26" s="156"/>
      <c r="AB26" s="201"/>
      <c r="AC26" s="200"/>
      <c r="AD26" s="199"/>
      <c r="AE26" s="199"/>
      <c r="AF26" s="199"/>
      <c r="AG26" s="199"/>
      <c r="AH26" s="199"/>
      <c r="AI26" s="199"/>
      <c r="AJ26" s="198"/>
      <c r="AK26" s="150"/>
      <c r="AL26" s="150"/>
      <c r="AM26" s="150"/>
    </row>
    <row r="27" spans="2:39" ht="15" customHeight="1">
      <c r="B27" s="171"/>
      <c r="C27" s="235">
        <v>0.375</v>
      </c>
      <c r="D27" s="240">
        <v>20</v>
      </c>
      <c r="E27" s="239">
        <v>0</v>
      </c>
      <c r="F27" s="238">
        <v>1.1574074074074075E-4</v>
      </c>
      <c r="G27" s="237"/>
      <c r="H27" s="237"/>
      <c r="I27" s="237"/>
      <c r="J27" s="236"/>
      <c r="K27" s="209"/>
      <c r="L27" s="209"/>
      <c r="M27" s="208"/>
      <c r="N27" s="208"/>
      <c r="O27" s="207"/>
      <c r="P27" s="247"/>
      <c r="Q27" s="206"/>
      <c r="R27" s="206"/>
      <c r="S27" s="205"/>
      <c r="T27" s="204"/>
      <c r="U27" s="151">
        <v>14.55</v>
      </c>
      <c r="V27" s="203">
        <f t="shared" si="0"/>
        <v>20</v>
      </c>
      <c r="W27" s="202"/>
      <c r="X27" s="202"/>
      <c r="Y27" s="156"/>
      <c r="Z27" s="156"/>
      <c r="AA27" s="156"/>
      <c r="AB27" s="201"/>
      <c r="AC27" s="200"/>
      <c r="AD27" s="199"/>
      <c r="AE27" s="199"/>
      <c r="AF27" s="199"/>
      <c r="AG27" s="199"/>
      <c r="AH27" s="199"/>
      <c r="AI27" s="199"/>
      <c r="AJ27" s="198"/>
      <c r="AK27" s="150"/>
      <c r="AL27" s="150"/>
      <c r="AM27" s="150"/>
    </row>
    <row r="28" spans="2:39" ht="15" customHeight="1">
      <c r="B28" s="171"/>
      <c r="C28" s="235">
        <v>0.41666666666666669</v>
      </c>
      <c r="D28" s="234">
        <v>40</v>
      </c>
      <c r="E28" s="233">
        <v>0</v>
      </c>
      <c r="F28" s="232">
        <v>1.7361111111111112E-4</v>
      </c>
      <c r="G28" s="237"/>
      <c r="H28" s="237"/>
      <c r="I28" s="237"/>
      <c r="J28" s="230"/>
      <c r="K28" s="246"/>
      <c r="L28" s="246"/>
      <c r="M28" s="245"/>
      <c r="N28" s="245"/>
      <c r="O28" s="244"/>
      <c r="P28" s="206"/>
      <c r="Q28" s="206"/>
      <c r="R28" s="206"/>
      <c r="S28" s="243"/>
      <c r="T28" s="242"/>
      <c r="U28" s="151">
        <v>15.65</v>
      </c>
      <c r="V28" s="203">
        <f t="shared" si="0"/>
        <v>40</v>
      </c>
      <c r="W28" s="202"/>
      <c r="X28" s="202"/>
      <c r="Y28" s="156"/>
      <c r="Z28" s="156"/>
      <c r="AA28" s="156"/>
      <c r="AB28" s="201"/>
      <c r="AC28" s="200"/>
      <c r="AD28" s="199"/>
      <c r="AE28" s="199"/>
      <c r="AF28" s="199"/>
      <c r="AG28" s="199"/>
      <c r="AH28" s="199"/>
      <c r="AI28" s="199"/>
      <c r="AJ28" s="198"/>
      <c r="AK28" s="150"/>
      <c r="AL28" s="150"/>
      <c r="AM28" s="150"/>
    </row>
    <row r="29" spans="2:39" ht="15" customHeight="1">
      <c r="B29" s="171"/>
      <c r="C29" s="235">
        <v>0.45833333333333331</v>
      </c>
      <c r="D29" s="240">
        <v>60</v>
      </c>
      <c r="E29" s="239">
        <v>0</v>
      </c>
      <c r="F29" s="238">
        <v>2.4305555555555555E-4</v>
      </c>
      <c r="G29" s="241"/>
      <c r="H29" s="241"/>
      <c r="I29" s="241"/>
      <c r="J29" s="236"/>
      <c r="K29" s="209"/>
      <c r="L29" s="209"/>
      <c r="M29" s="208"/>
      <c r="N29" s="208"/>
      <c r="O29" s="207"/>
      <c r="P29" s="206"/>
      <c r="Q29" s="206"/>
      <c r="R29" s="206"/>
      <c r="S29" s="205"/>
      <c r="T29" s="204"/>
      <c r="U29" s="151">
        <v>16.8</v>
      </c>
      <c r="V29" s="203">
        <f t="shared" si="0"/>
        <v>60</v>
      </c>
      <c r="W29" s="202"/>
      <c r="X29" s="202"/>
      <c r="Y29" s="156"/>
      <c r="Z29" s="156"/>
      <c r="AA29" s="156"/>
      <c r="AB29" s="201"/>
      <c r="AC29" s="200"/>
      <c r="AD29" s="199"/>
      <c r="AE29" s="199"/>
      <c r="AF29" s="199"/>
      <c r="AG29" s="199"/>
      <c r="AH29" s="199"/>
      <c r="AI29" s="199"/>
      <c r="AJ29" s="198"/>
      <c r="AK29" s="150"/>
      <c r="AL29" s="150"/>
      <c r="AM29" s="150"/>
    </row>
    <row r="30" spans="2:39" ht="15" customHeight="1">
      <c r="B30" s="171"/>
      <c r="C30" s="235">
        <v>0.5</v>
      </c>
      <c r="D30" s="240">
        <v>50</v>
      </c>
      <c r="E30" s="239">
        <v>0</v>
      </c>
      <c r="F30" s="238">
        <v>2.0833333333333335E-4</v>
      </c>
      <c r="G30" s="241"/>
      <c r="H30" s="241"/>
      <c r="I30" s="241"/>
      <c r="J30" s="236"/>
      <c r="K30" s="209"/>
      <c r="L30" s="209"/>
      <c r="M30" s="208"/>
      <c r="N30" s="208"/>
      <c r="O30" s="207"/>
      <c r="P30" s="206"/>
      <c r="Q30" s="206"/>
      <c r="R30" s="206"/>
      <c r="S30" s="205"/>
      <c r="T30" s="204"/>
      <c r="U30" s="151">
        <v>17.95</v>
      </c>
      <c r="V30" s="203">
        <f t="shared" si="0"/>
        <v>50</v>
      </c>
      <c r="W30" s="202"/>
      <c r="X30" s="202"/>
      <c r="Y30" s="156"/>
      <c r="Z30" s="156"/>
      <c r="AA30" s="156"/>
      <c r="AB30" s="201"/>
      <c r="AC30" s="200"/>
      <c r="AD30" s="199"/>
      <c r="AE30" s="199"/>
      <c r="AF30" s="199"/>
      <c r="AG30" s="199"/>
      <c r="AH30" s="199"/>
      <c r="AI30" s="199"/>
      <c r="AJ30" s="198"/>
      <c r="AK30" s="150"/>
      <c r="AL30" s="150"/>
      <c r="AM30" s="150"/>
    </row>
    <row r="31" spans="2:39" ht="15" customHeight="1">
      <c r="B31" s="171"/>
      <c r="C31" s="235">
        <v>0.54166666666666663</v>
      </c>
      <c r="D31" s="240">
        <v>80</v>
      </c>
      <c r="E31" s="239">
        <v>0</v>
      </c>
      <c r="F31" s="238">
        <v>2.8935185185185184E-4</v>
      </c>
      <c r="G31" s="241"/>
      <c r="H31" s="241"/>
      <c r="I31" s="241"/>
      <c r="J31" s="236"/>
      <c r="K31" s="209"/>
      <c r="L31" s="209"/>
      <c r="M31" s="208"/>
      <c r="N31" s="208"/>
      <c r="O31" s="207"/>
      <c r="P31" s="206"/>
      <c r="Q31" s="206"/>
      <c r="R31" s="206"/>
      <c r="S31" s="205"/>
      <c r="T31" s="204"/>
      <c r="U31" s="151">
        <v>19.05</v>
      </c>
      <c r="V31" s="203">
        <f t="shared" si="0"/>
        <v>80</v>
      </c>
      <c r="W31" s="202"/>
      <c r="X31" s="202"/>
      <c r="Y31" s="156"/>
      <c r="Z31" s="156"/>
      <c r="AA31" s="156"/>
      <c r="AB31" s="201"/>
      <c r="AC31" s="200"/>
      <c r="AD31" s="199"/>
      <c r="AE31" s="199"/>
      <c r="AF31" s="199"/>
      <c r="AG31" s="199"/>
      <c r="AH31" s="199"/>
      <c r="AI31" s="199"/>
      <c r="AJ31" s="198"/>
      <c r="AK31" s="150"/>
      <c r="AL31" s="150"/>
      <c r="AM31" s="150"/>
    </row>
    <row r="32" spans="2:39" ht="15" customHeight="1">
      <c r="B32" s="171"/>
      <c r="C32" s="235">
        <v>0.58333333333333337</v>
      </c>
      <c r="D32" s="240">
        <v>30</v>
      </c>
      <c r="E32" s="239">
        <v>0</v>
      </c>
      <c r="F32" s="238">
        <v>1.7361111111111112E-4</v>
      </c>
      <c r="G32" s="241"/>
      <c r="H32" s="241"/>
      <c r="I32" s="241"/>
      <c r="J32" s="236"/>
      <c r="K32" s="209"/>
      <c r="L32" s="209"/>
      <c r="M32" s="208"/>
      <c r="N32" s="208"/>
      <c r="O32" s="207"/>
      <c r="P32" s="206"/>
      <c r="Q32" s="206"/>
      <c r="R32" s="206"/>
      <c r="S32" s="205"/>
      <c r="T32" s="204"/>
      <c r="U32" s="151">
        <v>20.149999999999999</v>
      </c>
      <c r="V32" s="203">
        <f t="shared" si="0"/>
        <v>30</v>
      </c>
      <c r="W32" s="202"/>
      <c r="X32" s="202"/>
      <c r="Y32" s="156"/>
      <c r="Z32" s="156"/>
      <c r="AA32" s="156"/>
      <c r="AB32" s="201"/>
      <c r="AC32" s="200"/>
      <c r="AD32" s="199"/>
      <c r="AE32" s="199"/>
      <c r="AF32" s="199"/>
      <c r="AG32" s="199"/>
      <c r="AH32" s="199"/>
      <c r="AI32" s="199"/>
      <c r="AJ32" s="198"/>
      <c r="AK32" s="150"/>
      <c r="AL32" s="150"/>
      <c r="AM32" s="150"/>
    </row>
    <row r="33" spans="2:39" ht="15" customHeight="1">
      <c r="B33" s="171"/>
      <c r="C33" s="235">
        <v>0.625</v>
      </c>
      <c r="D33" s="240">
        <v>80</v>
      </c>
      <c r="E33" s="239">
        <v>0</v>
      </c>
      <c r="F33" s="238">
        <v>2.7777777777777778E-4</v>
      </c>
      <c r="G33" s="237"/>
      <c r="H33" s="237"/>
      <c r="I33" s="237"/>
      <c r="J33" s="236"/>
      <c r="K33" s="209"/>
      <c r="L33" s="209"/>
      <c r="M33" s="208"/>
      <c r="N33" s="208"/>
      <c r="O33" s="207"/>
      <c r="P33" s="206"/>
      <c r="Q33" s="206"/>
      <c r="R33" s="206"/>
      <c r="S33" s="205"/>
      <c r="T33" s="204"/>
      <c r="U33" s="151">
        <v>21.25</v>
      </c>
      <c r="V33" s="203">
        <f t="shared" si="0"/>
        <v>80</v>
      </c>
      <c r="W33" s="202"/>
      <c r="X33" s="202"/>
      <c r="Y33" s="156"/>
      <c r="Z33" s="156"/>
      <c r="AA33" s="156"/>
      <c r="AB33" s="201"/>
      <c r="AC33" s="200"/>
      <c r="AD33" s="199"/>
      <c r="AE33" s="199"/>
      <c r="AF33" s="199"/>
      <c r="AG33" s="199"/>
      <c r="AH33" s="199"/>
      <c r="AI33" s="199"/>
      <c r="AJ33" s="198"/>
      <c r="AK33" s="150"/>
      <c r="AL33" s="150"/>
      <c r="AM33" s="150"/>
    </row>
    <row r="34" spans="2:39" ht="15" customHeight="1">
      <c r="B34" s="171"/>
      <c r="C34" s="235">
        <v>0.66666666666666663</v>
      </c>
      <c r="D34" s="234">
        <v>30</v>
      </c>
      <c r="E34" s="233">
        <v>0</v>
      </c>
      <c r="F34" s="232">
        <v>1.6203703703703703E-4</v>
      </c>
      <c r="G34" s="231"/>
      <c r="H34" s="231"/>
      <c r="I34" s="231"/>
      <c r="J34" s="230"/>
      <c r="K34" s="209"/>
      <c r="L34" s="209"/>
      <c r="M34" s="208"/>
      <c r="N34" s="208"/>
      <c r="O34" s="207"/>
      <c r="P34" s="206"/>
      <c r="Q34" s="206"/>
      <c r="R34" s="206"/>
      <c r="S34" s="205"/>
      <c r="T34" s="204"/>
      <c r="U34" s="151">
        <v>22.4</v>
      </c>
      <c r="V34" s="203">
        <f t="shared" si="0"/>
        <v>30</v>
      </c>
      <c r="W34" s="202"/>
      <c r="X34" s="202"/>
      <c r="Y34" s="156"/>
      <c r="Z34" s="156"/>
      <c r="AA34" s="156"/>
      <c r="AB34" s="201"/>
      <c r="AC34" s="200"/>
      <c r="AD34" s="199"/>
      <c r="AE34" s="199"/>
      <c r="AF34" s="199"/>
      <c r="AG34" s="199"/>
      <c r="AH34" s="199"/>
      <c r="AI34" s="199"/>
      <c r="AJ34" s="198"/>
      <c r="AK34" s="150"/>
      <c r="AL34" s="150"/>
      <c r="AM34" s="150"/>
    </row>
    <row r="35" spans="2:39" ht="15" customHeight="1">
      <c r="B35" s="171"/>
      <c r="C35" s="227">
        <v>0.70833333333333337</v>
      </c>
      <c r="D35" s="226">
        <v>50</v>
      </c>
      <c r="E35" s="225">
        <v>0</v>
      </c>
      <c r="F35" s="224">
        <v>2.199074074074074E-4</v>
      </c>
      <c r="G35" s="223"/>
      <c r="H35" s="223"/>
      <c r="I35" s="223"/>
      <c r="J35" s="229"/>
      <c r="K35" s="209"/>
      <c r="L35" s="209"/>
      <c r="M35" s="208"/>
      <c r="N35" s="208"/>
      <c r="O35" s="207"/>
      <c r="P35" s="206"/>
      <c r="Q35" s="206"/>
      <c r="R35" s="206"/>
      <c r="S35" s="205"/>
      <c r="T35" s="204"/>
      <c r="U35" s="151">
        <v>23.55</v>
      </c>
      <c r="V35" s="203">
        <f t="shared" si="0"/>
        <v>50</v>
      </c>
      <c r="W35" s="202"/>
      <c r="X35" s="202"/>
      <c r="Y35" s="156"/>
      <c r="Z35" s="156"/>
      <c r="AA35" s="156"/>
      <c r="AB35" s="201"/>
      <c r="AC35" s="200"/>
      <c r="AD35" s="199"/>
      <c r="AE35" s="199"/>
      <c r="AF35" s="199"/>
      <c r="AG35" s="199"/>
      <c r="AH35" s="199"/>
      <c r="AI35" s="199"/>
      <c r="AJ35" s="198"/>
      <c r="AK35" s="150"/>
      <c r="AL35" s="150"/>
      <c r="AM35" s="150"/>
    </row>
    <row r="36" spans="2:39" ht="15" customHeight="1">
      <c r="B36" s="171"/>
      <c r="C36" s="221">
        <v>0.71527777777777779</v>
      </c>
      <c r="D36" s="220">
        <v>70</v>
      </c>
      <c r="E36" s="219">
        <v>0</v>
      </c>
      <c r="F36" s="218">
        <v>2.4305555555555555E-4</v>
      </c>
      <c r="G36" s="217"/>
      <c r="H36" s="217"/>
      <c r="I36" s="217"/>
      <c r="J36" s="216"/>
      <c r="K36" s="209"/>
      <c r="L36" s="209"/>
      <c r="M36" s="208"/>
      <c r="N36" s="208"/>
      <c r="O36" s="207"/>
      <c r="P36" s="206"/>
      <c r="Q36" s="206"/>
      <c r="R36" s="206"/>
      <c r="S36" s="205"/>
      <c r="T36" s="204"/>
      <c r="U36" s="151">
        <v>24.65</v>
      </c>
      <c r="V36" s="203">
        <f t="shared" si="0"/>
        <v>70</v>
      </c>
      <c r="W36" s="202"/>
      <c r="X36" s="202"/>
      <c r="Y36" s="156"/>
      <c r="Z36" s="156"/>
      <c r="AA36" s="156"/>
      <c r="AB36" s="201"/>
      <c r="AC36" s="200"/>
      <c r="AD36" s="199"/>
      <c r="AE36" s="199"/>
      <c r="AF36" s="199"/>
      <c r="AG36" s="199"/>
      <c r="AH36" s="199"/>
      <c r="AI36" s="199"/>
      <c r="AJ36" s="198"/>
      <c r="AK36" s="150"/>
      <c r="AL36" s="150"/>
      <c r="AM36" s="150"/>
    </row>
    <row r="37" spans="2:39" ht="15" customHeight="1">
      <c r="B37" s="171"/>
      <c r="C37" s="221">
        <v>0.72222222222222221</v>
      </c>
      <c r="D37" s="220">
        <v>20</v>
      </c>
      <c r="E37" s="219">
        <v>0</v>
      </c>
      <c r="F37" s="218">
        <v>1.0416666666666667E-4</v>
      </c>
      <c r="G37" s="217"/>
      <c r="H37" s="217"/>
      <c r="I37" s="217"/>
      <c r="J37" s="216"/>
      <c r="K37" s="209"/>
      <c r="L37" s="209"/>
      <c r="M37" s="208"/>
      <c r="N37" s="208"/>
      <c r="O37" s="207"/>
      <c r="P37" s="206"/>
      <c r="Q37" s="206"/>
      <c r="R37" s="206"/>
      <c r="S37" s="205"/>
      <c r="T37" s="204"/>
      <c r="U37" s="151">
        <v>25.8</v>
      </c>
      <c r="V37" s="203">
        <f t="shared" si="0"/>
        <v>20</v>
      </c>
      <c r="W37" s="202"/>
      <c r="X37" s="202"/>
      <c r="Y37" s="156"/>
      <c r="Z37" s="156"/>
      <c r="AA37" s="228">
        <f>TIME(0,30,0)</f>
        <v>2.0833333333333332E-2</v>
      </c>
      <c r="AB37" s="201"/>
      <c r="AC37" s="200"/>
      <c r="AD37" s="199"/>
      <c r="AE37" s="199"/>
      <c r="AF37" s="199"/>
      <c r="AG37" s="199"/>
      <c r="AH37" s="199"/>
      <c r="AI37" s="199"/>
      <c r="AJ37" s="198"/>
      <c r="AK37" s="150"/>
      <c r="AL37" s="150"/>
      <c r="AM37" s="150"/>
    </row>
    <row r="38" spans="2:39" ht="15" customHeight="1">
      <c r="B38" s="171"/>
      <c r="C38" s="221">
        <v>0.72916666666666663</v>
      </c>
      <c r="D38" s="220">
        <v>50</v>
      </c>
      <c r="E38" s="219">
        <v>0</v>
      </c>
      <c r="F38" s="218">
        <v>1.9675925925925926E-4</v>
      </c>
      <c r="G38" s="217"/>
      <c r="H38" s="217"/>
      <c r="I38" s="217"/>
      <c r="J38" s="216"/>
      <c r="K38" s="209"/>
      <c r="L38" s="209"/>
      <c r="M38" s="208"/>
      <c r="N38" s="208"/>
      <c r="O38" s="207"/>
      <c r="P38" s="206"/>
      <c r="Q38" s="206"/>
      <c r="R38" s="206"/>
      <c r="S38" s="205"/>
      <c r="T38" s="204"/>
      <c r="U38" s="151">
        <v>26.9</v>
      </c>
      <c r="V38" s="203">
        <f t="shared" si="0"/>
        <v>50</v>
      </c>
      <c r="W38" s="202"/>
      <c r="X38" s="202"/>
      <c r="Y38" s="156"/>
      <c r="Z38" s="156"/>
      <c r="AA38" s="156"/>
      <c r="AB38" s="201"/>
      <c r="AC38" s="200"/>
      <c r="AD38" s="199"/>
      <c r="AE38" s="199"/>
      <c r="AF38" s="199"/>
      <c r="AG38" s="199"/>
      <c r="AH38" s="199"/>
      <c r="AI38" s="199"/>
      <c r="AJ38" s="198"/>
      <c r="AK38" s="150"/>
      <c r="AL38" s="150"/>
      <c r="AM38" s="150"/>
    </row>
    <row r="39" spans="2:39" ht="15" customHeight="1">
      <c r="B39" s="171"/>
      <c r="C39" s="221">
        <v>0.73611111111111116</v>
      </c>
      <c r="D39" s="220">
        <v>50</v>
      </c>
      <c r="E39" s="219">
        <v>0</v>
      </c>
      <c r="F39" s="218">
        <v>1.9675925925925926E-4</v>
      </c>
      <c r="G39" s="217"/>
      <c r="H39" s="217"/>
      <c r="I39" s="217"/>
      <c r="J39" s="216"/>
      <c r="K39" s="209"/>
      <c r="L39" s="209"/>
      <c r="M39" s="208"/>
      <c r="N39" s="208"/>
      <c r="O39" s="207"/>
      <c r="P39" s="206"/>
      <c r="Q39" s="206"/>
      <c r="R39" s="206"/>
      <c r="S39" s="205"/>
      <c r="T39" s="204"/>
      <c r="U39" s="151">
        <v>28.03</v>
      </c>
      <c r="V39" s="203">
        <f t="shared" si="0"/>
        <v>50</v>
      </c>
      <c r="W39" s="202"/>
      <c r="X39" s="202"/>
      <c r="Y39" s="156"/>
      <c r="Z39" s="156"/>
      <c r="AA39" s="156"/>
      <c r="AB39" s="201"/>
      <c r="AC39" s="200"/>
      <c r="AD39" s="199"/>
      <c r="AE39" s="199"/>
      <c r="AF39" s="199"/>
      <c r="AG39" s="199"/>
      <c r="AH39" s="199"/>
      <c r="AI39" s="199"/>
      <c r="AJ39" s="198"/>
      <c r="AK39" s="150"/>
      <c r="AL39" s="150"/>
      <c r="AM39" s="150"/>
    </row>
    <row r="40" spans="2:39" ht="15" customHeight="1">
      <c r="B40" s="171"/>
      <c r="C40" s="215">
        <v>0.74305555555555547</v>
      </c>
      <c r="D40" s="214">
        <v>70</v>
      </c>
      <c r="E40" s="213">
        <v>0</v>
      </c>
      <c r="F40" s="212">
        <v>2.4305555555555555E-4</v>
      </c>
      <c r="G40" s="211"/>
      <c r="H40" s="211"/>
      <c r="I40" s="211"/>
      <c r="J40" s="210"/>
      <c r="K40" s="209"/>
      <c r="L40" s="209"/>
      <c r="M40" s="208"/>
      <c r="N40" s="208"/>
      <c r="O40" s="207"/>
      <c r="P40" s="206"/>
      <c r="Q40" s="206"/>
      <c r="R40" s="206"/>
      <c r="S40" s="205"/>
      <c r="T40" s="204"/>
      <c r="U40" s="151">
        <v>29.13</v>
      </c>
      <c r="V40" s="203">
        <f t="shared" si="0"/>
        <v>70</v>
      </c>
      <c r="W40" s="202"/>
      <c r="X40" s="202"/>
      <c r="Y40" s="156"/>
      <c r="Z40" s="156"/>
      <c r="AA40" s="156"/>
      <c r="AB40" s="201"/>
      <c r="AC40" s="200"/>
      <c r="AD40" s="199"/>
      <c r="AE40" s="199"/>
      <c r="AF40" s="199"/>
      <c r="AG40" s="199"/>
      <c r="AH40" s="199"/>
      <c r="AI40" s="199"/>
      <c r="AJ40" s="198"/>
      <c r="AK40" s="150"/>
      <c r="AL40" s="150"/>
      <c r="AM40" s="150"/>
    </row>
    <row r="41" spans="2:39" ht="15" customHeight="1">
      <c r="B41" s="171"/>
      <c r="C41" s="227">
        <v>0.75</v>
      </c>
      <c r="D41" s="226">
        <v>40</v>
      </c>
      <c r="E41" s="225">
        <v>0</v>
      </c>
      <c r="F41" s="224">
        <v>1.8518518518518518E-4</v>
      </c>
      <c r="G41" s="223"/>
      <c r="H41" s="222"/>
      <c r="I41" s="222"/>
      <c r="J41" s="216"/>
      <c r="K41" s="209"/>
      <c r="L41" s="209"/>
      <c r="M41" s="208"/>
      <c r="N41" s="208"/>
      <c r="O41" s="207"/>
      <c r="P41" s="206"/>
      <c r="Q41" s="206"/>
      <c r="R41" s="206"/>
      <c r="S41" s="205"/>
      <c r="T41" s="204"/>
      <c r="U41" s="151">
        <v>30.28</v>
      </c>
      <c r="V41" s="203">
        <f t="shared" si="0"/>
        <v>40</v>
      </c>
      <c r="W41" s="202"/>
      <c r="X41" s="202"/>
      <c r="Y41" s="156"/>
      <c r="Z41" s="156"/>
      <c r="AA41" s="156"/>
      <c r="AB41" s="201"/>
      <c r="AC41" s="200"/>
      <c r="AD41" s="199"/>
      <c r="AE41" s="199"/>
      <c r="AF41" s="199"/>
      <c r="AG41" s="199"/>
      <c r="AH41" s="199"/>
      <c r="AI41" s="199"/>
      <c r="AJ41" s="198"/>
      <c r="AK41" s="150"/>
      <c r="AL41" s="150"/>
      <c r="AM41" s="150"/>
    </row>
    <row r="42" spans="2:39" ht="15" customHeight="1">
      <c r="B42" s="171"/>
      <c r="C42" s="221">
        <v>0.75694444444444453</v>
      </c>
      <c r="D42" s="220">
        <v>30</v>
      </c>
      <c r="E42" s="219">
        <v>0</v>
      </c>
      <c r="F42" s="218">
        <v>1.7361111111111112E-4</v>
      </c>
      <c r="G42" s="217"/>
      <c r="H42" s="217"/>
      <c r="I42" s="217"/>
      <c r="J42" s="216"/>
      <c r="K42" s="209"/>
      <c r="L42" s="209"/>
      <c r="M42" s="208"/>
      <c r="N42" s="208"/>
      <c r="O42" s="207"/>
      <c r="P42" s="206"/>
      <c r="Q42" s="206"/>
      <c r="R42" s="206"/>
      <c r="S42" s="205"/>
      <c r="T42" s="204"/>
      <c r="U42" s="151">
        <v>31.4</v>
      </c>
      <c r="V42" s="203">
        <f t="shared" si="0"/>
        <v>30</v>
      </c>
      <c r="W42" s="202"/>
      <c r="X42" s="202"/>
      <c r="Y42" s="156"/>
      <c r="Z42" s="156"/>
      <c r="AA42" s="156"/>
      <c r="AB42" s="201"/>
      <c r="AC42" s="200"/>
      <c r="AD42" s="199"/>
      <c r="AE42" s="199"/>
      <c r="AF42" s="199"/>
      <c r="AG42" s="199"/>
      <c r="AH42" s="199"/>
      <c r="AI42" s="199"/>
      <c r="AJ42" s="198"/>
      <c r="AK42" s="150"/>
      <c r="AL42" s="150"/>
      <c r="AM42" s="150"/>
    </row>
    <row r="43" spans="2:39" ht="15" customHeight="1">
      <c r="B43" s="171"/>
      <c r="C43" s="221">
        <v>0.76388888888888884</v>
      </c>
      <c r="D43" s="220">
        <v>80</v>
      </c>
      <c r="E43" s="219">
        <v>0</v>
      </c>
      <c r="F43" s="218">
        <v>2.6620370370370372E-4</v>
      </c>
      <c r="G43" s="217"/>
      <c r="H43" s="217"/>
      <c r="I43" s="217"/>
      <c r="J43" s="216"/>
      <c r="K43" s="209"/>
      <c r="L43" s="209"/>
      <c r="M43" s="208"/>
      <c r="N43" s="208"/>
      <c r="O43" s="207"/>
      <c r="P43" s="206"/>
      <c r="Q43" s="206"/>
      <c r="R43" s="206"/>
      <c r="S43" s="205"/>
      <c r="T43" s="204"/>
      <c r="U43" s="151">
        <v>32.5</v>
      </c>
      <c r="V43" s="203">
        <f t="shared" si="0"/>
        <v>80</v>
      </c>
      <c r="W43" s="202"/>
      <c r="X43" s="202"/>
      <c r="Y43" s="156"/>
      <c r="Z43" s="156"/>
      <c r="AA43" s="156"/>
      <c r="AB43" s="201"/>
      <c r="AC43" s="200"/>
      <c r="AD43" s="199"/>
      <c r="AE43" s="199"/>
      <c r="AF43" s="199"/>
      <c r="AG43" s="199"/>
      <c r="AH43" s="199"/>
      <c r="AI43" s="199"/>
      <c r="AJ43" s="198"/>
      <c r="AK43" s="150"/>
      <c r="AL43" s="150"/>
      <c r="AM43" s="150"/>
    </row>
    <row r="44" spans="2:39" ht="15" customHeight="1">
      <c r="B44" s="171"/>
      <c r="C44" s="221">
        <v>0.77083333333333337</v>
      </c>
      <c r="D44" s="220">
        <v>60</v>
      </c>
      <c r="E44" s="219">
        <v>0</v>
      </c>
      <c r="F44" s="218">
        <v>2.3148148148148149E-4</v>
      </c>
      <c r="G44" s="217"/>
      <c r="H44" s="217"/>
      <c r="I44" s="217"/>
      <c r="J44" s="216"/>
      <c r="K44" s="209"/>
      <c r="L44" s="209"/>
      <c r="M44" s="208"/>
      <c r="N44" s="208"/>
      <c r="O44" s="207"/>
      <c r="P44" s="206"/>
      <c r="Q44" s="206"/>
      <c r="R44" s="206"/>
      <c r="S44" s="205"/>
      <c r="T44" s="204"/>
      <c r="U44" s="151">
        <v>33.700000000000003</v>
      </c>
      <c r="V44" s="203">
        <f t="shared" si="0"/>
        <v>60</v>
      </c>
      <c r="W44" s="202"/>
      <c r="X44" s="202"/>
      <c r="Y44" s="156"/>
      <c r="Z44" s="156"/>
      <c r="AA44" s="156"/>
      <c r="AB44" s="201"/>
      <c r="AC44" s="200"/>
      <c r="AD44" s="199"/>
      <c r="AE44" s="199"/>
      <c r="AF44" s="199"/>
      <c r="AG44" s="199"/>
      <c r="AH44" s="199"/>
      <c r="AI44" s="199"/>
      <c r="AJ44" s="198"/>
      <c r="AK44" s="150"/>
      <c r="AL44" s="150"/>
      <c r="AM44" s="150"/>
    </row>
    <row r="45" spans="2:39" ht="15" customHeight="1">
      <c r="B45" s="171"/>
      <c r="C45" s="221">
        <v>0.77777777777777779</v>
      </c>
      <c r="D45" s="220">
        <v>70</v>
      </c>
      <c r="E45" s="219">
        <v>0</v>
      </c>
      <c r="F45" s="218">
        <v>2.7777777777777778E-4</v>
      </c>
      <c r="G45" s="217"/>
      <c r="H45" s="217"/>
      <c r="I45" s="217"/>
      <c r="J45" s="216"/>
      <c r="K45" s="209"/>
      <c r="L45" s="209"/>
      <c r="M45" s="208"/>
      <c r="N45" s="208"/>
      <c r="O45" s="207"/>
      <c r="P45" s="206"/>
      <c r="Q45" s="206"/>
      <c r="R45" s="206"/>
      <c r="S45" s="205"/>
      <c r="T45" s="204"/>
      <c r="U45" s="151">
        <v>34.770000000000003</v>
      </c>
      <c r="V45" s="203">
        <f t="shared" si="0"/>
        <v>70</v>
      </c>
      <c r="W45" s="202"/>
      <c r="X45" s="202"/>
      <c r="Y45" s="156"/>
      <c r="Z45" s="156"/>
      <c r="AA45" s="156"/>
      <c r="AB45" s="201"/>
      <c r="AC45" s="200"/>
      <c r="AD45" s="199"/>
      <c r="AE45" s="199"/>
      <c r="AF45" s="199"/>
      <c r="AG45" s="199"/>
      <c r="AH45" s="199"/>
      <c r="AI45" s="199"/>
      <c r="AJ45" s="198"/>
      <c r="AK45" s="150"/>
      <c r="AL45" s="150"/>
      <c r="AM45" s="150"/>
    </row>
    <row r="46" spans="2:39" ht="15" customHeight="1">
      <c r="B46" s="171"/>
      <c r="C46" s="215">
        <v>0.78472222222222221</v>
      </c>
      <c r="D46" s="214">
        <v>70</v>
      </c>
      <c r="E46" s="213">
        <v>0</v>
      </c>
      <c r="F46" s="212">
        <v>2.5462962962962961E-4</v>
      </c>
      <c r="G46" s="211"/>
      <c r="H46" s="211"/>
      <c r="I46" s="211"/>
      <c r="J46" s="210"/>
      <c r="K46" s="209"/>
      <c r="L46" s="209"/>
      <c r="M46" s="208"/>
      <c r="N46" s="208"/>
      <c r="O46" s="207"/>
      <c r="P46" s="206"/>
      <c r="Q46" s="206"/>
      <c r="R46" s="206"/>
      <c r="S46" s="205"/>
      <c r="T46" s="204"/>
      <c r="U46" s="151">
        <v>35.9</v>
      </c>
      <c r="V46" s="203">
        <f t="shared" si="0"/>
        <v>70</v>
      </c>
      <c r="W46" s="202"/>
      <c r="X46" s="202"/>
      <c r="Y46" s="156"/>
      <c r="Z46" s="156"/>
      <c r="AA46" s="156"/>
      <c r="AB46" s="201"/>
      <c r="AC46" s="200"/>
      <c r="AD46" s="199"/>
      <c r="AE46" s="199"/>
      <c r="AF46" s="199"/>
      <c r="AG46" s="199"/>
      <c r="AH46" s="199"/>
      <c r="AI46" s="199"/>
      <c r="AJ46" s="198"/>
      <c r="AK46" s="150"/>
      <c r="AL46" s="150"/>
      <c r="AM46" s="150"/>
    </row>
    <row r="47" spans="2:39" ht="25.5" customHeight="1">
      <c r="B47" s="171"/>
      <c r="C47" s="197" t="s">
        <v>263</v>
      </c>
      <c r="D47" s="188"/>
      <c r="E47" s="188"/>
      <c r="F47" s="188"/>
      <c r="G47" s="188"/>
      <c r="H47" s="188"/>
      <c r="I47" s="188"/>
      <c r="J47" s="188"/>
      <c r="K47" s="188"/>
      <c r="L47" s="196"/>
      <c r="M47" s="195"/>
      <c r="N47" s="194"/>
      <c r="O47" s="193"/>
      <c r="P47" s="192"/>
      <c r="Q47" s="192"/>
      <c r="R47" s="192"/>
      <c r="S47" s="191"/>
      <c r="T47" s="163"/>
      <c r="U47" s="155"/>
      <c r="V47" s="156"/>
      <c r="W47" s="156"/>
      <c r="X47" s="156"/>
      <c r="Y47" s="156"/>
      <c r="Z47" s="156"/>
      <c r="AA47" s="156"/>
      <c r="AB47" s="156"/>
      <c r="AC47" s="158"/>
      <c r="AD47" s="157"/>
      <c r="AE47" s="157"/>
      <c r="AF47" s="157"/>
      <c r="AG47" s="157"/>
      <c r="AH47" s="157"/>
      <c r="AI47" s="157"/>
      <c r="AJ47" s="155"/>
    </row>
    <row r="48" spans="2:39" ht="5.0999999999999996" customHeight="1">
      <c r="B48" s="171"/>
      <c r="C48" s="190"/>
      <c r="D48" s="188"/>
      <c r="E48" s="188"/>
      <c r="F48" s="188"/>
      <c r="G48" s="188"/>
      <c r="H48" s="188"/>
      <c r="I48" s="188"/>
      <c r="J48" s="188"/>
      <c r="K48" s="188"/>
      <c r="L48" s="189"/>
      <c r="M48" s="189"/>
      <c r="N48" s="188"/>
      <c r="O48" s="187"/>
      <c r="P48" s="186"/>
      <c r="Q48" s="186"/>
      <c r="R48" s="186"/>
      <c r="S48" s="186"/>
      <c r="T48" s="163"/>
      <c r="U48" s="155"/>
      <c r="V48" s="156"/>
      <c r="W48" s="156"/>
      <c r="X48" s="156"/>
      <c r="Y48" s="156"/>
      <c r="Z48" s="156"/>
      <c r="AA48" s="156"/>
      <c r="AB48" s="156"/>
      <c r="AC48" s="158"/>
      <c r="AD48" s="157"/>
      <c r="AE48" s="157"/>
      <c r="AF48" s="157"/>
      <c r="AG48" s="157"/>
      <c r="AH48" s="157"/>
      <c r="AI48" s="157"/>
      <c r="AJ48" s="155"/>
    </row>
    <row r="49" spans="2:36" ht="15" customHeight="1">
      <c r="B49" s="171"/>
      <c r="C49" s="185"/>
      <c r="D49" s="184" t="s">
        <v>262</v>
      </c>
      <c r="E49" s="182"/>
      <c r="F49" s="182"/>
      <c r="G49" s="182"/>
      <c r="H49" s="182"/>
      <c r="I49" s="182"/>
      <c r="J49" s="182"/>
      <c r="K49" s="182"/>
      <c r="L49" s="183"/>
      <c r="M49" s="183"/>
      <c r="N49" s="182"/>
      <c r="O49" s="181"/>
      <c r="P49" s="180"/>
      <c r="Q49" s="180"/>
      <c r="R49" s="180"/>
      <c r="S49" s="179"/>
      <c r="T49" s="163"/>
      <c r="U49" s="155"/>
      <c r="V49" s="156"/>
      <c r="W49" s="156"/>
      <c r="X49" s="156"/>
      <c r="Y49" s="156"/>
      <c r="Z49" s="156"/>
      <c r="AA49" s="156"/>
      <c r="AB49" s="156"/>
      <c r="AC49" s="158"/>
      <c r="AD49" s="157"/>
      <c r="AE49" s="157"/>
      <c r="AF49" s="157"/>
      <c r="AG49" s="157"/>
      <c r="AH49" s="157"/>
      <c r="AI49" s="157"/>
      <c r="AJ49" s="155"/>
    </row>
    <row r="50" spans="2:36" ht="15" customHeight="1">
      <c r="B50" s="171"/>
      <c r="C50" s="178" t="s">
        <v>261</v>
      </c>
      <c r="D50" s="177" t="s">
        <v>260</v>
      </c>
      <c r="E50" s="175"/>
      <c r="F50" s="175"/>
      <c r="G50" s="175"/>
      <c r="H50" s="175"/>
      <c r="I50" s="175"/>
      <c r="J50" s="175"/>
      <c r="K50" s="175"/>
      <c r="L50" s="176"/>
      <c r="M50" s="176"/>
      <c r="N50" s="175"/>
      <c r="O50" s="174"/>
      <c r="P50" s="173"/>
      <c r="Q50" s="173"/>
      <c r="R50" s="173"/>
      <c r="S50" s="172"/>
      <c r="T50" s="163"/>
      <c r="U50" s="155"/>
      <c r="V50" s="156"/>
      <c r="W50" s="156"/>
      <c r="X50" s="156"/>
      <c r="Y50" s="156"/>
      <c r="Z50" s="156"/>
      <c r="AA50" s="156"/>
      <c r="AB50" s="156"/>
      <c r="AC50" s="158"/>
      <c r="AD50" s="157"/>
      <c r="AE50" s="157"/>
      <c r="AF50" s="157"/>
      <c r="AG50" s="157"/>
      <c r="AH50" s="157"/>
      <c r="AI50" s="157"/>
      <c r="AJ50" s="155"/>
    </row>
    <row r="51" spans="2:36" ht="15" customHeight="1">
      <c r="B51" s="171"/>
      <c r="C51" s="170"/>
      <c r="D51" s="169" t="s">
        <v>259</v>
      </c>
      <c r="E51" s="167"/>
      <c r="F51" s="167"/>
      <c r="G51" s="167"/>
      <c r="H51" s="167"/>
      <c r="I51" s="167"/>
      <c r="J51" s="167"/>
      <c r="K51" s="167"/>
      <c r="L51" s="168"/>
      <c r="M51" s="168"/>
      <c r="N51" s="167"/>
      <c r="O51" s="166"/>
      <c r="P51" s="165"/>
      <c r="Q51" s="165"/>
      <c r="R51" s="165"/>
      <c r="S51" s="164"/>
      <c r="T51" s="163"/>
      <c r="U51" s="155"/>
      <c r="V51" s="156"/>
      <c r="W51" s="156"/>
      <c r="X51" s="156"/>
      <c r="Y51" s="156"/>
      <c r="Z51" s="156"/>
      <c r="AA51" s="156"/>
      <c r="AB51" s="156"/>
      <c r="AC51" s="158"/>
      <c r="AD51" s="157"/>
      <c r="AE51" s="157"/>
      <c r="AF51" s="157"/>
      <c r="AG51" s="157"/>
      <c r="AH51" s="157"/>
      <c r="AI51" s="157"/>
      <c r="AJ51" s="155"/>
    </row>
    <row r="52" spans="2:36" ht="5.0999999999999996" customHeight="1">
      <c r="B52" s="162"/>
      <c r="C52" s="161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59"/>
      <c r="U52" s="155"/>
      <c r="V52" s="156"/>
      <c r="W52" s="156"/>
      <c r="X52" s="156"/>
      <c r="Y52" s="156"/>
      <c r="Z52" s="156"/>
      <c r="AA52" s="156"/>
      <c r="AB52" s="156"/>
      <c r="AC52" s="158"/>
      <c r="AD52" s="157"/>
      <c r="AE52" s="157"/>
      <c r="AF52" s="157"/>
      <c r="AG52" s="157"/>
      <c r="AH52" s="157"/>
      <c r="AI52" s="157"/>
      <c r="AJ52" s="155"/>
    </row>
    <row r="53" spans="2:36">
      <c r="U53" s="155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5"/>
    </row>
    <row r="54" spans="2:36">
      <c r="U54" s="155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5"/>
    </row>
    <row r="55" spans="2:36">
      <c r="U55" s="155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5"/>
    </row>
    <row r="56" spans="2:36">
      <c r="U56" s="155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5"/>
    </row>
    <row r="57" spans="2:36">
      <c r="U57" s="155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5"/>
    </row>
    <row r="58" spans="2:36">
      <c r="U58" s="155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5"/>
    </row>
    <row r="59" spans="2:36">
      <c r="U59" s="155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5"/>
    </row>
    <row r="60" spans="2:36">
      <c r="U60" s="155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5"/>
    </row>
    <row r="61" spans="2:36">
      <c r="U61" s="155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5"/>
    </row>
    <row r="62" spans="2:36">
      <c r="U62" s="155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5"/>
    </row>
    <row r="63" spans="2:36">
      <c r="U63" s="155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5"/>
    </row>
    <row r="64" spans="2:36">
      <c r="U64" s="155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5"/>
    </row>
    <row r="65" spans="21:36">
      <c r="U65" s="155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5"/>
    </row>
    <row r="66" spans="21:36">
      <c r="U66" s="155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5"/>
    </row>
    <row r="67" spans="21:36">
      <c r="U67" s="155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5"/>
    </row>
    <row r="68" spans="21:36">
      <c r="U68" s="155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5"/>
    </row>
    <row r="69" spans="21:36">
      <c r="U69" s="155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5"/>
    </row>
    <row r="70" spans="21:36">
      <c r="U70" s="155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5"/>
    </row>
    <row r="71" spans="21:36">
      <c r="U71" s="155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5"/>
    </row>
    <row r="72" spans="21:36">
      <c r="U72" s="155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5"/>
    </row>
    <row r="73" spans="21:36">
      <c r="U73" s="155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5"/>
    </row>
    <row r="74" spans="21:36">
      <c r="U74" s="155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5"/>
    </row>
    <row r="75" spans="21:36">
      <c r="U75" s="155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5"/>
    </row>
    <row r="76" spans="21:36">
      <c r="U76" s="155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5"/>
    </row>
    <row r="77" spans="21:36">
      <c r="U77" s="155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5"/>
    </row>
    <row r="78" spans="21:36">
      <c r="U78" s="155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5"/>
    </row>
    <row r="79" spans="21:36">
      <c r="U79" s="155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5"/>
    </row>
    <row r="80" spans="21:36">
      <c r="U80" s="155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5"/>
    </row>
    <row r="81" spans="21:36">
      <c r="U81" s="155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5"/>
    </row>
    <row r="82" spans="21:36">
      <c r="U82" s="155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5"/>
    </row>
    <row r="83" spans="21:36">
      <c r="U83" s="155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5"/>
    </row>
    <row r="84" spans="21:36">
      <c r="U84" s="155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5"/>
    </row>
    <row r="85" spans="21:36">
      <c r="U85" s="155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5"/>
    </row>
    <row r="86" spans="21:36">
      <c r="U86" s="155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5"/>
    </row>
    <row r="87" spans="21:36">
      <c r="U87" s="155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5"/>
    </row>
    <row r="88" spans="21:36">
      <c r="U88" s="155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5"/>
    </row>
    <row r="89" spans="21:36">
      <c r="U89" s="155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5"/>
    </row>
    <row r="90" spans="21:36">
      <c r="U90" s="155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5"/>
    </row>
    <row r="91" spans="21:36">
      <c r="U91" s="155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5"/>
    </row>
    <row r="92" spans="21:36">
      <c r="U92" s="155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5"/>
    </row>
    <row r="93" spans="21:36">
      <c r="U93" s="155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5"/>
    </row>
    <row r="94" spans="21:36">
      <c r="U94" s="155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5"/>
    </row>
    <row r="95" spans="21:36">
      <c r="U95" s="155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5"/>
    </row>
    <row r="96" spans="21:36">
      <c r="U96" s="155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5"/>
    </row>
    <row r="97" spans="21:36">
      <c r="U97" s="155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5"/>
    </row>
    <row r="98" spans="21:36">
      <c r="U98" s="155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5"/>
    </row>
    <row r="99" spans="21:36">
      <c r="U99" s="155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5"/>
    </row>
    <row r="100" spans="21:36">
      <c r="U100" s="155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5"/>
    </row>
    <row r="101" spans="21:36">
      <c r="U101" s="155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5"/>
    </row>
    <row r="102" spans="21:36">
      <c r="U102" s="155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5"/>
    </row>
    <row r="103" spans="21:36">
      <c r="U103" s="155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5"/>
    </row>
    <row r="104" spans="21:36">
      <c r="U104" s="155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5"/>
    </row>
    <row r="105" spans="21:36">
      <c r="U105" s="155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5"/>
    </row>
    <row r="106" spans="21:36">
      <c r="U106" s="155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5"/>
    </row>
    <row r="107" spans="21:36">
      <c r="U107" s="155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5"/>
    </row>
    <row r="108" spans="21:36">
      <c r="U108" s="155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5"/>
    </row>
    <row r="109" spans="21:36">
      <c r="U109" s="155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5"/>
    </row>
    <row r="110" spans="21:36">
      <c r="U110" s="155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5"/>
    </row>
    <row r="111" spans="21:36">
      <c r="U111" s="155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5"/>
    </row>
    <row r="112" spans="21:36">
      <c r="U112" s="155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5"/>
    </row>
    <row r="113" spans="21:36">
      <c r="U113" s="155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5"/>
    </row>
    <row r="114" spans="21:36">
      <c r="U114" s="155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5"/>
    </row>
    <row r="115" spans="21:36">
      <c r="U115" s="155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5"/>
    </row>
    <row r="116" spans="21:36">
      <c r="U116" s="155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5"/>
    </row>
    <row r="117" spans="21:36">
      <c r="U117" s="155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5"/>
    </row>
    <row r="118" spans="21:36">
      <c r="U118" s="155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5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3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50" customWidth="1"/>
    <col min="2" max="2" width="0.875" style="154" customWidth="1"/>
    <col min="3" max="3" width="8.125" style="153" customWidth="1"/>
    <col min="4" max="6" width="6.625" style="150" customWidth="1"/>
    <col min="7" max="10" width="3.25" style="150" customWidth="1"/>
    <col min="11" max="11" width="3.5" style="150" customWidth="1"/>
    <col min="12" max="18" width="5.625" style="150" customWidth="1"/>
    <col min="19" max="19" width="5" style="150" customWidth="1"/>
    <col min="20" max="20" width="1.625" style="150" customWidth="1"/>
    <col min="21" max="21" width="9" style="151"/>
    <col min="22" max="22" width="8.875" style="152" customWidth="1"/>
    <col min="23" max="24" width="4.625" style="152" customWidth="1"/>
    <col min="25" max="26" width="9" style="152"/>
    <col min="27" max="27" width="16.375" style="152" bestFit="1" customWidth="1"/>
    <col min="28" max="35" width="9" style="152"/>
    <col min="36" max="62" width="9" style="151"/>
    <col min="63" max="16384" width="9" style="150"/>
  </cols>
  <sheetData>
    <row r="2" spans="2:39" ht="20.100000000000001" customHeight="1">
      <c r="B2" s="312" t="s">
        <v>284</v>
      </c>
      <c r="C2" s="311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09"/>
    </row>
    <row r="3" spans="2:39" ht="20.100000000000001" customHeight="1">
      <c r="B3" s="171"/>
      <c r="C3" s="301" t="s">
        <v>283</v>
      </c>
      <c r="D3" s="308"/>
      <c r="E3" s="308"/>
      <c r="F3" s="308"/>
      <c r="G3" s="308"/>
      <c r="H3" s="308"/>
      <c r="I3" s="308"/>
      <c r="J3" s="308"/>
      <c r="K3" s="412" t="s">
        <v>282</v>
      </c>
      <c r="L3" s="186"/>
      <c r="M3" s="186"/>
      <c r="N3" s="186"/>
      <c r="O3" s="186"/>
      <c r="P3" s="186"/>
      <c r="Q3" s="186"/>
      <c r="R3" s="186"/>
      <c r="S3" s="186"/>
      <c r="T3" s="163"/>
    </row>
    <row r="4" spans="2:39" ht="30" customHeight="1">
      <c r="B4" s="171"/>
      <c r="C4" s="307" t="s">
        <v>281</v>
      </c>
      <c r="D4" s="306"/>
      <c r="E4" s="306"/>
      <c r="F4" s="306"/>
      <c r="G4" s="306"/>
      <c r="H4" s="306"/>
      <c r="I4" s="306"/>
      <c r="J4" s="306"/>
      <c r="K4" s="413"/>
      <c r="L4" s="186"/>
      <c r="M4" s="186"/>
      <c r="N4" s="186"/>
      <c r="O4" s="186"/>
      <c r="P4" s="186"/>
      <c r="Q4" s="186"/>
      <c r="R4" s="186"/>
      <c r="S4" s="186"/>
      <c r="T4" s="163"/>
    </row>
    <row r="5" spans="2:39" ht="20.100000000000001" customHeight="1">
      <c r="B5" s="300"/>
      <c r="C5" s="305" t="s">
        <v>280</v>
      </c>
      <c r="D5" s="298"/>
      <c r="E5" s="298"/>
      <c r="F5" s="298"/>
      <c r="G5" s="298"/>
      <c r="H5" s="298"/>
      <c r="I5" s="298"/>
      <c r="J5" s="298"/>
      <c r="K5" s="413"/>
      <c r="L5" s="186"/>
      <c r="M5" s="186"/>
      <c r="N5" s="186"/>
      <c r="O5" s="186"/>
      <c r="P5" s="186"/>
      <c r="Q5" s="186"/>
      <c r="R5" s="186"/>
      <c r="S5" s="186"/>
      <c r="T5" s="163"/>
    </row>
    <row r="6" spans="2:39" ht="30" customHeight="1">
      <c r="B6" s="162"/>
      <c r="C6" s="303" t="s">
        <v>292</v>
      </c>
      <c r="D6" s="192"/>
      <c r="E6" s="192"/>
      <c r="F6" s="192"/>
      <c r="G6" s="192"/>
      <c r="H6" s="192"/>
      <c r="I6" s="192"/>
      <c r="J6" s="192"/>
      <c r="K6" s="413"/>
      <c r="L6" s="186"/>
      <c r="M6" s="186"/>
      <c r="N6" s="186"/>
      <c r="O6" s="186"/>
      <c r="P6" s="186"/>
      <c r="Q6" s="186"/>
      <c r="R6" s="186"/>
      <c r="S6" s="186"/>
      <c r="T6" s="163"/>
    </row>
    <row r="7" spans="2:39" ht="20.100000000000001" customHeight="1">
      <c r="B7" s="300"/>
      <c r="C7" s="304" t="s">
        <v>278</v>
      </c>
      <c r="D7" s="298"/>
      <c r="E7" s="298"/>
      <c r="F7" s="298"/>
      <c r="G7" s="298"/>
      <c r="H7" s="298"/>
      <c r="I7" s="298"/>
      <c r="J7" s="298"/>
      <c r="K7" s="413"/>
      <c r="L7" s="186"/>
      <c r="M7" s="186"/>
      <c r="N7" s="186"/>
      <c r="O7" s="186"/>
      <c r="P7" s="186"/>
      <c r="Q7" s="186"/>
      <c r="R7" s="186"/>
      <c r="S7" s="186"/>
      <c r="T7" s="163"/>
    </row>
    <row r="8" spans="2:39" ht="30" customHeight="1">
      <c r="B8" s="162"/>
      <c r="C8" s="303" t="s">
        <v>277</v>
      </c>
      <c r="D8" s="192"/>
      <c r="E8" s="192"/>
      <c r="F8" s="192"/>
      <c r="G8" s="192"/>
      <c r="H8" s="192"/>
      <c r="I8" s="192"/>
      <c r="J8" s="192"/>
      <c r="K8" s="413"/>
      <c r="L8" s="186"/>
      <c r="M8" s="186"/>
      <c r="N8" s="186"/>
      <c r="O8" s="186"/>
      <c r="P8" s="186"/>
      <c r="Q8" s="186"/>
      <c r="R8" s="186"/>
      <c r="S8" s="186"/>
      <c r="T8" s="163"/>
    </row>
    <row r="9" spans="2:39" ht="20.100000000000001" customHeight="1">
      <c r="B9" s="171"/>
      <c r="C9" s="302" t="s">
        <v>276</v>
      </c>
      <c r="D9" s="186"/>
      <c r="E9" s="186"/>
      <c r="F9" s="186"/>
      <c r="G9" s="186"/>
      <c r="H9" s="186"/>
      <c r="I9" s="186"/>
      <c r="J9" s="186"/>
      <c r="K9" s="413"/>
      <c r="L9" s="186"/>
      <c r="M9" s="186"/>
      <c r="N9" s="186"/>
      <c r="O9" s="186"/>
      <c r="P9" s="186"/>
      <c r="Q9" s="186"/>
      <c r="R9" s="186"/>
      <c r="S9" s="186"/>
      <c r="T9" s="163"/>
    </row>
    <row r="10" spans="2:39" ht="30" customHeight="1">
      <c r="B10" s="171"/>
      <c r="C10" s="301"/>
      <c r="D10" s="186"/>
      <c r="E10" s="186"/>
      <c r="F10" s="186"/>
      <c r="G10" s="186"/>
      <c r="H10" s="186"/>
      <c r="I10" s="186"/>
      <c r="J10" s="186"/>
      <c r="K10" s="413"/>
      <c r="L10" s="186"/>
      <c r="M10" s="186"/>
      <c r="N10" s="186"/>
      <c r="O10" s="186"/>
      <c r="P10" s="186"/>
      <c r="Q10" s="186"/>
      <c r="R10" s="186"/>
      <c r="S10" s="186"/>
      <c r="T10" s="163"/>
    </row>
    <row r="11" spans="2:39" ht="12" customHeight="1">
      <c r="B11" s="300"/>
      <c r="C11" s="299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7"/>
      <c r="U11" s="198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198"/>
      <c r="AK11" s="150"/>
      <c r="AL11" s="150"/>
      <c r="AM11" s="150"/>
    </row>
    <row r="12" spans="2:39" ht="12.6" customHeight="1">
      <c r="B12" s="171"/>
      <c r="C12" s="296" t="s">
        <v>117</v>
      </c>
      <c r="D12" s="414" t="s">
        <v>291</v>
      </c>
      <c r="E12" s="415"/>
      <c r="F12" s="415"/>
      <c r="G12" s="415"/>
      <c r="H12" s="415"/>
      <c r="I12" s="415"/>
      <c r="J12" s="416"/>
      <c r="K12" s="295"/>
      <c r="L12" s="294" t="s">
        <v>274</v>
      </c>
      <c r="M12" s="293"/>
      <c r="N12" s="293"/>
      <c r="O12" s="293"/>
      <c r="P12" s="292"/>
      <c r="Q12" s="292"/>
      <c r="R12" s="292"/>
      <c r="S12" s="291"/>
      <c r="T12" s="285" t="s">
        <v>290</v>
      </c>
      <c r="U12" s="152" t="s">
        <v>272</v>
      </c>
      <c r="V12" s="156"/>
      <c r="W12" s="156"/>
      <c r="X12" s="156"/>
      <c r="Y12" s="156"/>
      <c r="Z12" s="156"/>
      <c r="AA12" s="156"/>
      <c r="AB12" s="201"/>
      <c r="AC12" s="201"/>
      <c r="AD12" s="201"/>
      <c r="AE12" s="201"/>
      <c r="AF12" s="201"/>
      <c r="AG12" s="201"/>
      <c r="AH12" s="201"/>
      <c r="AI12" s="201"/>
      <c r="AJ12" s="198"/>
      <c r="AK12" s="150"/>
      <c r="AL12" s="150"/>
      <c r="AM12" s="150"/>
    </row>
    <row r="13" spans="2:39" ht="12.6" customHeight="1">
      <c r="B13" s="171"/>
      <c r="C13" s="290"/>
      <c r="D13" s="289" t="s">
        <v>268</v>
      </c>
      <c r="E13" s="288" t="s">
        <v>271</v>
      </c>
      <c r="F13" s="288" t="s">
        <v>270</v>
      </c>
      <c r="G13" s="417" t="s">
        <v>269</v>
      </c>
      <c r="H13" s="418"/>
      <c r="I13" s="418"/>
      <c r="J13" s="419"/>
      <c r="K13" s="287"/>
      <c r="L13" s="287"/>
      <c r="M13" s="286"/>
      <c r="N13" s="277"/>
      <c r="O13" s="286"/>
      <c r="P13" s="247"/>
      <c r="Q13" s="247"/>
      <c r="R13" s="247"/>
      <c r="S13" s="285"/>
      <c r="T13" s="284"/>
      <c r="V13" s="283" t="s">
        <v>268</v>
      </c>
      <c r="W13" s="282"/>
      <c r="X13" s="282"/>
      <c r="Y13" s="156"/>
      <c r="Z13" s="156"/>
      <c r="AA13" s="156"/>
      <c r="AB13" s="201"/>
      <c r="AC13" s="201"/>
      <c r="AD13" s="201"/>
      <c r="AE13" s="201"/>
      <c r="AF13" s="201"/>
      <c r="AG13" s="201"/>
      <c r="AH13" s="201"/>
      <c r="AI13" s="201"/>
      <c r="AJ13" s="198"/>
      <c r="AK13" s="150"/>
      <c r="AL13" s="150"/>
      <c r="AM13" s="150"/>
    </row>
    <row r="14" spans="2:39" ht="12.6" customHeight="1">
      <c r="B14" s="171"/>
      <c r="C14" s="281" t="s">
        <v>267</v>
      </c>
      <c r="D14" s="279" t="s">
        <v>289</v>
      </c>
      <c r="E14" s="280" t="s">
        <v>265</v>
      </c>
      <c r="F14" s="280" t="s">
        <v>264</v>
      </c>
      <c r="G14" s="420"/>
      <c r="H14" s="421"/>
      <c r="I14" s="421"/>
      <c r="J14" s="422"/>
      <c r="K14" s="278"/>
      <c r="L14" s="278"/>
      <c r="M14" s="277"/>
      <c r="N14" s="277"/>
      <c r="O14" s="277"/>
      <c r="P14" s="276"/>
      <c r="Q14" s="276"/>
      <c r="R14" s="275"/>
      <c r="S14" s="274"/>
      <c r="T14" s="274"/>
      <c r="V14" s="202"/>
      <c r="W14" s="273"/>
      <c r="X14" s="273"/>
      <c r="Y14" s="156"/>
      <c r="Z14" s="156"/>
      <c r="AA14" s="156"/>
      <c r="AB14" s="201"/>
      <c r="AC14" s="201"/>
      <c r="AD14" s="201"/>
      <c r="AE14" s="201"/>
      <c r="AF14" s="201"/>
      <c r="AG14" s="201"/>
      <c r="AH14" s="201"/>
      <c r="AI14" s="272"/>
      <c r="AJ14" s="198"/>
      <c r="AK14" s="150"/>
      <c r="AL14" s="150"/>
      <c r="AM14" s="150"/>
    </row>
    <row r="15" spans="2:39" ht="15" customHeight="1">
      <c r="B15" s="171"/>
      <c r="C15" s="264">
        <v>0.29166666666666802</v>
      </c>
      <c r="D15" s="271">
        <v>20</v>
      </c>
      <c r="E15" s="270">
        <v>0</v>
      </c>
      <c r="F15" s="269">
        <v>9.2592592592592588E-5</v>
      </c>
      <c r="G15" s="260"/>
      <c r="H15" s="268"/>
      <c r="I15" s="268"/>
      <c r="J15" s="267"/>
      <c r="K15" s="258"/>
      <c r="L15" s="246"/>
      <c r="M15" s="245"/>
      <c r="N15" s="245"/>
      <c r="O15" s="244"/>
      <c r="P15" s="206"/>
      <c r="Q15" s="206"/>
      <c r="R15" s="206"/>
      <c r="S15" s="243"/>
      <c r="T15" s="266"/>
      <c r="U15" s="151">
        <v>1.05</v>
      </c>
      <c r="V15" s="203">
        <f t="shared" ref="V15:V46" si="0">D15-E15</f>
        <v>20</v>
      </c>
      <c r="W15" s="202"/>
      <c r="X15" s="202"/>
      <c r="Y15" s="156"/>
      <c r="Z15" s="156"/>
      <c r="AA15" s="156"/>
      <c r="AB15" s="201"/>
      <c r="AC15" s="200"/>
      <c r="AD15" s="199"/>
      <c r="AE15" s="199"/>
      <c r="AF15" s="199"/>
      <c r="AG15" s="199"/>
      <c r="AH15" s="199"/>
      <c r="AI15" s="199"/>
      <c r="AJ15" s="198"/>
      <c r="AK15" s="150"/>
      <c r="AL15" s="150"/>
      <c r="AM15" s="150"/>
    </row>
    <row r="16" spans="2:39" ht="15" customHeight="1">
      <c r="B16" s="171"/>
      <c r="C16" s="221">
        <v>0.29861111111111199</v>
      </c>
      <c r="D16" s="220">
        <v>15</v>
      </c>
      <c r="E16" s="219">
        <v>0</v>
      </c>
      <c r="F16" s="218">
        <v>4.6296296296296294E-5</v>
      </c>
      <c r="G16" s="254"/>
      <c r="H16" s="254"/>
      <c r="I16" s="254"/>
      <c r="J16" s="216"/>
      <c r="K16" s="265"/>
      <c r="L16" s="209"/>
      <c r="M16" s="208"/>
      <c r="N16" s="208"/>
      <c r="O16" s="207"/>
      <c r="P16" s="206"/>
      <c r="Q16" s="206"/>
      <c r="R16" s="206"/>
      <c r="S16" s="205"/>
      <c r="T16" s="204"/>
      <c r="U16" s="151">
        <v>2.16</v>
      </c>
      <c r="V16" s="203">
        <f t="shared" si="0"/>
        <v>15</v>
      </c>
      <c r="W16" s="202"/>
      <c r="X16" s="202"/>
      <c r="Y16" s="156"/>
      <c r="Z16" s="156"/>
      <c r="AA16" s="156"/>
      <c r="AB16" s="201"/>
      <c r="AC16" s="200"/>
      <c r="AD16" s="199"/>
      <c r="AE16" s="199"/>
      <c r="AF16" s="199"/>
      <c r="AG16" s="199"/>
      <c r="AH16" s="199"/>
      <c r="AI16" s="199"/>
      <c r="AJ16" s="198"/>
      <c r="AK16" s="150"/>
      <c r="AL16" s="150"/>
      <c r="AM16" s="150"/>
    </row>
    <row r="17" spans="2:39" ht="15" customHeight="1">
      <c r="B17" s="171"/>
      <c r="C17" s="221">
        <v>0.30555555555555702</v>
      </c>
      <c r="D17" s="257">
        <v>20</v>
      </c>
      <c r="E17" s="256">
        <v>0</v>
      </c>
      <c r="F17" s="255">
        <v>5.7870370370370373E-5</v>
      </c>
      <c r="G17" s="254"/>
      <c r="H17" s="254"/>
      <c r="I17" s="254"/>
      <c r="J17" s="253"/>
      <c r="K17" s="258"/>
      <c r="L17" s="246"/>
      <c r="M17" s="245"/>
      <c r="N17" s="245"/>
      <c r="O17" s="244"/>
      <c r="P17" s="206"/>
      <c r="Q17" s="206"/>
      <c r="R17" s="206"/>
      <c r="S17" s="243"/>
      <c r="T17" s="242"/>
      <c r="U17" s="151">
        <v>3.3</v>
      </c>
      <c r="V17" s="203">
        <f t="shared" si="0"/>
        <v>20</v>
      </c>
      <c r="W17" s="202"/>
      <c r="X17" s="202"/>
      <c r="Y17" s="156"/>
      <c r="Z17" s="156"/>
      <c r="AA17" s="156"/>
      <c r="AB17" s="201"/>
      <c r="AC17" s="200"/>
      <c r="AD17" s="199"/>
      <c r="AE17" s="199"/>
      <c r="AF17" s="199"/>
      <c r="AG17" s="199"/>
      <c r="AH17" s="199"/>
      <c r="AI17" s="199"/>
      <c r="AJ17" s="198"/>
      <c r="AK17" s="150"/>
      <c r="AL17" s="150"/>
      <c r="AM17" s="150"/>
    </row>
    <row r="18" spans="2:39" ht="15" customHeight="1">
      <c r="B18" s="171"/>
      <c r="C18" s="221">
        <v>0.312500000000001</v>
      </c>
      <c r="D18" s="220">
        <v>20</v>
      </c>
      <c r="E18" s="219">
        <v>0</v>
      </c>
      <c r="F18" s="218">
        <v>4.6296296296296294E-5</v>
      </c>
      <c r="G18" s="254"/>
      <c r="H18" s="254"/>
      <c r="I18" s="254"/>
      <c r="J18" s="216"/>
      <c r="K18" s="265"/>
      <c r="L18" s="209"/>
      <c r="M18" s="208"/>
      <c r="N18" s="208"/>
      <c r="O18" s="207"/>
      <c r="P18" s="206"/>
      <c r="Q18" s="206"/>
      <c r="R18" s="206"/>
      <c r="S18" s="205"/>
      <c r="T18" s="204"/>
      <c r="U18" s="151">
        <v>4.4000000000000004</v>
      </c>
      <c r="V18" s="203">
        <f t="shared" si="0"/>
        <v>20</v>
      </c>
      <c r="W18" s="202"/>
      <c r="X18" s="202"/>
      <c r="Y18" s="156"/>
      <c r="Z18" s="156"/>
      <c r="AA18" s="156"/>
      <c r="AB18" s="201"/>
      <c r="AC18" s="200"/>
      <c r="AD18" s="199"/>
      <c r="AE18" s="199"/>
      <c r="AF18" s="199"/>
      <c r="AG18" s="199"/>
      <c r="AH18" s="199"/>
      <c r="AI18" s="199"/>
      <c r="AJ18" s="198"/>
      <c r="AK18" s="150"/>
      <c r="AL18" s="150"/>
      <c r="AM18" s="150"/>
    </row>
    <row r="19" spans="2:39" ht="15" customHeight="1">
      <c r="B19" s="171"/>
      <c r="C19" s="221">
        <v>0.31944444444444497</v>
      </c>
      <c r="D19" s="257">
        <v>25</v>
      </c>
      <c r="E19" s="256">
        <v>0</v>
      </c>
      <c r="F19" s="255">
        <v>1.3888888888888889E-4</v>
      </c>
      <c r="G19" s="254"/>
      <c r="H19" s="254"/>
      <c r="I19" s="254"/>
      <c r="J19" s="253"/>
      <c r="K19" s="258"/>
      <c r="L19" s="246"/>
      <c r="M19" s="245"/>
      <c r="N19" s="245"/>
      <c r="O19" s="244"/>
      <c r="P19" s="206"/>
      <c r="Q19" s="206"/>
      <c r="R19" s="206"/>
      <c r="S19" s="243"/>
      <c r="T19" s="242"/>
      <c r="U19" s="151">
        <v>5.55</v>
      </c>
      <c r="V19" s="203">
        <f t="shared" si="0"/>
        <v>25</v>
      </c>
      <c r="W19" s="202"/>
      <c r="X19" s="202"/>
      <c r="Y19" s="156"/>
      <c r="Z19" s="156"/>
      <c r="AA19" s="156"/>
      <c r="AB19" s="201"/>
      <c r="AC19" s="200"/>
      <c r="AD19" s="199"/>
      <c r="AE19" s="199"/>
      <c r="AF19" s="199"/>
      <c r="AG19" s="199"/>
      <c r="AH19" s="199"/>
      <c r="AI19" s="199"/>
      <c r="AJ19" s="198"/>
      <c r="AK19" s="150"/>
      <c r="AL19" s="150"/>
      <c r="AM19" s="150"/>
    </row>
    <row r="20" spans="2:39" ht="15" customHeight="1">
      <c r="B20" s="171"/>
      <c r="C20" s="215">
        <v>0.32638888888889001</v>
      </c>
      <c r="D20" s="252">
        <v>20</v>
      </c>
      <c r="E20" s="251">
        <v>0</v>
      </c>
      <c r="F20" s="250">
        <v>5.7870370370370373E-5</v>
      </c>
      <c r="G20" s="249"/>
      <c r="H20" s="249"/>
      <c r="I20" s="249"/>
      <c r="J20" s="248"/>
      <c r="K20" s="265"/>
      <c r="L20" s="209"/>
      <c r="M20" s="208"/>
      <c r="N20" s="208"/>
      <c r="O20" s="207"/>
      <c r="P20" s="206"/>
      <c r="Q20" s="206"/>
      <c r="R20" s="206"/>
      <c r="S20" s="205"/>
      <c r="T20" s="204"/>
      <c r="U20" s="151">
        <v>6.65</v>
      </c>
      <c r="V20" s="203">
        <f t="shared" si="0"/>
        <v>20</v>
      </c>
      <c r="W20" s="202"/>
      <c r="X20" s="202"/>
      <c r="Y20" s="156"/>
      <c r="Z20" s="156"/>
      <c r="AA20" s="156"/>
      <c r="AB20" s="201"/>
      <c r="AC20" s="200"/>
      <c r="AD20" s="199"/>
      <c r="AE20" s="199"/>
      <c r="AF20" s="199"/>
      <c r="AG20" s="199"/>
      <c r="AH20" s="199"/>
      <c r="AI20" s="199"/>
      <c r="AJ20" s="198"/>
      <c r="AK20" s="150"/>
      <c r="AL20" s="150"/>
      <c r="AM20" s="150"/>
    </row>
    <row r="21" spans="2:39" ht="15" customHeight="1">
      <c r="B21" s="171"/>
      <c r="C21" s="264">
        <v>0.33333333333333398</v>
      </c>
      <c r="D21" s="263">
        <v>10</v>
      </c>
      <c r="E21" s="262">
        <v>0</v>
      </c>
      <c r="F21" s="261">
        <v>8.1018518518518516E-5</v>
      </c>
      <c r="G21" s="260"/>
      <c r="H21" s="260"/>
      <c r="I21" s="260"/>
      <c r="J21" s="259"/>
      <c r="K21" s="258"/>
      <c r="L21" s="246"/>
      <c r="M21" s="245"/>
      <c r="N21" s="245"/>
      <c r="O21" s="244"/>
      <c r="P21" s="206"/>
      <c r="Q21" s="206"/>
      <c r="R21" s="206"/>
      <c r="S21" s="243"/>
      <c r="T21" s="242"/>
      <c r="U21" s="151">
        <v>7.8</v>
      </c>
      <c r="V21" s="203">
        <f t="shared" si="0"/>
        <v>10</v>
      </c>
      <c r="W21" s="202"/>
      <c r="X21" s="202"/>
      <c r="Y21" s="156"/>
      <c r="Z21" s="156"/>
      <c r="AA21" s="156"/>
      <c r="AB21" s="201"/>
      <c r="AC21" s="200"/>
      <c r="AD21" s="199"/>
      <c r="AE21" s="199"/>
      <c r="AF21" s="199"/>
      <c r="AG21" s="199"/>
      <c r="AH21" s="199"/>
      <c r="AI21" s="199"/>
      <c r="AJ21" s="198"/>
      <c r="AK21" s="150"/>
      <c r="AL21" s="150"/>
      <c r="AM21" s="150"/>
    </row>
    <row r="22" spans="2:39" ht="15" customHeight="1">
      <c r="B22" s="171"/>
      <c r="C22" s="221">
        <v>0.34027777777777901</v>
      </c>
      <c r="D22" s="220">
        <v>40</v>
      </c>
      <c r="E22" s="219">
        <v>0</v>
      </c>
      <c r="F22" s="218">
        <v>1.6203703703703703E-4</v>
      </c>
      <c r="G22" s="254"/>
      <c r="H22" s="254"/>
      <c r="I22" s="254"/>
      <c r="J22" s="216"/>
      <c r="K22" s="209"/>
      <c r="L22" s="209"/>
      <c r="M22" s="208"/>
      <c r="N22" s="208"/>
      <c r="O22" s="207"/>
      <c r="P22" s="206"/>
      <c r="Q22" s="206"/>
      <c r="R22" s="206"/>
      <c r="S22" s="205"/>
      <c r="T22" s="204"/>
      <c r="U22" s="151">
        <v>8.9</v>
      </c>
      <c r="V22" s="203">
        <f t="shared" si="0"/>
        <v>40</v>
      </c>
      <c r="W22" s="202"/>
      <c r="X22" s="202"/>
      <c r="Y22" s="156"/>
      <c r="Z22" s="156"/>
      <c r="AA22" s="156"/>
      <c r="AB22" s="201"/>
      <c r="AC22" s="200"/>
      <c r="AD22" s="199"/>
      <c r="AE22" s="199"/>
      <c r="AF22" s="199"/>
      <c r="AG22" s="199"/>
      <c r="AH22" s="199"/>
      <c r="AI22" s="199"/>
      <c r="AJ22" s="198"/>
      <c r="AK22" s="150"/>
      <c r="AL22" s="150"/>
      <c r="AM22" s="150"/>
    </row>
    <row r="23" spans="2:39" ht="15" customHeight="1">
      <c r="B23" s="171"/>
      <c r="C23" s="221">
        <v>0.34722222222222299</v>
      </c>
      <c r="D23" s="257">
        <v>10</v>
      </c>
      <c r="E23" s="256">
        <v>0</v>
      </c>
      <c r="F23" s="255">
        <v>3.4722222222222222E-5</v>
      </c>
      <c r="G23" s="254"/>
      <c r="H23" s="254"/>
      <c r="I23" s="254"/>
      <c r="J23" s="253"/>
      <c r="K23" s="246"/>
      <c r="L23" s="246"/>
      <c r="M23" s="245"/>
      <c r="N23" s="245"/>
      <c r="O23" s="244"/>
      <c r="P23" s="206"/>
      <c r="Q23" s="206"/>
      <c r="R23" s="206"/>
      <c r="S23" s="243"/>
      <c r="T23" s="242"/>
      <c r="U23" s="151">
        <v>10.029999999999999</v>
      </c>
      <c r="V23" s="203">
        <f t="shared" si="0"/>
        <v>10</v>
      </c>
      <c r="W23" s="202"/>
      <c r="X23" s="202"/>
      <c r="Y23" s="156"/>
      <c r="Z23" s="156"/>
      <c r="AA23" s="156"/>
      <c r="AB23" s="201"/>
      <c r="AC23" s="200"/>
      <c r="AD23" s="199"/>
      <c r="AE23" s="199"/>
      <c r="AF23" s="199"/>
      <c r="AG23" s="199"/>
      <c r="AH23" s="199"/>
      <c r="AI23" s="199"/>
      <c r="AJ23" s="198"/>
      <c r="AK23" s="150"/>
      <c r="AL23" s="150"/>
      <c r="AM23" s="150"/>
    </row>
    <row r="24" spans="2:39" ht="15" customHeight="1">
      <c r="B24" s="171"/>
      <c r="C24" s="221">
        <v>0.35416666666666802</v>
      </c>
      <c r="D24" s="220">
        <v>35</v>
      </c>
      <c r="E24" s="219">
        <v>0</v>
      </c>
      <c r="F24" s="218">
        <v>1.9675925925925926E-4</v>
      </c>
      <c r="G24" s="254"/>
      <c r="H24" s="254"/>
      <c r="I24" s="254"/>
      <c r="J24" s="216"/>
      <c r="K24" s="209"/>
      <c r="L24" s="209"/>
      <c r="M24" s="208"/>
      <c r="N24" s="208"/>
      <c r="O24" s="207"/>
      <c r="P24" s="206"/>
      <c r="Q24" s="206"/>
      <c r="R24" s="206"/>
      <c r="S24" s="205"/>
      <c r="T24" s="204"/>
      <c r="U24" s="151">
        <v>11.15</v>
      </c>
      <c r="V24" s="203">
        <f t="shared" si="0"/>
        <v>35</v>
      </c>
      <c r="W24" s="202"/>
      <c r="X24" s="202"/>
      <c r="Y24" s="156"/>
      <c r="Z24" s="156"/>
      <c r="AA24" s="156"/>
      <c r="AB24" s="201"/>
      <c r="AC24" s="200"/>
      <c r="AD24" s="199"/>
      <c r="AE24" s="199"/>
      <c r="AF24" s="199"/>
      <c r="AG24" s="199"/>
      <c r="AH24" s="199"/>
      <c r="AI24" s="199"/>
      <c r="AJ24" s="198"/>
      <c r="AK24" s="150"/>
      <c r="AL24" s="150"/>
      <c r="AM24" s="150"/>
    </row>
    <row r="25" spans="2:39" ht="15" customHeight="1">
      <c r="B25" s="171"/>
      <c r="C25" s="221">
        <v>0.36111111111111199</v>
      </c>
      <c r="D25" s="257">
        <v>10</v>
      </c>
      <c r="E25" s="256">
        <v>0</v>
      </c>
      <c r="F25" s="255">
        <v>4.6296296296296294E-5</v>
      </c>
      <c r="G25" s="254"/>
      <c r="H25" s="254"/>
      <c r="I25" s="254"/>
      <c r="J25" s="253"/>
      <c r="K25" s="246"/>
      <c r="L25" s="246"/>
      <c r="M25" s="245"/>
      <c r="N25" s="245"/>
      <c r="O25" s="244"/>
      <c r="P25" s="206"/>
      <c r="Q25" s="206"/>
      <c r="R25" s="206"/>
      <c r="S25" s="243"/>
      <c r="T25" s="242"/>
      <c r="U25" s="151">
        <v>12.25</v>
      </c>
      <c r="V25" s="203">
        <f t="shared" si="0"/>
        <v>10</v>
      </c>
      <c r="W25" s="202"/>
      <c r="X25" s="202"/>
      <c r="Y25" s="156"/>
      <c r="Z25" s="156"/>
      <c r="AA25" s="156"/>
      <c r="AB25" s="201"/>
      <c r="AC25" s="200"/>
      <c r="AD25" s="199"/>
      <c r="AE25" s="199"/>
      <c r="AF25" s="199"/>
      <c r="AG25" s="199"/>
      <c r="AH25" s="199"/>
      <c r="AI25" s="199"/>
      <c r="AJ25" s="198"/>
      <c r="AK25" s="150"/>
      <c r="AL25" s="150"/>
      <c r="AM25" s="150"/>
    </row>
    <row r="26" spans="2:39" ht="15" customHeight="1">
      <c r="B26" s="171"/>
      <c r="C26" s="215">
        <v>0.36805555555555702</v>
      </c>
      <c r="D26" s="252">
        <v>20</v>
      </c>
      <c r="E26" s="251">
        <v>0</v>
      </c>
      <c r="F26" s="250">
        <v>1.1574074074074075E-4</v>
      </c>
      <c r="G26" s="249"/>
      <c r="H26" s="249"/>
      <c r="I26" s="249"/>
      <c r="J26" s="248"/>
      <c r="K26" s="209"/>
      <c r="L26" s="209"/>
      <c r="M26" s="208"/>
      <c r="N26" s="208"/>
      <c r="O26" s="207"/>
      <c r="P26" s="206"/>
      <c r="Q26" s="206"/>
      <c r="R26" s="206"/>
      <c r="S26" s="205"/>
      <c r="T26" s="204"/>
      <c r="U26" s="151">
        <v>13.45</v>
      </c>
      <c r="V26" s="203">
        <f t="shared" si="0"/>
        <v>20</v>
      </c>
      <c r="W26" s="202"/>
      <c r="X26" s="202"/>
      <c r="Y26" s="156"/>
      <c r="Z26" s="156"/>
      <c r="AA26" s="156"/>
      <c r="AB26" s="201"/>
      <c r="AC26" s="200"/>
      <c r="AD26" s="199"/>
      <c r="AE26" s="199"/>
      <c r="AF26" s="199"/>
      <c r="AG26" s="199"/>
      <c r="AH26" s="199"/>
      <c r="AI26" s="199"/>
      <c r="AJ26" s="198"/>
      <c r="AK26" s="150"/>
      <c r="AL26" s="150"/>
      <c r="AM26" s="150"/>
    </row>
    <row r="27" spans="2:39" ht="15" customHeight="1">
      <c r="B27" s="171"/>
      <c r="C27" s="235">
        <v>0.375</v>
      </c>
      <c r="D27" s="240">
        <v>5</v>
      </c>
      <c r="E27" s="239">
        <v>0</v>
      </c>
      <c r="F27" s="238">
        <v>3.4722222222222222E-5</v>
      </c>
      <c r="G27" s="237"/>
      <c r="H27" s="237"/>
      <c r="I27" s="237"/>
      <c r="J27" s="236"/>
      <c r="K27" s="209"/>
      <c r="L27" s="209"/>
      <c r="M27" s="208"/>
      <c r="N27" s="208"/>
      <c r="O27" s="207"/>
      <c r="P27" s="247"/>
      <c r="Q27" s="206"/>
      <c r="R27" s="206"/>
      <c r="S27" s="205"/>
      <c r="T27" s="204"/>
      <c r="U27" s="151">
        <v>14.55</v>
      </c>
      <c r="V27" s="203">
        <f t="shared" si="0"/>
        <v>5</v>
      </c>
      <c r="W27" s="202"/>
      <c r="X27" s="202"/>
      <c r="Y27" s="156"/>
      <c r="Z27" s="156"/>
      <c r="AA27" s="156"/>
      <c r="AB27" s="201"/>
      <c r="AC27" s="200"/>
      <c r="AD27" s="199"/>
      <c r="AE27" s="199"/>
      <c r="AF27" s="199"/>
      <c r="AG27" s="199"/>
      <c r="AH27" s="199"/>
      <c r="AI27" s="199"/>
      <c r="AJ27" s="198"/>
      <c r="AK27" s="150"/>
      <c r="AL27" s="150"/>
      <c r="AM27" s="150"/>
    </row>
    <row r="28" spans="2:39" ht="15" customHeight="1">
      <c r="B28" s="171"/>
      <c r="C28" s="235">
        <v>0.41666666666666669</v>
      </c>
      <c r="D28" s="234">
        <v>20</v>
      </c>
      <c r="E28" s="233">
        <v>0</v>
      </c>
      <c r="F28" s="232">
        <v>1.0416666666666667E-4</v>
      </c>
      <c r="G28" s="237"/>
      <c r="H28" s="237"/>
      <c r="I28" s="237"/>
      <c r="J28" s="230"/>
      <c r="K28" s="246"/>
      <c r="L28" s="246"/>
      <c r="M28" s="245"/>
      <c r="N28" s="245"/>
      <c r="O28" s="244"/>
      <c r="P28" s="206"/>
      <c r="Q28" s="206"/>
      <c r="R28" s="206"/>
      <c r="S28" s="243"/>
      <c r="T28" s="242"/>
      <c r="U28" s="151">
        <v>15.65</v>
      </c>
      <c r="V28" s="203">
        <f t="shared" si="0"/>
        <v>20</v>
      </c>
      <c r="W28" s="202"/>
      <c r="X28" s="202"/>
      <c r="Y28" s="156"/>
      <c r="Z28" s="156"/>
      <c r="AA28" s="156"/>
      <c r="AB28" s="201"/>
      <c r="AC28" s="200"/>
      <c r="AD28" s="199"/>
      <c r="AE28" s="199"/>
      <c r="AF28" s="199"/>
      <c r="AG28" s="199"/>
      <c r="AH28" s="199"/>
      <c r="AI28" s="199"/>
      <c r="AJ28" s="198"/>
      <c r="AK28" s="150"/>
      <c r="AL28" s="150"/>
      <c r="AM28" s="150"/>
    </row>
    <row r="29" spans="2:39" ht="15" customHeight="1">
      <c r="B29" s="171"/>
      <c r="C29" s="235">
        <v>0.45833333333333331</v>
      </c>
      <c r="D29" s="240">
        <v>20</v>
      </c>
      <c r="E29" s="239">
        <v>0</v>
      </c>
      <c r="F29" s="238">
        <v>1.1574074074074075E-4</v>
      </c>
      <c r="G29" s="241"/>
      <c r="H29" s="241"/>
      <c r="I29" s="241"/>
      <c r="J29" s="236"/>
      <c r="K29" s="209"/>
      <c r="L29" s="209"/>
      <c r="M29" s="208"/>
      <c r="N29" s="208"/>
      <c r="O29" s="207"/>
      <c r="P29" s="206"/>
      <c r="Q29" s="206"/>
      <c r="R29" s="206"/>
      <c r="S29" s="205"/>
      <c r="T29" s="204"/>
      <c r="U29" s="151">
        <v>16.8</v>
      </c>
      <c r="V29" s="203">
        <f t="shared" si="0"/>
        <v>20</v>
      </c>
      <c r="W29" s="202"/>
      <c r="X29" s="202"/>
      <c r="Y29" s="156"/>
      <c r="Z29" s="156"/>
      <c r="AA29" s="156"/>
      <c r="AB29" s="201"/>
      <c r="AC29" s="200"/>
      <c r="AD29" s="199"/>
      <c r="AE29" s="199"/>
      <c r="AF29" s="199"/>
      <c r="AG29" s="199"/>
      <c r="AH29" s="199"/>
      <c r="AI29" s="199"/>
      <c r="AJ29" s="198"/>
      <c r="AK29" s="150"/>
      <c r="AL29" s="150"/>
      <c r="AM29" s="150"/>
    </row>
    <row r="30" spans="2:39" ht="15" customHeight="1">
      <c r="B30" s="171"/>
      <c r="C30" s="235">
        <v>0.5</v>
      </c>
      <c r="D30" s="240">
        <v>70</v>
      </c>
      <c r="E30" s="239">
        <v>0</v>
      </c>
      <c r="F30" s="238">
        <v>2.5462962962962961E-4</v>
      </c>
      <c r="G30" s="241"/>
      <c r="H30" s="241"/>
      <c r="I30" s="241"/>
      <c r="J30" s="236"/>
      <c r="K30" s="209"/>
      <c r="L30" s="209"/>
      <c r="M30" s="208"/>
      <c r="N30" s="208"/>
      <c r="O30" s="207"/>
      <c r="P30" s="206"/>
      <c r="Q30" s="206"/>
      <c r="R30" s="206"/>
      <c r="S30" s="205"/>
      <c r="T30" s="204"/>
      <c r="U30" s="151">
        <v>17.95</v>
      </c>
      <c r="V30" s="203">
        <f t="shared" si="0"/>
        <v>70</v>
      </c>
      <c r="W30" s="202"/>
      <c r="X30" s="202"/>
      <c r="Y30" s="156"/>
      <c r="Z30" s="156"/>
      <c r="AA30" s="156"/>
      <c r="AB30" s="201"/>
      <c r="AC30" s="200"/>
      <c r="AD30" s="199"/>
      <c r="AE30" s="199"/>
      <c r="AF30" s="199"/>
      <c r="AG30" s="199"/>
      <c r="AH30" s="199"/>
      <c r="AI30" s="199"/>
      <c r="AJ30" s="198"/>
      <c r="AK30" s="150"/>
      <c r="AL30" s="150"/>
      <c r="AM30" s="150"/>
    </row>
    <row r="31" spans="2:39" ht="15" customHeight="1">
      <c r="B31" s="171"/>
      <c r="C31" s="235">
        <v>0.54166666666666663</v>
      </c>
      <c r="D31" s="240">
        <v>25</v>
      </c>
      <c r="E31" s="239">
        <v>0</v>
      </c>
      <c r="F31" s="238">
        <v>1.273148148148148E-4</v>
      </c>
      <c r="G31" s="241"/>
      <c r="H31" s="241"/>
      <c r="I31" s="241"/>
      <c r="J31" s="236"/>
      <c r="K31" s="209"/>
      <c r="L31" s="209"/>
      <c r="M31" s="208"/>
      <c r="N31" s="208"/>
      <c r="O31" s="207"/>
      <c r="P31" s="206"/>
      <c r="Q31" s="206"/>
      <c r="R31" s="206"/>
      <c r="S31" s="205"/>
      <c r="T31" s="204"/>
      <c r="U31" s="151">
        <v>19.05</v>
      </c>
      <c r="V31" s="203">
        <f t="shared" si="0"/>
        <v>25</v>
      </c>
      <c r="W31" s="202"/>
      <c r="X31" s="202"/>
      <c r="Y31" s="156"/>
      <c r="Z31" s="156"/>
      <c r="AA31" s="156"/>
      <c r="AB31" s="201"/>
      <c r="AC31" s="200"/>
      <c r="AD31" s="199"/>
      <c r="AE31" s="199"/>
      <c r="AF31" s="199"/>
      <c r="AG31" s="199"/>
      <c r="AH31" s="199"/>
      <c r="AI31" s="199"/>
      <c r="AJ31" s="198"/>
      <c r="AK31" s="150"/>
      <c r="AL31" s="150"/>
      <c r="AM31" s="150"/>
    </row>
    <row r="32" spans="2:39" ht="15" customHeight="1">
      <c r="B32" s="171"/>
      <c r="C32" s="235">
        <v>0.58333333333333337</v>
      </c>
      <c r="D32" s="240">
        <v>50</v>
      </c>
      <c r="E32" s="239">
        <v>0</v>
      </c>
      <c r="F32" s="238">
        <v>1.9675925925925926E-4</v>
      </c>
      <c r="G32" s="241"/>
      <c r="H32" s="241"/>
      <c r="I32" s="241"/>
      <c r="J32" s="236"/>
      <c r="K32" s="209"/>
      <c r="L32" s="209"/>
      <c r="M32" s="208"/>
      <c r="N32" s="208"/>
      <c r="O32" s="207"/>
      <c r="P32" s="206"/>
      <c r="Q32" s="206"/>
      <c r="R32" s="206"/>
      <c r="S32" s="205"/>
      <c r="T32" s="204"/>
      <c r="U32" s="151">
        <v>20.149999999999999</v>
      </c>
      <c r="V32" s="203">
        <f t="shared" si="0"/>
        <v>50</v>
      </c>
      <c r="W32" s="202"/>
      <c r="X32" s="202"/>
      <c r="Y32" s="156"/>
      <c r="Z32" s="156"/>
      <c r="AA32" s="156"/>
      <c r="AB32" s="201"/>
      <c r="AC32" s="200"/>
      <c r="AD32" s="199"/>
      <c r="AE32" s="199"/>
      <c r="AF32" s="199"/>
      <c r="AG32" s="199"/>
      <c r="AH32" s="199"/>
      <c r="AI32" s="199"/>
      <c r="AJ32" s="198"/>
      <c r="AK32" s="150"/>
      <c r="AL32" s="150"/>
      <c r="AM32" s="150"/>
    </row>
    <row r="33" spans="2:39" ht="15" customHeight="1">
      <c r="B33" s="171"/>
      <c r="C33" s="235">
        <v>0.625</v>
      </c>
      <c r="D33" s="240">
        <v>40</v>
      </c>
      <c r="E33" s="239">
        <v>0</v>
      </c>
      <c r="F33" s="238">
        <v>1.9675925925925926E-4</v>
      </c>
      <c r="G33" s="237"/>
      <c r="H33" s="237"/>
      <c r="I33" s="237"/>
      <c r="J33" s="236"/>
      <c r="K33" s="209"/>
      <c r="L33" s="209"/>
      <c r="M33" s="208"/>
      <c r="N33" s="208"/>
      <c r="O33" s="207"/>
      <c r="P33" s="206"/>
      <c r="Q33" s="206"/>
      <c r="R33" s="206"/>
      <c r="S33" s="205"/>
      <c r="T33" s="204"/>
      <c r="U33" s="151">
        <v>21.25</v>
      </c>
      <c r="V33" s="203">
        <f t="shared" si="0"/>
        <v>40</v>
      </c>
      <c r="W33" s="202"/>
      <c r="X33" s="202"/>
      <c r="Y33" s="156"/>
      <c r="Z33" s="156"/>
      <c r="AA33" s="156"/>
      <c r="AB33" s="201"/>
      <c r="AC33" s="200"/>
      <c r="AD33" s="199"/>
      <c r="AE33" s="199"/>
      <c r="AF33" s="199"/>
      <c r="AG33" s="199"/>
      <c r="AH33" s="199"/>
      <c r="AI33" s="199"/>
      <c r="AJ33" s="198"/>
      <c r="AK33" s="150"/>
      <c r="AL33" s="150"/>
      <c r="AM33" s="150"/>
    </row>
    <row r="34" spans="2:39" ht="15" customHeight="1">
      <c r="B34" s="171"/>
      <c r="C34" s="235">
        <v>0.66666666666666663</v>
      </c>
      <c r="D34" s="234">
        <v>30</v>
      </c>
      <c r="E34" s="233">
        <v>0</v>
      </c>
      <c r="F34" s="232">
        <v>1.3888888888888889E-4</v>
      </c>
      <c r="G34" s="231"/>
      <c r="H34" s="231"/>
      <c r="I34" s="231"/>
      <c r="J34" s="230"/>
      <c r="K34" s="209"/>
      <c r="L34" s="209"/>
      <c r="M34" s="208"/>
      <c r="N34" s="208"/>
      <c r="O34" s="207"/>
      <c r="P34" s="206"/>
      <c r="Q34" s="206"/>
      <c r="R34" s="206"/>
      <c r="S34" s="205"/>
      <c r="T34" s="204"/>
      <c r="U34" s="151">
        <v>22.4</v>
      </c>
      <c r="V34" s="203">
        <f t="shared" si="0"/>
        <v>30</v>
      </c>
      <c r="W34" s="202"/>
      <c r="X34" s="202"/>
      <c r="Y34" s="156"/>
      <c r="Z34" s="156"/>
      <c r="AA34" s="156"/>
      <c r="AB34" s="201"/>
      <c r="AC34" s="200"/>
      <c r="AD34" s="199"/>
      <c r="AE34" s="199"/>
      <c r="AF34" s="199"/>
      <c r="AG34" s="199"/>
      <c r="AH34" s="199"/>
      <c r="AI34" s="199"/>
      <c r="AJ34" s="198"/>
      <c r="AK34" s="150"/>
      <c r="AL34" s="150"/>
      <c r="AM34" s="150"/>
    </row>
    <row r="35" spans="2:39" ht="15" customHeight="1">
      <c r="B35" s="171"/>
      <c r="C35" s="227">
        <v>0.70833333333333337</v>
      </c>
      <c r="D35" s="226">
        <v>80</v>
      </c>
      <c r="E35" s="225">
        <v>0</v>
      </c>
      <c r="F35" s="224">
        <v>2.5462962962962961E-4</v>
      </c>
      <c r="G35" s="223"/>
      <c r="H35" s="223"/>
      <c r="I35" s="223"/>
      <c r="J35" s="229"/>
      <c r="K35" s="209"/>
      <c r="L35" s="209"/>
      <c r="M35" s="208"/>
      <c r="N35" s="208"/>
      <c r="O35" s="207"/>
      <c r="P35" s="206"/>
      <c r="Q35" s="206"/>
      <c r="R35" s="206"/>
      <c r="S35" s="205"/>
      <c r="T35" s="204"/>
      <c r="U35" s="151">
        <v>23.55</v>
      </c>
      <c r="V35" s="203">
        <f t="shared" si="0"/>
        <v>80</v>
      </c>
      <c r="W35" s="202"/>
      <c r="X35" s="202"/>
      <c r="Y35" s="156"/>
      <c r="Z35" s="156"/>
      <c r="AA35" s="156"/>
      <c r="AB35" s="201"/>
      <c r="AC35" s="200"/>
      <c r="AD35" s="199"/>
      <c r="AE35" s="199"/>
      <c r="AF35" s="199"/>
      <c r="AG35" s="199"/>
      <c r="AH35" s="199"/>
      <c r="AI35" s="199"/>
      <c r="AJ35" s="198"/>
      <c r="AK35" s="150"/>
      <c r="AL35" s="150"/>
      <c r="AM35" s="150"/>
    </row>
    <row r="36" spans="2:39" ht="15" customHeight="1">
      <c r="B36" s="171"/>
      <c r="C36" s="221">
        <v>0.71527777777777779</v>
      </c>
      <c r="D36" s="220">
        <v>60</v>
      </c>
      <c r="E36" s="219">
        <v>0</v>
      </c>
      <c r="F36" s="218">
        <v>1.7361111111111112E-4</v>
      </c>
      <c r="G36" s="217"/>
      <c r="H36" s="217"/>
      <c r="I36" s="217"/>
      <c r="J36" s="216"/>
      <c r="K36" s="209"/>
      <c r="L36" s="209"/>
      <c r="M36" s="208"/>
      <c r="N36" s="208"/>
      <c r="O36" s="207"/>
      <c r="P36" s="206"/>
      <c r="Q36" s="206"/>
      <c r="R36" s="206"/>
      <c r="S36" s="205"/>
      <c r="T36" s="204"/>
      <c r="U36" s="151">
        <v>24.65</v>
      </c>
      <c r="V36" s="203">
        <f t="shared" si="0"/>
        <v>60</v>
      </c>
      <c r="W36" s="202"/>
      <c r="X36" s="202"/>
      <c r="Y36" s="156"/>
      <c r="Z36" s="156"/>
      <c r="AA36" s="156"/>
      <c r="AB36" s="201"/>
      <c r="AC36" s="200"/>
      <c r="AD36" s="199"/>
      <c r="AE36" s="199"/>
      <c r="AF36" s="199"/>
      <c r="AG36" s="199"/>
      <c r="AH36" s="199"/>
      <c r="AI36" s="199"/>
      <c r="AJ36" s="198"/>
      <c r="AK36" s="150"/>
      <c r="AL36" s="150"/>
      <c r="AM36" s="150"/>
    </row>
    <row r="37" spans="2:39" ht="15" customHeight="1">
      <c r="B37" s="171"/>
      <c r="C37" s="221">
        <v>0.72222222222222221</v>
      </c>
      <c r="D37" s="220">
        <v>80</v>
      </c>
      <c r="E37" s="219">
        <v>0</v>
      </c>
      <c r="F37" s="218">
        <v>2.3148148148148149E-4</v>
      </c>
      <c r="G37" s="217"/>
      <c r="H37" s="217"/>
      <c r="I37" s="217"/>
      <c r="J37" s="216"/>
      <c r="K37" s="209"/>
      <c r="L37" s="209"/>
      <c r="M37" s="208"/>
      <c r="N37" s="208"/>
      <c r="O37" s="207"/>
      <c r="P37" s="206"/>
      <c r="Q37" s="206"/>
      <c r="R37" s="206"/>
      <c r="S37" s="205"/>
      <c r="T37" s="204"/>
      <c r="U37" s="151">
        <v>25.8</v>
      </c>
      <c r="V37" s="203">
        <f t="shared" si="0"/>
        <v>80</v>
      </c>
      <c r="W37" s="202"/>
      <c r="X37" s="202"/>
      <c r="Y37" s="156"/>
      <c r="Z37" s="156"/>
      <c r="AA37" s="228">
        <f>TIME(0,30,0)</f>
        <v>2.0833333333333332E-2</v>
      </c>
      <c r="AB37" s="201"/>
      <c r="AC37" s="200"/>
      <c r="AD37" s="199"/>
      <c r="AE37" s="199"/>
      <c r="AF37" s="199"/>
      <c r="AG37" s="199"/>
      <c r="AH37" s="199"/>
      <c r="AI37" s="199"/>
      <c r="AJ37" s="198"/>
      <c r="AK37" s="150"/>
      <c r="AL37" s="150"/>
      <c r="AM37" s="150"/>
    </row>
    <row r="38" spans="2:39" ht="15" customHeight="1">
      <c r="B38" s="171"/>
      <c r="C38" s="221">
        <v>0.72916666666666663</v>
      </c>
      <c r="D38" s="220">
        <v>5</v>
      </c>
      <c r="E38" s="219">
        <v>0</v>
      </c>
      <c r="F38" s="218">
        <v>5.7870370370370373E-5</v>
      </c>
      <c r="G38" s="217"/>
      <c r="H38" s="217"/>
      <c r="I38" s="217"/>
      <c r="J38" s="216"/>
      <c r="K38" s="209"/>
      <c r="L38" s="209"/>
      <c r="M38" s="208"/>
      <c r="N38" s="208"/>
      <c r="O38" s="207"/>
      <c r="P38" s="206"/>
      <c r="Q38" s="206"/>
      <c r="R38" s="206"/>
      <c r="S38" s="205"/>
      <c r="T38" s="204"/>
      <c r="U38" s="151">
        <v>26.9</v>
      </c>
      <c r="V38" s="203">
        <f t="shared" si="0"/>
        <v>5</v>
      </c>
      <c r="W38" s="202"/>
      <c r="X38" s="202"/>
      <c r="Y38" s="156"/>
      <c r="Z38" s="156"/>
      <c r="AA38" s="156"/>
      <c r="AB38" s="201"/>
      <c r="AC38" s="200"/>
      <c r="AD38" s="199"/>
      <c r="AE38" s="199"/>
      <c r="AF38" s="199"/>
      <c r="AG38" s="199"/>
      <c r="AH38" s="199"/>
      <c r="AI38" s="199"/>
      <c r="AJ38" s="198"/>
      <c r="AK38" s="150"/>
      <c r="AL38" s="150"/>
      <c r="AM38" s="150"/>
    </row>
    <row r="39" spans="2:39" ht="15" customHeight="1">
      <c r="B39" s="171"/>
      <c r="C39" s="221">
        <v>0.73611111111111116</v>
      </c>
      <c r="D39" s="220">
        <v>30</v>
      </c>
      <c r="E39" s="219">
        <v>0</v>
      </c>
      <c r="F39" s="218">
        <v>1.3888888888888889E-4</v>
      </c>
      <c r="G39" s="217"/>
      <c r="H39" s="217"/>
      <c r="I39" s="217"/>
      <c r="J39" s="216"/>
      <c r="K39" s="209"/>
      <c r="L39" s="209"/>
      <c r="M39" s="208"/>
      <c r="N39" s="208"/>
      <c r="O39" s="207"/>
      <c r="P39" s="206"/>
      <c r="Q39" s="206"/>
      <c r="R39" s="206"/>
      <c r="S39" s="205"/>
      <c r="T39" s="204"/>
      <c r="U39" s="151">
        <v>28.03</v>
      </c>
      <c r="V39" s="203">
        <f t="shared" si="0"/>
        <v>30</v>
      </c>
      <c r="W39" s="202"/>
      <c r="X39" s="202"/>
      <c r="Y39" s="156"/>
      <c r="Z39" s="156"/>
      <c r="AA39" s="156"/>
      <c r="AB39" s="201"/>
      <c r="AC39" s="200"/>
      <c r="AD39" s="199"/>
      <c r="AE39" s="199"/>
      <c r="AF39" s="199"/>
      <c r="AG39" s="199"/>
      <c r="AH39" s="199"/>
      <c r="AI39" s="199"/>
      <c r="AJ39" s="198"/>
      <c r="AK39" s="150"/>
      <c r="AL39" s="150"/>
      <c r="AM39" s="150"/>
    </row>
    <row r="40" spans="2:39" ht="15" customHeight="1">
      <c r="B40" s="171"/>
      <c r="C40" s="215">
        <v>0.74305555555555547</v>
      </c>
      <c r="D40" s="214">
        <v>20</v>
      </c>
      <c r="E40" s="213">
        <v>0</v>
      </c>
      <c r="F40" s="212">
        <v>4.6296296296296294E-5</v>
      </c>
      <c r="G40" s="211"/>
      <c r="H40" s="211"/>
      <c r="I40" s="211"/>
      <c r="J40" s="210"/>
      <c r="K40" s="209"/>
      <c r="L40" s="209"/>
      <c r="M40" s="208"/>
      <c r="N40" s="208"/>
      <c r="O40" s="207"/>
      <c r="P40" s="206"/>
      <c r="Q40" s="206"/>
      <c r="R40" s="206"/>
      <c r="S40" s="205"/>
      <c r="T40" s="204"/>
      <c r="U40" s="151">
        <v>29.13</v>
      </c>
      <c r="V40" s="203">
        <f t="shared" si="0"/>
        <v>20</v>
      </c>
      <c r="W40" s="202"/>
      <c r="X40" s="202"/>
      <c r="Y40" s="156"/>
      <c r="Z40" s="156"/>
      <c r="AA40" s="156"/>
      <c r="AB40" s="201"/>
      <c r="AC40" s="200"/>
      <c r="AD40" s="199"/>
      <c r="AE40" s="199"/>
      <c r="AF40" s="199"/>
      <c r="AG40" s="199"/>
      <c r="AH40" s="199"/>
      <c r="AI40" s="199"/>
      <c r="AJ40" s="198"/>
      <c r="AK40" s="150"/>
      <c r="AL40" s="150"/>
      <c r="AM40" s="150"/>
    </row>
    <row r="41" spans="2:39" ht="15" customHeight="1">
      <c r="B41" s="171"/>
      <c r="C41" s="227">
        <v>0.75</v>
      </c>
      <c r="D41" s="226">
        <v>70</v>
      </c>
      <c r="E41" s="225">
        <v>0</v>
      </c>
      <c r="F41" s="224">
        <v>1.7361111111111112E-4</v>
      </c>
      <c r="G41" s="223"/>
      <c r="H41" s="222"/>
      <c r="I41" s="222"/>
      <c r="J41" s="216"/>
      <c r="K41" s="209"/>
      <c r="L41" s="209"/>
      <c r="M41" s="208"/>
      <c r="N41" s="208"/>
      <c r="O41" s="207"/>
      <c r="P41" s="206"/>
      <c r="Q41" s="206"/>
      <c r="R41" s="206"/>
      <c r="S41" s="205"/>
      <c r="T41" s="204"/>
      <c r="U41" s="151">
        <v>30.28</v>
      </c>
      <c r="V41" s="203">
        <f t="shared" si="0"/>
        <v>70</v>
      </c>
      <c r="W41" s="202"/>
      <c r="X41" s="202"/>
      <c r="Y41" s="156"/>
      <c r="Z41" s="156"/>
      <c r="AA41" s="156"/>
      <c r="AB41" s="201"/>
      <c r="AC41" s="200"/>
      <c r="AD41" s="199"/>
      <c r="AE41" s="199"/>
      <c r="AF41" s="199"/>
      <c r="AG41" s="199"/>
      <c r="AH41" s="199"/>
      <c r="AI41" s="199"/>
      <c r="AJ41" s="198"/>
      <c r="AK41" s="150"/>
      <c r="AL41" s="150"/>
      <c r="AM41" s="150"/>
    </row>
    <row r="42" spans="2:39" ht="15" customHeight="1">
      <c r="B42" s="171"/>
      <c r="C42" s="221">
        <v>0.75694444444444453</v>
      </c>
      <c r="D42" s="220">
        <v>40</v>
      </c>
      <c r="E42" s="219">
        <v>0</v>
      </c>
      <c r="F42" s="218">
        <v>1.1574074074074075E-4</v>
      </c>
      <c r="G42" s="217"/>
      <c r="H42" s="217"/>
      <c r="I42" s="217"/>
      <c r="J42" s="216"/>
      <c r="K42" s="209"/>
      <c r="L42" s="209"/>
      <c r="M42" s="208"/>
      <c r="N42" s="208"/>
      <c r="O42" s="207"/>
      <c r="P42" s="206"/>
      <c r="Q42" s="206"/>
      <c r="R42" s="206"/>
      <c r="S42" s="205"/>
      <c r="T42" s="204"/>
      <c r="U42" s="151">
        <v>31.4</v>
      </c>
      <c r="V42" s="203">
        <f t="shared" si="0"/>
        <v>40</v>
      </c>
      <c r="W42" s="202"/>
      <c r="X42" s="202"/>
      <c r="Y42" s="156"/>
      <c r="Z42" s="156"/>
      <c r="AA42" s="156"/>
      <c r="AB42" s="201"/>
      <c r="AC42" s="200"/>
      <c r="AD42" s="199"/>
      <c r="AE42" s="199"/>
      <c r="AF42" s="199"/>
      <c r="AG42" s="199"/>
      <c r="AH42" s="199"/>
      <c r="AI42" s="199"/>
      <c r="AJ42" s="198"/>
      <c r="AK42" s="150"/>
      <c r="AL42" s="150"/>
      <c r="AM42" s="150"/>
    </row>
    <row r="43" spans="2:39" ht="15" customHeight="1">
      <c r="B43" s="171"/>
      <c r="C43" s="221">
        <v>0.76388888888888884</v>
      </c>
      <c r="D43" s="220">
        <v>70</v>
      </c>
      <c r="E43" s="219">
        <v>0</v>
      </c>
      <c r="F43" s="218">
        <v>3.1250000000000001E-4</v>
      </c>
      <c r="G43" s="217"/>
      <c r="H43" s="217"/>
      <c r="I43" s="217"/>
      <c r="J43" s="216"/>
      <c r="K43" s="209"/>
      <c r="L43" s="209"/>
      <c r="M43" s="208"/>
      <c r="N43" s="208"/>
      <c r="O43" s="207"/>
      <c r="P43" s="206"/>
      <c r="Q43" s="206"/>
      <c r="R43" s="206"/>
      <c r="S43" s="205"/>
      <c r="T43" s="204"/>
      <c r="U43" s="151">
        <v>32.5</v>
      </c>
      <c r="V43" s="203">
        <f t="shared" si="0"/>
        <v>70</v>
      </c>
      <c r="W43" s="202"/>
      <c r="X43" s="202"/>
      <c r="Y43" s="156"/>
      <c r="Z43" s="156"/>
      <c r="AA43" s="156"/>
      <c r="AB43" s="201"/>
      <c r="AC43" s="200"/>
      <c r="AD43" s="199"/>
      <c r="AE43" s="199"/>
      <c r="AF43" s="199"/>
      <c r="AG43" s="199"/>
      <c r="AH43" s="199"/>
      <c r="AI43" s="199"/>
      <c r="AJ43" s="198"/>
      <c r="AK43" s="150"/>
      <c r="AL43" s="150"/>
      <c r="AM43" s="150"/>
    </row>
    <row r="44" spans="2:39" ht="15" customHeight="1">
      <c r="B44" s="171"/>
      <c r="C44" s="221">
        <v>0.77083333333333337</v>
      </c>
      <c r="D44" s="220">
        <v>50</v>
      </c>
      <c r="E44" s="219">
        <v>0</v>
      </c>
      <c r="F44" s="218">
        <v>2.199074074074074E-4</v>
      </c>
      <c r="G44" s="217"/>
      <c r="H44" s="217"/>
      <c r="I44" s="217"/>
      <c r="J44" s="216"/>
      <c r="K44" s="209"/>
      <c r="L44" s="209"/>
      <c r="M44" s="208"/>
      <c r="N44" s="208"/>
      <c r="O44" s="207"/>
      <c r="P44" s="206"/>
      <c r="Q44" s="206"/>
      <c r="R44" s="206"/>
      <c r="S44" s="205"/>
      <c r="T44" s="204"/>
      <c r="U44" s="151">
        <v>33.700000000000003</v>
      </c>
      <c r="V44" s="203">
        <f t="shared" si="0"/>
        <v>50</v>
      </c>
      <c r="W44" s="202"/>
      <c r="X44" s="202"/>
      <c r="Y44" s="156"/>
      <c r="Z44" s="156"/>
      <c r="AA44" s="156"/>
      <c r="AB44" s="201"/>
      <c r="AC44" s="200"/>
      <c r="AD44" s="199"/>
      <c r="AE44" s="199"/>
      <c r="AF44" s="199"/>
      <c r="AG44" s="199"/>
      <c r="AH44" s="199"/>
      <c r="AI44" s="199"/>
      <c r="AJ44" s="198"/>
      <c r="AK44" s="150"/>
      <c r="AL44" s="150"/>
      <c r="AM44" s="150"/>
    </row>
    <row r="45" spans="2:39" ht="15" customHeight="1">
      <c r="B45" s="171"/>
      <c r="C45" s="221">
        <v>0.77777777777777779</v>
      </c>
      <c r="D45" s="220">
        <v>30</v>
      </c>
      <c r="E45" s="219">
        <v>0</v>
      </c>
      <c r="F45" s="218">
        <v>1.0416666666666667E-4</v>
      </c>
      <c r="G45" s="217"/>
      <c r="H45" s="217"/>
      <c r="I45" s="217"/>
      <c r="J45" s="216"/>
      <c r="K45" s="209"/>
      <c r="L45" s="209"/>
      <c r="M45" s="208"/>
      <c r="N45" s="208"/>
      <c r="O45" s="207"/>
      <c r="P45" s="206"/>
      <c r="Q45" s="206"/>
      <c r="R45" s="206"/>
      <c r="S45" s="205"/>
      <c r="T45" s="204"/>
      <c r="U45" s="151">
        <v>34.770000000000003</v>
      </c>
      <c r="V45" s="203">
        <f t="shared" si="0"/>
        <v>30</v>
      </c>
      <c r="W45" s="202"/>
      <c r="X45" s="202"/>
      <c r="Y45" s="156"/>
      <c r="Z45" s="156"/>
      <c r="AA45" s="156"/>
      <c r="AB45" s="201"/>
      <c r="AC45" s="200"/>
      <c r="AD45" s="199"/>
      <c r="AE45" s="199"/>
      <c r="AF45" s="199"/>
      <c r="AG45" s="199"/>
      <c r="AH45" s="199"/>
      <c r="AI45" s="199"/>
      <c r="AJ45" s="198"/>
      <c r="AK45" s="150"/>
      <c r="AL45" s="150"/>
      <c r="AM45" s="150"/>
    </row>
    <row r="46" spans="2:39" ht="15" customHeight="1">
      <c r="B46" s="171"/>
      <c r="C46" s="215">
        <v>0.78472222222222221</v>
      </c>
      <c r="D46" s="214">
        <v>35</v>
      </c>
      <c r="E46" s="213">
        <v>0</v>
      </c>
      <c r="F46" s="212">
        <v>1.273148148148148E-4</v>
      </c>
      <c r="G46" s="211"/>
      <c r="H46" s="211"/>
      <c r="I46" s="211"/>
      <c r="J46" s="210"/>
      <c r="K46" s="209"/>
      <c r="L46" s="209"/>
      <c r="M46" s="208"/>
      <c r="N46" s="208"/>
      <c r="O46" s="207"/>
      <c r="P46" s="206"/>
      <c r="Q46" s="206"/>
      <c r="R46" s="206"/>
      <c r="S46" s="205"/>
      <c r="T46" s="204"/>
      <c r="U46" s="151">
        <v>35.9</v>
      </c>
      <c r="V46" s="203">
        <f t="shared" si="0"/>
        <v>35</v>
      </c>
      <c r="W46" s="202"/>
      <c r="X46" s="202"/>
      <c r="Y46" s="156"/>
      <c r="Z46" s="156"/>
      <c r="AA46" s="156"/>
      <c r="AB46" s="201"/>
      <c r="AC46" s="200"/>
      <c r="AD46" s="199"/>
      <c r="AE46" s="199"/>
      <c r="AF46" s="199"/>
      <c r="AG46" s="199"/>
      <c r="AH46" s="199"/>
      <c r="AI46" s="199"/>
      <c r="AJ46" s="198"/>
      <c r="AK46" s="150"/>
      <c r="AL46" s="150"/>
      <c r="AM46" s="150"/>
    </row>
    <row r="47" spans="2:39" ht="25.5" customHeight="1">
      <c r="B47" s="171"/>
      <c r="C47" s="197" t="s">
        <v>263</v>
      </c>
      <c r="D47" s="188"/>
      <c r="E47" s="188"/>
      <c r="F47" s="188"/>
      <c r="G47" s="188"/>
      <c r="H47" s="188"/>
      <c r="I47" s="188"/>
      <c r="J47" s="188"/>
      <c r="K47" s="188"/>
      <c r="L47" s="196"/>
      <c r="M47" s="195"/>
      <c r="N47" s="194"/>
      <c r="O47" s="193"/>
      <c r="P47" s="192"/>
      <c r="Q47" s="192"/>
      <c r="R47" s="192"/>
      <c r="S47" s="191"/>
      <c r="T47" s="163"/>
      <c r="U47" s="155"/>
      <c r="V47" s="156"/>
      <c r="W47" s="156"/>
      <c r="X47" s="156"/>
      <c r="Y47" s="156"/>
      <c r="Z47" s="156"/>
      <c r="AA47" s="156"/>
      <c r="AB47" s="156"/>
      <c r="AC47" s="158"/>
      <c r="AD47" s="157"/>
      <c r="AE47" s="157"/>
      <c r="AF47" s="157"/>
      <c r="AG47" s="157"/>
      <c r="AH47" s="157"/>
      <c r="AI47" s="157"/>
      <c r="AJ47" s="155"/>
    </row>
    <row r="48" spans="2:39" ht="5.0999999999999996" customHeight="1">
      <c r="B48" s="171"/>
      <c r="C48" s="190"/>
      <c r="D48" s="188"/>
      <c r="E48" s="188"/>
      <c r="F48" s="188"/>
      <c r="G48" s="188"/>
      <c r="H48" s="188"/>
      <c r="I48" s="188"/>
      <c r="J48" s="188"/>
      <c r="K48" s="188"/>
      <c r="L48" s="189"/>
      <c r="M48" s="189"/>
      <c r="N48" s="188"/>
      <c r="O48" s="187"/>
      <c r="P48" s="186"/>
      <c r="Q48" s="186"/>
      <c r="R48" s="186"/>
      <c r="S48" s="186"/>
      <c r="T48" s="163"/>
      <c r="U48" s="155"/>
      <c r="V48" s="156"/>
      <c r="W48" s="156"/>
      <c r="X48" s="156"/>
      <c r="Y48" s="156"/>
      <c r="Z48" s="156"/>
      <c r="AA48" s="156"/>
      <c r="AB48" s="156"/>
      <c r="AC48" s="158"/>
      <c r="AD48" s="157"/>
      <c r="AE48" s="157"/>
      <c r="AF48" s="157"/>
      <c r="AG48" s="157"/>
      <c r="AH48" s="157"/>
      <c r="AI48" s="157"/>
      <c r="AJ48" s="155"/>
    </row>
    <row r="49" spans="2:36" ht="15" customHeight="1">
      <c r="B49" s="171"/>
      <c r="C49" s="185"/>
      <c r="D49" s="184" t="s">
        <v>262</v>
      </c>
      <c r="E49" s="182"/>
      <c r="F49" s="182"/>
      <c r="G49" s="182"/>
      <c r="H49" s="182"/>
      <c r="I49" s="182"/>
      <c r="J49" s="182"/>
      <c r="K49" s="182"/>
      <c r="L49" s="183"/>
      <c r="M49" s="183"/>
      <c r="N49" s="182"/>
      <c r="O49" s="181"/>
      <c r="P49" s="180"/>
      <c r="Q49" s="180"/>
      <c r="R49" s="180"/>
      <c r="S49" s="179"/>
      <c r="T49" s="163"/>
      <c r="U49" s="155"/>
      <c r="V49" s="156"/>
      <c r="W49" s="156"/>
      <c r="X49" s="156"/>
      <c r="Y49" s="156"/>
      <c r="Z49" s="156"/>
      <c r="AA49" s="156"/>
      <c r="AB49" s="156"/>
      <c r="AC49" s="158"/>
      <c r="AD49" s="157"/>
      <c r="AE49" s="157"/>
      <c r="AF49" s="157"/>
      <c r="AG49" s="157"/>
      <c r="AH49" s="157"/>
      <c r="AI49" s="157"/>
      <c r="AJ49" s="155"/>
    </row>
    <row r="50" spans="2:36" ht="15" customHeight="1">
      <c r="B50" s="171"/>
      <c r="C50" s="178" t="s">
        <v>261</v>
      </c>
      <c r="D50" s="177" t="s">
        <v>260</v>
      </c>
      <c r="E50" s="175"/>
      <c r="F50" s="175"/>
      <c r="G50" s="175"/>
      <c r="H50" s="175"/>
      <c r="I50" s="175"/>
      <c r="J50" s="175"/>
      <c r="K50" s="175"/>
      <c r="L50" s="176"/>
      <c r="M50" s="176"/>
      <c r="N50" s="175"/>
      <c r="O50" s="174"/>
      <c r="P50" s="173"/>
      <c r="Q50" s="173"/>
      <c r="R50" s="173"/>
      <c r="S50" s="172"/>
      <c r="T50" s="163"/>
      <c r="U50" s="155"/>
      <c r="V50" s="156"/>
      <c r="W50" s="156"/>
      <c r="X50" s="156"/>
      <c r="Y50" s="156"/>
      <c r="Z50" s="156"/>
      <c r="AA50" s="156"/>
      <c r="AB50" s="156"/>
      <c r="AC50" s="158"/>
      <c r="AD50" s="157"/>
      <c r="AE50" s="157"/>
      <c r="AF50" s="157"/>
      <c r="AG50" s="157"/>
      <c r="AH50" s="157"/>
      <c r="AI50" s="157"/>
      <c r="AJ50" s="155"/>
    </row>
    <row r="51" spans="2:36" ht="15" customHeight="1">
      <c r="B51" s="171"/>
      <c r="C51" s="170"/>
      <c r="D51" s="169" t="s">
        <v>259</v>
      </c>
      <c r="E51" s="167"/>
      <c r="F51" s="167"/>
      <c r="G51" s="167"/>
      <c r="H51" s="167"/>
      <c r="I51" s="167"/>
      <c r="J51" s="167"/>
      <c r="K51" s="167"/>
      <c r="L51" s="168"/>
      <c r="M51" s="168"/>
      <c r="N51" s="167"/>
      <c r="O51" s="166"/>
      <c r="P51" s="165"/>
      <c r="Q51" s="165"/>
      <c r="R51" s="165"/>
      <c r="S51" s="164"/>
      <c r="T51" s="163"/>
      <c r="U51" s="155"/>
      <c r="V51" s="156"/>
      <c r="W51" s="156"/>
      <c r="X51" s="156"/>
      <c r="Y51" s="156"/>
      <c r="Z51" s="156"/>
      <c r="AA51" s="156"/>
      <c r="AB51" s="156"/>
      <c r="AC51" s="158"/>
      <c r="AD51" s="157"/>
      <c r="AE51" s="157"/>
      <c r="AF51" s="157"/>
      <c r="AG51" s="157"/>
      <c r="AH51" s="157"/>
      <c r="AI51" s="157"/>
      <c r="AJ51" s="155"/>
    </row>
    <row r="52" spans="2:36" ht="5.0999999999999996" customHeight="1">
      <c r="B52" s="162"/>
      <c r="C52" s="161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59"/>
      <c r="U52" s="155"/>
      <c r="V52" s="156"/>
      <c r="W52" s="156"/>
      <c r="X52" s="156"/>
      <c r="Y52" s="156"/>
      <c r="Z52" s="156"/>
      <c r="AA52" s="156"/>
      <c r="AB52" s="156"/>
      <c r="AC52" s="158"/>
      <c r="AD52" s="157"/>
      <c r="AE52" s="157"/>
      <c r="AF52" s="157"/>
      <c r="AG52" s="157"/>
      <c r="AH52" s="157"/>
      <c r="AI52" s="157"/>
      <c r="AJ52" s="155"/>
    </row>
    <row r="53" spans="2:36">
      <c r="U53" s="155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5"/>
    </row>
    <row r="54" spans="2:36">
      <c r="U54" s="155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5"/>
    </row>
    <row r="55" spans="2:36">
      <c r="U55" s="155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5"/>
    </row>
    <row r="56" spans="2:36">
      <c r="U56" s="155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5"/>
    </row>
    <row r="57" spans="2:36">
      <c r="U57" s="155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5"/>
    </row>
    <row r="58" spans="2:36">
      <c r="U58" s="155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5"/>
    </row>
    <row r="59" spans="2:36">
      <c r="U59" s="155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5"/>
    </row>
    <row r="60" spans="2:36">
      <c r="U60" s="155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5"/>
    </row>
    <row r="61" spans="2:36">
      <c r="U61" s="155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5"/>
    </row>
    <row r="62" spans="2:36">
      <c r="U62" s="155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5"/>
    </row>
    <row r="63" spans="2:36">
      <c r="U63" s="155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5"/>
    </row>
    <row r="64" spans="2:36">
      <c r="U64" s="155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5"/>
    </row>
    <row r="65" spans="21:36">
      <c r="U65" s="155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5"/>
    </row>
    <row r="66" spans="21:36">
      <c r="U66" s="155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5"/>
    </row>
    <row r="67" spans="21:36">
      <c r="U67" s="155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5"/>
    </row>
    <row r="68" spans="21:36">
      <c r="U68" s="155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5"/>
    </row>
    <row r="69" spans="21:36">
      <c r="U69" s="155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5"/>
    </row>
    <row r="70" spans="21:36">
      <c r="U70" s="155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5"/>
    </row>
    <row r="71" spans="21:36">
      <c r="U71" s="155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5"/>
    </row>
    <row r="72" spans="21:36">
      <c r="U72" s="155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5"/>
    </row>
    <row r="73" spans="21:36">
      <c r="U73" s="155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5"/>
    </row>
    <row r="74" spans="21:36">
      <c r="U74" s="155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5"/>
    </row>
    <row r="75" spans="21:36">
      <c r="U75" s="155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5"/>
    </row>
    <row r="76" spans="21:36">
      <c r="U76" s="155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5"/>
    </row>
    <row r="77" spans="21:36">
      <c r="U77" s="155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5"/>
    </row>
    <row r="78" spans="21:36">
      <c r="U78" s="155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5"/>
    </row>
    <row r="79" spans="21:36">
      <c r="U79" s="155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5"/>
    </row>
    <row r="80" spans="21:36">
      <c r="U80" s="155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5"/>
    </row>
    <row r="81" spans="21:36">
      <c r="U81" s="155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5"/>
    </row>
    <row r="82" spans="21:36">
      <c r="U82" s="155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5"/>
    </row>
    <row r="83" spans="21:36">
      <c r="U83" s="155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5"/>
    </row>
    <row r="84" spans="21:36">
      <c r="U84" s="155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5"/>
    </row>
    <row r="85" spans="21:36">
      <c r="U85" s="155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5"/>
    </row>
    <row r="86" spans="21:36">
      <c r="U86" s="155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5"/>
    </row>
    <row r="87" spans="21:36">
      <c r="U87" s="155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5"/>
    </row>
    <row r="88" spans="21:36">
      <c r="U88" s="155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5"/>
    </row>
    <row r="89" spans="21:36">
      <c r="U89" s="155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5"/>
    </row>
    <row r="90" spans="21:36">
      <c r="U90" s="155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5"/>
    </row>
    <row r="91" spans="21:36">
      <c r="U91" s="155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5"/>
    </row>
    <row r="92" spans="21:36">
      <c r="U92" s="155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5"/>
    </row>
    <row r="93" spans="21:36">
      <c r="U93" s="155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5"/>
    </row>
    <row r="94" spans="21:36">
      <c r="U94" s="155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5"/>
    </row>
    <row r="95" spans="21:36">
      <c r="U95" s="155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5"/>
    </row>
    <row r="96" spans="21:36">
      <c r="U96" s="155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5"/>
    </row>
    <row r="97" spans="21:36">
      <c r="U97" s="155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5"/>
    </row>
    <row r="98" spans="21:36">
      <c r="U98" s="155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5"/>
    </row>
    <row r="99" spans="21:36">
      <c r="U99" s="155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5"/>
    </row>
    <row r="100" spans="21:36">
      <c r="U100" s="155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5"/>
    </row>
    <row r="101" spans="21:36">
      <c r="U101" s="155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5"/>
    </row>
    <row r="102" spans="21:36">
      <c r="U102" s="155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5"/>
    </row>
    <row r="103" spans="21:36">
      <c r="U103" s="155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5"/>
    </row>
    <row r="104" spans="21:36">
      <c r="U104" s="155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5"/>
    </row>
    <row r="105" spans="21:36">
      <c r="U105" s="155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5"/>
    </row>
    <row r="106" spans="21:36">
      <c r="U106" s="155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5"/>
    </row>
    <row r="107" spans="21:36">
      <c r="U107" s="155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5"/>
    </row>
    <row r="108" spans="21:36">
      <c r="U108" s="155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5"/>
    </row>
    <row r="109" spans="21:36">
      <c r="U109" s="155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5"/>
    </row>
    <row r="110" spans="21:36">
      <c r="U110" s="155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5"/>
    </row>
    <row r="111" spans="21:36">
      <c r="U111" s="155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5"/>
    </row>
    <row r="112" spans="21:36">
      <c r="U112" s="155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5"/>
    </row>
    <row r="113" spans="21:36">
      <c r="U113" s="155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5"/>
    </row>
    <row r="114" spans="21:36">
      <c r="U114" s="155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5"/>
    </row>
    <row r="115" spans="21:36">
      <c r="U115" s="155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5"/>
    </row>
    <row r="116" spans="21:36">
      <c r="U116" s="155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5"/>
    </row>
    <row r="117" spans="21:36">
      <c r="U117" s="155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5"/>
    </row>
    <row r="118" spans="21:36">
      <c r="U118" s="155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5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2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50" customWidth="1"/>
    <col min="2" max="2" width="0.875" style="154" customWidth="1"/>
    <col min="3" max="3" width="8.125" style="153" customWidth="1"/>
    <col min="4" max="6" width="6.625" style="150" customWidth="1"/>
    <col min="7" max="10" width="3.25" style="150" customWidth="1"/>
    <col min="11" max="11" width="3.5" style="150" customWidth="1"/>
    <col min="12" max="18" width="5.625" style="150" customWidth="1"/>
    <col min="19" max="19" width="5" style="150" customWidth="1"/>
    <col min="20" max="20" width="1.625" style="150" customWidth="1"/>
    <col min="21" max="21" width="9" style="151"/>
    <col min="22" max="22" width="8.875" style="152" customWidth="1"/>
    <col min="23" max="24" width="4.625" style="152" customWidth="1"/>
    <col min="25" max="26" width="9" style="152"/>
    <col min="27" max="27" width="16.375" style="152" bestFit="1" customWidth="1"/>
    <col min="28" max="35" width="9" style="152"/>
    <col min="36" max="62" width="9" style="151"/>
    <col min="63" max="16384" width="9" style="150"/>
  </cols>
  <sheetData>
    <row r="2" spans="2:39" ht="20.100000000000001" customHeight="1">
      <c r="B2" s="312" t="s">
        <v>284</v>
      </c>
      <c r="C2" s="311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09"/>
    </row>
    <row r="3" spans="2:39" ht="20.100000000000001" customHeight="1">
      <c r="B3" s="171"/>
      <c r="C3" s="301" t="s">
        <v>283</v>
      </c>
      <c r="D3" s="308"/>
      <c r="E3" s="308"/>
      <c r="F3" s="308"/>
      <c r="G3" s="308"/>
      <c r="H3" s="308"/>
      <c r="I3" s="308"/>
      <c r="J3" s="308"/>
      <c r="K3" s="412" t="s">
        <v>282</v>
      </c>
      <c r="L3" s="186"/>
      <c r="M3" s="186"/>
      <c r="N3" s="186"/>
      <c r="O3" s="186"/>
      <c r="P3" s="186"/>
      <c r="Q3" s="186"/>
      <c r="R3" s="186"/>
      <c r="S3" s="186"/>
      <c r="T3" s="163"/>
    </row>
    <row r="4" spans="2:39" ht="30" customHeight="1">
      <c r="B4" s="171"/>
      <c r="C4" s="307" t="s">
        <v>281</v>
      </c>
      <c r="D4" s="306"/>
      <c r="E4" s="306"/>
      <c r="F4" s="306"/>
      <c r="G4" s="306"/>
      <c r="H4" s="306"/>
      <c r="I4" s="306"/>
      <c r="J4" s="306"/>
      <c r="K4" s="413"/>
      <c r="L4" s="186"/>
      <c r="M4" s="186"/>
      <c r="N4" s="186"/>
      <c r="O4" s="186"/>
      <c r="P4" s="186"/>
      <c r="Q4" s="186"/>
      <c r="R4" s="186"/>
      <c r="S4" s="186"/>
      <c r="T4" s="163"/>
    </row>
    <row r="5" spans="2:39" ht="20.100000000000001" customHeight="1">
      <c r="B5" s="300"/>
      <c r="C5" s="305" t="s">
        <v>280</v>
      </c>
      <c r="D5" s="298"/>
      <c r="E5" s="298"/>
      <c r="F5" s="298"/>
      <c r="G5" s="298"/>
      <c r="H5" s="298"/>
      <c r="I5" s="298"/>
      <c r="J5" s="298"/>
      <c r="K5" s="413"/>
      <c r="L5" s="186"/>
      <c r="M5" s="186"/>
      <c r="N5" s="186"/>
      <c r="O5" s="186"/>
      <c r="P5" s="186"/>
      <c r="Q5" s="186"/>
      <c r="R5" s="186"/>
      <c r="S5" s="186"/>
      <c r="T5" s="163"/>
    </row>
    <row r="6" spans="2:39" ht="30" customHeight="1">
      <c r="B6" s="162"/>
      <c r="C6" s="303" t="s">
        <v>295</v>
      </c>
      <c r="D6" s="192"/>
      <c r="E6" s="192"/>
      <c r="F6" s="192"/>
      <c r="G6" s="192"/>
      <c r="H6" s="192"/>
      <c r="I6" s="192"/>
      <c r="J6" s="192"/>
      <c r="K6" s="413"/>
      <c r="L6" s="186"/>
      <c r="M6" s="186"/>
      <c r="N6" s="186"/>
      <c r="O6" s="186"/>
      <c r="P6" s="186"/>
      <c r="Q6" s="186"/>
      <c r="R6" s="186"/>
      <c r="S6" s="186"/>
      <c r="T6" s="163"/>
    </row>
    <row r="7" spans="2:39" ht="20.100000000000001" customHeight="1">
      <c r="B7" s="300"/>
      <c r="C7" s="304" t="s">
        <v>278</v>
      </c>
      <c r="D7" s="298"/>
      <c r="E7" s="298"/>
      <c r="F7" s="298"/>
      <c r="G7" s="298"/>
      <c r="H7" s="298"/>
      <c r="I7" s="298"/>
      <c r="J7" s="298"/>
      <c r="K7" s="413"/>
      <c r="L7" s="186"/>
      <c r="M7" s="186"/>
      <c r="N7" s="186"/>
      <c r="O7" s="186"/>
      <c r="P7" s="186"/>
      <c r="Q7" s="186"/>
      <c r="R7" s="186"/>
      <c r="S7" s="186"/>
      <c r="T7" s="163"/>
    </row>
    <row r="8" spans="2:39" ht="30" customHeight="1">
      <c r="B8" s="162"/>
      <c r="C8" s="303" t="s">
        <v>277</v>
      </c>
      <c r="D8" s="192"/>
      <c r="E8" s="192"/>
      <c r="F8" s="192"/>
      <c r="G8" s="192"/>
      <c r="H8" s="192"/>
      <c r="I8" s="192"/>
      <c r="J8" s="192"/>
      <c r="K8" s="413"/>
      <c r="L8" s="186"/>
      <c r="M8" s="186"/>
      <c r="N8" s="186"/>
      <c r="O8" s="186"/>
      <c r="P8" s="186"/>
      <c r="Q8" s="186"/>
      <c r="R8" s="186"/>
      <c r="S8" s="186"/>
      <c r="T8" s="163"/>
    </row>
    <row r="9" spans="2:39" ht="20.100000000000001" customHeight="1">
      <c r="B9" s="171"/>
      <c r="C9" s="302" t="s">
        <v>276</v>
      </c>
      <c r="D9" s="186"/>
      <c r="E9" s="186"/>
      <c r="F9" s="186"/>
      <c r="G9" s="186"/>
      <c r="H9" s="186"/>
      <c r="I9" s="186"/>
      <c r="J9" s="186"/>
      <c r="K9" s="413"/>
      <c r="L9" s="186"/>
      <c r="M9" s="186"/>
      <c r="N9" s="186"/>
      <c r="O9" s="186"/>
      <c r="P9" s="186"/>
      <c r="Q9" s="186"/>
      <c r="R9" s="186"/>
      <c r="S9" s="186"/>
      <c r="T9" s="163"/>
    </row>
    <row r="10" spans="2:39" ht="30" customHeight="1">
      <c r="B10" s="171"/>
      <c r="C10" s="301"/>
      <c r="D10" s="186"/>
      <c r="E10" s="186"/>
      <c r="F10" s="186"/>
      <c r="G10" s="186"/>
      <c r="H10" s="186"/>
      <c r="I10" s="186"/>
      <c r="J10" s="186"/>
      <c r="K10" s="413"/>
      <c r="L10" s="186"/>
      <c r="M10" s="186"/>
      <c r="N10" s="186"/>
      <c r="O10" s="186"/>
      <c r="P10" s="186"/>
      <c r="Q10" s="186"/>
      <c r="R10" s="186"/>
      <c r="S10" s="186"/>
      <c r="T10" s="163"/>
    </row>
    <row r="11" spans="2:39" ht="12" customHeight="1">
      <c r="B11" s="300"/>
      <c r="C11" s="299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7"/>
      <c r="U11" s="198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198"/>
      <c r="AK11" s="150"/>
      <c r="AL11" s="150"/>
      <c r="AM11" s="150"/>
    </row>
    <row r="12" spans="2:39" ht="12.6" customHeight="1">
      <c r="B12" s="171"/>
      <c r="C12" s="296" t="s">
        <v>117</v>
      </c>
      <c r="D12" s="414" t="s">
        <v>294</v>
      </c>
      <c r="E12" s="415"/>
      <c r="F12" s="415"/>
      <c r="G12" s="415"/>
      <c r="H12" s="415"/>
      <c r="I12" s="415"/>
      <c r="J12" s="416"/>
      <c r="K12" s="295"/>
      <c r="L12" s="294" t="s">
        <v>274</v>
      </c>
      <c r="M12" s="293"/>
      <c r="N12" s="293"/>
      <c r="O12" s="293"/>
      <c r="P12" s="292"/>
      <c r="Q12" s="292"/>
      <c r="R12" s="292"/>
      <c r="S12" s="291"/>
      <c r="T12" s="285" t="s">
        <v>290</v>
      </c>
      <c r="U12" s="152" t="s">
        <v>272</v>
      </c>
      <c r="V12" s="156"/>
      <c r="W12" s="156"/>
      <c r="X12" s="156"/>
      <c r="Y12" s="156"/>
      <c r="Z12" s="156"/>
      <c r="AA12" s="156"/>
      <c r="AB12" s="201"/>
      <c r="AC12" s="201"/>
      <c r="AD12" s="201"/>
      <c r="AE12" s="201"/>
      <c r="AF12" s="201"/>
      <c r="AG12" s="201"/>
      <c r="AH12" s="201"/>
      <c r="AI12" s="201"/>
      <c r="AJ12" s="198"/>
      <c r="AK12" s="150"/>
      <c r="AL12" s="150"/>
      <c r="AM12" s="150"/>
    </row>
    <row r="13" spans="2:39" ht="12.6" customHeight="1">
      <c r="B13" s="171"/>
      <c r="C13" s="290"/>
      <c r="D13" s="289" t="s">
        <v>268</v>
      </c>
      <c r="E13" s="288" t="s">
        <v>271</v>
      </c>
      <c r="F13" s="288" t="s">
        <v>270</v>
      </c>
      <c r="G13" s="417" t="s">
        <v>269</v>
      </c>
      <c r="H13" s="418"/>
      <c r="I13" s="418"/>
      <c r="J13" s="419"/>
      <c r="K13" s="287"/>
      <c r="L13" s="287"/>
      <c r="M13" s="286"/>
      <c r="N13" s="277"/>
      <c r="O13" s="286"/>
      <c r="P13" s="247"/>
      <c r="Q13" s="247"/>
      <c r="R13" s="247"/>
      <c r="S13" s="285"/>
      <c r="T13" s="284"/>
      <c r="V13" s="283" t="s">
        <v>268</v>
      </c>
      <c r="W13" s="282"/>
      <c r="X13" s="282"/>
      <c r="Y13" s="156"/>
      <c r="Z13" s="156"/>
      <c r="AA13" s="156"/>
      <c r="AB13" s="201"/>
      <c r="AC13" s="201"/>
      <c r="AD13" s="201"/>
      <c r="AE13" s="201"/>
      <c r="AF13" s="201"/>
      <c r="AG13" s="201"/>
      <c r="AH13" s="201"/>
      <c r="AI13" s="201"/>
      <c r="AJ13" s="198"/>
      <c r="AK13" s="150"/>
      <c r="AL13" s="150"/>
      <c r="AM13" s="150"/>
    </row>
    <row r="14" spans="2:39" ht="12.6" customHeight="1">
      <c r="B14" s="171"/>
      <c r="C14" s="281" t="s">
        <v>267</v>
      </c>
      <c r="D14" s="279" t="s">
        <v>293</v>
      </c>
      <c r="E14" s="280" t="s">
        <v>265</v>
      </c>
      <c r="F14" s="280" t="s">
        <v>264</v>
      </c>
      <c r="G14" s="420"/>
      <c r="H14" s="421"/>
      <c r="I14" s="421"/>
      <c r="J14" s="422"/>
      <c r="K14" s="278"/>
      <c r="L14" s="278"/>
      <c r="M14" s="277"/>
      <c r="N14" s="277"/>
      <c r="O14" s="277"/>
      <c r="P14" s="276"/>
      <c r="Q14" s="276"/>
      <c r="R14" s="275"/>
      <c r="S14" s="274"/>
      <c r="T14" s="274"/>
      <c r="V14" s="202"/>
      <c r="W14" s="273"/>
      <c r="X14" s="273"/>
      <c r="Y14" s="156"/>
      <c r="Z14" s="156"/>
      <c r="AA14" s="156"/>
      <c r="AB14" s="201"/>
      <c r="AC14" s="201"/>
      <c r="AD14" s="201"/>
      <c r="AE14" s="201"/>
      <c r="AF14" s="201"/>
      <c r="AG14" s="201"/>
      <c r="AH14" s="201"/>
      <c r="AI14" s="272"/>
      <c r="AJ14" s="198"/>
      <c r="AK14" s="150"/>
      <c r="AL14" s="150"/>
      <c r="AM14" s="150"/>
    </row>
    <row r="15" spans="2:39" ht="15" customHeight="1">
      <c r="B15" s="171"/>
      <c r="C15" s="264">
        <v>0.29166666666666802</v>
      </c>
      <c r="D15" s="271">
        <v>30</v>
      </c>
      <c r="E15" s="270">
        <v>0</v>
      </c>
      <c r="F15" s="269">
        <v>1.5046296296296297E-4</v>
      </c>
      <c r="G15" s="260"/>
      <c r="H15" s="268"/>
      <c r="I15" s="268"/>
      <c r="J15" s="267"/>
      <c r="K15" s="258"/>
      <c r="L15" s="246"/>
      <c r="M15" s="245"/>
      <c r="N15" s="245"/>
      <c r="O15" s="244"/>
      <c r="P15" s="206"/>
      <c r="Q15" s="206"/>
      <c r="R15" s="206"/>
      <c r="S15" s="243"/>
      <c r="T15" s="266"/>
      <c r="U15" s="151">
        <v>1.05</v>
      </c>
      <c r="V15" s="203">
        <f t="shared" ref="V15:V46" si="0">D15-E15</f>
        <v>30</v>
      </c>
      <c r="W15" s="202"/>
      <c r="X15" s="202"/>
      <c r="Y15" s="156"/>
      <c r="Z15" s="156"/>
      <c r="AA15" s="156"/>
      <c r="AB15" s="201"/>
      <c r="AC15" s="200"/>
      <c r="AD15" s="199"/>
      <c r="AE15" s="199"/>
      <c r="AF15" s="199"/>
      <c r="AG15" s="199"/>
      <c r="AH15" s="199"/>
      <c r="AI15" s="199"/>
      <c r="AJ15" s="198"/>
      <c r="AK15" s="150"/>
      <c r="AL15" s="150"/>
      <c r="AM15" s="150"/>
    </row>
    <row r="16" spans="2:39" ht="15" customHeight="1">
      <c r="B16" s="171"/>
      <c r="C16" s="221">
        <v>0.29861111111111199</v>
      </c>
      <c r="D16" s="220">
        <v>20</v>
      </c>
      <c r="E16" s="219">
        <v>0</v>
      </c>
      <c r="F16" s="218">
        <v>6.9444444444444444E-5</v>
      </c>
      <c r="G16" s="254"/>
      <c r="H16" s="254"/>
      <c r="I16" s="254"/>
      <c r="J16" s="216"/>
      <c r="K16" s="265"/>
      <c r="L16" s="209"/>
      <c r="M16" s="208"/>
      <c r="N16" s="208"/>
      <c r="O16" s="207"/>
      <c r="P16" s="206"/>
      <c r="Q16" s="206"/>
      <c r="R16" s="206"/>
      <c r="S16" s="205"/>
      <c r="T16" s="204"/>
      <c r="U16" s="151">
        <v>2.16</v>
      </c>
      <c r="V16" s="203">
        <f t="shared" si="0"/>
        <v>20</v>
      </c>
      <c r="W16" s="202"/>
      <c r="X16" s="202"/>
      <c r="Y16" s="156"/>
      <c r="Z16" s="156"/>
      <c r="AA16" s="156"/>
      <c r="AB16" s="201"/>
      <c r="AC16" s="200"/>
      <c r="AD16" s="199"/>
      <c r="AE16" s="199"/>
      <c r="AF16" s="199"/>
      <c r="AG16" s="199"/>
      <c r="AH16" s="199"/>
      <c r="AI16" s="199"/>
      <c r="AJ16" s="198"/>
      <c r="AK16" s="150"/>
      <c r="AL16" s="150"/>
      <c r="AM16" s="150"/>
    </row>
    <row r="17" spans="2:39" ht="15" customHeight="1">
      <c r="B17" s="171"/>
      <c r="C17" s="221">
        <v>0.30555555555555702</v>
      </c>
      <c r="D17" s="257">
        <v>50</v>
      </c>
      <c r="E17" s="256">
        <v>0</v>
      </c>
      <c r="F17" s="255">
        <v>2.4305555555555555E-4</v>
      </c>
      <c r="G17" s="254"/>
      <c r="H17" s="254"/>
      <c r="I17" s="254"/>
      <c r="J17" s="253"/>
      <c r="K17" s="258"/>
      <c r="L17" s="246"/>
      <c r="M17" s="245"/>
      <c r="N17" s="245"/>
      <c r="O17" s="244"/>
      <c r="P17" s="206"/>
      <c r="Q17" s="206"/>
      <c r="R17" s="206"/>
      <c r="S17" s="243"/>
      <c r="T17" s="242"/>
      <c r="U17" s="151">
        <v>3.3</v>
      </c>
      <c r="V17" s="203">
        <f t="shared" si="0"/>
        <v>50</v>
      </c>
      <c r="W17" s="202"/>
      <c r="X17" s="202"/>
      <c r="Y17" s="156"/>
      <c r="Z17" s="156"/>
      <c r="AA17" s="156"/>
      <c r="AB17" s="201"/>
      <c r="AC17" s="200"/>
      <c r="AD17" s="199"/>
      <c r="AE17" s="199"/>
      <c r="AF17" s="199"/>
      <c r="AG17" s="199"/>
      <c r="AH17" s="199"/>
      <c r="AI17" s="199"/>
      <c r="AJ17" s="198"/>
      <c r="AK17" s="150"/>
      <c r="AL17" s="150"/>
      <c r="AM17" s="150"/>
    </row>
    <row r="18" spans="2:39" ht="15" customHeight="1">
      <c r="B18" s="171"/>
      <c r="C18" s="221">
        <v>0.312500000000001</v>
      </c>
      <c r="D18" s="220">
        <v>30</v>
      </c>
      <c r="E18" s="219">
        <v>0</v>
      </c>
      <c r="F18" s="218">
        <v>1.8518518518518518E-4</v>
      </c>
      <c r="G18" s="254"/>
      <c r="H18" s="254"/>
      <c r="I18" s="254"/>
      <c r="J18" s="216"/>
      <c r="K18" s="265"/>
      <c r="L18" s="209"/>
      <c r="M18" s="208"/>
      <c r="N18" s="208"/>
      <c r="O18" s="207"/>
      <c r="P18" s="206"/>
      <c r="Q18" s="206"/>
      <c r="R18" s="206"/>
      <c r="S18" s="205"/>
      <c r="T18" s="204"/>
      <c r="U18" s="151">
        <v>4.4000000000000004</v>
      </c>
      <c r="V18" s="203">
        <f t="shared" si="0"/>
        <v>30</v>
      </c>
      <c r="W18" s="202"/>
      <c r="X18" s="202"/>
      <c r="Y18" s="156"/>
      <c r="Z18" s="156"/>
      <c r="AA18" s="156"/>
      <c r="AB18" s="201"/>
      <c r="AC18" s="200"/>
      <c r="AD18" s="199"/>
      <c r="AE18" s="199"/>
      <c r="AF18" s="199"/>
      <c r="AG18" s="199"/>
      <c r="AH18" s="199"/>
      <c r="AI18" s="199"/>
      <c r="AJ18" s="198"/>
      <c r="AK18" s="150"/>
      <c r="AL18" s="150"/>
      <c r="AM18" s="150"/>
    </row>
    <row r="19" spans="2:39" ht="15" customHeight="1">
      <c r="B19" s="171"/>
      <c r="C19" s="221">
        <v>0.31944444444444497</v>
      </c>
      <c r="D19" s="257">
        <v>20</v>
      </c>
      <c r="E19" s="256">
        <v>0</v>
      </c>
      <c r="F19" s="255">
        <v>6.9444444444444444E-5</v>
      </c>
      <c r="G19" s="254"/>
      <c r="H19" s="254"/>
      <c r="I19" s="254"/>
      <c r="J19" s="253"/>
      <c r="K19" s="258"/>
      <c r="L19" s="246"/>
      <c r="M19" s="245"/>
      <c r="N19" s="245"/>
      <c r="O19" s="244"/>
      <c r="P19" s="206"/>
      <c r="Q19" s="206"/>
      <c r="R19" s="206"/>
      <c r="S19" s="243"/>
      <c r="T19" s="242"/>
      <c r="U19" s="151">
        <v>5.55</v>
      </c>
      <c r="V19" s="203">
        <f t="shared" si="0"/>
        <v>20</v>
      </c>
      <c r="W19" s="202"/>
      <c r="X19" s="202"/>
      <c r="Y19" s="156"/>
      <c r="Z19" s="156"/>
      <c r="AA19" s="156"/>
      <c r="AB19" s="201"/>
      <c r="AC19" s="200"/>
      <c r="AD19" s="199"/>
      <c r="AE19" s="199"/>
      <c r="AF19" s="199"/>
      <c r="AG19" s="199"/>
      <c r="AH19" s="199"/>
      <c r="AI19" s="199"/>
      <c r="AJ19" s="198"/>
      <c r="AK19" s="150"/>
      <c r="AL19" s="150"/>
      <c r="AM19" s="150"/>
    </row>
    <row r="20" spans="2:39" ht="15" customHeight="1">
      <c r="B20" s="171"/>
      <c r="C20" s="215">
        <v>0.32638888888889001</v>
      </c>
      <c r="D20" s="252">
        <v>20</v>
      </c>
      <c r="E20" s="251">
        <v>0</v>
      </c>
      <c r="F20" s="250">
        <v>8.1018518518518516E-5</v>
      </c>
      <c r="G20" s="249"/>
      <c r="H20" s="249"/>
      <c r="I20" s="249"/>
      <c r="J20" s="248"/>
      <c r="K20" s="265"/>
      <c r="L20" s="209"/>
      <c r="M20" s="208"/>
      <c r="N20" s="208"/>
      <c r="O20" s="207"/>
      <c r="P20" s="206"/>
      <c r="Q20" s="206"/>
      <c r="R20" s="206"/>
      <c r="S20" s="205"/>
      <c r="T20" s="204"/>
      <c r="U20" s="151">
        <v>6.65</v>
      </c>
      <c r="V20" s="203">
        <f t="shared" si="0"/>
        <v>20</v>
      </c>
      <c r="W20" s="202"/>
      <c r="X20" s="202"/>
      <c r="Y20" s="156"/>
      <c r="Z20" s="156"/>
      <c r="AA20" s="156"/>
      <c r="AB20" s="201"/>
      <c r="AC20" s="200"/>
      <c r="AD20" s="199"/>
      <c r="AE20" s="199"/>
      <c r="AF20" s="199"/>
      <c r="AG20" s="199"/>
      <c r="AH20" s="199"/>
      <c r="AI20" s="199"/>
      <c r="AJ20" s="198"/>
      <c r="AK20" s="150"/>
      <c r="AL20" s="150"/>
      <c r="AM20" s="150"/>
    </row>
    <row r="21" spans="2:39" ht="15" customHeight="1">
      <c r="B21" s="171"/>
      <c r="C21" s="264">
        <v>0.33333333333333398</v>
      </c>
      <c r="D21" s="263">
        <v>20</v>
      </c>
      <c r="E21" s="262">
        <v>0</v>
      </c>
      <c r="F21" s="261">
        <v>1.3888888888888889E-4</v>
      </c>
      <c r="G21" s="260"/>
      <c r="H21" s="260"/>
      <c r="I21" s="260"/>
      <c r="J21" s="259"/>
      <c r="K21" s="258"/>
      <c r="L21" s="246"/>
      <c r="M21" s="245"/>
      <c r="N21" s="245"/>
      <c r="O21" s="244"/>
      <c r="P21" s="206"/>
      <c r="Q21" s="206"/>
      <c r="R21" s="206"/>
      <c r="S21" s="243"/>
      <c r="T21" s="242"/>
      <c r="U21" s="151">
        <v>7.8</v>
      </c>
      <c r="V21" s="203">
        <f t="shared" si="0"/>
        <v>20</v>
      </c>
      <c r="W21" s="202"/>
      <c r="X21" s="202"/>
      <c r="Y21" s="156"/>
      <c r="Z21" s="156"/>
      <c r="AA21" s="156"/>
      <c r="AB21" s="201"/>
      <c r="AC21" s="200"/>
      <c r="AD21" s="199"/>
      <c r="AE21" s="199"/>
      <c r="AF21" s="199"/>
      <c r="AG21" s="199"/>
      <c r="AH21" s="199"/>
      <c r="AI21" s="199"/>
      <c r="AJ21" s="198"/>
      <c r="AK21" s="150"/>
      <c r="AL21" s="150"/>
      <c r="AM21" s="150"/>
    </row>
    <row r="22" spans="2:39" ht="15" customHeight="1">
      <c r="B22" s="171"/>
      <c r="C22" s="221">
        <v>0.34027777777777901</v>
      </c>
      <c r="D22" s="220">
        <v>40</v>
      </c>
      <c r="E22" s="219">
        <v>0</v>
      </c>
      <c r="F22" s="218">
        <v>1.6203703703703703E-4</v>
      </c>
      <c r="G22" s="254"/>
      <c r="H22" s="254"/>
      <c r="I22" s="254"/>
      <c r="J22" s="216"/>
      <c r="K22" s="209"/>
      <c r="L22" s="209"/>
      <c r="M22" s="208"/>
      <c r="N22" s="208"/>
      <c r="O22" s="207"/>
      <c r="P22" s="206"/>
      <c r="Q22" s="206"/>
      <c r="R22" s="206"/>
      <c r="S22" s="205"/>
      <c r="T22" s="204"/>
      <c r="U22" s="151">
        <v>8.9</v>
      </c>
      <c r="V22" s="203">
        <f t="shared" si="0"/>
        <v>40</v>
      </c>
      <c r="W22" s="202"/>
      <c r="X22" s="202"/>
      <c r="Y22" s="156"/>
      <c r="Z22" s="156"/>
      <c r="AA22" s="156"/>
      <c r="AB22" s="201"/>
      <c r="AC22" s="200"/>
      <c r="AD22" s="199"/>
      <c r="AE22" s="199"/>
      <c r="AF22" s="199"/>
      <c r="AG22" s="199"/>
      <c r="AH22" s="199"/>
      <c r="AI22" s="199"/>
      <c r="AJ22" s="198"/>
      <c r="AK22" s="150"/>
      <c r="AL22" s="150"/>
      <c r="AM22" s="150"/>
    </row>
    <row r="23" spans="2:39" ht="15" customHeight="1">
      <c r="B23" s="171"/>
      <c r="C23" s="221">
        <v>0.34722222222222299</v>
      </c>
      <c r="D23" s="257">
        <v>15</v>
      </c>
      <c r="E23" s="256">
        <v>0</v>
      </c>
      <c r="F23" s="255">
        <v>8.1018518518518516E-5</v>
      </c>
      <c r="G23" s="254"/>
      <c r="H23" s="254"/>
      <c r="I23" s="254"/>
      <c r="J23" s="253"/>
      <c r="K23" s="246"/>
      <c r="L23" s="246"/>
      <c r="M23" s="245"/>
      <c r="N23" s="245"/>
      <c r="O23" s="244"/>
      <c r="P23" s="206"/>
      <c r="Q23" s="206"/>
      <c r="R23" s="206"/>
      <c r="S23" s="243"/>
      <c r="T23" s="242"/>
      <c r="U23" s="151">
        <v>10.029999999999999</v>
      </c>
      <c r="V23" s="203">
        <f t="shared" si="0"/>
        <v>15</v>
      </c>
      <c r="W23" s="202"/>
      <c r="X23" s="202"/>
      <c r="Y23" s="156"/>
      <c r="Z23" s="156"/>
      <c r="AA23" s="156"/>
      <c r="AB23" s="201"/>
      <c r="AC23" s="200"/>
      <c r="AD23" s="199"/>
      <c r="AE23" s="199"/>
      <c r="AF23" s="199"/>
      <c r="AG23" s="199"/>
      <c r="AH23" s="199"/>
      <c r="AI23" s="199"/>
      <c r="AJ23" s="198"/>
      <c r="AK23" s="150"/>
      <c r="AL23" s="150"/>
      <c r="AM23" s="150"/>
    </row>
    <row r="24" spans="2:39" ht="15" customHeight="1">
      <c r="B24" s="171"/>
      <c r="C24" s="221">
        <v>0.35416666666666802</v>
      </c>
      <c r="D24" s="220">
        <v>20</v>
      </c>
      <c r="E24" s="219">
        <v>0</v>
      </c>
      <c r="F24" s="218">
        <v>9.2592592592592588E-5</v>
      </c>
      <c r="G24" s="254"/>
      <c r="H24" s="254"/>
      <c r="I24" s="254"/>
      <c r="J24" s="216"/>
      <c r="K24" s="209"/>
      <c r="L24" s="209"/>
      <c r="M24" s="208"/>
      <c r="N24" s="208"/>
      <c r="O24" s="207"/>
      <c r="P24" s="206"/>
      <c r="Q24" s="206"/>
      <c r="R24" s="206"/>
      <c r="S24" s="205"/>
      <c r="T24" s="204"/>
      <c r="U24" s="151">
        <v>11.15</v>
      </c>
      <c r="V24" s="203">
        <f t="shared" si="0"/>
        <v>20</v>
      </c>
      <c r="W24" s="202"/>
      <c r="X24" s="202"/>
      <c r="Y24" s="156"/>
      <c r="Z24" s="156"/>
      <c r="AA24" s="156"/>
      <c r="AB24" s="201"/>
      <c r="AC24" s="200"/>
      <c r="AD24" s="199"/>
      <c r="AE24" s="199"/>
      <c r="AF24" s="199"/>
      <c r="AG24" s="199"/>
      <c r="AH24" s="199"/>
      <c r="AI24" s="199"/>
      <c r="AJ24" s="198"/>
      <c r="AK24" s="150"/>
      <c r="AL24" s="150"/>
      <c r="AM24" s="150"/>
    </row>
    <row r="25" spans="2:39" ht="15" customHeight="1">
      <c r="B25" s="171"/>
      <c r="C25" s="221">
        <v>0.36111111111111199</v>
      </c>
      <c r="D25" s="257">
        <v>15</v>
      </c>
      <c r="E25" s="256">
        <v>0</v>
      </c>
      <c r="F25" s="255">
        <v>8.1018518518518516E-5</v>
      </c>
      <c r="G25" s="254"/>
      <c r="H25" s="254"/>
      <c r="I25" s="254"/>
      <c r="J25" s="253"/>
      <c r="K25" s="246"/>
      <c r="L25" s="246"/>
      <c r="M25" s="245"/>
      <c r="N25" s="245"/>
      <c r="O25" s="244"/>
      <c r="P25" s="206"/>
      <c r="Q25" s="206"/>
      <c r="R25" s="206"/>
      <c r="S25" s="243"/>
      <c r="T25" s="242"/>
      <c r="U25" s="151">
        <v>12.25</v>
      </c>
      <c r="V25" s="203">
        <f t="shared" si="0"/>
        <v>15</v>
      </c>
      <c r="W25" s="202"/>
      <c r="X25" s="202"/>
      <c r="Y25" s="156"/>
      <c r="Z25" s="156"/>
      <c r="AA25" s="156"/>
      <c r="AB25" s="201"/>
      <c r="AC25" s="200"/>
      <c r="AD25" s="199"/>
      <c r="AE25" s="199"/>
      <c r="AF25" s="199"/>
      <c r="AG25" s="199"/>
      <c r="AH25" s="199"/>
      <c r="AI25" s="199"/>
      <c r="AJ25" s="198"/>
      <c r="AK25" s="150"/>
      <c r="AL25" s="150"/>
      <c r="AM25" s="150"/>
    </row>
    <row r="26" spans="2:39" ht="15" customHeight="1">
      <c r="B26" s="171"/>
      <c r="C26" s="215">
        <v>0.36805555555555702</v>
      </c>
      <c r="D26" s="252">
        <v>25</v>
      </c>
      <c r="E26" s="251">
        <v>0</v>
      </c>
      <c r="F26" s="250">
        <v>1.3888888888888889E-4</v>
      </c>
      <c r="G26" s="249"/>
      <c r="H26" s="249"/>
      <c r="I26" s="249"/>
      <c r="J26" s="248"/>
      <c r="K26" s="209"/>
      <c r="L26" s="209"/>
      <c r="M26" s="208"/>
      <c r="N26" s="208"/>
      <c r="O26" s="207"/>
      <c r="P26" s="206"/>
      <c r="Q26" s="206"/>
      <c r="R26" s="206"/>
      <c r="S26" s="205"/>
      <c r="T26" s="204"/>
      <c r="U26" s="151">
        <v>13.45</v>
      </c>
      <c r="V26" s="203">
        <f t="shared" si="0"/>
        <v>25</v>
      </c>
      <c r="W26" s="202"/>
      <c r="X26" s="202"/>
      <c r="Y26" s="156"/>
      <c r="Z26" s="156"/>
      <c r="AA26" s="156"/>
      <c r="AB26" s="201"/>
      <c r="AC26" s="200"/>
      <c r="AD26" s="199"/>
      <c r="AE26" s="199"/>
      <c r="AF26" s="199"/>
      <c r="AG26" s="199"/>
      <c r="AH26" s="199"/>
      <c r="AI26" s="199"/>
      <c r="AJ26" s="198"/>
      <c r="AK26" s="150"/>
      <c r="AL26" s="150"/>
      <c r="AM26" s="150"/>
    </row>
    <row r="27" spans="2:39" ht="15" customHeight="1">
      <c r="B27" s="171"/>
      <c r="C27" s="235">
        <v>0.375</v>
      </c>
      <c r="D27" s="240">
        <v>15</v>
      </c>
      <c r="E27" s="239">
        <v>0</v>
      </c>
      <c r="F27" s="238">
        <v>9.2592592592592588E-5</v>
      </c>
      <c r="G27" s="237"/>
      <c r="H27" s="237"/>
      <c r="I27" s="237"/>
      <c r="J27" s="236"/>
      <c r="K27" s="209"/>
      <c r="L27" s="209"/>
      <c r="M27" s="208"/>
      <c r="N27" s="208"/>
      <c r="O27" s="207"/>
      <c r="P27" s="247"/>
      <c r="Q27" s="206"/>
      <c r="R27" s="206"/>
      <c r="S27" s="205"/>
      <c r="T27" s="204"/>
      <c r="U27" s="151">
        <v>14.55</v>
      </c>
      <c r="V27" s="203">
        <f t="shared" si="0"/>
        <v>15</v>
      </c>
      <c r="W27" s="202"/>
      <c r="X27" s="202"/>
      <c r="Y27" s="156"/>
      <c r="Z27" s="156"/>
      <c r="AA27" s="156"/>
      <c r="AB27" s="201"/>
      <c r="AC27" s="200"/>
      <c r="AD27" s="199"/>
      <c r="AE27" s="199"/>
      <c r="AF27" s="199"/>
      <c r="AG27" s="199"/>
      <c r="AH27" s="199"/>
      <c r="AI27" s="199"/>
      <c r="AJ27" s="198"/>
      <c r="AK27" s="150"/>
      <c r="AL27" s="150"/>
      <c r="AM27" s="150"/>
    </row>
    <row r="28" spans="2:39" ht="15" customHeight="1">
      <c r="B28" s="171"/>
      <c r="C28" s="235">
        <v>0.41666666666666669</v>
      </c>
      <c r="D28" s="234">
        <v>30</v>
      </c>
      <c r="E28" s="233">
        <v>0</v>
      </c>
      <c r="F28" s="232">
        <v>1.5046296296296297E-4</v>
      </c>
      <c r="G28" s="237"/>
      <c r="H28" s="237"/>
      <c r="I28" s="237"/>
      <c r="J28" s="230"/>
      <c r="K28" s="246"/>
      <c r="L28" s="246"/>
      <c r="M28" s="245"/>
      <c r="N28" s="245"/>
      <c r="O28" s="244"/>
      <c r="P28" s="206"/>
      <c r="Q28" s="206"/>
      <c r="R28" s="206"/>
      <c r="S28" s="243"/>
      <c r="T28" s="242"/>
      <c r="U28" s="151">
        <v>15.65</v>
      </c>
      <c r="V28" s="203">
        <f t="shared" si="0"/>
        <v>30</v>
      </c>
      <c r="W28" s="202"/>
      <c r="X28" s="202"/>
      <c r="Y28" s="156"/>
      <c r="Z28" s="156"/>
      <c r="AA28" s="156"/>
      <c r="AB28" s="201"/>
      <c r="AC28" s="200"/>
      <c r="AD28" s="199"/>
      <c r="AE28" s="199"/>
      <c r="AF28" s="199"/>
      <c r="AG28" s="199"/>
      <c r="AH28" s="199"/>
      <c r="AI28" s="199"/>
      <c r="AJ28" s="198"/>
      <c r="AK28" s="150"/>
      <c r="AL28" s="150"/>
      <c r="AM28" s="150"/>
    </row>
    <row r="29" spans="2:39" ht="15" customHeight="1">
      <c r="B29" s="171"/>
      <c r="C29" s="235">
        <v>0.45833333333333331</v>
      </c>
      <c r="D29" s="240">
        <v>10</v>
      </c>
      <c r="E29" s="239">
        <v>0</v>
      </c>
      <c r="F29" s="238">
        <v>5.7870370370370373E-5</v>
      </c>
      <c r="G29" s="241"/>
      <c r="H29" s="241"/>
      <c r="I29" s="241"/>
      <c r="J29" s="236"/>
      <c r="K29" s="209"/>
      <c r="L29" s="209"/>
      <c r="M29" s="208"/>
      <c r="N29" s="208"/>
      <c r="O29" s="207"/>
      <c r="P29" s="206"/>
      <c r="Q29" s="206"/>
      <c r="R29" s="206"/>
      <c r="S29" s="205"/>
      <c r="T29" s="204"/>
      <c r="U29" s="151">
        <v>16.8</v>
      </c>
      <c r="V29" s="203">
        <f t="shared" si="0"/>
        <v>10</v>
      </c>
      <c r="W29" s="202"/>
      <c r="X29" s="202"/>
      <c r="Y29" s="156"/>
      <c r="Z29" s="156"/>
      <c r="AA29" s="156"/>
      <c r="AB29" s="201"/>
      <c r="AC29" s="200"/>
      <c r="AD29" s="199"/>
      <c r="AE29" s="199"/>
      <c r="AF29" s="199"/>
      <c r="AG29" s="199"/>
      <c r="AH29" s="199"/>
      <c r="AI29" s="199"/>
      <c r="AJ29" s="198"/>
      <c r="AK29" s="150"/>
      <c r="AL29" s="150"/>
      <c r="AM29" s="150"/>
    </row>
    <row r="30" spans="2:39" ht="15" customHeight="1">
      <c r="B30" s="171"/>
      <c r="C30" s="235">
        <v>0.5</v>
      </c>
      <c r="D30" s="240">
        <v>40</v>
      </c>
      <c r="E30" s="239">
        <v>0</v>
      </c>
      <c r="F30" s="238">
        <v>1.3888888888888889E-4</v>
      </c>
      <c r="G30" s="241"/>
      <c r="H30" s="241"/>
      <c r="I30" s="241"/>
      <c r="J30" s="236"/>
      <c r="K30" s="209"/>
      <c r="L30" s="209"/>
      <c r="M30" s="208"/>
      <c r="N30" s="208"/>
      <c r="O30" s="207"/>
      <c r="P30" s="206"/>
      <c r="Q30" s="206"/>
      <c r="R30" s="206"/>
      <c r="S30" s="205"/>
      <c r="T30" s="204"/>
      <c r="U30" s="151">
        <v>17.95</v>
      </c>
      <c r="V30" s="203">
        <f t="shared" si="0"/>
        <v>40</v>
      </c>
      <c r="W30" s="202"/>
      <c r="X30" s="202"/>
      <c r="Y30" s="156"/>
      <c r="Z30" s="156"/>
      <c r="AA30" s="156"/>
      <c r="AB30" s="201"/>
      <c r="AC30" s="200"/>
      <c r="AD30" s="199"/>
      <c r="AE30" s="199"/>
      <c r="AF30" s="199"/>
      <c r="AG30" s="199"/>
      <c r="AH30" s="199"/>
      <c r="AI30" s="199"/>
      <c r="AJ30" s="198"/>
      <c r="AK30" s="150"/>
      <c r="AL30" s="150"/>
      <c r="AM30" s="150"/>
    </row>
    <row r="31" spans="2:39" ht="15" customHeight="1">
      <c r="B31" s="171"/>
      <c r="C31" s="235">
        <v>0.54166666666666663</v>
      </c>
      <c r="D31" s="240">
        <v>15</v>
      </c>
      <c r="E31" s="239">
        <v>0</v>
      </c>
      <c r="F31" s="238">
        <v>6.9444444444444444E-5</v>
      </c>
      <c r="G31" s="241"/>
      <c r="H31" s="241"/>
      <c r="I31" s="241"/>
      <c r="J31" s="236"/>
      <c r="K31" s="209"/>
      <c r="L31" s="209"/>
      <c r="M31" s="208"/>
      <c r="N31" s="208"/>
      <c r="O31" s="207"/>
      <c r="P31" s="206"/>
      <c r="Q31" s="206"/>
      <c r="R31" s="206"/>
      <c r="S31" s="205"/>
      <c r="T31" s="204"/>
      <c r="U31" s="151">
        <v>19.05</v>
      </c>
      <c r="V31" s="203">
        <f t="shared" si="0"/>
        <v>15</v>
      </c>
      <c r="W31" s="202"/>
      <c r="X31" s="202"/>
      <c r="Y31" s="156"/>
      <c r="Z31" s="156"/>
      <c r="AA31" s="156"/>
      <c r="AB31" s="201"/>
      <c r="AC31" s="200"/>
      <c r="AD31" s="199"/>
      <c r="AE31" s="199"/>
      <c r="AF31" s="199"/>
      <c r="AG31" s="199"/>
      <c r="AH31" s="199"/>
      <c r="AI31" s="199"/>
      <c r="AJ31" s="198"/>
      <c r="AK31" s="150"/>
      <c r="AL31" s="150"/>
      <c r="AM31" s="150"/>
    </row>
    <row r="32" spans="2:39" ht="15" customHeight="1">
      <c r="B32" s="171"/>
      <c r="C32" s="235">
        <v>0.58333333333333337</v>
      </c>
      <c r="D32" s="240">
        <v>25</v>
      </c>
      <c r="E32" s="239">
        <v>0</v>
      </c>
      <c r="F32" s="238">
        <v>1.1574074074074075E-4</v>
      </c>
      <c r="G32" s="241"/>
      <c r="H32" s="241"/>
      <c r="I32" s="241"/>
      <c r="J32" s="236"/>
      <c r="K32" s="209"/>
      <c r="L32" s="209"/>
      <c r="M32" s="208"/>
      <c r="N32" s="208"/>
      <c r="O32" s="207"/>
      <c r="P32" s="206"/>
      <c r="Q32" s="206"/>
      <c r="R32" s="206"/>
      <c r="S32" s="205"/>
      <c r="T32" s="204"/>
      <c r="U32" s="151">
        <v>20.149999999999999</v>
      </c>
      <c r="V32" s="203">
        <f t="shared" si="0"/>
        <v>25</v>
      </c>
      <c r="W32" s="202"/>
      <c r="X32" s="202"/>
      <c r="Y32" s="156"/>
      <c r="Z32" s="156"/>
      <c r="AA32" s="156"/>
      <c r="AB32" s="201"/>
      <c r="AC32" s="200"/>
      <c r="AD32" s="199"/>
      <c r="AE32" s="199"/>
      <c r="AF32" s="199"/>
      <c r="AG32" s="199"/>
      <c r="AH32" s="199"/>
      <c r="AI32" s="199"/>
      <c r="AJ32" s="198"/>
      <c r="AK32" s="150"/>
      <c r="AL32" s="150"/>
      <c r="AM32" s="150"/>
    </row>
    <row r="33" spans="2:39" ht="15" customHeight="1">
      <c r="B33" s="171"/>
      <c r="C33" s="235">
        <v>0.625</v>
      </c>
      <c r="D33" s="240">
        <v>20</v>
      </c>
      <c r="E33" s="239">
        <v>0</v>
      </c>
      <c r="F33" s="238">
        <v>1.0416666666666667E-4</v>
      </c>
      <c r="G33" s="237"/>
      <c r="H33" s="237"/>
      <c r="I33" s="237"/>
      <c r="J33" s="236"/>
      <c r="K33" s="209"/>
      <c r="L33" s="209"/>
      <c r="M33" s="208"/>
      <c r="N33" s="208"/>
      <c r="O33" s="207"/>
      <c r="P33" s="206"/>
      <c r="Q33" s="206"/>
      <c r="R33" s="206"/>
      <c r="S33" s="205"/>
      <c r="T33" s="204"/>
      <c r="U33" s="151">
        <v>21.25</v>
      </c>
      <c r="V33" s="203">
        <f t="shared" si="0"/>
        <v>20</v>
      </c>
      <c r="W33" s="202"/>
      <c r="X33" s="202"/>
      <c r="Y33" s="156"/>
      <c r="Z33" s="156"/>
      <c r="AA33" s="156"/>
      <c r="AB33" s="201"/>
      <c r="AC33" s="200"/>
      <c r="AD33" s="199"/>
      <c r="AE33" s="199"/>
      <c r="AF33" s="199"/>
      <c r="AG33" s="199"/>
      <c r="AH33" s="199"/>
      <c r="AI33" s="199"/>
      <c r="AJ33" s="198"/>
      <c r="AK33" s="150"/>
      <c r="AL33" s="150"/>
      <c r="AM33" s="150"/>
    </row>
    <row r="34" spans="2:39" ht="15" customHeight="1">
      <c r="B34" s="171"/>
      <c r="C34" s="235">
        <v>0.66666666666666663</v>
      </c>
      <c r="D34" s="234">
        <v>20</v>
      </c>
      <c r="E34" s="233">
        <v>0</v>
      </c>
      <c r="F34" s="232">
        <v>1.0416666666666667E-4</v>
      </c>
      <c r="G34" s="231"/>
      <c r="H34" s="231"/>
      <c r="I34" s="231"/>
      <c r="J34" s="230"/>
      <c r="K34" s="209"/>
      <c r="L34" s="209"/>
      <c r="M34" s="208"/>
      <c r="N34" s="208"/>
      <c r="O34" s="207"/>
      <c r="P34" s="206"/>
      <c r="Q34" s="206"/>
      <c r="R34" s="206"/>
      <c r="S34" s="205"/>
      <c r="T34" s="204"/>
      <c r="U34" s="151">
        <v>22.4</v>
      </c>
      <c r="V34" s="203">
        <f t="shared" si="0"/>
        <v>20</v>
      </c>
      <c r="W34" s="202"/>
      <c r="X34" s="202"/>
      <c r="Y34" s="156"/>
      <c r="Z34" s="156"/>
      <c r="AA34" s="156"/>
      <c r="AB34" s="201"/>
      <c r="AC34" s="200"/>
      <c r="AD34" s="199"/>
      <c r="AE34" s="199"/>
      <c r="AF34" s="199"/>
      <c r="AG34" s="199"/>
      <c r="AH34" s="199"/>
      <c r="AI34" s="199"/>
      <c r="AJ34" s="198"/>
      <c r="AK34" s="150"/>
      <c r="AL34" s="150"/>
      <c r="AM34" s="150"/>
    </row>
    <row r="35" spans="2:39" ht="15" customHeight="1">
      <c r="B35" s="171"/>
      <c r="C35" s="227">
        <v>0.70833333333333337</v>
      </c>
      <c r="D35" s="226">
        <v>60</v>
      </c>
      <c r="E35" s="225">
        <v>0</v>
      </c>
      <c r="F35" s="224">
        <v>1.9675925925925926E-4</v>
      </c>
      <c r="G35" s="223"/>
      <c r="H35" s="223"/>
      <c r="I35" s="223"/>
      <c r="J35" s="229"/>
      <c r="K35" s="209"/>
      <c r="L35" s="209"/>
      <c r="M35" s="208"/>
      <c r="N35" s="208"/>
      <c r="O35" s="207"/>
      <c r="P35" s="206"/>
      <c r="Q35" s="206"/>
      <c r="R35" s="206"/>
      <c r="S35" s="205"/>
      <c r="T35" s="204"/>
      <c r="U35" s="151">
        <v>23.55</v>
      </c>
      <c r="V35" s="203">
        <f t="shared" si="0"/>
        <v>60</v>
      </c>
      <c r="W35" s="202"/>
      <c r="X35" s="202"/>
      <c r="Y35" s="156"/>
      <c r="Z35" s="156"/>
      <c r="AA35" s="156"/>
      <c r="AB35" s="201"/>
      <c r="AC35" s="200"/>
      <c r="AD35" s="199"/>
      <c r="AE35" s="199"/>
      <c r="AF35" s="199"/>
      <c r="AG35" s="199"/>
      <c r="AH35" s="199"/>
      <c r="AI35" s="199"/>
      <c r="AJ35" s="198"/>
      <c r="AK35" s="150"/>
      <c r="AL35" s="150"/>
      <c r="AM35" s="150"/>
    </row>
    <row r="36" spans="2:39" ht="15" customHeight="1">
      <c r="B36" s="171"/>
      <c r="C36" s="221">
        <v>0.71527777777777779</v>
      </c>
      <c r="D36" s="220">
        <v>20</v>
      </c>
      <c r="E36" s="219">
        <v>0</v>
      </c>
      <c r="F36" s="218">
        <v>4.6296296296296294E-5</v>
      </c>
      <c r="G36" s="217"/>
      <c r="H36" s="217"/>
      <c r="I36" s="217"/>
      <c r="J36" s="216"/>
      <c r="K36" s="209"/>
      <c r="L36" s="209"/>
      <c r="M36" s="208"/>
      <c r="N36" s="208"/>
      <c r="O36" s="207"/>
      <c r="P36" s="206"/>
      <c r="Q36" s="206"/>
      <c r="R36" s="206"/>
      <c r="S36" s="205"/>
      <c r="T36" s="204"/>
      <c r="U36" s="151">
        <v>24.65</v>
      </c>
      <c r="V36" s="203">
        <f t="shared" si="0"/>
        <v>20</v>
      </c>
      <c r="W36" s="202"/>
      <c r="X36" s="202"/>
      <c r="Y36" s="156"/>
      <c r="Z36" s="156"/>
      <c r="AA36" s="156"/>
      <c r="AB36" s="201"/>
      <c r="AC36" s="200"/>
      <c r="AD36" s="199"/>
      <c r="AE36" s="199"/>
      <c r="AF36" s="199"/>
      <c r="AG36" s="199"/>
      <c r="AH36" s="199"/>
      <c r="AI36" s="199"/>
      <c r="AJ36" s="198"/>
      <c r="AK36" s="150"/>
      <c r="AL36" s="150"/>
      <c r="AM36" s="150"/>
    </row>
    <row r="37" spans="2:39" ht="15" customHeight="1">
      <c r="B37" s="171"/>
      <c r="C37" s="221">
        <v>0.72222222222222221</v>
      </c>
      <c r="D37" s="220">
        <v>70</v>
      </c>
      <c r="E37" s="219">
        <v>0</v>
      </c>
      <c r="F37" s="218">
        <v>1.8518518518518518E-4</v>
      </c>
      <c r="G37" s="217"/>
      <c r="H37" s="217"/>
      <c r="I37" s="217"/>
      <c r="J37" s="216"/>
      <c r="K37" s="209"/>
      <c r="L37" s="209"/>
      <c r="M37" s="208"/>
      <c r="N37" s="208"/>
      <c r="O37" s="207"/>
      <c r="P37" s="206"/>
      <c r="Q37" s="206"/>
      <c r="R37" s="206"/>
      <c r="S37" s="205"/>
      <c r="T37" s="204"/>
      <c r="U37" s="151">
        <v>25.8</v>
      </c>
      <c r="V37" s="203">
        <f t="shared" si="0"/>
        <v>70</v>
      </c>
      <c r="W37" s="202"/>
      <c r="X37" s="202"/>
      <c r="Y37" s="156"/>
      <c r="Z37" s="156"/>
      <c r="AA37" s="228">
        <f>TIME(0,30,0)</f>
        <v>2.0833333333333332E-2</v>
      </c>
      <c r="AB37" s="201"/>
      <c r="AC37" s="200"/>
      <c r="AD37" s="199"/>
      <c r="AE37" s="199"/>
      <c r="AF37" s="199"/>
      <c r="AG37" s="199"/>
      <c r="AH37" s="199"/>
      <c r="AI37" s="199"/>
      <c r="AJ37" s="198"/>
      <c r="AK37" s="150"/>
      <c r="AL37" s="150"/>
      <c r="AM37" s="150"/>
    </row>
    <row r="38" spans="2:39" ht="15" customHeight="1">
      <c r="B38" s="171"/>
      <c r="C38" s="221">
        <v>0.72916666666666663</v>
      </c>
      <c r="D38" s="220">
        <v>5</v>
      </c>
      <c r="E38" s="219">
        <v>0</v>
      </c>
      <c r="F38" s="218">
        <v>2.3148148148148147E-5</v>
      </c>
      <c r="G38" s="217"/>
      <c r="H38" s="217"/>
      <c r="I38" s="217"/>
      <c r="J38" s="216"/>
      <c r="K38" s="209"/>
      <c r="L38" s="209"/>
      <c r="M38" s="208"/>
      <c r="N38" s="208"/>
      <c r="O38" s="207"/>
      <c r="P38" s="206"/>
      <c r="Q38" s="206"/>
      <c r="R38" s="206"/>
      <c r="S38" s="205"/>
      <c r="T38" s="204"/>
      <c r="U38" s="151">
        <v>26.9</v>
      </c>
      <c r="V38" s="203">
        <f t="shared" si="0"/>
        <v>5</v>
      </c>
      <c r="W38" s="202"/>
      <c r="X38" s="202"/>
      <c r="Y38" s="156"/>
      <c r="Z38" s="156"/>
      <c r="AA38" s="156"/>
      <c r="AB38" s="201"/>
      <c r="AC38" s="200"/>
      <c r="AD38" s="199"/>
      <c r="AE38" s="199"/>
      <c r="AF38" s="199"/>
      <c r="AG38" s="199"/>
      <c r="AH38" s="199"/>
      <c r="AI38" s="199"/>
      <c r="AJ38" s="198"/>
      <c r="AK38" s="150"/>
      <c r="AL38" s="150"/>
      <c r="AM38" s="150"/>
    </row>
    <row r="39" spans="2:39" ht="15" customHeight="1">
      <c r="B39" s="171"/>
      <c r="C39" s="221">
        <v>0.73611111111111116</v>
      </c>
      <c r="D39" s="220">
        <v>40</v>
      </c>
      <c r="E39" s="219">
        <v>0</v>
      </c>
      <c r="F39" s="218">
        <v>1.6203703703703703E-4</v>
      </c>
      <c r="G39" s="217"/>
      <c r="H39" s="217"/>
      <c r="I39" s="217"/>
      <c r="J39" s="216"/>
      <c r="K39" s="209"/>
      <c r="L39" s="209"/>
      <c r="M39" s="208"/>
      <c r="N39" s="208"/>
      <c r="O39" s="207"/>
      <c r="P39" s="206"/>
      <c r="Q39" s="206"/>
      <c r="R39" s="206"/>
      <c r="S39" s="205"/>
      <c r="T39" s="204"/>
      <c r="U39" s="151">
        <v>28.03</v>
      </c>
      <c r="V39" s="203">
        <f t="shared" si="0"/>
        <v>40</v>
      </c>
      <c r="W39" s="202"/>
      <c r="X39" s="202"/>
      <c r="Y39" s="156"/>
      <c r="Z39" s="156"/>
      <c r="AA39" s="156"/>
      <c r="AB39" s="201"/>
      <c r="AC39" s="200"/>
      <c r="AD39" s="199"/>
      <c r="AE39" s="199"/>
      <c r="AF39" s="199"/>
      <c r="AG39" s="199"/>
      <c r="AH39" s="199"/>
      <c r="AI39" s="199"/>
      <c r="AJ39" s="198"/>
      <c r="AK39" s="150"/>
      <c r="AL39" s="150"/>
      <c r="AM39" s="150"/>
    </row>
    <row r="40" spans="2:39" ht="15" customHeight="1">
      <c r="B40" s="171"/>
      <c r="C40" s="215">
        <v>0.74305555555555547</v>
      </c>
      <c r="D40" s="214">
        <v>30</v>
      </c>
      <c r="E40" s="213">
        <v>0</v>
      </c>
      <c r="F40" s="212">
        <v>8.1018518518518516E-5</v>
      </c>
      <c r="G40" s="211"/>
      <c r="H40" s="211"/>
      <c r="I40" s="211"/>
      <c r="J40" s="210"/>
      <c r="K40" s="209"/>
      <c r="L40" s="209"/>
      <c r="M40" s="208"/>
      <c r="N40" s="208"/>
      <c r="O40" s="207"/>
      <c r="P40" s="206"/>
      <c r="Q40" s="206"/>
      <c r="R40" s="206"/>
      <c r="S40" s="205"/>
      <c r="T40" s="204"/>
      <c r="U40" s="151">
        <v>29.13</v>
      </c>
      <c r="V40" s="203">
        <f t="shared" si="0"/>
        <v>30</v>
      </c>
      <c r="W40" s="202"/>
      <c r="X40" s="202"/>
      <c r="Y40" s="156"/>
      <c r="Z40" s="156"/>
      <c r="AA40" s="156"/>
      <c r="AB40" s="201"/>
      <c r="AC40" s="200"/>
      <c r="AD40" s="199"/>
      <c r="AE40" s="199"/>
      <c r="AF40" s="199"/>
      <c r="AG40" s="199"/>
      <c r="AH40" s="199"/>
      <c r="AI40" s="199"/>
      <c r="AJ40" s="198"/>
      <c r="AK40" s="150"/>
      <c r="AL40" s="150"/>
      <c r="AM40" s="150"/>
    </row>
    <row r="41" spans="2:39" ht="15" customHeight="1">
      <c r="B41" s="171"/>
      <c r="C41" s="227">
        <v>0.75</v>
      </c>
      <c r="D41" s="226">
        <v>60</v>
      </c>
      <c r="E41" s="225">
        <v>0</v>
      </c>
      <c r="F41" s="224">
        <v>1.6203703703703703E-4</v>
      </c>
      <c r="G41" s="223"/>
      <c r="H41" s="222"/>
      <c r="I41" s="222"/>
      <c r="J41" s="216"/>
      <c r="K41" s="209"/>
      <c r="L41" s="209"/>
      <c r="M41" s="208"/>
      <c r="N41" s="208"/>
      <c r="O41" s="207"/>
      <c r="P41" s="206"/>
      <c r="Q41" s="206"/>
      <c r="R41" s="206"/>
      <c r="S41" s="205"/>
      <c r="T41" s="204"/>
      <c r="U41" s="151">
        <v>30.28</v>
      </c>
      <c r="V41" s="203">
        <f t="shared" si="0"/>
        <v>60</v>
      </c>
      <c r="W41" s="202"/>
      <c r="X41" s="202"/>
      <c r="Y41" s="156"/>
      <c r="Z41" s="156"/>
      <c r="AA41" s="156"/>
      <c r="AB41" s="201"/>
      <c r="AC41" s="200"/>
      <c r="AD41" s="199"/>
      <c r="AE41" s="199"/>
      <c r="AF41" s="199"/>
      <c r="AG41" s="199"/>
      <c r="AH41" s="199"/>
      <c r="AI41" s="199"/>
      <c r="AJ41" s="198"/>
      <c r="AK41" s="150"/>
      <c r="AL41" s="150"/>
      <c r="AM41" s="150"/>
    </row>
    <row r="42" spans="2:39" ht="15" customHeight="1">
      <c r="B42" s="171"/>
      <c r="C42" s="221">
        <v>0.75694444444444453</v>
      </c>
      <c r="D42" s="220">
        <v>60</v>
      </c>
      <c r="E42" s="219">
        <v>0</v>
      </c>
      <c r="F42" s="218">
        <v>2.0833333333333335E-4</v>
      </c>
      <c r="G42" s="217"/>
      <c r="H42" s="217"/>
      <c r="I42" s="217"/>
      <c r="J42" s="216"/>
      <c r="K42" s="209"/>
      <c r="L42" s="209"/>
      <c r="M42" s="208"/>
      <c r="N42" s="208"/>
      <c r="O42" s="207"/>
      <c r="P42" s="206"/>
      <c r="Q42" s="206"/>
      <c r="R42" s="206"/>
      <c r="S42" s="205"/>
      <c r="T42" s="204"/>
      <c r="U42" s="151">
        <v>31.4</v>
      </c>
      <c r="V42" s="203">
        <f t="shared" si="0"/>
        <v>60</v>
      </c>
      <c r="W42" s="202"/>
      <c r="X42" s="202"/>
      <c r="Y42" s="156"/>
      <c r="Z42" s="156"/>
      <c r="AA42" s="156"/>
      <c r="AB42" s="201"/>
      <c r="AC42" s="200"/>
      <c r="AD42" s="199"/>
      <c r="AE42" s="199"/>
      <c r="AF42" s="199"/>
      <c r="AG42" s="199"/>
      <c r="AH42" s="199"/>
      <c r="AI42" s="199"/>
      <c r="AJ42" s="198"/>
      <c r="AK42" s="150"/>
      <c r="AL42" s="150"/>
      <c r="AM42" s="150"/>
    </row>
    <row r="43" spans="2:39" ht="15" customHeight="1">
      <c r="B43" s="171"/>
      <c r="C43" s="221">
        <v>0.76388888888888884</v>
      </c>
      <c r="D43" s="220">
        <v>70</v>
      </c>
      <c r="E43" s="219">
        <v>0</v>
      </c>
      <c r="F43" s="218">
        <v>3.2407407407407406E-4</v>
      </c>
      <c r="G43" s="217"/>
      <c r="H43" s="217"/>
      <c r="I43" s="217"/>
      <c r="J43" s="216"/>
      <c r="K43" s="209"/>
      <c r="L43" s="209"/>
      <c r="M43" s="208"/>
      <c r="N43" s="208"/>
      <c r="O43" s="207"/>
      <c r="P43" s="206"/>
      <c r="Q43" s="206"/>
      <c r="R43" s="206"/>
      <c r="S43" s="205"/>
      <c r="T43" s="204"/>
      <c r="U43" s="151">
        <v>32.5</v>
      </c>
      <c r="V43" s="203">
        <f t="shared" si="0"/>
        <v>70</v>
      </c>
      <c r="W43" s="202"/>
      <c r="X43" s="202"/>
      <c r="Y43" s="156"/>
      <c r="Z43" s="156"/>
      <c r="AA43" s="156"/>
      <c r="AB43" s="201"/>
      <c r="AC43" s="200"/>
      <c r="AD43" s="199"/>
      <c r="AE43" s="199"/>
      <c r="AF43" s="199"/>
      <c r="AG43" s="199"/>
      <c r="AH43" s="199"/>
      <c r="AI43" s="199"/>
      <c r="AJ43" s="198"/>
      <c r="AK43" s="150"/>
      <c r="AL43" s="150"/>
      <c r="AM43" s="150"/>
    </row>
    <row r="44" spans="2:39" ht="15" customHeight="1">
      <c r="B44" s="171"/>
      <c r="C44" s="221">
        <v>0.77083333333333337</v>
      </c>
      <c r="D44" s="220">
        <v>40</v>
      </c>
      <c r="E44" s="219">
        <v>0</v>
      </c>
      <c r="F44" s="218">
        <v>1.9675925925925926E-4</v>
      </c>
      <c r="G44" s="217"/>
      <c r="H44" s="217"/>
      <c r="I44" s="217"/>
      <c r="J44" s="216"/>
      <c r="K44" s="209"/>
      <c r="L44" s="209"/>
      <c r="M44" s="208"/>
      <c r="N44" s="208"/>
      <c r="O44" s="207"/>
      <c r="P44" s="206"/>
      <c r="Q44" s="206"/>
      <c r="R44" s="206"/>
      <c r="S44" s="205"/>
      <c r="T44" s="204"/>
      <c r="U44" s="151">
        <v>33.700000000000003</v>
      </c>
      <c r="V44" s="203">
        <f t="shared" si="0"/>
        <v>40</v>
      </c>
      <c r="W44" s="202"/>
      <c r="X44" s="202"/>
      <c r="Y44" s="156"/>
      <c r="Z44" s="156"/>
      <c r="AA44" s="156"/>
      <c r="AB44" s="201"/>
      <c r="AC44" s="200"/>
      <c r="AD44" s="199"/>
      <c r="AE44" s="199"/>
      <c r="AF44" s="199"/>
      <c r="AG44" s="199"/>
      <c r="AH44" s="199"/>
      <c r="AI44" s="199"/>
      <c r="AJ44" s="198"/>
      <c r="AK44" s="150"/>
      <c r="AL44" s="150"/>
      <c r="AM44" s="150"/>
    </row>
    <row r="45" spans="2:39" ht="15" customHeight="1">
      <c r="B45" s="171"/>
      <c r="C45" s="221">
        <v>0.77777777777777779</v>
      </c>
      <c r="D45" s="220">
        <v>70</v>
      </c>
      <c r="E45" s="219">
        <v>0</v>
      </c>
      <c r="F45" s="218">
        <v>2.7777777777777778E-4</v>
      </c>
      <c r="G45" s="217"/>
      <c r="H45" s="217"/>
      <c r="I45" s="217"/>
      <c r="J45" s="216"/>
      <c r="K45" s="209"/>
      <c r="L45" s="209"/>
      <c r="M45" s="208"/>
      <c r="N45" s="208"/>
      <c r="O45" s="207"/>
      <c r="P45" s="206"/>
      <c r="Q45" s="206"/>
      <c r="R45" s="206"/>
      <c r="S45" s="205"/>
      <c r="T45" s="204"/>
      <c r="U45" s="151">
        <v>34.770000000000003</v>
      </c>
      <c r="V45" s="203">
        <f t="shared" si="0"/>
        <v>70</v>
      </c>
      <c r="W45" s="202"/>
      <c r="X45" s="202"/>
      <c r="Y45" s="156"/>
      <c r="Z45" s="156"/>
      <c r="AA45" s="156"/>
      <c r="AB45" s="201"/>
      <c r="AC45" s="200"/>
      <c r="AD45" s="199"/>
      <c r="AE45" s="199"/>
      <c r="AF45" s="199"/>
      <c r="AG45" s="199"/>
      <c r="AH45" s="199"/>
      <c r="AI45" s="199"/>
      <c r="AJ45" s="198"/>
      <c r="AK45" s="150"/>
      <c r="AL45" s="150"/>
      <c r="AM45" s="150"/>
    </row>
    <row r="46" spans="2:39" ht="15" customHeight="1">
      <c r="B46" s="171"/>
      <c r="C46" s="215">
        <v>0.78472222222222221</v>
      </c>
      <c r="D46" s="214">
        <v>40</v>
      </c>
      <c r="E46" s="213">
        <v>0</v>
      </c>
      <c r="F46" s="212">
        <v>1.5046296296296297E-4</v>
      </c>
      <c r="G46" s="211"/>
      <c r="H46" s="211"/>
      <c r="I46" s="211"/>
      <c r="J46" s="210"/>
      <c r="K46" s="209"/>
      <c r="L46" s="209"/>
      <c r="M46" s="208"/>
      <c r="N46" s="208"/>
      <c r="O46" s="207"/>
      <c r="P46" s="206"/>
      <c r="Q46" s="206"/>
      <c r="R46" s="206"/>
      <c r="S46" s="205"/>
      <c r="T46" s="204"/>
      <c r="U46" s="151">
        <v>35.9</v>
      </c>
      <c r="V46" s="203">
        <f t="shared" si="0"/>
        <v>40</v>
      </c>
      <c r="W46" s="202"/>
      <c r="X46" s="202"/>
      <c r="Y46" s="156"/>
      <c r="Z46" s="156"/>
      <c r="AA46" s="156"/>
      <c r="AB46" s="201"/>
      <c r="AC46" s="200"/>
      <c r="AD46" s="199"/>
      <c r="AE46" s="199"/>
      <c r="AF46" s="199"/>
      <c r="AG46" s="199"/>
      <c r="AH46" s="199"/>
      <c r="AI46" s="199"/>
      <c r="AJ46" s="198"/>
      <c r="AK46" s="150"/>
      <c r="AL46" s="150"/>
      <c r="AM46" s="150"/>
    </row>
    <row r="47" spans="2:39" ht="25.5" customHeight="1">
      <c r="B47" s="171"/>
      <c r="C47" s="197" t="s">
        <v>263</v>
      </c>
      <c r="D47" s="188"/>
      <c r="E47" s="188"/>
      <c r="F47" s="188"/>
      <c r="G47" s="188"/>
      <c r="H47" s="188"/>
      <c r="I47" s="188"/>
      <c r="J47" s="188"/>
      <c r="K47" s="188"/>
      <c r="L47" s="196"/>
      <c r="M47" s="195"/>
      <c r="N47" s="194"/>
      <c r="O47" s="193"/>
      <c r="P47" s="192"/>
      <c r="Q47" s="192"/>
      <c r="R47" s="192"/>
      <c r="S47" s="191"/>
      <c r="T47" s="163"/>
      <c r="U47" s="155"/>
      <c r="V47" s="156"/>
      <c r="W47" s="156"/>
      <c r="X47" s="156"/>
      <c r="Y47" s="156"/>
      <c r="Z47" s="156"/>
      <c r="AA47" s="156"/>
      <c r="AB47" s="156"/>
      <c r="AC47" s="158"/>
      <c r="AD47" s="157"/>
      <c r="AE47" s="157"/>
      <c r="AF47" s="157"/>
      <c r="AG47" s="157"/>
      <c r="AH47" s="157"/>
      <c r="AI47" s="157"/>
      <c r="AJ47" s="155"/>
    </row>
    <row r="48" spans="2:39" ht="5.0999999999999996" customHeight="1">
      <c r="B48" s="171"/>
      <c r="C48" s="190"/>
      <c r="D48" s="188"/>
      <c r="E48" s="188"/>
      <c r="F48" s="188"/>
      <c r="G48" s="188"/>
      <c r="H48" s="188"/>
      <c r="I48" s="188"/>
      <c r="J48" s="188"/>
      <c r="K48" s="188"/>
      <c r="L48" s="189"/>
      <c r="M48" s="189"/>
      <c r="N48" s="188"/>
      <c r="O48" s="187"/>
      <c r="P48" s="186"/>
      <c r="Q48" s="186"/>
      <c r="R48" s="186"/>
      <c r="S48" s="186"/>
      <c r="T48" s="163"/>
      <c r="U48" s="155"/>
      <c r="V48" s="156"/>
      <c r="W48" s="156"/>
      <c r="X48" s="156"/>
      <c r="Y48" s="156"/>
      <c r="Z48" s="156"/>
      <c r="AA48" s="156"/>
      <c r="AB48" s="156"/>
      <c r="AC48" s="158"/>
      <c r="AD48" s="157"/>
      <c r="AE48" s="157"/>
      <c r="AF48" s="157"/>
      <c r="AG48" s="157"/>
      <c r="AH48" s="157"/>
      <c r="AI48" s="157"/>
      <c r="AJ48" s="155"/>
    </row>
    <row r="49" spans="2:36" ht="15" customHeight="1">
      <c r="B49" s="171"/>
      <c r="C49" s="185"/>
      <c r="D49" s="184" t="s">
        <v>262</v>
      </c>
      <c r="E49" s="182"/>
      <c r="F49" s="182"/>
      <c r="G49" s="182"/>
      <c r="H49" s="182"/>
      <c r="I49" s="182"/>
      <c r="J49" s="182"/>
      <c r="K49" s="182"/>
      <c r="L49" s="183"/>
      <c r="M49" s="183"/>
      <c r="N49" s="182"/>
      <c r="O49" s="181"/>
      <c r="P49" s="180"/>
      <c r="Q49" s="180"/>
      <c r="R49" s="180"/>
      <c r="S49" s="179"/>
      <c r="T49" s="163"/>
      <c r="U49" s="155"/>
      <c r="V49" s="156"/>
      <c r="W49" s="156"/>
      <c r="X49" s="156"/>
      <c r="Y49" s="156"/>
      <c r="Z49" s="156"/>
      <c r="AA49" s="156"/>
      <c r="AB49" s="156"/>
      <c r="AC49" s="158"/>
      <c r="AD49" s="157"/>
      <c r="AE49" s="157"/>
      <c r="AF49" s="157"/>
      <c r="AG49" s="157"/>
      <c r="AH49" s="157"/>
      <c r="AI49" s="157"/>
      <c r="AJ49" s="155"/>
    </row>
    <row r="50" spans="2:36" ht="15" customHeight="1">
      <c r="B50" s="171"/>
      <c r="C50" s="178" t="s">
        <v>261</v>
      </c>
      <c r="D50" s="177" t="s">
        <v>260</v>
      </c>
      <c r="E50" s="175"/>
      <c r="F50" s="175"/>
      <c r="G50" s="175"/>
      <c r="H50" s="175"/>
      <c r="I50" s="175"/>
      <c r="J50" s="175"/>
      <c r="K50" s="175"/>
      <c r="L50" s="176"/>
      <c r="M50" s="176"/>
      <c r="N50" s="175"/>
      <c r="O50" s="174"/>
      <c r="P50" s="173"/>
      <c r="Q50" s="173"/>
      <c r="R50" s="173"/>
      <c r="S50" s="172"/>
      <c r="T50" s="163"/>
      <c r="U50" s="155"/>
      <c r="V50" s="156"/>
      <c r="W50" s="156"/>
      <c r="X50" s="156"/>
      <c r="Y50" s="156"/>
      <c r="Z50" s="156"/>
      <c r="AA50" s="156"/>
      <c r="AB50" s="156"/>
      <c r="AC50" s="158"/>
      <c r="AD50" s="157"/>
      <c r="AE50" s="157"/>
      <c r="AF50" s="157"/>
      <c r="AG50" s="157"/>
      <c r="AH50" s="157"/>
      <c r="AI50" s="157"/>
      <c r="AJ50" s="155"/>
    </row>
    <row r="51" spans="2:36" ht="15" customHeight="1">
      <c r="B51" s="171"/>
      <c r="C51" s="170"/>
      <c r="D51" s="169" t="s">
        <v>259</v>
      </c>
      <c r="E51" s="167"/>
      <c r="F51" s="167"/>
      <c r="G51" s="167"/>
      <c r="H51" s="167"/>
      <c r="I51" s="167"/>
      <c r="J51" s="167"/>
      <c r="K51" s="167"/>
      <c r="L51" s="168"/>
      <c r="M51" s="168"/>
      <c r="N51" s="167"/>
      <c r="O51" s="166"/>
      <c r="P51" s="165"/>
      <c r="Q51" s="165"/>
      <c r="R51" s="165"/>
      <c r="S51" s="164"/>
      <c r="T51" s="163"/>
      <c r="U51" s="155"/>
      <c r="V51" s="156"/>
      <c r="W51" s="156"/>
      <c r="X51" s="156"/>
      <c r="Y51" s="156"/>
      <c r="Z51" s="156"/>
      <c r="AA51" s="156"/>
      <c r="AB51" s="156"/>
      <c r="AC51" s="158"/>
      <c r="AD51" s="157"/>
      <c r="AE51" s="157"/>
      <c r="AF51" s="157"/>
      <c r="AG51" s="157"/>
      <c r="AH51" s="157"/>
      <c r="AI51" s="157"/>
      <c r="AJ51" s="155"/>
    </row>
    <row r="52" spans="2:36" ht="5.0999999999999996" customHeight="1">
      <c r="B52" s="162"/>
      <c r="C52" s="161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59"/>
      <c r="U52" s="155"/>
      <c r="V52" s="156"/>
      <c r="W52" s="156"/>
      <c r="X52" s="156"/>
      <c r="Y52" s="156"/>
      <c r="Z52" s="156"/>
      <c r="AA52" s="156"/>
      <c r="AB52" s="156"/>
      <c r="AC52" s="158"/>
      <c r="AD52" s="157"/>
      <c r="AE52" s="157"/>
      <c r="AF52" s="157"/>
      <c r="AG52" s="157"/>
      <c r="AH52" s="157"/>
      <c r="AI52" s="157"/>
      <c r="AJ52" s="155"/>
    </row>
    <row r="53" spans="2:36">
      <c r="U53" s="155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5"/>
    </row>
    <row r="54" spans="2:36">
      <c r="U54" s="155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5"/>
    </row>
    <row r="55" spans="2:36">
      <c r="U55" s="155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5"/>
    </row>
    <row r="56" spans="2:36">
      <c r="U56" s="155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5"/>
    </row>
    <row r="57" spans="2:36">
      <c r="U57" s="155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5"/>
    </row>
    <row r="58" spans="2:36">
      <c r="U58" s="155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5"/>
    </row>
    <row r="59" spans="2:36">
      <c r="U59" s="155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5"/>
    </row>
    <row r="60" spans="2:36">
      <c r="U60" s="155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5"/>
    </row>
    <row r="61" spans="2:36">
      <c r="U61" s="155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5"/>
    </row>
    <row r="62" spans="2:36">
      <c r="U62" s="155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5"/>
    </row>
    <row r="63" spans="2:36">
      <c r="U63" s="155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5"/>
    </row>
    <row r="64" spans="2:36">
      <c r="U64" s="155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5"/>
    </row>
    <row r="65" spans="21:36">
      <c r="U65" s="155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5"/>
    </row>
    <row r="66" spans="21:36">
      <c r="U66" s="155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5"/>
    </row>
    <row r="67" spans="21:36">
      <c r="U67" s="155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5"/>
    </row>
    <row r="68" spans="21:36">
      <c r="U68" s="155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5"/>
    </row>
    <row r="69" spans="21:36">
      <c r="U69" s="155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5"/>
    </row>
    <row r="70" spans="21:36">
      <c r="U70" s="155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5"/>
    </row>
    <row r="71" spans="21:36">
      <c r="U71" s="155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5"/>
    </row>
    <row r="72" spans="21:36">
      <c r="U72" s="155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5"/>
    </row>
    <row r="73" spans="21:36">
      <c r="U73" s="155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5"/>
    </row>
    <row r="74" spans="21:36">
      <c r="U74" s="155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5"/>
    </row>
    <row r="75" spans="21:36">
      <c r="U75" s="155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5"/>
    </row>
    <row r="76" spans="21:36">
      <c r="U76" s="155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5"/>
    </row>
    <row r="77" spans="21:36">
      <c r="U77" s="155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5"/>
    </row>
    <row r="78" spans="21:36">
      <c r="U78" s="155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5"/>
    </row>
    <row r="79" spans="21:36">
      <c r="U79" s="155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5"/>
    </row>
    <row r="80" spans="21:36">
      <c r="U80" s="155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5"/>
    </row>
    <row r="81" spans="21:36">
      <c r="U81" s="155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5"/>
    </row>
    <row r="82" spans="21:36">
      <c r="U82" s="155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5"/>
    </row>
    <row r="83" spans="21:36">
      <c r="U83" s="155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5"/>
    </row>
    <row r="84" spans="21:36">
      <c r="U84" s="155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5"/>
    </row>
    <row r="85" spans="21:36">
      <c r="U85" s="155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5"/>
    </row>
    <row r="86" spans="21:36">
      <c r="U86" s="155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5"/>
    </row>
    <row r="87" spans="21:36">
      <c r="U87" s="155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5"/>
    </row>
    <row r="88" spans="21:36">
      <c r="U88" s="155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5"/>
    </row>
    <row r="89" spans="21:36">
      <c r="U89" s="155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5"/>
    </row>
    <row r="90" spans="21:36">
      <c r="U90" s="155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5"/>
    </row>
    <row r="91" spans="21:36">
      <c r="U91" s="155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5"/>
    </row>
    <row r="92" spans="21:36">
      <c r="U92" s="155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5"/>
    </row>
    <row r="93" spans="21:36">
      <c r="U93" s="155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5"/>
    </row>
    <row r="94" spans="21:36">
      <c r="U94" s="155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5"/>
    </row>
    <row r="95" spans="21:36">
      <c r="U95" s="155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5"/>
    </row>
    <row r="96" spans="21:36">
      <c r="U96" s="155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5"/>
    </row>
    <row r="97" spans="21:36">
      <c r="U97" s="155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5"/>
    </row>
    <row r="98" spans="21:36">
      <c r="U98" s="155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5"/>
    </row>
    <row r="99" spans="21:36">
      <c r="U99" s="155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5"/>
    </row>
    <row r="100" spans="21:36">
      <c r="U100" s="155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5"/>
    </row>
    <row r="101" spans="21:36">
      <c r="U101" s="155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5"/>
    </row>
    <row r="102" spans="21:36">
      <c r="U102" s="155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5"/>
    </row>
    <row r="103" spans="21:36">
      <c r="U103" s="155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5"/>
    </row>
    <row r="104" spans="21:36">
      <c r="U104" s="155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5"/>
    </row>
    <row r="105" spans="21:36">
      <c r="U105" s="155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5"/>
    </row>
    <row r="106" spans="21:36">
      <c r="U106" s="155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5"/>
    </row>
    <row r="107" spans="21:36">
      <c r="U107" s="155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5"/>
    </row>
    <row r="108" spans="21:36">
      <c r="U108" s="155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5"/>
    </row>
    <row r="109" spans="21:36">
      <c r="U109" s="155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5"/>
    </row>
    <row r="110" spans="21:36">
      <c r="U110" s="155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5"/>
    </row>
    <row r="111" spans="21:36">
      <c r="U111" s="155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5"/>
    </row>
    <row r="112" spans="21:36">
      <c r="U112" s="155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5"/>
    </row>
    <row r="113" spans="21:36">
      <c r="U113" s="155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5"/>
    </row>
    <row r="114" spans="21:36">
      <c r="U114" s="155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5"/>
    </row>
    <row r="115" spans="21:36">
      <c r="U115" s="155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5"/>
    </row>
    <row r="116" spans="21:36">
      <c r="U116" s="155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5"/>
    </row>
    <row r="117" spans="21:36">
      <c r="U117" s="155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5"/>
    </row>
    <row r="118" spans="21:36">
      <c r="U118" s="155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5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1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50" customWidth="1"/>
    <col min="2" max="2" width="0.875" style="154" customWidth="1"/>
    <col min="3" max="3" width="8.125" style="153" customWidth="1"/>
    <col min="4" max="6" width="6.625" style="150" customWidth="1"/>
    <col min="7" max="10" width="3.25" style="150" customWidth="1"/>
    <col min="11" max="11" width="3.5" style="150" customWidth="1"/>
    <col min="12" max="18" width="5.625" style="150" customWidth="1"/>
    <col min="19" max="19" width="5" style="150" customWidth="1"/>
    <col min="20" max="20" width="1.625" style="150" customWidth="1"/>
    <col min="21" max="21" width="9" style="151"/>
    <col min="22" max="22" width="8.875" style="152" customWidth="1"/>
    <col min="23" max="24" width="4.625" style="152" customWidth="1"/>
    <col min="25" max="26" width="9" style="152"/>
    <col min="27" max="27" width="16.375" style="152" bestFit="1" customWidth="1"/>
    <col min="28" max="35" width="9" style="152"/>
    <col min="36" max="62" width="9" style="151"/>
    <col min="63" max="16384" width="9" style="150"/>
  </cols>
  <sheetData>
    <row r="2" spans="2:39" ht="20.100000000000001" customHeight="1">
      <c r="B2" s="312" t="s">
        <v>284</v>
      </c>
      <c r="C2" s="311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09"/>
    </row>
    <row r="3" spans="2:39" ht="20.100000000000001" customHeight="1">
      <c r="B3" s="171"/>
      <c r="C3" s="301" t="s">
        <v>283</v>
      </c>
      <c r="D3" s="308"/>
      <c r="E3" s="308"/>
      <c r="F3" s="308"/>
      <c r="G3" s="308"/>
      <c r="H3" s="308"/>
      <c r="I3" s="308"/>
      <c r="J3" s="308"/>
      <c r="K3" s="412" t="s">
        <v>282</v>
      </c>
      <c r="L3" s="186"/>
      <c r="M3" s="186"/>
      <c r="N3" s="186"/>
      <c r="O3" s="186"/>
      <c r="P3" s="186"/>
      <c r="Q3" s="186"/>
      <c r="R3" s="186"/>
      <c r="S3" s="186"/>
      <c r="T3" s="163"/>
    </row>
    <row r="4" spans="2:39" ht="30" customHeight="1">
      <c r="B4" s="171"/>
      <c r="C4" s="307" t="s">
        <v>281</v>
      </c>
      <c r="D4" s="306"/>
      <c r="E4" s="306"/>
      <c r="F4" s="306"/>
      <c r="G4" s="306"/>
      <c r="H4" s="306"/>
      <c r="I4" s="306"/>
      <c r="J4" s="306"/>
      <c r="K4" s="413"/>
      <c r="L4" s="186"/>
      <c r="M4" s="186"/>
      <c r="N4" s="186"/>
      <c r="O4" s="186"/>
      <c r="P4" s="186"/>
      <c r="Q4" s="186"/>
      <c r="R4" s="186"/>
      <c r="S4" s="186"/>
      <c r="T4" s="163"/>
    </row>
    <row r="5" spans="2:39" ht="20.100000000000001" customHeight="1">
      <c r="B5" s="300"/>
      <c r="C5" s="305" t="s">
        <v>280</v>
      </c>
      <c r="D5" s="298"/>
      <c r="E5" s="298"/>
      <c r="F5" s="298"/>
      <c r="G5" s="298"/>
      <c r="H5" s="298"/>
      <c r="I5" s="298"/>
      <c r="J5" s="298"/>
      <c r="K5" s="413"/>
      <c r="L5" s="186"/>
      <c r="M5" s="186"/>
      <c r="N5" s="186"/>
      <c r="O5" s="186"/>
      <c r="P5" s="186"/>
      <c r="Q5" s="186"/>
      <c r="R5" s="186"/>
      <c r="S5" s="186"/>
      <c r="T5" s="163"/>
    </row>
    <row r="6" spans="2:39" ht="30" customHeight="1">
      <c r="B6" s="162"/>
      <c r="C6" s="303" t="s">
        <v>279</v>
      </c>
      <c r="D6" s="192"/>
      <c r="E6" s="192"/>
      <c r="F6" s="192"/>
      <c r="G6" s="192"/>
      <c r="H6" s="192"/>
      <c r="I6" s="192"/>
      <c r="J6" s="192"/>
      <c r="K6" s="413"/>
      <c r="L6" s="186"/>
      <c r="M6" s="186"/>
      <c r="N6" s="186"/>
      <c r="O6" s="186"/>
      <c r="P6" s="186"/>
      <c r="Q6" s="186"/>
      <c r="R6" s="186"/>
      <c r="S6" s="186"/>
      <c r="T6" s="163"/>
    </row>
    <row r="7" spans="2:39" ht="20.100000000000001" customHeight="1">
      <c r="B7" s="300"/>
      <c r="C7" s="304" t="s">
        <v>278</v>
      </c>
      <c r="D7" s="298"/>
      <c r="E7" s="298"/>
      <c r="F7" s="298"/>
      <c r="G7" s="298"/>
      <c r="H7" s="298"/>
      <c r="I7" s="298"/>
      <c r="J7" s="298"/>
      <c r="K7" s="413"/>
      <c r="L7" s="186"/>
      <c r="M7" s="186"/>
      <c r="N7" s="186"/>
      <c r="O7" s="186"/>
      <c r="P7" s="186"/>
      <c r="Q7" s="186"/>
      <c r="R7" s="186"/>
      <c r="S7" s="186"/>
      <c r="T7" s="163"/>
    </row>
    <row r="8" spans="2:39" ht="30" customHeight="1">
      <c r="B8" s="162"/>
      <c r="C8" s="303" t="s">
        <v>277</v>
      </c>
      <c r="D8" s="192"/>
      <c r="E8" s="192"/>
      <c r="F8" s="192"/>
      <c r="G8" s="192"/>
      <c r="H8" s="192"/>
      <c r="I8" s="192"/>
      <c r="J8" s="192"/>
      <c r="K8" s="413"/>
      <c r="L8" s="186"/>
      <c r="M8" s="186"/>
      <c r="N8" s="186"/>
      <c r="O8" s="186"/>
      <c r="P8" s="186"/>
      <c r="Q8" s="186"/>
      <c r="R8" s="186"/>
      <c r="S8" s="186"/>
      <c r="T8" s="163"/>
    </row>
    <row r="9" spans="2:39" ht="20.100000000000001" customHeight="1">
      <c r="B9" s="171"/>
      <c r="C9" s="302" t="s">
        <v>276</v>
      </c>
      <c r="D9" s="186"/>
      <c r="E9" s="186"/>
      <c r="F9" s="186"/>
      <c r="G9" s="186"/>
      <c r="H9" s="186"/>
      <c r="I9" s="186"/>
      <c r="J9" s="186"/>
      <c r="K9" s="413"/>
      <c r="L9" s="186"/>
      <c r="M9" s="186"/>
      <c r="N9" s="186"/>
      <c r="O9" s="186"/>
      <c r="P9" s="186"/>
      <c r="Q9" s="186"/>
      <c r="R9" s="186"/>
      <c r="S9" s="186"/>
      <c r="T9" s="163"/>
    </row>
    <row r="10" spans="2:39" ht="30" customHeight="1">
      <c r="B10" s="171"/>
      <c r="C10" s="301"/>
      <c r="D10" s="186"/>
      <c r="E10" s="186"/>
      <c r="F10" s="186"/>
      <c r="G10" s="186"/>
      <c r="H10" s="186"/>
      <c r="I10" s="186"/>
      <c r="J10" s="186"/>
      <c r="K10" s="413"/>
      <c r="L10" s="186"/>
      <c r="M10" s="186"/>
      <c r="N10" s="186"/>
      <c r="O10" s="186"/>
      <c r="P10" s="186"/>
      <c r="Q10" s="186"/>
      <c r="R10" s="186"/>
      <c r="S10" s="186"/>
      <c r="T10" s="163"/>
    </row>
    <row r="11" spans="2:39" ht="12" customHeight="1">
      <c r="B11" s="300"/>
      <c r="C11" s="299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7"/>
      <c r="U11" s="198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198"/>
      <c r="AK11" s="150"/>
      <c r="AL11" s="150"/>
      <c r="AM11" s="150"/>
    </row>
    <row r="12" spans="2:39" ht="12.6" customHeight="1">
      <c r="B12" s="171"/>
      <c r="C12" s="296" t="s">
        <v>117</v>
      </c>
      <c r="D12" s="414" t="s">
        <v>297</v>
      </c>
      <c r="E12" s="415"/>
      <c r="F12" s="415"/>
      <c r="G12" s="415"/>
      <c r="H12" s="415"/>
      <c r="I12" s="415"/>
      <c r="J12" s="416"/>
      <c r="K12" s="295"/>
      <c r="L12" s="294" t="s">
        <v>274</v>
      </c>
      <c r="M12" s="293"/>
      <c r="N12" s="293"/>
      <c r="O12" s="293"/>
      <c r="P12" s="292"/>
      <c r="Q12" s="292"/>
      <c r="R12" s="292"/>
      <c r="S12" s="291"/>
      <c r="T12" s="285" t="s">
        <v>290</v>
      </c>
      <c r="U12" s="152" t="s">
        <v>272</v>
      </c>
      <c r="V12" s="156"/>
      <c r="W12" s="156"/>
      <c r="X12" s="156"/>
      <c r="Y12" s="156"/>
      <c r="Z12" s="156"/>
      <c r="AA12" s="156"/>
      <c r="AB12" s="201"/>
      <c r="AC12" s="201"/>
      <c r="AD12" s="201"/>
      <c r="AE12" s="201"/>
      <c r="AF12" s="201"/>
      <c r="AG12" s="201"/>
      <c r="AH12" s="201"/>
      <c r="AI12" s="201"/>
      <c r="AJ12" s="198"/>
      <c r="AK12" s="150"/>
      <c r="AL12" s="150"/>
      <c r="AM12" s="150"/>
    </row>
    <row r="13" spans="2:39" ht="12.6" customHeight="1">
      <c r="B13" s="171"/>
      <c r="C13" s="290"/>
      <c r="D13" s="289" t="s">
        <v>268</v>
      </c>
      <c r="E13" s="288" t="s">
        <v>271</v>
      </c>
      <c r="F13" s="288" t="s">
        <v>270</v>
      </c>
      <c r="G13" s="417" t="s">
        <v>269</v>
      </c>
      <c r="H13" s="418"/>
      <c r="I13" s="418"/>
      <c r="J13" s="419"/>
      <c r="K13" s="287"/>
      <c r="L13" s="287"/>
      <c r="M13" s="286"/>
      <c r="N13" s="277"/>
      <c r="O13" s="286"/>
      <c r="P13" s="247"/>
      <c r="Q13" s="247"/>
      <c r="R13" s="247"/>
      <c r="S13" s="285"/>
      <c r="T13" s="284"/>
      <c r="V13" s="283" t="s">
        <v>268</v>
      </c>
      <c r="W13" s="282"/>
      <c r="X13" s="282"/>
      <c r="Y13" s="156"/>
      <c r="Z13" s="156"/>
      <c r="AA13" s="156"/>
      <c r="AB13" s="201"/>
      <c r="AC13" s="201"/>
      <c r="AD13" s="201"/>
      <c r="AE13" s="201"/>
      <c r="AF13" s="201"/>
      <c r="AG13" s="201"/>
      <c r="AH13" s="201"/>
      <c r="AI13" s="201"/>
      <c r="AJ13" s="198"/>
      <c r="AK13" s="150"/>
      <c r="AL13" s="150"/>
      <c r="AM13" s="150"/>
    </row>
    <row r="14" spans="2:39" ht="12.6" customHeight="1">
      <c r="B14" s="171"/>
      <c r="C14" s="281" t="s">
        <v>267</v>
      </c>
      <c r="D14" s="279" t="s">
        <v>296</v>
      </c>
      <c r="E14" s="280" t="s">
        <v>265</v>
      </c>
      <c r="F14" s="280" t="s">
        <v>264</v>
      </c>
      <c r="G14" s="420"/>
      <c r="H14" s="421"/>
      <c r="I14" s="421"/>
      <c r="J14" s="422"/>
      <c r="K14" s="278"/>
      <c r="L14" s="278"/>
      <c r="M14" s="277"/>
      <c r="N14" s="277"/>
      <c r="O14" s="277"/>
      <c r="P14" s="276"/>
      <c r="Q14" s="276"/>
      <c r="R14" s="275"/>
      <c r="S14" s="274"/>
      <c r="T14" s="274"/>
      <c r="V14" s="202"/>
      <c r="W14" s="273"/>
      <c r="X14" s="273"/>
      <c r="Y14" s="156"/>
      <c r="Z14" s="156"/>
      <c r="AA14" s="156"/>
      <c r="AB14" s="201"/>
      <c r="AC14" s="201"/>
      <c r="AD14" s="201"/>
      <c r="AE14" s="201"/>
      <c r="AF14" s="201"/>
      <c r="AG14" s="201"/>
      <c r="AH14" s="201"/>
      <c r="AI14" s="272"/>
      <c r="AJ14" s="198"/>
      <c r="AK14" s="150"/>
      <c r="AL14" s="150"/>
      <c r="AM14" s="150"/>
    </row>
    <row r="15" spans="2:39" ht="15" customHeight="1">
      <c r="B15" s="171"/>
      <c r="C15" s="264">
        <v>0.29166666666666802</v>
      </c>
      <c r="D15" s="271">
        <v>20</v>
      </c>
      <c r="E15" s="270">
        <v>0</v>
      </c>
      <c r="F15" s="269">
        <v>6.018518518518519E-4</v>
      </c>
      <c r="G15" s="260"/>
      <c r="H15" s="268"/>
      <c r="I15" s="268"/>
      <c r="J15" s="267"/>
      <c r="K15" s="258"/>
      <c r="L15" s="246"/>
      <c r="M15" s="245"/>
      <c r="N15" s="245"/>
      <c r="O15" s="244"/>
      <c r="P15" s="206"/>
      <c r="Q15" s="206"/>
      <c r="R15" s="206"/>
      <c r="S15" s="243"/>
      <c r="T15" s="266"/>
      <c r="U15" s="151">
        <v>1.05</v>
      </c>
      <c r="V15" s="203">
        <f t="shared" ref="V15:V46" si="0">D15-E15</f>
        <v>20</v>
      </c>
      <c r="W15" s="202"/>
      <c r="X15" s="202"/>
      <c r="Y15" s="156"/>
      <c r="Z15" s="156"/>
      <c r="AA15" s="156"/>
      <c r="AB15" s="201"/>
      <c r="AC15" s="200"/>
      <c r="AD15" s="199"/>
      <c r="AE15" s="199"/>
      <c r="AF15" s="199"/>
      <c r="AG15" s="199"/>
      <c r="AH15" s="199"/>
      <c r="AI15" s="199"/>
      <c r="AJ15" s="198"/>
      <c r="AK15" s="150"/>
      <c r="AL15" s="150"/>
      <c r="AM15" s="150"/>
    </row>
    <row r="16" spans="2:39" ht="15" customHeight="1">
      <c r="B16" s="171"/>
      <c r="C16" s="221">
        <v>0.29861111111111199</v>
      </c>
      <c r="D16" s="220">
        <v>20</v>
      </c>
      <c r="E16" s="219">
        <v>0</v>
      </c>
      <c r="F16" s="218">
        <v>3.7037037037037035E-4</v>
      </c>
      <c r="G16" s="254"/>
      <c r="H16" s="254"/>
      <c r="I16" s="254"/>
      <c r="J16" s="216"/>
      <c r="K16" s="265"/>
      <c r="L16" s="209"/>
      <c r="M16" s="208"/>
      <c r="N16" s="208"/>
      <c r="O16" s="207"/>
      <c r="P16" s="206"/>
      <c r="Q16" s="206"/>
      <c r="R16" s="206"/>
      <c r="S16" s="205"/>
      <c r="T16" s="204"/>
      <c r="U16" s="151">
        <v>2.16</v>
      </c>
      <c r="V16" s="203">
        <f t="shared" si="0"/>
        <v>20</v>
      </c>
      <c r="W16" s="202"/>
      <c r="X16" s="202"/>
      <c r="Y16" s="156"/>
      <c r="Z16" s="156"/>
      <c r="AA16" s="156"/>
      <c r="AB16" s="201"/>
      <c r="AC16" s="200"/>
      <c r="AD16" s="199"/>
      <c r="AE16" s="199"/>
      <c r="AF16" s="199"/>
      <c r="AG16" s="199"/>
      <c r="AH16" s="199"/>
      <c r="AI16" s="199"/>
      <c r="AJ16" s="198"/>
      <c r="AK16" s="150"/>
      <c r="AL16" s="150"/>
      <c r="AM16" s="150"/>
    </row>
    <row r="17" spans="2:39" ht="15" customHeight="1">
      <c r="B17" s="171"/>
      <c r="C17" s="221">
        <v>0.30555555555555702</v>
      </c>
      <c r="D17" s="257">
        <v>70</v>
      </c>
      <c r="E17" s="256">
        <v>0</v>
      </c>
      <c r="F17" s="255">
        <v>4.861111111111111E-4</v>
      </c>
      <c r="G17" s="254"/>
      <c r="H17" s="254"/>
      <c r="I17" s="254"/>
      <c r="J17" s="253"/>
      <c r="K17" s="258"/>
      <c r="L17" s="246"/>
      <c r="M17" s="245"/>
      <c r="N17" s="245"/>
      <c r="O17" s="244"/>
      <c r="P17" s="206"/>
      <c r="Q17" s="206"/>
      <c r="R17" s="206"/>
      <c r="S17" s="243"/>
      <c r="T17" s="242"/>
      <c r="U17" s="151">
        <v>3.3</v>
      </c>
      <c r="V17" s="203">
        <f t="shared" si="0"/>
        <v>70</v>
      </c>
      <c r="W17" s="202"/>
      <c r="X17" s="202"/>
      <c r="Y17" s="156"/>
      <c r="Z17" s="156"/>
      <c r="AA17" s="156"/>
      <c r="AB17" s="201"/>
      <c r="AC17" s="200"/>
      <c r="AD17" s="199"/>
      <c r="AE17" s="199"/>
      <c r="AF17" s="199"/>
      <c r="AG17" s="199"/>
      <c r="AH17" s="199"/>
      <c r="AI17" s="199"/>
      <c r="AJ17" s="198"/>
      <c r="AK17" s="150"/>
      <c r="AL17" s="150"/>
      <c r="AM17" s="150"/>
    </row>
    <row r="18" spans="2:39" ht="15" customHeight="1">
      <c r="B18" s="171"/>
      <c r="C18" s="221">
        <v>0.312500000000001</v>
      </c>
      <c r="D18" s="220">
        <v>30</v>
      </c>
      <c r="E18" s="219">
        <v>0</v>
      </c>
      <c r="F18" s="218">
        <v>3.4722222222222224E-4</v>
      </c>
      <c r="G18" s="254"/>
      <c r="H18" s="254"/>
      <c r="I18" s="254"/>
      <c r="J18" s="216"/>
      <c r="K18" s="265"/>
      <c r="L18" s="209"/>
      <c r="M18" s="208"/>
      <c r="N18" s="208"/>
      <c r="O18" s="207"/>
      <c r="P18" s="206"/>
      <c r="Q18" s="206"/>
      <c r="R18" s="206"/>
      <c r="S18" s="205"/>
      <c r="T18" s="204"/>
      <c r="U18" s="151">
        <v>4.4000000000000004</v>
      </c>
      <c r="V18" s="203">
        <f t="shared" si="0"/>
        <v>30</v>
      </c>
      <c r="W18" s="202"/>
      <c r="X18" s="202"/>
      <c r="Y18" s="156"/>
      <c r="Z18" s="156"/>
      <c r="AA18" s="156"/>
      <c r="AB18" s="201"/>
      <c r="AC18" s="200"/>
      <c r="AD18" s="199"/>
      <c r="AE18" s="199"/>
      <c r="AF18" s="199"/>
      <c r="AG18" s="199"/>
      <c r="AH18" s="199"/>
      <c r="AI18" s="199"/>
      <c r="AJ18" s="198"/>
      <c r="AK18" s="150"/>
      <c r="AL18" s="150"/>
      <c r="AM18" s="150"/>
    </row>
    <row r="19" spans="2:39" ht="15" customHeight="1">
      <c r="B19" s="171"/>
      <c r="C19" s="221">
        <v>0.31944444444444497</v>
      </c>
      <c r="D19" s="257">
        <v>70</v>
      </c>
      <c r="E19" s="256">
        <v>0</v>
      </c>
      <c r="F19" s="255">
        <v>7.4074074074074081E-4</v>
      </c>
      <c r="G19" s="254"/>
      <c r="H19" s="254"/>
      <c r="I19" s="254"/>
      <c r="J19" s="253"/>
      <c r="K19" s="258"/>
      <c r="L19" s="246"/>
      <c r="M19" s="245"/>
      <c r="N19" s="245"/>
      <c r="O19" s="244"/>
      <c r="P19" s="206"/>
      <c r="Q19" s="206"/>
      <c r="R19" s="206"/>
      <c r="S19" s="243"/>
      <c r="T19" s="242"/>
      <c r="U19" s="151">
        <v>5.55</v>
      </c>
      <c r="V19" s="203">
        <f t="shared" si="0"/>
        <v>70</v>
      </c>
      <c r="W19" s="202"/>
      <c r="X19" s="202"/>
      <c r="Y19" s="156"/>
      <c r="Z19" s="156"/>
      <c r="AA19" s="156"/>
      <c r="AB19" s="201"/>
      <c r="AC19" s="200"/>
      <c r="AD19" s="199"/>
      <c r="AE19" s="199"/>
      <c r="AF19" s="199"/>
      <c r="AG19" s="199"/>
      <c r="AH19" s="199"/>
      <c r="AI19" s="199"/>
      <c r="AJ19" s="198"/>
      <c r="AK19" s="150"/>
      <c r="AL19" s="150"/>
      <c r="AM19" s="150"/>
    </row>
    <row r="20" spans="2:39" ht="15" customHeight="1">
      <c r="B20" s="171"/>
      <c r="C20" s="215">
        <v>0.32638888888889001</v>
      </c>
      <c r="D20" s="252">
        <v>25</v>
      </c>
      <c r="E20" s="251">
        <v>0</v>
      </c>
      <c r="F20" s="250">
        <v>4.861111111111111E-4</v>
      </c>
      <c r="G20" s="249"/>
      <c r="H20" s="249"/>
      <c r="I20" s="249"/>
      <c r="J20" s="248"/>
      <c r="K20" s="265"/>
      <c r="L20" s="209"/>
      <c r="M20" s="208"/>
      <c r="N20" s="208"/>
      <c r="O20" s="207"/>
      <c r="P20" s="206"/>
      <c r="Q20" s="206"/>
      <c r="R20" s="206"/>
      <c r="S20" s="205"/>
      <c r="T20" s="204"/>
      <c r="U20" s="151">
        <v>6.65</v>
      </c>
      <c r="V20" s="203">
        <f t="shared" si="0"/>
        <v>25</v>
      </c>
      <c r="W20" s="202"/>
      <c r="X20" s="202"/>
      <c r="Y20" s="156"/>
      <c r="Z20" s="156"/>
      <c r="AA20" s="156"/>
      <c r="AB20" s="201"/>
      <c r="AC20" s="200"/>
      <c r="AD20" s="199"/>
      <c r="AE20" s="199"/>
      <c r="AF20" s="199"/>
      <c r="AG20" s="199"/>
      <c r="AH20" s="199"/>
      <c r="AI20" s="199"/>
      <c r="AJ20" s="198"/>
      <c r="AK20" s="150"/>
      <c r="AL20" s="150"/>
      <c r="AM20" s="150"/>
    </row>
    <row r="21" spans="2:39" ht="15" customHeight="1">
      <c r="B21" s="171"/>
      <c r="C21" s="264">
        <v>0.33333333333333398</v>
      </c>
      <c r="D21" s="263">
        <v>70</v>
      </c>
      <c r="E21" s="262">
        <v>0</v>
      </c>
      <c r="F21" s="261">
        <v>7.1759259259259259E-4</v>
      </c>
      <c r="G21" s="260"/>
      <c r="H21" s="260"/>
      <c r="I21" s="260"/>
      <c r="J21" s="259"/>
      <c r="K21" s="258"/>
      <c r="L21" s="246"/>
      <c r="M21" s="245"/>
      <c r="N21" s="245"/>
      <c r="O21" s="244"/>
      <c r="P21" s="206"/>
      <c r="Q21" s="206"/>
      <c r="R21" s="206"/>
      <c r="S21" s="243"/>
      <c r="T21" s="242"/>
      <c r="U21" s="151">
        <v>7.8</v>
      </c>
      <c r="V21" s="203">
        <f t="shared" si="0"/>
        <v>70</v>
      </c>
      <c r="W21" s="202"/>
      <c r="X21" s="202"/>
      <c r="Y21" s="156"/>
      <c r="Z21" s="156"/>
      <c r="AA21" s="156"/>
      <c r="AB21" s="201"/>
      <c r="AC21" s="200"/>
      <c r="AD21" s="199"/>
      <c r="AE21" s="199"/>
      <c r="AF21" s="199"/>
      <c r="AG21" s="199"/>
      <c r="AH21" s="199"/>
      <c r="AI21" s="199"/>
      <c r="AJ21" s="198"/>
      <c r="AK21" s="150"/>
      <c r="AL21" s="150"/>
      <c r="AM21" s="150"/>
    </row>
    <row r="22" spans="2:39" ht="15" customHeight="1">
      <c r="B22" s="171"/>
      <c r="C22" s="221">
        <v>0.34027777777777901</v>
      </c>
      <c r="D22" s="220">
        <v>30</v>
      </c>
      <c r="E22" s="219">
        <v>0</v>
      </c>
      <c r="F22" s="218">
        <v>5.3240740740740744E-4</v>
      </c>
      <c r="G22" s="254"/>
      <c r="H22" s="254"/>
      <c r="I22" s="254"/>
      <c r="J22" s="216"/>
      <c r="K22" s="209"/>
      <c r="L22" s="209"/>
      <c r="M22" s="208"/>
      <c r="N22" s="208"/>
      <c r="O22" s="207"/>
      <c r="P22" s="206"/>
      <c r="Q22" s="206"/>
      <c r="R22" s="206"/>
      <c r="S22" s="205"/>
      <c r="T22" s="204"/>
      <c r="U22" s="151">
        <v>8.9</v>
      </c>
      <c r="V22" s="203">
        <f t="shared" si="0"/>
        <v>30</v>
      </c>
      <c r="W22" s="202"/>
      <c r="X22" s="202"/>
      <c r="Y22" s="156"/>
      <c r="Z22" s="156"/>
      <c r="AA22" s="156"/>
      <c r="AB22" s="201"/>
      <c r="AC22" s="200"/>
      <c r="AD22" s="199"/>
      <c r="AE22" s="199"/>
      <c r="AF22" s="199"/>
      <c r="AG22" s="199"/>
      <c r="AH22" s="199"/>
      <c r="AI22" s="199"/>
      <c r="AJ22" s="198"/>
      <c r="AK22" s="150"/>
      <c r="AL22" s="150"/>
      <c r="AM22" s="150"/>
    </row>
    <row r="23" spans="2:39" ht="15" customHeight="1">
      <c r="B23" s="171"/>
      <c r="C23" s="221">
        <v>0.34722222222222299</v>
      </c>
      <c r="D23" s="257">
        <v>30</v>
      </c>
      <c r="E23" s="256">
        <v>0</v>
      </c>
      <c r="F23" s="255">
        <v>4.861111111111111E-4</v>
      </c>
      <c r="G23" s="254"/>
      <c r="H23" s="254"/>
      <c r="I23" s="254"/>
      <c r="J23" s="253"/>
      <c r="K23" s="246"/>
      <c r="L23" s="246"/>
      <c r="M23" s="245"/>
      <c r="N23" s="245"/>
      <c r="O23" s="244"/>
      <c r="P23" s="206"/>
      <c r="Q23" s="206"/>
      <c r="R23" s="206"/>
      <c r="S23" s="243"/>
      <c r="T23" s="242"/>
      <c r="U23" s="151">
        <v>10.029999999999999</v>
      </c>
      <c r="V23" s="203">
        <f t="shared" si="0"/>
        <v>30</v>
      </c>
      <c r="W23" s="202"/>
      <c r="X23" s="202"/>
      <c r="Y23" s="156"/>
      <c r="Z23" s="156"/>
      <c r="AA23" s="156"/>
      <c r="AB23" s="201"/>
      <c r="AC23" s="200"/>
      <c r="AD23" s="199"/>
      <c r="AE23" s="199"/>
      <c r="AF23" s="199"/>
      <c r="AG23" s="199"/>
      <c r="AH23" s="199"/>
      <c r="AI23" s="199"/>
      <c r="AJ23" s="198"/>
      <c r="AK23" s="150"/>
      <c r="AL23" s="150"/>
      <c r="AM23" s="150"/>
    </row>
    <row r="24" spans="2:39" ht="15" customHeight="1">
      <c r="B24" s="171"/>
      <c r="C24" s="221">
        <v>0.35416666666666802</v>
      </c>
      <c r="D24" s="220">
        <v>40</v>
      </c>
      <c r="E24" s="219">
        <v>0</v>
      </c>
      <c r="F24" s="218">
        <v>6.3657407407407413E-4</v>
      </c>
      <c r="G24" s="254"/>
      <c r="H24" s="254"/>
      <c r="I24" s="254"/>
      <c r="J24" s="216"/>
      <c r="K24" s="209"/>
      <c r="L24" s="209"/>
      <c r="M24" s="208"/>
      <c r="N24" s="208"/>
      <c r="O24" s="207"/>
      <c r="P24" s="206"/>
      <c r="Q24" s="206"/>
      <c r="R24" s="206"/>
      <c r="S24" s="205"/>
      <c r="T24" s="204"/>
      <c r="U24" s="151">
        <v>11.15</v>
      </c>
      <c r="V24" s="203">
        <f t="shared" si="0"/>
        <v>40</v>
      </c>
      <c r="W24" s="202"/>
      <c r="X24" s="202"/>
      <c r="Y24" s="156"/>
      <c r="Z24" s="156"/>
      <c r="AA24" s="156"/>
      <c r="AB24" s="201"/>
      <c r="AC24" s="200"/>
      <c r="AD24" s="199"/>
      <c r="AE24" s="199"/>
      <c r="AF24" s="199"/>
      <c r="AG24" s="199"/>
      <c r="AH24" s="199"/>
      <c r="AI24" s="199"/>
      <c r="AJ24" s="198"/>
      <c r="AK24" s="150"/>
      <c r="AL24" s="150"/>
      <c r="AM24" s="150"/>
    </row>
    <row r="25" spans="2:39" ht="15" customHeight="1">
      <c r="B25" s="171"/>
      <c r="C25" s="221">
        <v>0.36111111111111199</v>
      </c>
      <c r="D25" s="257">
        <v>35</v>
      </c>
      <c r="E25" s="256">
        <v>0</v>
      </c>
      <c r="F25" s="255">
        <v>5.7870370370370367E-4</v>
      </c>
      <c r="G25" s="254"/>
      <c r="H25" s="254"/>
      <c r="I25" s="254"/>
      <c r="J25" s="253"/>
      <c r="K25" s="246"/>
      <c r="L25" s="246"/>
      <c r="M25" s="245"/>
      <c r="N25" s="245"/>
      <c r="O25" s="244"/>
      <c r="P25" s="206"/>
      <c r="Q25" s="206"/>
      <c r="R25" s="206"/>
      <c r="S25" s="243"/>
      <c r="T25" s="242"/>
      <c r="U25" s="151">
        <v>12.25</v>
      </c>
      <c r="V25" s="203">
        <f t="shared" si="0"/>
        <v>35</v>
      </c>
      <c r="W25" s="202"/>
      <c r="X25" s="202"/>
      <c r="Y25" s="156"/>
      <c r="Z25" s="156"/>
      <c r="AA25" s="156"/>
      <c r="AB25" s="201"/>
      <c r="AC25" s="200"/>
      <c r="AD25" s="199"/>
      <c r="AE25" s="199"/>
      <c r="AF25" s="199"/>
      <c r="AG25" s="199"/>
      <c r="AH25" s="199"/>
      <c r="AI25" s="199"/>
      <c r="AJ25" s="198"/>
      <c r="AK25" s="150"/>
      <c r="AL25" s="150"/>
      <c r="AM25" s="150"/>
    </row>
    <row r="26" spans="2:39" ht="15" customHeight="1">
      <c r="B26" s="171"/>
      <c r="C26" s="215">
        <v>0.36805555555555702</v>
      </c>
      <c r="D26" s="252">
        <v>90</v>
      </c>
      <c r="E26" s="251">
        <v>10</v>
      </c>
      <c r="F26" s="250">
        <v>1.4583333333333334E-3</v>
      </c>
      <c r="G26" s="249">
        <v>4</v>
      </c>
      <c r="H26" s="249"/>
      <c r="I26" s="249"/>
      <c r="J26" s="248"/>
      <c r="K26" s="209"/>
      <c r="L26" s="209"/>
      <c r="M26" s="208"/>
      <c r="N26" s="208"/>
      <c r="O26" s="207"/>
      <c r="P26" s="206"/>
      <c r="Q26" s="206"/>
      <c r="R26" s="206"/>
      <c r="S26" s="205"/>
      <c r="T26" s="204"/>
      <c r="U26" s="151">
        <v>13.45</v>
      </c>
      <c r="V26" s="203">
        <f t="shared" si="0"/>
        <v>80</v>
      </c>
      <c r="W26" s="202"/>
      <c r="X26" s="202"/>
      <c r="Y26" s="156"/>
      <c r="Z26" s="156"/>
      <c r="AA26" s="156"/>
      <c r="AB26" s="201"/>
      <c r="AC26" s="200"/>
      <c r="AD26" s="199"/>
      <c r="AE26" s="199"/>
      <c r="AF26" s="199"/>
      <c r="AG26" s="199"/>
      <c r="AH26" s="199"/>
      <c r="AI26" s="199"/>
      <c r="AJ26" s="198"/>
      <c r="AK26" s="150"/>
      <c r="AL26" s="150"/>
      <c r="AM26" s="150"/>
    </row>
    <row r="27" spans="2:39" ht="15" customHeight="1">
      <c r="B27" s="171"/>
      <c r="C27" s="235">
        <v>0.375</v>
      </c>
      <c r="D27" s="240">
        <v>40</v>
      </c>
      <c r="E27" s="239">
        <v>0</v>
      </c>
      <c r="F27" s="238">
        <v>4.3981481481481481E-4</v>
      </c>
      <c r="G27" s="237"/>
      <c r="H27" s="237"/>
      <c r="I27" s="237"/>
      <c r="J27" s="236"/>
      <c r="K27" s="209"/>
      <c r="L27" s="209"/>
      <c r="M27" s="208"/>
      <c r="N27" s="208"/>
      <c r="O27" s="207"/>
      <c r="P27" s="247"/>
      <c r="Q27" s="206"/>
      <c r="R27" s="206"/>
      <c r="S27" s="205"/>
      <c r="T27" s="204"/>
      <c r="U27" s="151">
        <v>14.55</v>
      </c>
      <c r="V27" s="203">
        <f t="shared" si="0"/>
        <v>40</v>
      </c>
      <c r="W27" s="202"/>
      <c r="X27" s="202"/>
      <c r="Y27" s="156"/>
      <c r="Z27" s="156"/>
      <c r="AA27" s="156"/>
      <c r="AB27" s="201"/>
      <c r="AC27" s="200"/>
      <c r="AD27" s="199"/>
      <c r="AE27" s="199"/>
      <c r="AF27" s="199"/>
      <c r="AG27" s="199"/>
      <c r="AH27" s="199"/>
      <c r="AI27" s="199"/>
      <c r="AJ27" s="198"/>
      <c r="AK27" s="150"/>
      <c r="AL27" s="150"/>
      <c r="AM27" s="150"/>
    </row>
    <row r="28" spans="2:39" ht="15" customHeight="1">
      <c r="B28" s="171"/>
      <c r="C28" s="235">
        <v>0.41666666666666669</v>
      </c>
      <c r="D28" s="234">
        <v>30</v>
      </c>
      <c r="E28" s="233">
        <v>0</v>
      </c>
      <c r="F28" s="232">
        <v>3.7037037037037035E-4</v>
      </c>
      <c r="G28" s="237"/>
      <c r="H28" s="237"/>
      <c r="I28" s="237"/>
      <c r="J28" s="230"/>
      <c r="K28" s="246"/>
      <c r="L28" s="246"/>
      <c r="M28" s="245"/>
      <c r="N28" s="245"/>
      <c r="O28" s="244"/>
      <c r="P28" s="206"/>
      <c r="Q28" s="206"/>
      <c r="R28" s="206"/>
      <c r="S28" s="243"/>
      <c r="T28" s="242"/>
      <c r="U28" s="151">
        <v>15.65</v>
      </c>
      <c r="V28" s="203">
        <f t="shared" si="0"/>
        <v>30</v>
      </c>
      <c r="W28" s="202"/>
      <c r="X28" s="202"/>
      <c r="Y28" s="156"/>
      <c r="Z28" s="156"/>
      <c r="AA28" s="156"/>
      <c r="AB28" s="201"/>
      <c r="AC28" s="200"/>
      <c r="AD28" s="199"/>
      <c r="AE28" s="199"/>
      <c r="AF28" s="199"/>
      <c r="AG28" s="199"/>
      <c r="AH28" s="199"/>
      <c r="AI28" s="199"/>
      <c r="AJ28" s="198"/>
      <c r="AK28" s="150"/>
      <c r="AL28" s="150"/>
      <c r="AM28" s="150"/>
    </row>
    <row r="29" spans="2:39" ht="15" customHeight="1">
      <c r="B29" s="171"/>
      <c r="C29" s="235">
        <v>0.45833333333333331</v>
      </c>
      <c r="D29" s="240">
        <v>30</v>
      </c>
      <c r="E29" s="239">
        <v>0</v>
      </c>
      <c r="F29" s="238">
        <v>4.1666666666666669E-4</v>
      </c>
      <c r="G29" s="241"/>
      <c r="H29" s="241"/>
      <c r="I29" s="241"/>
      <c r="J29" s="236"/>
      <c r="K29" s="209"/>
      <c r="L29" s="209"/>
      <c r="M29" s="208"/>
      <c r="N29" s="208"/>
      <c r="O29" s="207"/>
      <c r="P29" s="206"/>
      <c r="Q29" s="206"/>
      <c r="R29" s="206"/>
      <c r="S29" s="205"/>
      <c r="T29" s="204"/>
      <c r="U29" s="151">
        <v>16.8</v>
      </c>
      <c r="V29" s="203">
        <f t="shared" si="0"/>
        <v>30</v>
      </c>
      <c r="W29" s="202"/>
      <c r="X29" s="202"/>
      <c r="Y29" s="156"/>
      <c r="Z29" s="156"/>
      <c r="AA29" s="156"/>
      <c r="AB29" s="201"/>
      <c r="AC29" s="200"/>
      <c r="AD29" s="199"/>
      <c r="AE29" s="199"/>
      <c r="AF29" s="199"/>
      <c r="AG29" s="199"/>
      <c r="AH29" s="199"/>
      <c r="AI29" s="199"/>
      <c r="AJ29" s="198"/>
      <c r="AK29" s="150"/>
      <c r="AL29" s="150"/>
      <c r="AM29" s="150"/>
    </row>
    <row r="30" spans="2:39" ht="15" customHeight="1">
      <c r="B30" s="171"/>
      <c r="C30" s="235">
        <v>0.5</v>
      </c>
      <c r="D30" s="240">
        <v>15</v>
      </c>
      <c r="E30" s="239">
        <v>0</v>
      </c>
      <c r="F30" s="238">
        <v>3.2407407407407406E-4</v>
      </c>
      <c r="G30" s="241"/>
      <c r="H30" s="241"/>
      <c r="I30" s="241"/>
      <c r="J30" s="236"/>
      <c r="K30" s="209"/>
      <c r="L30" s="209"/>
      <c r="M30" s="208"/>
      <c r="N30" s="208"/>
      <c r="O30" s="207"/>
      <c r="P30" s="206"/>
      <c r="Q30" s="206"/>
      <c r="R30" s="206"/>
      <c r="S30" s="205"/>
      <c r="T30" s="204"/>
      <c r="U30" s="151">
        <v>17.95</v>
      </c>
      <c r="V30" s="203">
        <f t="shared" si="0"/>
        <v>15</v>
      </c>
      <c r="W30" s="202"/>
      <c r="X30" s="202"/>
      <c r="Y30" s="156"/>
      <c r="Z30" s="156"/>
      <c r="AA30" s="156"/>
      <c r="AB30" s="201"/>
      <c r="AC30" s="200"/>
      <c r="AD30" s="199"/>
      <c r="AE30" s="199"/>
      <c r="AF30" s="199"/>
      <c r="AG30" s="199"/>
      <c r="AH30" s="199"/>
      <c r="AI30" s="199"/>
      <c r="AJ30" s="198"/>
      <c r="AK30" s="150"/>
      <c r="AL30" s="150"/>
      <c r="AM30" s="150"/>
    </row>
    <row r="31" spans="2:39" ht="15" customHeight="1">
      <c r="B31" s="171"/>
      <c r="C31" s="235">
        <v>0.54166666666666663</v>
      </c>
      <c r="D31" s="240">
        <v>70</v>
      </c>
      <c r="E31" s="239">
        <v>0</v>
      </c>
      <c r="F31" s="238">
        <v>7.8703703703703705E-4</v>
      </c>
      <c r="G31" s="241"/>
      <c r="H31" s="241"/>
      <c r="I31" s="241"/>
      <c r="J31" s="236"/>
      <c r="K31" s="209"/>
      <c r="L31" s="209"/>
      <c r="M31" s="208"/>
      <c r="N31" s="208"/>
      <c r="O31" s="207"/>
      <c r="P31" s="206"/>
      <c r="Q31" s="206"/>
      <c r="R31" s="206"/>
      <c r="S31" s="205"/>
      <c r="T31" s="204"/>
      <c r="U31" s="151">
        <v>19.05</v>
      </c>
      <c r="V31" s="203">
        <f t="shared" si="0"/>
        <v>70</v>
      </c>
      <c r="W31" s="202"/>
      <c r="X31" s="202"/>
      <c r="Y31" s="156"/>
      <c r="Z31" s="156"/>
      <c r="AA31" s="156"/>
      <c r="AB31" s="201"/>
      <c r="AC31" s="200"/>
      <c r="AD31" s="199"/>
      <c r="AE31" s="199"/>
      <c r="AF31" s="199"/>
      <c r="AG31" s="199"/>
      <c r="AH31" s="199"/>
      <c r="AI31" s="199"/>
      <c r="AJ31" s="198"/>
      <c r="AK31" s="150"/>
      <c r="AL31" s="150"/>
      <c r="AM31" s="150"/>
    </row>
    <row r="32" spans="2:39" ht="15" customHeight="1">
      <c r="B32" s="171"/>
      <c r="C32" s="235">
        <v>0.58333333333333337</v>
      </c>
      <c r="D32" s="240">
        <v>45</v>
      </c>
      <c r="E32" s="239">
        <v>0</v>
      </c>
      <c r="F32" s="238">
        <v>3.4722222222222224E-4</v>
      </c>
      <c r="G32" s="241"/>
      <c r="H32" s="241"/>
      <c r="I32" s="241"/>
      <c r="J32" s="236"/>
      <c r="K32" s="209"/>
      <c r="L32" s="209"/>
      <c r="M32" s="208"/>
      <c r="N32" s="208"/>
      <c r="O32" s="207"/>
      <c r="P32" s="206"/>
      <c r="Q32" s="206"/>
      <c r="R32" s="206"/>
      <c r="S32" s="205"/>
      <c r="T32" s="204"/>
      <c r="U32" s="151">
        <v>20.149999999999999</v>
      </c>
      <c r="V32" s="203">
        <f t="shared" si="0"/>
        <v>45</v>
      </c>
      <c r="W32" s="202"/>
      <c r="X32" s="202"/>
      <c r="Y32" s="156"/>
      <c r="Z32" s="156"/>
      <c r="AA32" s="156"/>
      <c r="AB32" s="201"/>
      <c r="AC32" s="200"/>
      <c r="AD32" s="199"/>
      <c r="AE32" s="199"/>
      <c r="AF32" s="199"/>
      <c r="AG32" s="199"/>
      <c r="AH32" s="199"/>
      <c r="AI32" s="199"/>
      <c r="AJ32" s="198"/>
      <c r="AK32" s="150"/>
      <c r="AL32" s="150"/>
      <c r="AM32" s="150"/>
    </row>
    <row r="33" spans="2:39" ht="15" customHeight="1">
      <c r="B33" s="171"/>
      <c r="C33" s="235">
        <v>0.625</v>
      </c>
      <c r="D33" s="240">
        <v>70</v>
      </c>
      <c r="E33" s="239">
        <v>0</v>
      </c>
      <c r="F33" s="238">
        <v>6.4814814814814813E-4</v>
      </c>
      <c r="G33" s="237"/>
      <c r="H33" s="237"/>
      <c r="I33" s="237"/>
      <c r="J33" s="236"/>
      <c r="K33" s="209"/>
      <c r="L33" s="209"/>
      <c r="M33" s="208"/>
      <c r="N33" s="208"/>
      <c r="O33" s="207"/>
      <c r="P33" s="206"/>
      <c r="Q33" s="206"/>
      <c r="R33" s="206"/>
      <c r="S33" s="205"/>
      <c r="T33" s="204"/>
      <c r="U33" s="151">
        <v>21.25</v>
      </c>
      <c r="V33" s="203">
        <f t="shared" si="0"/>
        <v>70</v>
      </c>
      <c r="W33" s="202"/>
      <c r="X33" s="202"/>
      <c r="Y33" s="156"/>
      <c r="Z33" s="156"/>
      <c r="AA33" s="156"/>
      <c r="AB33" s="201"/>
      <c r="AC33" s="200"/>
      <c r="AD33" s="199"/>
      <c r="AE33" s="199"/>
      <c r="AF33" s="199"/>
      <c r="AG33" s="199"/>
      <c r="AH33" s="199"/>
      <c r="AI33" s="199"/>
      <c r="AJ33" s="198"/>
      <c r="AK33" s="150"/>
      <c r="AL33" s="150"/>
      <c r="AM33" s="150"/>
    </row>
    <row r="34" spans="2:39" ht="15" customHeight="1">
      <c r="B34" s="171"/>
      <c r="C34" s="235">
        <v>0.66666666666666663</v>
      </c>
      <c r="D34" s="234">
        <v>140</v>
      </c>
      <c r="E34" s="233">
        <v>65</v>
      </c>
      <c r="F34" s="232">
        <v>2.0254629629629633E-3</v>
      </c>
      <c r="G34" s="231">
        <v>4</v>
      </c>
      <c r="H34" s="231"/>
      <c r="I34" s="231"/>
      <c r="J34" s="230"/>
      <c r="K34" s="209"/>
      <c r="L34" s="209"/>
      <c r="M34" s="208"/>
      <c r="N34" s="208"/>
      <c r="O34" s="207"/>
      <c r="P34" s="206"/>
      <c r="Q34" s="206"/>
      <c r="R34" s="206"/>
      <c r="S34" s="205"/>
      <c r="T34" s="204"/>
      <c r="U34" s="151">
        <v>22.4</v>
      </c>
      <c r="V34" s="203">
        <f t="shared" si="0"/>
        <v>75</v>
      </c>
      <c r="W34" s="202"/>
      <c r="X34" s="202"/>
      <c r="Y34" s="156"/>
      <c r="Z34" s="156"/>
      <c r="AA34" s="156"/>
      <c r="AB34" s="201"/>
      <c r="AC34" s="200"/>
      <c r="AD34" s="199"/>
      <c r="AE34" s="199"/>
      <c r="AF34" s="199"/>
      <c r="AG34" s="199"/>
      <c r="AH34" s="199"/>
      <c r="AI34" s="199"/>
      <c r="AJ34" s="198"/>
      <c r="AK34" s="150"/>
      <c r="AL34" s="150"/>
      <c r="AM34" s="150"/>
    </row>
    <row r="35" spans="2:39" ht="15" customHeight="1">
      <c r="B35" s="171"/>
      <c r="C35" s="227">
        <v>0.70833333333333337</v>
      </c>
      <c r="D35" s="226">
        <v>100</v>
      </c>
      <c r="E35" s="225">
        <v>15</v>
      </c>
      <c r="F35" s="224">
        <v>1.5046296296296296E-3</v>
      </c>
      <c r="G35" s="223">
        <v>4</v>
      </c>
      <c r="H35" s="223"/>
      <c r="I35" s="223"/>
      <c r="J35" s="229"/>
      <c r="K35" s="209"/>
      <c r="L35" s="209"/>
      <c r="M35" s="208"/>
      <c r="N35" s="208"/>
      <c r="O35" s="207"/>
      <c r="P35" s="206"/>
      <c r="Q35" s="206"/>
      <c r="R35" s="206"/>
      <c r="S35" s="205"/>
      <c r="T35" s="204"/>
      <c r="U35" s="151">
        <v>23.55</v>
      </c>
      <c r="V35" s="203">
        <f t="shared" si="0"/>
        <v>85</v>
      </c>
      <c r="W35" s="202"/>
      <c r="X35" s="202"/>
      <c r="Y35" s="156"/>
      <c r="Z35" s="156"/>
      <c r="AA35" s="156"/>
      <c r="AB35" s="201"/>
      <c r="AC35" s="200"/>
      <c r="AD35" s="199"/>
      <c r="AE35" s="199"/>
      <c r="AF35" s="199"/>
      <c r="AG35" s="199"/>
      <c r="AH35" s="199"/>
      <c r="AI35" s="199"/>
      <c r="AJ35" s="198"/>
      <c r="AK35" s="150"/>
      <c r="AL35" s="150"/>
      <c r="AM35" s="150"/>
    </row>
    <row r="36" spans="2:39" ht="15" customHeight="1">
      <c r="B36" s="171"/>
      <c r="C36" s="221">
        <v>0.71527777777777779</v>
      </c>
      <c r="D36" s="220">
        <v>115</v>
      </c>
      <c r="E36" s="219">
        <v>0</v>
      </c>
      <c r="F36" s="218">
        <v>6.5972222222222224E-4</v>
      </c>
      <c r="G36" s="217"/>
      <c r="H36" s="217"/>
      <c r="I36" s="217"/>
      <c r="J36" s="216"/>
      <c r="K36" s="209"/>
      <c r="L36" s="209"/>
      <c r="M36" s="208"/>
      <c r="N36" s="208"/>
      <c r="O36" s="207"/>
      <c r="P36" s="206"/>
      <c r="Q36" s="206"/>
      <c r="R36" s="206"/>
      <c r="S36" s="205"/>
      <c r="T36" s="204"/>
      <c r="U36" s="151">
        <v>24.65</v>
      </c>
      <c r="V36" s="203">
        <f t="shared" si="0"/>
        <v>115</v>
      </c>
      <c r="W36" s="202"/>
      <c r="X36" s="202"/>
      <c r="Y36" s="156"/>
      <c r="Z36" s="156"/>
      <c r="AA36" s="156"/>
      <c r="AB36" s="201"/>
      <c r="AC36" s="200"/>
      <c r="AD36" s="199"/>
      <c r="AE36" s="199"/>
      <c r="AF36" s="199"/>
      <c r="AG36" s="199"/>
      <c r="AH36" s="199"/>
      <c r="AI36" s="199"/>
      <c r="AJ36" s="198"/>
      <c r="AK36" s="150"/>
      <c r="AL36" s="150"/>
      <c r="AM36" s="150"/>
    </row>
    <row r="37" spans="2:39" ht="15" customHeight="1">
      <c r="B37" s="171"/>
      <c r="C37" s="221">
        <v>0.72222222222222221</v>
      </c>
      <c r="D37" s="220">
        <v>80</v>
      </c>
      <c r="E37" s="219">
        <v>0</v>
      </c>
      <c r="F37" s="218">
        <v>3.8194444444444446E-4</v>
      </c>
      <c r="G37" s="217"/>
      <c r="H37" s="217"/>
      <c r="I37" s="217"/>
      <c r="J37" s="216"/>
      <c r="K37" s="209"/>
      <c r="L37" s="209"/>
      <c r="M37" s="208"/>
      <c r="N37" s="208"/>
      <c r="O37" s="207"/>
      <c r="P37" s="206"/>
      <c r="Q37" s="206"/>
      <c r="R37" s="206"/>
      <c r="S37" s="205"/>
      <c r="T37" s="204"/>
      <c r="U37" s="151">
        <v>25.8</v>
      </c>
      <c r="V37" s="203">
        <f t="shared" si="0"/>
        <v>80</v>
      </c>
      <c r="W37" s="202"/>
      <c r="X37" s="202"/>
      <c r="Y37" s="156"/>
      <c r="Z37" s="156"/>
      <c r="AA37" s="228">
        <f>TIME(0,30,0)</f>
        <v>2.0833333333333332E-2</v>
      </c>
      <c r="AB37" s="201"/>
      <c r="AC37" s="200"/>
      <c r="AD37" s="199"/>
      <c r="AE37" s="199"/>
      <c r="AF37" s="199"/>
      <c r="AG37" s="199"/>
      <c r="AH37" s="199"/>
      <c r="AI37" s="199"/>
      <c r="AJ37" s="198"/>
      <c r="AK37" s="150"/>
      <c r="AL37" s="150"/>
      <c r="AM37" s="150"/>
    </row>
    <row r="38" spans="2:39" ht="15" customHeight="1">
      <c r="B38" s="171"/>
      <c r="C38" s="221">
        <v>0.72916666666666663</v>
      </c>
      <c r="D38" s="220">
        <v>100</v>
      </c>
      <c r="E38" s="219">
        <v>0</v>
      </c>
      <c r="F38" s="218">
        <v>4.1666666666666669E-4</v>
      </c>
      <c r="G38" s="217"/>
      <c r="H38" s="217"/>
      <c r="I38" s="217"/>
      <c r="J38" s="216"/>
      <c r="K38" s="209"/>
      <c r="L38" s="209"/>
      <c r="M38" s="208"/>
      <c r="N38" s="208"/>
      <c r="O38" s="207"/>
      <c r="P38" s="206"/>
      <c r="Q38" s="206"/>
      <c r="R38" s="206"/>
      <c r="S38" s="205"/>
      <c r="T38" s="204"/>
      <c r="U38" s="151">
        <v>26.9</v>
      </c>
      <c r="V38" s="203">
        <f t="shared" si="0"/>
        <v>100</v>
      </c>
      <c r="W38" s="202"/>
      <c r="X38" s="202"/>
      <c r="Y38" s="156"/>
      <c r="Z38" s="156"/>
      <c r="AA38" s="156"/>
      <c r="AB38" s="201"/>
      <c r="AC38" s="200"/>
      <c r="AD38" s="199"/>
      <c r="AE38" s="199"/>
      <c r="AF38" s="199"/>
      <c r="AG38" s="199"/>
      <c r="AH38" s="199"/>
      <c r="AI38" s="199"/>
      <c r="AJ38" s="198"/>
      <c r="AK38" s="150"/>
      <c r="AL38" s="150"/>
      <c r="AM38" s="150"/>
    </row>
    <row r="39" spans="2:39" ht="15" customHeight="1">
      <c r="B39" s="171"/>
      <c r="C39" s="221">
        <v>0.73611111111111116</v>
      </c>
      <c r="D39" s="220">
        <v>80</v>
      </c>
      <c r="E39" s="219">
        <v>0</v>
      </c>
      <c r="F39" s="218">
        <v>7.291666666666667E-4</v>
      </c>
      <c r="G39" s="217"/>
      <c r="H39" s="217"/>
      <c r="I39" s="217"/>
      <c r="J39" s="216"/>
      <c r="K39" s="209"/>
      <c r="L39" s="209"/>
      <c r="M39" s="208"/>
      <c r="N39" s="208"/>
      <c r="O39" s="207"/>
      <c r="P39" s="206"/>
      <c r="Q39" s="206"/>
      <c r="R39" s="206"/>
      <c r="S39" s="205"/>
      <c r="T39" s="204"/>
      <c r="U39" s="151">
        <v>28.03</v>
      </c>
      <c r="V39" s="203">
        <f t="shared" si="0"/>
        <v>80</v>
      </c>
      <c r="W39" s="202"/>
      <c r="X39" s="202"/>
      <c r="Y39" s="156"/>
      <c r="Z39" s="156"/>
      <c r="AA39" s="156"/>
      <c r="AB39" s="201"/>
      <c r="AC39" s="200"/>
      <c r="AD39" s="199"/>
      <c r="AE39" s="199"/>
      <c r="AF39" s="199"/>
      <c r="AG39" s="199"/>
      <c r="AH39" s="199"/>
      <c r="AI39" s="199"/>
      <c r="AJ39" s="198"/>
      <c r="AK39" s="150"/>
      <c r="AL39" s="150"/>
      <c r="AM39" s="150"/>
    </row>
    <row r="40" spans="2:39" ht="15" customHeight="1">
      <c r="B40" s="171"/>
      <c r="C40" s="215">
        <v>0.74305555555555547</v>
      </c>
      <c r="D40" s="214">
        <v>80</v>
      </c>
      <c r="E40" s="213">
        <v>0</v>
      </c>
      <c r="F40" s="212">
        <v>7.6388888888888893E-4</v>
      </c>
      <c r="G40" s="211"/>
      <c r="H40" s="211"/>
      <c r="I40" s="211"/>
      <c r="J40" s="210"/>
      <c r="K40" s="209"/>
      <c r="L40" s="209"/>
      <c r="M40" s="208"/>
      <c r="N40" s="208"/>
      <c r="O40" s="207"/>
      <c r="P40" s="206"/>
      <c r="Q40" s="206"/>
      <c r="R40" s="206"/>
      <c r="S40" s="205"/>
      <c r="T40" s="204"/>
      <c r="U40" s="151">
        <v>29.13</v>
      </c>
      <c r="V40" s="203">
        <f t="shared" si="0"/>
        <v>80</v>
      </c>
      <c r="W40" s="202"/>
      <c r="X40" s="202"/>
      <c r="Y40" s="156"/>
      <c r="Z40" s="156"/>
      <c r="AA40" s="156"/>
      <c r="AB40" s="201"/>
      <c r="AC40" s="200"/>
      <c r="AD40" s="199"/>
      <c r="AE40" s="199"/>
      <c r="AF40" s="199"/>
      <c r="AG40" s="199"/>
      <c r="AH40" s="199"/>
      <c r="AI40" s="199"/>
      <c r="AJ40" s="198"/>
      <c r="AK40" s="150"/>
      <c r="AL40" s="150"/>
      <c r="AM40" s="150"/>
    </row>
    <row r="41" spans="2:39" ht="15" customHeight="1">
      <c r="B41" s="171"/>
      <c r="C41" s="227">
        <v>0.75</v>
      </c>
      <c r="D41" s="226">
        <v>110</v>
      </c>
      <c r="E41" s="225">
        <v>15</v>
      </c>
      <c r="F41" s="224">
        <v>1.5509259259259261E-3</v>
      </c>
      <c r="G41" s="223">
        <v>4</v>
      </c>
      <c r="H41" s="222"/>
      <c r="I41" s="222"/>
      <c r="J41" s="216"/>
      <c r="K41" s="209"/>
      <c r="L41" s="209"/>
      <c r="M41" s="208"/>
      <c r="N41" s="208"/>
      <c r="O41" s="207"/>
      <c r="P41" s="206"/>
      <c r="Q41" s="206"/>
      <c r="R41" s="206"/>
      <c r="S41" s="205"/>
      <c r="T41" s="204"/>
      <c r="U41" s="151">
        <v>30.28</v>
      </c>
      <c r="V41" s="203">
        <f t="shared" si="0"/>
        <v>95</v>
      </c>
      <c r="W41" s="202"/>
      <c r="X41" s="202"/>
      <c r="Y41" s="156"/>
      <c r="Z41" s="156"/>
      <c r="AA41" s="156"/>
      <c r="AB41" s="201"/>
      <c r="AC41" s="200"/>
      <c r="AD41" s="199"/>
      <c r="AE41" s="199"/>
      <c r="AF41" s="199"/>
      <c r="AG41" s="199"/>
      <c r="AH41" s="199"/>
      <c r="AI41" s="199"/>
      <c r="AJ41" s="198"/>
      <c r="AK41" s="150"/>
      <c r="AL41" s="150"/>
      <c r="AM41" s="150"/>
    </row>
    <row r="42" spans="2:39" ht="15" customHeight="1">
      <c r="B42" s="171"/>
      <c r="C42" s="221">
        <v>0.75694444444444453</v>
      </c>
      <c r="D42" s="220">
        <v>110</v>
      </c>
      <c r="E42" s="219">
        <v>10</v>
      </c>
      <c r="F42" s="218">
        <v>1.6550925925925926E-3</v>
      </c>
      <c r="G42" s="217">
        <v>4</v>
      </c>
      <c r="H42" s="217"/>
      <c r="I42" s="217"/>
      <c r="J42" s="216"/>
      <c r="K42" s="209"/>
      <c r="L42" s="209"/>
      <c r="M42" s="208"/>
      <c r="N42" s="208"/>
      <c r="O42" s="207"/>
      <c r="P42" s="206"/>
      <c r="Q42" s="206"/>
      <c r="R42" s="206"/>
      <c r="S42" s="205"/>
      <c r="T42" s="204"/>
      <c r="U42" s="151">
        <v>31.4</v>
      </c>
      <c r="V42" s="203">
        <f t="shared" si="0"/>
        <v>100</v>
      </c>
      <c r="W42" s="202"/>
      <c r="X42" s="202"/>
      <c r="Y42" s="156"/>
      <c r="Z42" s="156"/>
      <c r="AA42" s="156"/>
      <c r="AB42" s="201"/>
      <c r="AC42" s="200"/>
      <c r="AD42" s="199"/>
      <c r="AE42" s="199"/>
      <c r="AF42" s="199"/>
      <c r="AG42" s="199"/>
      <c r="AH42" s="199"/>
      <c r="AI42" s="199"/>
      <c r="AJ42" s="198"/>
      <c r="AK42" s="150"/>
      <c r="AL42" s="150"/>
      <c r="AM42" s="150"/>
    </row>
    <row r="43" spans="2:39" ht="15" customHeight="1">
      <c r="B43" s="171"/>
      <c r="C43" s="221">
        <v>0.76388888888888884</v>
      </c>
      <c r="D43" s="220">
        <v>70</v>
      </c>
      <c r="E43" s="219">
        <v>0</v>
      </c>
      <c r="F43" s="218">
        <v>5.3240740740740744E-4</v>
      </c>
      <c r="G43" s="217"/>
      <c r="H43" s="217"/>
      <c r="I43" s="217"/>
      <c r="J43" s="216"/>
      <c r="K43" s="209"/>
      <c r="L43" s="209"/>
      <c r="M43" s="208"/>
      <c r="N43" s="208"/>
      <c r="O43" s="207"/>
      <c r="P43" s="206"/>
      <c r="Q43" s="206"/>
      <c r="R43" s="206"/>
      <c r="S43" s="205"/>
      <c r="T43" s="204"/>
      <c r="U43" s="151">
        <v>32.5</v>
      </c>
      <c r="V43" s="203">
        <f t="shared" si="0"/>
        <v>70</v>
      </c>
      <c r="W43" s="202"/>
      <c r="X43" s="202"/>
      <c r="Y43" s="156"/>
      <c r="Z43" s="156"/>
      <c r="AA43" s="156"/>
      <c r="AB43" s="201"/>
      <c r="AC43" s="200"/>
      <c r="AD43" s="199"/>
      <c r="AE43" s="199"/>
      <c r="AF43" s="199"/>
      <c r="AG43" s="199"/>
      <c r="AH43" s="199"/>
      <c r="AI43" s="199"/>
      <c r="AJ43" s="198"/>
      <c r="AK43" s="150"/>
      <c r="AL43" s="150"/>
      <c r="AM43" s="150"/>
    </row>
    <row r="44" spans="2:39" ht="15" customHeight="1">
      <c r="B44" s="171"/>
      <c r="C44" s="221">
        <v>0.77083333333333337</v>
      </c>
      <c r="D44" s="220">
        <v>90</v>
      </c>
      <c r="E44" s="219">
        <v>15</v>
      </c>
      <c r="F44" s="218">
        <v>1.8518518518518519E-3</v>
      </c>
      <c r="G44" s="217">
        <v>4</v>
      </c>
      <c r="H44" s="217"/>
      <c r="I44" s="217"/>
      <c r="J44" s="216"/>
      <c r="K44" s="209"/>
      <c r="L44" s="209"/>
      <c r="M44" s="208"/>
      <c r="N44" s="208"/>
      <c r="O44" s="207"/>
      <c r="P44" s="206"/>
      <c r="Q44" s="206"/>
      <c r="R44" s="206"/>
      <c r="S44" s="205"/>
      <c r="T44" s="204"/>
      <c r="U44" s="151">
        <v>33.700000000000003</v>
      </c>
      <c r="V44" s="203">
        <f t="shared" si="0"/>
        <v>75</v>
      </c>
      <c r="W44" s="202"/>
      <c r="X44" s="202"/>
      <c r="Y44" s="156"/>
      <c r="Z44" s="156"/>
      <c r="AA44" s="156"/>
      <c r="AB44" s="201"/>
      <c r="AC44" s="200"/>
      <c r="AD44" s="199"/>
      <c r="AE44" s="199"/>
      <c r="AF44" s="199"/>
      <c r="AG44" s="199"/>
      <c r="AH44" s="199"/>
      <c r="AI44" s="199"/>
      <c r="AJ44" s="198"/>
      <c r="AK44" s="150"/>
      <c r="AL44" s="150"/>
      <c r="AM44" s="150"/>
    </row>
    <row r="45" spans="2:39" ht="15" customHeight="1">
      <c r="B45" s="171"/>
      <c r="C45" s="221">
        <v>0.77777777777777779</v>
      </c>
      <c r="D45" s="220">
        <v>50</v>
      </c>
      <c r="E45" s="219">
        <v>0</v>
      </c>
      <c r="F45" s="218">
        <v>4.2824074074074075E-4</v>
      </c>
      <c r="G45" s="217"/>
      <c r="H45" s="217"/>
      <c r="I45" s="217"/>
      <c r="J45" s="216"/>
      <c r="K45" s="209"/>
      <c r="L45" s="209"/>
      <c r="M45" s="208"/>
      <c r="N45" s="208"/>
      <c r="O45" s="207"/>
      <c r="P45" s="206"/>
      <c r="Q45" s="206"/>
      <c r="R45" s="206"/>
      <c r="S45" s="205"/>
      <c r="T45" s="204"/>
      <c r="U45" s="151">
        <v>34.770000000000003</v>
      </c>
      <c r="V45" s="203">
        <f t="shared" si="0"/>
        <v>50</v>
      </c>
      <c r="W45" s="202"/>
      <c r="X45" s="202"/>
      <c r="Y45" s="156"/>
      <c r="Z45" s="156"/>
      <c r="AA45" s="156"/>
      <c r="AB45" s="201"/>
      <c r="AC45" s="200"/>
      <c r="AD45" s="199"/>
      <c r="AE45" s="199"/>
      <c r="AF45" s="199"/>
      <c r="AG45" s="199"/>
      <c r="AH45" s="199"/>
      <c r="AI45" s="199"/>
      <c r="AJ45" s="198"/>
      <c r="AK45" s="150"/>
      <c r="AL45" s="150"/>
      <c r="AM45" s="150"/>
    </row>
    <row r="46" spans="2:39" ht="15" customHeight="1">
      <c r="B46" s="171"/>
      <c r="C46" s="215">
        <v>0.78472222222222221</v>
      </c>
      <c r="D46" s="214">
        <v>100</v>
      </c>
      <c r="E46" s="213">
        <v>0</v>
      </c>
      <c r="F46" s="212">
        <v>3.9351851851851852E-4</v>
      </c>
      <c r="G46" s="211"/>
      <c r="H46" s="211"/>
      <c r="I46" s="211"/>
      <c r="J46" s="210"/>
      <c r="K46" s="209"/>
      <c r="L46" s="209"/>
      <c r="M46" s="208"/>
      <c r="N46" s="208"/>
      <c r="O46" s="207"/>
      <c r="P46" s="206"/>
      <c r="Q46" s="206"/>
      <c r="R46" s="206"/>
      <c r="S46" s="205"/>
      <c r="T46" s="204"/>
      <c r="U46" s="151">
        <v>35.9</v>
      </c>
      <c r="V46" s="203">
        <f t="shared" si="0"/>
        <v>100</v>
      </c>
      <c r="W46" s="202"/>
      <c r="X46" s="202"/>
      <c r="Y46" s="156"/>
      <c r="Z46" s="156"/>
      <c r="AA46" s="156"/>
      <c r="AB46" s="201"/>
      <c r="AC46" s="200"/>
      <c r="AD46" s="199"/>
      <c r="AE46" s="199"/>
      <c r="AF46" s="199"/>
      <c r="AG46" s="199"/>
      <c r="AH46" s="199"/>
      <c r="AI46" s="199"/>
      <c r="AJ46" s="198"/>
      <c r="AK46" s="150"/>
      <c r="AL46" s="150"/>
      <c r="AM46" s="150"/>
    </row>
    <row r="47" spans="2:39" ht="25.5" customHeight="1">
      <c r="B47" s="171"/>
      <c r="C47" s="197" t="s">
        <v>263</v>
      </c>
      <c r="D47" s="188"/>
      <c r="E47" s="188"/>
      <c r="F47" s="188"/>
      <c r="G47" s="188"/>
      <c r="H47" s="188"/>
      <c r="I47" s="188"/>
      <c r="J47" s="188"/>
      <c r="K47" s="188"/>
      <c r="L47" s="196"/>
      <c r="M47" s="195"/>
      <c r="N47" s="194"/>
      <c r="O47" s="193"/>
      <c r="P47" s="192"/>
      <c r="Q47" s="192"/>
      <c r="R47" s="192"/>
      <c r="S47" s="191"/>
      <c r="T47" s="163"/>
      <c r="U47" s="155"/>
      <c r="V47" s="156"/>
      <c r="W47" s="156"/>
      <c r="X47" s="156"/>
      <c r="Y47" s="156"/>
      <c r="Z47" s="156"/>
      <c r="AA47" s="156"/>
      <c r="AB47" s="156"/>
      <c r="AC47" s="158"/>
      <c r="AD47" s="157"/>
      <c r="AE47" s="157"/>
      <c r="AF47" s="157"/>
      <c r="AG47" s="157"/>
      <c r="AH47" s="157"/>
      <c r="AI47" s="157"/>
      <c r="AJ47" s="155"/>
    </row>
    <row r="48" spans="2:39" ht="5.0999999999999996" customHeight="1">
      <c r="B48" s="171"/>
      <c r="C48" s="190"/>
      <c r="D48" s="188"/>
      <c r="E48" s="188"/>
      <c r="F48" s="188"/>
      <c r="G48" s="188"/>
      <c r="H48" s="188"/>
      <c r="I48" s="188"/>
      <c r="J48" s="188"/>
      <c r="K48" s="188"/>
      <c r="L48" s="189"/>
      <c r="M48" s="189"/>
      <c r="N48" s="188"/>
      <c r="O48" s="187"/>
      <c r="P48" s="186"/>
      <c r="Q48" s="186"/>
      <c r="R48" s="186"/>
      <c r="S48" s="186"/>
      <c r="T48" s="163"/>
      <c r="U48" s="155"/>
      <c r="V48" s="156"/>
      <c r="W48" s="156"/>
      <c r="X48" s="156"/>
      <c r="Y48" s="156"/>
      <c r="Z48" s="156"/>
      <c r="AA48" s="156"/>
      <c r="AB48" s="156"/>
      <c r="AC48" s="158"/>
      <c r="AD48" s="157"/>
      <c r="AE48" s="157"/>
      <c r="AF48" s="157"/>
      <c r="AG48" s="157"/>
      <c r="AH48" s="157"/>
      <c r="AI48" s="157"/>
      <c r="AJ48" s="155"/>
    </row>
    <row r="49" spans="2:36" ht="15" customHeight="1">
      <c r="B49" s="171"/>
      <c r="C49" s="185"/>
      <c r="D49" s="184" t="s">
        <v>262</v>
      </c>
      <c r="E49" s="182"/>
      <c r="F49" s="182"/>
      <c r="G49" s="182"/>
      <c r="H49" s="182"/>
      <c r="I49" s="182"/>
      <c r="J49" s="182"/>
      <c r="K49" s="182"/>
      <c r="L49" s="183"/>
      <c r="M49" s="183"/>
      <c r="N49" s="182"/>
      <c r="O49" s="181"/>
      <c r="P49" s="180"/>
      <c r="Q49" s="180"/>
      <c r="R49" s="180"/>
      <c r="S49" s="179"/>
      <c r="T49" s="163"/>
      <c r="U49" s="155"/>
      <c r="V49" s="156"/>
      <c r="W49" s="156"/>
      <c r="X49" s="156"/>
      <c r="Y49" s="156"/>
      <c r="Z49" s="156"/>
      <c r="AA49" s="156"/>
      <c r="AB49" s="156"/>
      <c r="AC49" s="158"/>
      <c r="AD49" s="157"/>
      <c r="AE49" s="157"/>
      <c r="AF49" s="157"/>
      <c r="AG49" s="157"/>
      <c r="AH49" s="157"/>
      <c r="AI49" s="157"/>
      <c r="AJ49" s="155"/>
    </row>
    <row r="50" spans="2:36" ht="15" customHeight="1">
      <c r="B50" s="171"/>
      <c r="C50" s="178" t="s">
        <v>261</v>
      </c>
      <c r="D50" s="177" t="s">
        <v>260</v>
      </c>
      <c r="E50" s="175"/>
      <c r="F50" s="175"/>
      <c r="G50" s="175"/>
      <c r="H50" s="175"/>
      <c r="I50" s="175"/>
      <c r="J50" s="175"/>
      <c r="K50" s="175"/>
      <c r="L50" s="176"/>
      <c r="M50" s="176"/>
      <c r="N50" s="175"/>
      <c r="O50" s="174"/>
      <c r="P50" s="173"/>
      <c r="Q50" s="173"/>
      <c r="R50" s="173"/>
      <c r="S50" s="172"/>
      <c r="T50" s="163"/>
      <c r="U50" s="155"/>
      <c r="V50" s="156"/>
      <c r="W50" s="156"/>
      <c r="X50" s="156"/>
      <c r="Y50" s="156"/>
      <c r="Z50" s="156"/>
      <c r="AA50" s="156"/>
      <c r="AB50" s="156"/>
      <c r="AC50" s="158"/>
      <c r="AD50" s="157"/>
      <c r="AE50" s="157"/>
      <c r="AF50" s="157"/>
      <c r="AG50" s="157"/>
      <c r="AH50" s="157"/>
      <c r="AI50" s="157"/>
      <c r="AJ50" s="155"/>
    </row>
    <row r="51" spans="2:36" ht="15" customHeight="1">
      <c r="B51" s="171"/>
      <c r="C51" s="170"/>
      <c r="D51" s="169" t="s">
        <v>259</v>
      </c>
      <c r="E51" s="167"/>
      <c r="F51" s="167"/>
      <c r="G51" s="167"/>
      <c r="H51" s="167"/>
      <c r="I51" s="167"/>
      <c r="J51" s="167"/>
      <c r="K51" s="167"/>
      <c r="L51" s="168"/>
      <c r="M51" s="168"/>
      <c r="N51" s="167"/>
      <c r="O51" s="166"/>
      <c r="P51" s="165"/>
      <c r="Q51" s="165"/>
      <c r="R51" s="165"/>
      <c r="S51" s="164"/>
      <c r="T51" s="163"/>
      <c r="U51" s="155"/>
      <c r="V51" s="156"/>
      <c r="W51" s="156"/>
      <c r="X51" s="156"/>
      <c r="Y51" s="156"/>
      <c r="Z51" s="156"/>
      <c r="AA51" s="156"/>
      <c r="AB51" s="156"/>
      <c r="AC51" s="158"/>
      <c r="AD51" s="157"/>
      <c r="AE51" s="157"/>
      <c r="AF51" s="157"/>
      <c r="AG51" s="157"/>
      <c r="AH51" s="157"/>
      <c r="AI51" s="157"/>
      <c r="AJ51" s="155"/>
    </row>
    <row r="52" spans="2:36" ht="5.0999999999999996" customHeight="1">
      <c r="B52" s="162"/>
      <c r="C52" s="161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59"/>
      <c r="U52" s="155"/>
      <c r="V52" s="156"/>
      <c r="W52" s="156"/>
      <c r="X52" s="156"/>
      <c r="Y52" s="156"/>
      <c r="Z52" s="156"/>
      <c r="AA52" s="156"/>
      <c r="AB52" s="156"/>
      <c r="AC52" s="158"/>
      <c r="AD52" s="157"/>
      <c r="AE52" s="157"/>
      <c r="AF52" s="157"/>
      <c r="AG52" s="157"/>
      <c r="AH52" s="157"/>
      <c r="AI52" s="157"/>
      <c r="AJ52" s="155"/>
    </row>
    <row r="53" spans="2:36">
      <c r="U53" s="155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5"/>
    </row>
    <row r="54" spans="2:36">
      <c r="U54" s="155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5"/>
    </row>
    <row r="55" spans="2:36">
      <c r="U55" s="155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5"/>
    </row>
    <row r="56" spans="2:36">
      <c r="U56" s="155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5"/>
    </row>
    <row r="57" spans="2:36">
      <c r="U57" s="155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5"/>
    </row>
    <row r="58" spans="2:36">
      <c r="U58" s="155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5"/>
    </row>
    <row r="59" spans="2:36">
      <c r="U59" s="155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5"/>
    </row>
    <row r="60" spans="2:36">
      <c r="U60" s="155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5"/>
    </row>
    <row r="61" spans="2:36">
      <c r="U61" s="155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5"/>
    </row>
    <row r="62" spans="2:36">
      <c r="U62" s="155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5"/>
    </row>
    <row r="63" spans="2:36">
      <c r="U63" s="155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5"/>
    </row>
    <row r="64" spans="2:36">
      <c r="U64" s="155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5"/>
    </row>
    <row r="65" spans="21:36">
      <c r="U65" s="155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5"/>
    </row>
    <row r="66" spans="21:36">
      <c r="U66" s="155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5"/>
    </row>
    <row r="67" spans="21:36">
      <c r="U67" s="155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5"/>
    </row>
    <row r="68" spans="21:36">
      <c r="U68" s="155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5"/>
    </row>
    <row r="69" spans="21:36">
      <c r="U69" s="155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5"/>
    </row>
    <row r="70" spans="21:36">
      <c r="U70" s="155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5"/>
    </row>
    <row r="71" spans="21:36">
      <c r="U71" s="155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5"/>
    </row>
    <row r="72" spans="21:36">
      <c r="U72" s="155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5"/>
    </row>
    <row r="73" spans="21:36">
      <c r="U73" s="155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5"/>
    </row>
    <row r="74" spans="21:36">
      <c r="U74" s="155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5"/>
    </row>
    <row r="75" spans="21:36">
      <c r="U75" s="155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5"/>
    </row>
    <row r="76" spans="21:36">
      <c r="U76" s="155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5"/>
    </row>
    <row r="77" spans="21:36">
      <c r="U77" s="155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5"/>
    </row>
    <row r="78" spans="21:36">
      <c r="U78" s="155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5"/>
    </row>
    <row r="79" spans="21:36">
      <c r="U79" s="155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5"/>
    </row>
    <row r="80" spans="21:36">
      <c r="U80" s="155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5"/>
    </row>
    <row r="81" spans="21:36">
      <c r="U81" s="155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5"/>
    </row>
    <row r="82" spans="21:36">
      <c r="U82" s="155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5"/>
    </row>
    <row r="83" spans="21:36">
      <c r="U83" s="155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5"/>
    </row>
    <row r="84" spans="21:36">
      <c r="U84" s="155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5"/>
    </row>
    <row r="85" spans="21:36">
      <c r="U85" s="155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5"/>
    </row>
    <row r="86" spans="21:36">
      <c r="U86" s="155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5"/>
    </row>
    <row r="87" spans="21:36">
      <c r="U87" s="155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5"/>
    </row>
    <row r="88" spans="21:36">
      <c r="U88" s="155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5"/>
    </row>
    <row r="89" spans="21:36">
      <c r="U89" s="155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5"/>
    </row>
    <row r="90" spans="21:36">
      <c r="U90" s="155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5"/>
    </row>
    <row r="91" spans="21:36">
      <c r="U91" s="155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5"/>
    </row>
    <row r="92" spans="21:36">
      <c r="U92" s="155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5"/>
    </row>
    <row r="93" spans="21:36">
      <c r="U93" s="155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5"/>
    </row>
    <row r="94" spans="21:36">
      <c r="U94" s="155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5"/>
    </row>
    <row r="95" spans="21:36">
      <c r="U95" s="155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5"/>
    </row>
    <row r="96" spans="21:36">
      <c r="U96" s="155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5"/>
    </row>
    <row r="97" spans="21:36">
      <c r="U97" s="155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5"/>
    </row>
    <row r="98" spans="21:36">
      <c r="U98" s="155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5"/>
    </row>
    <row r="99" spans="21:36">
      <c r="U99" s="155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5"/>
    </row>
    <row r="100" spans="21:36">
      <c r="U100" s="155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5"/>
    </row>
    <row r="101" spans="21:36">
      <c r="U101" s="155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5"/>
    </row>
    <row r="102" spans="21:36">
      <c r="U102" s="155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5"/>
    </row>
    <row r="103" spans="21:36">
      <c r="U103" s="155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5"/>
    </row>
    <row r="104" spans="21:36">
      <c r="U104" s="155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5"/>
    </row>
    <row r="105" spans="21:36">
      <c r="U105" s="155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5"/>
    </row>
    <row r="106" spans="21:36">
      <c r="U106" s="155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5"/>
    </row>
    <row r="107" spans="21:36">
      <c r="U107" s="155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5"/>
    </row>
    <row r="108" spans="21:36">
      <c r="U108" s="155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5"/>
    </row>
    <row r="109" spans="21:36">
      <c r="U109" s="155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5"/>
    </row>
    <row r="110" spans="21:36">
      <c r="U110" s="155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5"/>
    </row>
    <row r="111" spans="21:36">
      <c r="U111" s="155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5"/>
    </row>
    <row r="112" spans="21:36">
      <c r="U112" s="155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5"/>
    </row>
    <row r="113" spans="21:36">
      <c r="U113" s="155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5"/>
    </row>
    <row r="114" spans="21:36">
      <c r="U114" s="155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5"/>
    </row>
    <row r="115" spans="21:36">
      <c r="U115" s="155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5"/>
    </row>
    <row r="116" spans="21:36">
      <c r="U116" s="155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5"/>
    </row>
    <row r="117" spans="21:36">
      <c r="U117" s="155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5"/>
    </row>
    <row r="118" spans="21:36">
      <c r="U118" s="155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5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H11" sqref="H1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14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114</v>
      </c>
      <c r="C16" s="115"/>
      <c r="D16" s="114">
        <v>109</v>
      </c>
      <c r="E16" s="113">
        <v>22</v>
      </c>
      <c r="F16" s="113">
        <v>13</v>
      </c>
      <c r="G16" s="113">
        <v>1</v>
      </c>
      <c r="H16" s="113">
        <f t="shared" ref="H16:H21" si="0">SUM(D16:E16)</f>
        <v>131</v>
      </c>
      <c r="I16" s="113">
        <f t="shared" ref="I16:I21" si="1">SUM(F16:G16)</f>
        <v>14</v>
      </c>
      <c r="J16" s="113">
        <f t="shared" ref="J16:J21" si="2">SUM(H16:I16)</f>
        <v>145</v>
      </c>
      <c r="K16" s="112">
        <f t="shared" ref="K16:K52" si="3">IF(J16=0,0,ROUND(I16/J16*100,1))</f>
        <v>9.6999999999999993</v>
      </c>
      <c r="L16" s="111">
        <f t="shared" ref="L16:L52" si="4">IF(J16=0,0,ROUND(J16/$J$52*100,1))</f>
        <v>2.1</v>
      </c>
    </row>
    <row r="17" spans="2:12" ht="14.45" customHeight="1">
      <c r="B17" s="110" t="s">
        <v>113</v>
      </c>
      <c r="C17" s="109"/>
      <c r="D17" s="108">
        <v>113</v>
      </c>
      <c r="E17" s="107">
        <v>23</v>
      </c>
      <c r="F17" s="107">
        <v>11</v>
      </c>
      <c r="G17" s="107">
        <v>0</v>
      </c>
      <c r="H17" s="107">
        <f t="shared" si="0"/>
        <v>136</v>
      </c>
      <c r="I17" s="107">
        <f t="shared" si="1"/>
        <v>11</v>
      </c>
      <c r="J17" s="107">
        <f t="shared" si="2"/>
        <v>147</v>
      </c>
      <c r="K17" s="106">
        <f t="shared" si="3"/>
        <v>7.5</v>
      </c>
      <c r="L17" s="105">
        <f t="shared" si="4"/>
        <v>2.1</v>
      </c>
    </row>
    <row r="18" spans="2:12" ht="14.45" customHeight="1">
      <c r="B18" s="110" t="s">
        <v>112</v>
      </c>
      <c r="C18" s="109"/>
      <c r="D18" s="108">
        <v>92</v>
      </c>
      <c r="E18" s="107">
        <v>24</v>
      </c>
      <c r="F18" s="107">
        <v>13</v>
      </c>
      <c r="G18" s="107">
        <v>0</v>
      </c>
      <c r="H18" s="107">
        <f t="shared" si="0"/>
        <v>116</v>
      </c>
      <c r="I18" s="107">
        <f t="shared" si="1"/>
        <v>13</v>
      </c>
      <c r="J18" s="107">
        <f t="shared" si="2"/>
        <v>129</v>
      </c>
      <c r="K18" s="106">
        <f t="shared" si="3"/>
        <v>10.1</v>
      </c>
      <c r="L18" s="105">
        <f t="shared" si="4"/>
        <v>1.9</v>
      </c>
    </row>
    <row r="19" spans="2:12" ht="14.45" customHeight="1">
      <c r="B19" s="110" t="s">
        <v>111</v>
      </c>
      <c r="C19" s="109"/>
      <c r="D19" s="108">
        <v>101</v>
      </c>
      <c r="E19" s="107">
        <v>19</v>
      </c>
      <c r="F19" s="107">
        <v>9</v>
      </c>
      <c r="G19" s="107">
        <v>1</v>
      </c>
      <c r="H19" s="107">
        <f t="shared" si="0"/>
        <v>120</v>
      </c>
      <c r="I19" s="107">
        <f t="shared" si="1"/>
        <v>10</v>
      </c>
      <c r="J19" s="107">
        <f t="shared" si="2"/>
        <v>130</v>
      </c>
      <c r="K19" s="106">
        <f t="shared" si="3"/>
        <v>7.7</v>
      </c>
      <c r="L19" s="105">
        <f t="shared" si="4"/>
        <v>1.9</v>
      </c>
    </row>
    <row r="20" spans="2:12" ht="14.45" customHeight="1">
      <c r="B20" s="110" t="s">
        <v>110</v>
      </c>
      <c r="C20" s="109"/>
      <c r="D20" s="108">
        <v>116</v>
      </c>
      <c r="E20" s="107">
        <v>20</v>
      </c>
      <c r="F20" s="107">
        <v>8</v>
      </c>
      <c r="G20" s="107">
        <v>2</v>
      </c>
      <c r="H20" s="107">
        <f t="shared" si="0"/>
        <v>136</v>
      </c>
      <c r="I20" s="107">
        <f t="shared" si="1"/>
        <v>10</v>
      </c>
      <c r="J20" s="107">
        <f t="shared" si="2"/>
        <v>146</v>
      </c>
      <c r="K20" s="106">
        <f t="shared" si="3"/>
        <v>6.8</v>
      </c>
      <c r="L20" s="105">
        <f t="shared" si="4"/>
        <v>2.1</v>
      </c>
    </row>
    <row r="21" spans="2:12" ht="14.45" customHeight="1">
      <c r="B21" s="104" t="s">
        <v>109</v>
      </c>
      <c r="C21" s="103"/>
      <c r="D21" s="102">
        <v>117</v>
      </c>
      <c r="E21" s="101">
        <v>16</v>
      </c>
      <c r="F21" s="101">
        <v>7</v>
      </c>
      <c r="G21" s="101">
        <v>0</v>
      </c>
      <c r="H21" s="101">
        <f t="shared" si="0"/>
        <v>133</v>
      </c>
      <c r="I21" s="101">
        <f t="shared" si="1"/>
        <v>7</v>
      </c>
      <c r="J21" s="101">
        <f t="shared" si="2"/>
        <v>140</v>
      </c>
      <c r="K21" s="100">
        <f t="shared" si="3"/>
        <v>5</v>
      </c>
      <c r="L21" s="99">
        <f t="shared" si="4"/>
        <v>2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648</v>
      </c>
      <c r="E22" s="95">
        <f t="shared" si="5"/>
        <v>124</v>
      </c>
      <c r="F22" s="95">
        <f t="shared" si="5"/>
        <v>61</v>
      </c>
      <c r="G22" s="95">
        <f t="shared" si="5"/>
        <v>4</v>
      </c>
      <c r="H22" s="95">
        <f t="shared" si="5"/>
        <v>772</v>
      </c>
      <c r="I22" s="95">
        <f t="shared" si="5"/>
        <v>65</v>
      </c>
      <c r="J22" s="95">
        <f t="shared" si="5"/>
        <v>837</v>
      </c>
      <c r="K22" s="94">
        <f t="shared" si="3"/>
        <v>7.8</v>
      </c>
      <c r="L22" s="93">
        <f t="shared" si="4"/>
        <v>12.1</v>
      </c>
    </row>
    <row r="23" spans="2:12" ht="14.45" customHeight="1" thickTop="1">
      <c r="B23" s="116" t="s">
        <v>107</v>
      </c>
      <c r="C23" s="115"/>
      <c r="D23" s="114">
        <v>134</v>
      </c>
      <c r="E23" s="113">
        <v>17</v>
      </c>
      <c r="F23" s="113">
        <v>12</v>
      </c>
      <c r="G23" s="113">
        <v>3</v>
      </c>
      <c r="H23" s="113">
        <f t="shared" ref="H23:H28" si="6">SUM(D23:E23)</f>
        <v>151</v>
      </c>
      <c r="I23" s="113">
        <f t="shared" ref="I23:I28" si="7">SUM(F23:G23)</f>
        <v>15</v>
      </c>
      <c r="J23" s="113">
        <f t="shared" ref="J23:J28" si="8">SUM(H23:I23)</f>
        <v>166</v>
      </c>
      <c r="K23" s="112">
        <f t="shared" si="3"/>
        <v>9</v>
      </c>
      <c r="L23" s="111">
        <f t="shared" si="4"/>
        <v>2.4</v>
      </c>
    </row>
    <row r="24" spans="2:12" ht="14.45" customHeight="1">
      <c r="B24" s="110" t="s">
        <v>106</v>
      </c>
      <c r="C24" s="109"/>
      <c r="D24" s="108">
        <v>120</v>
      </c>
      <c r="E24" s="107">
        <v>22</v>
      </c>
      <c r="F24" s="107">
        <v>9</v>
      </c>
      <c r="G24" s="107">
        <v>0</v>
      </c>
      <c r="H24" s="107">
        <f t="shared" si="6"/>
        <v>142</v>
      </c>
      <c r="I24" s="107">
        <f t="shared" si="7"/>
        <v>9</v>
      </c>
      <c r="J24" s="107">
        <f t="shared" si="8"/>
        <v>151</v>
      </c>
      <c r="K24" s="106">
        <f t="shared" si="3"/>
        <v>6</v>
      </c>
      <c r="L24" s="105">
        <f t="shared" si="4"/>
        <v>2.2000000000000002</v>
      </c>
    </row>
    <row r="25" spans="2:12" ht="14.45" customHeight="1">
      <c r="B25" s="110" t="s">
        <v>105</v>
      </c>
      <c r="C25" s="109"/>
      <c r="D25" s="108">
        <v>101</v>
      </c>
      <c r="E25" s="107">
        <v>22</v>
      </c>
      <c r="F25" s="107">
        <v>7</v>
      </c>
      <c r="G25" s="107">
        <v>1</v>
      </c>
      <c r="H25" s="107">
        <f t="shared" si="6"/>
        <v>123</v>
      </c>
      <c r="I25" s="107">
        <f t="shared" si="7"/>
        <v>8</v>
      </c>
      <c r="J25" s="107">
        <f t="shared" si="8"/>
        <v>131</v>
      </c>
      <c r="K25" s="106">
        <f t="shared" si="3"/>
        <v>6.1</v>
      </c>
      <c r="L25" s="105">
        <f t="shared" si="4"/>
        <v>1.9</v>
      </c>
    </row>
    <row r="26" spans="2:12" ht="14.45" customHeight="1">
      <c r="B26" s="110" t="s">
        <v>104</v>
      </c>
      <c r="C26" s="109"/>
      <c r="D26" s="108">
        <v>98</v>
      </c>
      <c r="E26" s="107">
        <v>13</v>
      </c>
      <c r="F26" s="107">
        <v>7</v>
      </c>
      <c r="G26" s="107">
        <v>0</v>
      </c>
      <c r="H26" s="107">
        <f t="shared" si="6"/>
        <v>111</v>
      </c>
      <c r="I26" s="107">
        <f t="shared" si="7"/>
        <v>7</v>
      </c>
      <c r="J26" s="107">
        <f t="shared" si="8"/>
        <v>118</v>
      </c>
      <c r="K26" s="106">
        <f t="shared" si="3"/>
        <v>5.9</v>
      </c>
      <c r="L26" s="105">
        <f t="shared" si="4"/>
        <v>1.7</v>
      </c>
    </row>
    <row r="27" spans="2:12" ht="14.45" customHeight="1">
      <c r="B27" s="110" t="s">
        <v>103</v>
      </c>
      <c r="C27" s="109"/>
      <c r="D27" s="108">
        <v>99</v>
      </c>
      <c r="E27" s="107">
        <v>16</v>
      </c>
      <c r="F27" s="107">
        <v>15</v>
      </c>
      <c r="G27" s="107">
        <v>1</v>
      </c>
      <c r="H27" s="107">
        <f t="shared" si="6"/>
        <v>115</v>
      </c>
      <c r="I27" s="107">
        <f t="shared" si="7"/>
        <v>16</v>
      </c>
      <c r="J27" s="107">
        <f t="shared" si="8"/>
        <v>131</v>
      </c>
      <c r="K27" s="106">
        <f t="shared" si="3"/>
        <v>12.2</v>
      </c>
      <c r="L27" s="105">
        <f t="shared" si="4"/>
        <v>1.9</v>
      </c>
    </row>
    <row r="28" spans="2:12" ht="14.45" customHeight="1">
      <c r="B28" s="104" t="s">
        <v>102</v>
      </c>
      <c r="C28" s="103"/>
      <c r="D28" s="102">
        <v>95</v>
      </c>
      <c r="E28" s="101">
        <v>13</v>
      </c>
      <c r="F28" s="101">
        <v>7</v>
      </c>
      <c r="G28" s="101">
        <v>0</v>
      </c>
      <c r="H28" s="101">
        <f t="shared" si="6"/>
        <v>108</v>
      </c>
      <c r="I28" s="101">
        <f t="shared" si="7"/>
        <v>7</v>
      </c>
      <c r="J28" s="101">
        <f t="shared" si="8"/>
        <v>115</v>
      </c>
      <c r="K28" s="100">
        <f t="shared" si="3"/>
        <v>6.1</v>
      </c>
      <c r="L28" s="99">
        <f t="shared" si="4"/>
        <v>1.7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647</v>
      </c>
      <c r="E29" s="95">
        <f t="shared" si="9"/>
        <v>103</v>
      </c>
      <c r="F29" s="95">
        <f t="shared" si="9"/>
        <v>57</v>
      </c>
      <c r="G29" s="95">
        <f t="shared" si="9"/>
        <v>5</v>
      </c>
      <c r="H29" s="95">
        <f t="shared" si="9"/>
        <v>750</v>
      </c>
      <c r="I29" s="95">
        <f t="shared" si="9"/>
        <v>62</v>
      </c>
      <c r="J29" s="95">
        <f t="shared" si="9"/>
        <v>812</v>
      </c>
      <c r="K29" s="94">
        <f t="shared" si="3"/>
        <v>7.6</v>
      </c>
      <c r="L29" s="93">
        <f t="shared" si="4"/>
        <v>11.8</v>
      </c>
    </row>
    <row r="30" spans="2:12" ht="14.45" customHeight="1" thickTop="1">
      <c r="B30" s="124" t="s">
        <v>100</v>
      </c>
      <c r="C30" s="123"/>
      <c r="D30" s="90">
        <v>479</v>
      </c>
      <c r="E30" s="89">
        <v>75</v>
      </c>
      <c r="F30" s="89">
        <v>68</v>
      </c>
      <c r="G30" s="89">
        <v>1</v>
      </c>
      <c r="H30" s="89">
        <f t="shared" ref="H30:H43" si="10">SUM(D30:E30)</f>
        <v>554</v>
      </c>
      <c r="I30" s="89">
        <f t="shared" ref="I30:I43" si="11">SUM(F30:G30)</f>
        <v>69</v>
      </c>
      <c r="J30" s="89">
        <f t="shared" ref="J30:J43" si="12">SUM(H30:I30)</f>
        <v>623</v>
      </c>
      <c r="K30" s="88">
        <f t="shared" si="3"/>
        <v>11.1</v>
      </c>
      <c r="L30" s="87">
        <f t="shared" si="4"/>
        <v>9</v>
      </c>
    </row>
    <row r="31" spans="2:12" ht="14.45" customHeight="1">
      <c r="B31" s="122" t="s">
        <v>99</v>
      </c>
      <c r="C31" s="121"/>
      <c r="D31" s="120">
        <v>447</v>
      </c>
      <c r="E31" s="119">
        <v>62</v>
      </c>
      <c r="F31" s="119">
        <v>63</v>
      </c>
      <c r="G31" s="119">
        <v>0</v>
      </c>
      <c r="H31" s="119">
        <f t="shared" si="10"/>
        <v>509</v>
      </c>
      <c r="I31" s="119">
        <f t="shared" si="11"/>
        <v>63</v>
      </c>
      <c r="J31" s="119">
        <f t="shared" si="12"/>
        <v>572</v>
      </c>
      <c r="K31" s="118">
        <f t="shared" si="3"/>
        <v>11</v>
      </c>
      <c r="L31" s="117">
        <f t="shared" si="4"/>
        <v>8.3000000000000007</v>
      </c>
    </row>
    <row r="32" spans="2:12" ht="14.45" customHeight="1">
      <c r="B32" s="122" t="s">
        <v>98</v>
      </c>
      <c r="C32" s="121"/>
      <c r="D32" s="120">
        <v>404</v>
      </c>
      <c r="E32" s="119">
        <v>79</v>
      </c>
      <c r="F32" s="119">
        <v>43</v>
      </c>
      <c r="G32" s="119">
        <v>0</v>
      </c>
      <c r="H32" s="119">
        <f t="shared" si="10"/>
        <v>483</v>
      </c>
      <c r="I32" s="119">
        <f t="shared" si="11"/>
        <v>43</v>
      </c>
      <c r="J32" s="119">
        <f t="shared" si="12"/>
        <v>526</v>
      </c>
      <c r="K32" s="118">
        <f t="shared" si="3"/>
        <v>8.1999999999999993</v>
      </c>
      <c r="L32" s="117">
        <f t="shared" si="4"/>
        <v>7.6</v>
      </c>
    </row>
    <row r="33" spans="2:12" ht="14.45" customHeight="1">
      <c r="B33" s="122" t="s">
        <v>97</v>
      </c>
      <c r="C33" s="121"/>
      <c r="D33" s="120">
        <v>427</v>
      </c>
      <c r="E33" s="119">
        <v>83</v>
      </c>
      <c r="F33" s="119">
        <v>50</v>
      </c>
      <c r="G33" s="119">
        <v>1</v>
      </c>
      <c r="H33" s="119">
        <f t="shared" si="10"/>
        <v>510</v>
      </c>
      <c r="I33" s="119">
        <f t="shared" si="11"/>
        <v>51</v>
      </c>
      <c r="J33" s="119">
        <f t="shared" si="12"/>
        <v>561</v>
      </c>
      <c r="K33" s="118">
        <f t="shared" si="3"/>
        <v>9.1</v>
      </c>
      <c r="L33" s="117">
        <f t="shared" si="4"/>
        <v>8.1</v>
      </c>
    </row>
    <row r="34" spans="2:12" ht="14.45" customHeight="1">
      <c r="B34" s="122" t="s">
        <v>96</v>
      </c>
      <c r="C34" s="121"/>
      <c r="D34" s="120">
        <v>399</v>
      </c>
      <c r="E34" s="119">
        <v>97</v>
      </c>
      <c r="F34" s="119">
        <v>33</v>
      </c>
      <c r="G34" s="119">
        <v>3</v>
      </c>
      <c r="H34" s="119">
        <f t="shared" si="10"/>
        <v>496</v>
      </c>
      <c r="I34" s="119">
        <f t="shared" si="11"/>
        <v>36</v>
      </c>
      <c r="J34" s="119">
        <f t="shared" si="12"/>
        <v>532</v>
      </c>
      <c r="K34" s="118">
        <f t="shared" si="3"/>
        <v>6.8</v>
      </c>
      <c r="L34" s="117">
        <f t="shared" si="4"/>
        <v>7.7</v>
      </c>
    </row>
    <row r="35" spans="2:12" ht="14.45" customHeight="1">
      <c r="B35" s="122" t="s">
        <v>95</v>
      </c>
      <c r="C35" s="121"/>
      <c r="D35" s="120">
        <v>378</v>
      </c>
      <c r="E35" s="119">
        <v>71</v>
      </c>
      <c r="F35" s="119">
        <v>38</v>
      </c>
      <c r="G35" s="119">
        <v>3</v>
      </c>
      <c r="H35" s="119">
        <f t="shared" si="10"/>
        <v>449</v>
      </c>
      <c r="I35" s="119">
        <f t="shared" si="11"/>
        <v>41</v>
      </c>
      <c r="J35" s="119">
        <f t="shared" si="12"/>
        <v>490</v>
      </c>
      <c r="K35" s="118">
        <f t="shared" si="3"/>
        <v>8.4</v>
      </c>
      <c r="L35" s="117">
        <f t="shared" si="4"/>
        <v>7.1</v>
      </c>
    </row>
    <row r="36" spans="2:12" ht="14.45" customHeight="1">
      <c r="B36" s="122" t="s">
        <v>94</v>
      </c>
      <c r="C36" s="121"/>
      <c r="D36" s="120">
        <v>377</v>
      </c>
      <c r="E36" s="119">
        <v>62</v>
      </c>
      <c r="F36" s="119">
        <v>43</v>
      </c>
      <c r="G36" s="119">
        <v>0</v>
      </c>
      <c r="H36" s="119">
        <f t="shared" si="10"/>
        <v>439</v>
      </c>
      <c r="I36" s="119">
        <f t="shared" si="11"/>
        <v>43</v>
      </c>
      <c r="J36" s="119">
        <f t="shared" si="12"/>
        <v>482</v>
      </c>
      <c r="K36" s="118">
        <f t="shared" si="3"/>
        <v>8.9</v>
      </c>
      <c r="L36" s="117">
        <f t="shared" si="4"/>
        <v>7</v>
      </c>
    </row>
    <row r="37" spans="2:12" ht="14.45" customHeight="1">
      <c r="B37" s="122" t="s">
        <v>93</v>
      </c>
      <c r="C37" s="121"/>
      <c r="D37" s="120">
        <v>439</v>
      </c>
      <c r="E37" s="119">
        <v>69</v>
      </c>
      <c r="F37" s="119">
        <v>37</v>
      </c>
      <c r="G37" s="119">
        <v>0</v>
      </c>
      <c r="H37" s="119">
        <f t="shared" si="10"/>
        <v>508</v>
      </c>
      <c r="I37" s="119">
        <f t="shared" si="11"/>
        <v>37</v>
      </c>
      <c r="J37" s="119">
        <f t="shared" si="12"/>
        <v>545</v>
      </c>
      <c r="K37" s="118">
        <f t="shared" si="3"/>
        <v>6.8</v>
      </c>
      <c r="L37" s="117">
        <f t="shared" si="4"/>
        <v>7.9</v>
      </c>
    </row>
    <row r="38" spans="2:12" ht="14.45" customHeight="1">
      <c r="B38" s="116" t="s">
        <v>92</v>
      </c>
      <c r="C38" s="115"/>
      <c r="D38" s="114">
        <v>70</v>
      </c>
      <c r="E38" s="113">
        <v>10</v>
      </c>
      <c r="F38" s="113">
        <v>8</v>
      </c>
      <c r="G38" s="113">
        <v>1</v>
      </c>
      <c r="H38" s="113">
        <f t="shared" si="10"/>
        <v>80</v>
      </c>
      <c r="I38" s="113">
        <f t="shared" si="11"/>
        <v>9</v>
      </c>
      <c r="J38" s="113">
        <f t="shared" si="12"/>
        <v>89</v>
      </c>
      <c r="K38" s="112">
        <f t="shared" si="3"/>
        <v>10.1</v>
      </c>
      <c r="L38" s="111">
        <f t="shared" si="4"/>
        <v>1.3</v>
      </c>
    </row>
    <row r="39" spans="2:12" ht="14.45" customHeight="1">
      <c r="B39" s="110" t="s">
        <v>91</v>
      </c>
      <c r="C39" s="109"/>
      <c r="D39" s="108">
        <v>55</v>
      </c>
      <c r="E39" s="107">
        <v>6</v>
      </c>
      <c r="F39" s="107">
        <v>3</v>
      </c>
      <c r="G39" s="107">
        <v>0</v>
      </c>
      <c r="H39" s="107">
        <f t="shared" si="10"/>
        <v>61</v>
      </c>
      <c r="I39" s="107">
        <f t="shared" si="11"/>
        <v>3</v>
      </c>
      <c r="J39" s="107">
        <f t="shared" si="12"/>
        <v>64</v>
      </c>
      <c r="K39" s="106">
        <f t="shared" si="3"/>
        <v>4.7</v>
      </c>
      <c r="L39" s="105">
        <f t="shared" si="4"/>
        <v>0.9</v>
      </c>
    </row>
    <row r="40" spans="2:12" ht="14.45" customHeight="1">
      <c r="B40" s="110" t="s">
        <v>90</v>
      </c>
      <c r="C40" s="109"/>
      <c r="D40" s="108">
        <v>61</v>
      </c>
      <c r="E40" s="107">
        <v>13</v>
      </c>
      <c r="F40" s="107">
        <v>3</v>
      </c>
      <c r="G40" s="107">
        <v>0</v>
      </c>
      <c r="H40" s="107">
        <f t="shared" si="10"/>
        <v>74</v>
      </c>
      <c r="I40" s="107">
        <f t="shared" si="11"/>
        <v>3</v>
      </c>
      <c r="J40" s="107">
        <f t="shared" si="12"/>
        <v>77</v>
      </c>
      <c r="K40" s="106">
        <f t="shared" si="3"/>
        <v>3.9</v>
      </c>
      <c r="L40" s="105">
        <f t="shared" si="4"/>
        <v>1.1000000000000001</v>
      </c>
    </row>
    <row r="41" spans="2:12" ht="14.45" customHeight="1">
      <c r="B41" s="110" t="s">
        <v>89</v>
      </c>
      <c r="C41" s="109"/>
      <c r="D41" s="108">
        <v>70</v>
      </c>
      <c r="E41" s="107">
        <v>14</v>
      </c>
      <c r="F41" s="107">
        <v>4</v>
      </c>
      <c r="G41" s="107">
        <v>0</v>
      </c>
      <c r="H41" s="107">
        <f t="shared" si="10"/>
        <v>84</v>
      </c>
      <c r="I41" s="107">
        <f t="shared" si="11"/>
        <v>4</v>
      </c>
      <c r="J41" s="107">
        <f t="shared" si="12"/>
        <v>88</v>
      </c>
      <c r="K41" s="106">
        <f t="shared" si="3"/>
        <v>4.5</v>
      </c>
      <c r="L41" s="105">
        <f t="shared" si="4"/>
        <v>1.3</v>
      </c>
    </row>
    <row r="42" spans="2:12" ht="14.45" customHeight="1">
      <c r="B42" s="110" t="s">
        <v>88</v>
      </c>
      <c r="C42" s="109"/>
      <c r="D42" s="108">
        <v>56</v>
      </c>
      <c r="E42" s="107">
        <v>10</v>
      </c>
      <c r="F42" s="107">
        <v>5</v>
      </c>
      <c r="G42" s="107">
        <v>0</v>
      </c>
      <c r="H42" s="107">
        <f t="shared" si="10"/>
        <v>66</v>
      </c>
      <c r="I42" s="107">
        <f t="shared" si="11"/>
        <v>5</v>
      </c>
      <c r="J42" s="107">
        <f t="shared" si="12"/>
        <v>71</v>
      </c>
      <c r="K42" s="106">
        <f t="shared" si="3"/>
        <v>7</v>
      </c>
      <c r="L42" s="105">
        <f t="shared" si="4"/>
        <v>1</v>
      </c>
    </row>
    <row r="43" spans="2:12" ht="14.45" customHeight="1">
      <c r="B43" s="104" t="s">
        <v>87</v>
      </c>
      <c r="C43" s="103"/>
      <c r="D43" s="102">
        <v>69</v>
      </c>
      <c r="E43" s="101">
        <v>10</v>
      </c>
      <c r="F43" s="101">
        <v>6</v>
      </c>
      <c r="G43" s="101">
        <v>0</v>
      </c>
      <c r="H43" s="101">
        <f t="shared" si="10"/>
        <v>79</v>
      </c>
      <c r="I43" s="101">
        <f t="shared" si="11"/>
        <v>6</v>
      </c>
      <c r="J43" s="101">
        <f t="shared" si="12"/>
        <v>85</v>
      </c>
      <c r="K43" s="100">
        <f t="shared" si="3"/>
        <v>7.1</v>
      </c>
      <c r="L43" s="99">
        <f t="shared" si="4"/>
        <v>1.2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381</v>
      </c>
      <c r="E44" s="95">
        <f t="shared" si="13"/>
        <v>63</v>
      </c>
      <c r="F44" s="95">
        <f t="shared" si="13"/>
        <v>29</v>
      </c>
      <c r="G44" s="95">
        <f t="shared" si="13"/>
        <v>1</v>
      </c>
      <c r="H44" s="95">
        <f t="shared" si="13"/>
        <v>444</v>
      </c>
      <c r="I44" s="95">
        <f t="shared" si="13"/>
        <v>30</v>
      </c>
      <c r="J44" s="95">
        <f t="shared" si="13"/>
        <v>474</v>
      </c>
      <c r="K44" s="94">
        <f t="shared" si="3"/>
        <v>6.3</v>
      </c>
      <c r="L44" s="93">
        <f t="shared" si="4"/>
        <v>6.9</v>
      </c>
    </row>
    <row r="45" spans="2:12" ht="14.45" customHeight="1" thickTop="1">
      <c r="B45" s="116" t="s">
        <v>85</v>
      </c>
      <c r="C45" s="115"/>
      <c r="D45" s="114">
        <v>63</v>
      </c>
      <c r="E45" s="113">
        <v>4</v>
      </c>
      <c r="F45" s="113">
        <v>2</v>
      </c>
      <c r="G45" s="113">
        <v>1</v>
      </c>
      <c r="H45" s="113">
        <f t="shared" ref="H45:H50" si="14">SUM(D45:E45)</f>
        <v>67</v>
      </c>
      <c r="I45" s="113">
        <f t="shared" ref="I45:I50" si="15">SUM(F45:G45)</f>
        <v>3</v>
      </c>
      <c r="J45" s="113">
        <f t="shared" ref="J45:J50" si="16">SUM(H45:I45)</f>
        <v>70</v>
      </c>
      <c r="K45" s="112">
        <f t="shared" si="3"/>
        <v>4.3</v>
      </c>
      <c r="L45" s="111">
        <f t="shared" si="4"/>
        <v>1</v>
      </c>
    </row>
    <row r="46" spans="2:12" ht="14.45" customHeight="1">
      <c r="B46" s="110" t="s">
        <v>84</v>
      </c>
      <c r="C46" s="109"/>
      <c r="D46" s="108">
        <v>69</v>
      </c>
      <c r="E46" s="107">
        <v>10</v>
      </c>
      <c r="F46" s="107">
        <v>4</v>
      </c>
      <c r="G46" s="107">
        <v>0</v>
      </c>
      <c r="H46" s="107">
        <f t="shared" si="14"/>
        <v>79</v>
      </c>
      <c r="I46" s="107">
        <f t="shared" si="15"/>
        <v>4</v>
      </c>
      <c r="J46" s="107">
        <f t="shared" si="16"/>
        <v>83</v>
      </c>
      <c r="K46" s="106">
        <f t="shared" si="3"/>
        <v>4.8</v>
      </c>
      <c r="L46" s="105">
        <f t="shared" si="4"/>
        <v>1.2</v>
      </c>
    </row>
    <row r="47" spans="2:12" ht="14.45" customHeight="1">
      <c r="B47" s="110" t="s">
        <v>83</v>
      </c>
      <c r="C47" s="109"/>
      <c r="D47" s="108">
        <v>76</v>
      </c>
      <c r="E47" s="107">
        <v>9</v>
      </c>
      <c r="F47" s="107">
        <v>0</v>
      </c>
      <c r="G47" s="107">
        <v>0</v>
      </c>
      <c r="H47" s="107">
        <f t="shared" si="14"/>
        <v>85</v>
      </c>
      <c r="I47" s="107">
        <f t="shared" si="15"/>
        <v>0</v>
      </c>
      <c r="J47" s="107">
        <f t="shared" si="16"/>
        <v>85</v>
      </c>
      <c r="K47" s="106">
        <f t="shared" si="3"/>
        <v>0</v>
      </c>
      <c r="L47" s="105">
        <f t="shared" si="4"/>
        <v>1.2</v>
      </c>
    </row>
    <row r="48" spans="2:12" ht="14.45" customHeight="1">
      <c r="B48" s="110" t="s">
        <v>82</v>
      </c>
      <c r="C48" s="109"/>
      <c r="D48" s="108">
        <v>64</v>
      </c>
      <c r="E48" s="107">
        <v>9</v>
      </c>
      <c r="F48" s="107">
        <v>3</v>
      </c>
      <c r="G48" s="107">
        <v>0</v>
      </c>
      <c r="H48" s="107">
        <f t="shared" si="14"/>
        <v>73</v>
      </c>
      <c r="I48" s="107">
        <f t="shared" si="15"/>
        <v>3</v>
      </c>
      <c r="J48" s="107">
        <f t="shared" si="16"/>
        <v>76</v>
      </c>
      <c r="K48" s="106">
        <f t="shared" si="3"/>
        <v>3.9</v>
      </c>
      <c r="L48" s="105">
        <f t="shared" si="4"/>
        <v>1.1000000000000001</v>
      </c>
    </row>
    <row r="49" spans="2:13" ht="14.45" customHeight="1">
      <c r="B49" s="110" t="s">
        <v>81</v>
      </c>
      <c r="C49" s="109"/>
      <c r="D49" s="108">
        <v>48</v>
      </c>
      <c r="E49" s="107">
        <v>7</v>
      </c>
      <c r="F49" s="107">
        <v>1</v>
      </c>
      <c r="G49" s="107">
        <v>0</v>
      </c>
      <c r="H49" s="107">
        <f t="shared" si="14"/>
        <v>55</v>
      </c>
      <c r="I49" s="107">
        <f t="shared" si="15"/>
        <v>1</v>
      </c>
      <c r="J49" s="107">
        <f t="shared" si="16"/>
        <v>56</v>
      </c>
      <c r="K49" s="106">
        <f t="shared" si="3"/>
        <v>1.8</v>
      </c>
      <c r="L49" s="105">
        <f t="shared" si="4"/>
        <v>0.8</v>
      </c>
    </row>
    <row r="50" spans="2:13" ht="14.45" customHeight="1">
      <c r="B50" s="104" t="s">
        <v>80</v>
      </c>
      <c r="C50" s="103"/>
      <c r="D50" s="102">
        <v>57</v>
      </c>
      <c r="E50" s="101">
        <v>8</v>
      </c>
      <c r="F50" s="101">
        <v>4</v>
      </c>
      <c r="G50" s="101">
        <v>0</v>
      </c>
      <c r="H50" s="101">
        <f t="shared" si="14"/>
        <v>65</v>
      </c>
      <c r="I50" s="101">
        <f t="shared" si="15"/>
        <v>4</v>
      </c>
      <c r="J50" s="101">
        <f t="shared" si="16"/>
        <v>69</v>
      </c>
      <c r="K50" s="100">
        <f t="shared" si="3"/>
        <v>5.8</v>
      </c>
      <c r="L50" s="99">
        <f t="shared" si="4"/>
        <v>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377</v>
      </c>
      <c r="E51" s="95">
        <f t="shared" si="17"/>
        <v>47</v>
      </c>
      <c r="F51" s="95">
        <f t="shared" si="17"/>
        <v>14</v>
      </c>
      <c r="G51" s="95">
        <f t="shared" si="17"/>
        <v>1</v>
      </c>
      <c r="H51" s="95">
        <f t="shared" si="17"/>
        <v>424</v>
      </c>
      <c r="I51" s="95">
        <f t="shared" si="17"/>
        <v>15</v>
      </c>
      <c r="J51" s="95">
        <f t="shared" si="17"/>
        <v>439</v>
      </c>
      <c r="K51" s="94">
        <f t="shared" si="3"/>
        <v>3.4</v>
      </c>
      <c r="L51" s="93">
        <f t="shared" si="4"/>
        <v>6.4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5403</v>
      </c>
      <c r="E52" s="89">
        <f t="shared" si="18"/>
        <v>935</v>
      </c>
      <c r="F52" s="89">
        <f t="shared" si="18"/>
        <v>536</v>
      </c>
      <c r="G52" s="89">
        <f t="shared" si="18"/>
        <v>19</v>
      </c>
      <c r="H52" s="89">
        <f t="shared" si="18"/>
        <v>6338</v>
      </c>
      <c r="I52" s="89">
        <f t="shared" si="18"/>
        <v>555</v>
      </c>
      <c r="J52" s="89">
        <f t="shared" si="18"/>
        <v>6893</v>
      </c>
      <c r="K52" s="88">
        <f t="shared" si="3"/>
        <v>8.1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7" sqref="N17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15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143</v>
      </c>
      <c r="C16" s="115"/>
      <c r="D16" s="114">
        <v>1</v>
      </c>
      <c r="E16" s="113">
        <v>1</v>
      </c>
      <c r="F16" s="113">
        <v>2</v>
      </c>
      <c r="G16" s="113">
        <v>0</v>
      </c>
      <c r="H16" s="113">
        <f t="shared" ref="H16:H21" si="0">SUM(D16:E16)</f>
        <v>2</v>
      </c>
      <c r="I16" s="113">
        <f t="shared" ref="I16:I21" si="1">SUM(F16:G16)</f>
        <v>2</v>
      </c>
      <c r="J16" s="113">
        <f t="shared" ref="J16:J21" si="2">SUM(H16:I16)</f>
        <v>4</v>
      </c>
      <c r="K16" s="112">
        <f t="shared" ref="K16:K52" si="3">IF(J16=0,0,ROUND(I16/J16*100,1))</f>
        <v>50</v>
      </c>
      <c r="L16" s="111">
        <f t="shared" ref="L16:L52" si="4">IF(J16=0,0,ROUND(J16/$J$52*100,1))</f>
        <v>2.2000000000000002</v>
      </c>
    </row>
    <row r="17" spans="2:12" ht="14.45" customHeight="1">
      <c r="B17" s="110" t="s">
        <v>142</v>
      </c>
      <c r="C17" s="109"/>
      <c r="D17" s="108">
        <v>0</v>
      </c>
      <c r="E17" s="107">
        <v>0</v>
      </c>
      <c r="F17" s="107">
        <v>0</v>
      </c>
      <c r="G17" s="107">
        <v>2</v>
      </c>
      <c r="H17" s="107">
        <f t="shared" si="0"/>
        <v>0</v>
      </c>
      <c r="I17" s="107">
        <f t="shared" si="1"/>
        <v>2</v>
      </c>
      <c r="J17" s="107">
        <f t="shared" si="2"/>
        <v>2</v>
      </c>
      <c r="K17" s="106">
        <f t="shared" si="3"/>
        <v>100</v>
      </c>
      <c r="L17" s="105">
        <f t="shared" si="4"/>
        <v>1.1000000000000001</v>
      </c>
    </row>
    <row r="18" spans="2:12" ht="14.45" customHeight="1">
      <c r="B18" s="110" t="s">
        <v>141</v>
      </c>
      <c r="C18" s="109"/>
      <c r="D18" s="108">
        <v>1</v>
      </c>
      <c r="E18" s="107">
        <v>1</v>
      </c>
      <c r="F18" s="107">
        <v>0</v>
      </c>
      <c r="G18" s="107">
        <v>2</v>
      </c>
      <c r="H18" s="107">
        <f t="shared" si="0"/>
        <v>2</v>
      </c>
      <c r="I18" s="107">
        <f t="shared" si="1"/>
        <v>2</v>
      </c>
      <c r="J18" s="107">
        <f t="shared" si="2"/>
        <v>4</v>
      </c>
      <c r="K18" s="106">
        <f t="shared" si="3"/>
        <v>50</v>
      </c>
      <c r="L18" s="105">
        <f t="shared" si="4"/>
        <v>2.2000000000000002</v>
      </c>
    </row>
    <row r="19" spans="2:12" ht="14.45" customHeight="1">
      <c r="B19" s="110" t="s">
        <v>140</v>
      </c>
      <c r="C19" s="109"/>
      <c r="D19" s="108">
        <v>0</v>
      </c>
      <c r="E19" s="107">
        <v>1</v>
      </c>
      <c r="F19" s="107">
        <v>0</v>
      </c>
      <c r="G19" s="107">
        <v>1</v>
      </c>
      <c r="H19" s="107">
        <f t="shared" si="0"/>
        <v>1</v>
      </c>
      <c r="I19" s="107">
        <f t="shared" si="1"/>
        <v>1</v>
      </c>
      <c r="J19" s="107">
        <f t="shared" si="2"/>
        <v>2</v>
      </c>
      <c r="K19" s="106">
        <f t="shared" si="3"/>
        <v>50</v>
      </c>
      <c r="L19" s="105">
        <f t="shared" si="4"/>
        <v>1.1000000000000001</v>
      </c>
    </row>
    <row r="20" spans="2:12" ht="14.45" customHeight="1">
      <c r="B20" s="110" t="s">
        <v>139</v>
      </c>
      <c r="C20" s="109"/>
      <c r="D20" s="108">
        <v>4</v>
      </c>
      <c r="E20" s="107">
        <v>0</v>
      </c>
      <c r="F20" s="107">
        <v>0</v>
      </c>
      <c r="G20" s="107">
        <v>1</v>
      </c>
      <c r="H20" s="107">
        <f t="shared" si="0"/>
        <v>4</v>
      </c>
      <c r="I20" s="107">
        <f t="shared" si="1"/>
        <v>1</v>
      </c>
      <c r="J20" s="107">
        <f t="shared" si="2"/>
        <v>5</v>
      </c>
      <c r="K20" s="106">
        <f t="shared" si="3"/>
        <v>20</v>
      </c>
      <c r="L20" s="105">
        <f t="shared" si="4"/>
        <v>2.8</v>
      </c>
    </row>
    <row r="21" spans="2:12" ht="14.45" customHeight="1">
      <c r="B21" s="104" t="s">
        <v>138</v>
      </c>
      <c r="C21" s="103"/>
      <c r="D21" s="102">
        <v>3</v>
      </c>
      <c r="E21" s="101">
        <v>1</v>
      </c>
      <c r="F21" s="101">
        <v>0</v>
      </c>
      <c r="G21" s="101">
        <v>0</v>
      </c>
      <c r="H21" s="101">
        <f t="shared" si="0"/>
        <v>4</v>
      </c>
      <c r="I21" s="101">
        <f t="shared" si="1"/>
        <v>0</v>
      </c>
      <c r="J21" s="101">
        <f t="shared" si="2"/>
        <v>4</v>
      </c>
      <c r="K21" s="100">
        <f t="shared" si="3"/>
        <v>0</v>
      </c>
      <c r="L21" s="99">
        <f t="shared" si="4"/>
        <v>2.2000000000000002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9</v>
      </c>
      <c r="E22" s="95">
        <f t="shared" si="5"/>
        <v>4</v>
      </c>
      <c r="F22" s="95">
        <f t="shared" si="5"/>
        <v>2</v>
      </c>
      <c r="G22" s="95">
        <f t="shared" si="5"/>
        <v>6</v>
      </c>
      <c r="H22" s="95">
        <f t="shared" si="5"/>
        <v>13</v>
      </c>
      <c r="I22" s="95">
        <f t="shared" si="5"/>
        <v>8</v>
      </c>
      <c r="J22" s="95">
        <f t="shared" si="5"/>
        <v>21</v>
      </c>
      <c r="K22" s="94">
        <f t="shared" si="3"/>
        <v>38.1</v>
      </c>
      <c r="L22" s="93">
        <f t="shared" si="4"/>
        <v>11.7</v>
      </c>
    </row>
    <row r="23" spans="2:12" ht="14.45" customHeight="1" thickTop="1">
      <c r="B23" s="116" t="s">
        <v>107</v>
      </c>
      <c r="C23" s="115"/>
      <c r="D23" s="114">
        <v>2</v>
      </c>
      <c r="E23" s="113">
        <v>0</v>
      </c>
      <c r="F23" s="113">
        <v>0</v>
      </c>
      <c r="G23" s="113">
        <v>2</v>
      </c>
      <c r="H23" s="113">
        <f t="shared" ref="H23:H28" si="6">SUM(D23:E23)</f>
        <v>2</v>
      </c>
      <c r="I23" s="113">
        <f t="shared" ref="I23:I28" si="7">SUM(F23:G23)</f>
        <v>2</v>
      </c>
      <c r="J23" s="113">
        <f t="shared" ref="J23:J28" si="8">SUM(H23:I23)</f>
        <v>4</v>
      </c>
      <c r="K23" s="112">
        <f t="shared" si="3"/>
        <v>50</v>
      </c>
      <c r="L23" s="111">
        <f t="shared" si="4"/>
        <v>2.2000000000000002</v>
      </c>
    </row>
    <row r="24" spans="2:12" ht="14.45" customHeight="1">
      <c r="B24" s="110" t="s">
        <v>106</v>
      </c>
      <c r="C24" s="109"/>
      <c r="D24" s="108">
        <v>2</v>
      </c>
      <c r="E24" s="107">
        <v>0</v>
      </c>
      <c r="F24" s="107">
        <v>1</v>
      </c>
      <c r="G24" s="107">
        <v>1</v>
      </c>
      <c r="H24" s="107">
        <f t="shared" si="6"/>
        <v>2</v>
      </c>
      <c r="I24" s="107">
        <f t="shared" si="7"/>
        <v>2</v>
      </c>
      <c r="J24" s="107">
        <f t="shared" si="8"/>
        <v>4</v>
      </c>
      <c r="K24" s="106">
        <f t="shared" si="3"/>
        <v>50</v>
      </c>
      <c r="L24" s="105">
        <f t="shared" si="4"/>
        <v>2.2000000000000002</v>
      </c>
    </row>
    <row r="25" spans="2:12" ht="14.45" customHeight="1">
      <c r="B25" s="110" t="s">
        <v>105</v>
      </c>
      <c r="C25" s="109"/>
      <c r="D25" s="108">
        <v>1</v>
      </c>
      <c r="E25" s="107">
        <v>0</v>
      </c>
      <c r="F25" s="107">
        <v>0</v>
      </c>
      <c r="G25" s="107">
        <v>1</v>
      </c>
      <c r="H25" s="107">
        <f t="shared" si="6"/>
        <v>1</v>
      </c>
      <c r="I25" s="107">
        <f t="shared" si="7"/>
        <v>1</v>
      </c>
      <c r="J25" s="107">
        <f t="shared" si="8"/>
        <v>2</v>
      </c>
      <c r="K25" s="106">
        <f t="shared" si="3"/>
        <v>50</v>
      </c>
      <c r="L25" s="105">
        <f t="shared" si="4"/>
        <v>1.1000000000000001</v>
      </c>
    </row>
    <row r="26" spans="2:12" ht="14.45" customHeight="1">
      <c r="B26" s="110" t="s">
        <v>104</v>
      </c>
      <c r="C26" s="109"/>
      <c r="D26" s="108">
        <v>1</v>
      </c>
      <c r="E26" s="107">
        <v>0</v>
      </c>
      <c r="F26" s="107">
        <v>1</v>
      </c>
      <c r="G26" s="107">
        <v>0</v>
      </c>
      <c r="H26" s="107">
        <f t="shared" si="6"/>
        <v>1</v>
      </c>
      <c r="I26" s="107">
        <f t="shared" si="7"/>
        <v>1</v>
      </c>
      <c r="J26" s="107">
        <f t="shared" si="8"/>
        <v>2</v>
      </c>
      <c r="K26" s="106">
        <f t="shared" si="3"/>
        <v>50</v>
      </c>
      <c r="L26" s="105">
        <f t="shared" si="4"/>
        <v>1.1000000000000001</v>
      </c>
    </row>
    <row r="27" spans="2:12" ht="14.45" customHeight="1">
      <c r="B27" s="110" t="s">
        <v>103</v>
      </c>
      <c r="C27" s="109"/>
      <c r="D27" s="108">
        <v>3</v>
      </c>
      <c r="E27" s="107">
        <v>0</v>
      </c>
      <c r="F27" s="107">
        <v>1</v>
      </c>
      <c r="G27" s="107">
        <v>1</v>
      </c>
      <c r="H27" s="107">
        <f t="shared" si="6"/>
        <v>3</v>
      </c>
      <c r="I27" s="107">
        <f t="shared" si="7"/>
        <v>2</v>
      </c>
      <c r="J27" s="107">
        <f t="shared" si="8"/>
        <v>5</v>
      </c>
      <c r="K27" s="106">
        <f t="shared" si="3"/>
        <v>40</v>
      </c>
      <c r="L27" s="105">
        <f t="shared" si="4"/>
        <v>2.8</v>
      </c>
    </row>
    <row r="28" spans="2:12" ht="14.45" customHeight="1">
      <c r="B28" s="104" t="s">
        <v>137</v>
      </c>
      <c r="C28" s="103"/>
      <c r="D28" s="102">
        <v>2</v>
      </c>
      <c r="E28" s="101">
        <v>0</v>
      </c>
      <c r="F28" s="101">
        <v>0</v>
      </c>
      <c r="G28" s="101">
        <v>2</v>
      </c>
      <c r="H28" s="101">
        <f t="shared" si="6"/>
        <v>2</v>
      </c>
      <c r="I28" s="101">
        <f t="shared" si="7"/>
        <v>2</v>
      </c>
      <c r="J28" s="101">
        <f t="shared" si="8"/>
        <v>4</v>
      </c>
      <c r="K28" s="100">
        <f t="shared" si="3"/>
        <v>50</v>
      </c>
      <c r="L28" s="99">
        <f t="shared" si="4"/>
        <v>2.2000000000000002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11</v>
      </c>
      <c r="E29" s="95">
        <f t="shared" si="9"/>
        <v>0</v>
      </c>
      <c r="F29" s="95">
        <f t="shared" si="9"/>
        <v>3</v>
      </c>
      <c r="G29" s="95">
        <f t="shared" si="9"/>
        <v>7</v>
      </c>
      <c r="H29" s="95">
        <f t="shared" si="9"/>
        <v>11</v>
      </c>
      <c r="I29" s="95">
        <f t="shared" si="9"/>
        <v>10</v>
      </c>
      <c r="J29" s="95">
        <f t="shared" si="9"/>
        <v>21</v>
      </c>
      <c r="K29" s="94">
        <f t="shared" si="3"/>
        <v>47.6</v>
      </c>
      <c r="L29" s="93">
        <f t="shared" si="4"/>
        <v>11.7</v>
      </c>
    </row>
    <row r="30" spans="2:12" ht="14.45" customHeight="1" thickTop="1">
      <c r="B30" s="124" t="s">
        <v>136</v>
      </c>
      <c r="C30" s="123"/>
      <c r="D30" s="90">
        <v>5</v>
      </c>
      <c r="E30" s="89">
        <v>1</v>
      </c>
      <c r="F30" s="89">
        <v>0</v>
      </c>
      <c r="G30" s="89">
        <v>2</v>
      </c>
      <c r="H30" s="89">
        <f t="shared" ref="H30:H43" si="10">SUM(D30:E30)</f>
        <v>6</v>
      </c>
      <c r="I30" s="89">
        <f t="shared" ref="I30:I43" si="11">SUM(F30:G30)</f>
        <v>2</v>
      </c>
      <c r="J30" s="89">
        <f t="shared" ref="J30:J43" si="12">SUM(H30:I30)</f>
        <v>8</v>
      </c>
      <c r="K30" s="88">
        <f t="shared" si="3"/>
        <v>25</v>
      </c>
      <c r="L30" s="87">
        <f t="shared" si="4"/>
        <v>4.4000000000000004</v>
      </c>
    </row>
    <row r="31" spans="2:12" ht="14.45" customHeight="1">
      <c r="B31" s="122" t="s">
        <v>135</v>
      </c>
      <c r="C31" s="121"/>
      <c r="D31" s="120">
        <v>5</v>
      </c>
      <c r="E31" s="119">
        <v>1</v>
      </c>
      <c r="F31" s="119">
        <v>1</v>
      </c>
      <c r="G31" s="119">
        <v>3</v>
      </c>
      <c r="H31" s="119">
        <f t="shared" si="10"/>
        <v>6</v>
      </c>
      <c r="I31" s="119">
        <f t="shared" si="11"/>
        <v>4</v>
      </c>
      <c r="J31" s="119">
        <f t="shared" si="12"/>
        <v>10</v>
      </c>
      <c r="K31" s="118">
        <f t="shared" si="3"/>
        <v>40</v>
      </c>
      <c r="L31" s="117">
        <f t="shared" si="4"/>
        <v>5.6</v>
      </c>
    </row>
    <row r="32" spans="2:12" ht="14.45" customHeight="1">
      <c r="B32" s="122" t="s">
        <v>134</v>
      </c>
      <c r="C32" s="121"/>
      <c r="D32" s="120">
        <v>5</v>
      </c>
      <c r="E32" s="119">
        <v>2</v>
      </c>
      <c r="F32" s="119">
        <v>2</v>
      </c>
      <c r="G32" s="119">
        <v>2</v>
      </c>
      <c r="H32" s="119">
        <f t="shared" si="10"/>
        <v>7</v>
      </c>
      <c r="I32" s="119">
        <f t="shared" si="11"/>
        <v>4</v>
      </c>
      <c r="J32" s="119">
        <f t="shared" si="12"/>
        <v>11</v>
      </c>
      <c r="K32" s="118">
        <f t="shared" si="3"/>
        <v>36.4</v>
      </c>
      <c r="L32" s="117">
        <f t="shared" si="4"/>
        <v>6.1</v>
      </c>
    </row>
    <row r="33" spans="2:12" ht="14.45" customHeight="1">
      <c r="B33" s="122" t="s">
        <v>133</v>
      </c>
      <c r="C33" s="121"/>
      <c r="D33" s="120">
        <v>9</v>
      </c>
      <c r="E33" s="119">
        <v>8</v>
      </c>
      <c r="F33" s="119">
        <v>1</v>
      </c>
      <c r="G33" s="119">
        <v>3</v>
      </c>
      <c r="H33" s="119">
        <f t="shared" si="10"/>
        <v>17</v>
      </c>
      <c r="I33" s="119">
        <f t="shared" si="11"/>
        <v>4</v>
      </c>
      <c r="J33" s="119">
        <f t="shared" si="12"/>
        <v>21</v>
      </c>
      <c r="K33" s="118">
        <f t="shared" si="3"/>
        <v>19</v>
      </c>
      <c r="L33" s="117">
        <f t="shared" si="4"/>
        <v>11.7</v>
      </c>
    </row>
    <row r="34" spans="2:12" ht="14.45" customHeight="1">
      <c r="B34" s="122" t="s">
        <v>132</v>
      </c>
      <c r="C34" s="121"/>
      <c r="D34" s="120">
        <v>8</v>
      </c>
      <c r="E34" s="119">
        <v>3</v>
      </c>
      <c r="F34" s="119">
        <v>0</v>
      </c>
      <c r="G34" s="119">
        <v>2</v>
      </c>
      <c r="H34" s="119">
        <f t="shared" si="10"/>
        <v>11</v>
      </c>
      <c r="I34" s="119">
        <f t="shared" si="11"/>
        <v>2</v>
      </c>
      <c r="J34" s="119">
        <f t="shared" si="12"/>
        <v>13</v>
      </c>
      <c r="K34" s="118">
        <f t="shared" si="3"/>
        <v>15.4</v>
      </c>
      <c r="L34" s="117">
        <f t="shared" si="4"/>
        <v>7.2</v>
      </c>
    </row>
    <row r="35" spans="2:12" ht="14.45" customHeight="1">
      <c r="B35" s="122" t="s">
        <v>131</v>
      </c>
      <c r="C35" s="121"/>
      <c r="D35" s="120">
        <v>6</v>
      </c>
      <c r="E35" s="119">
        <v>3</v>
      </c>
      <c r="F35" s="119">
        <v>2</v>
      </c>
      <c r="G35" s="119">
        <v>3</v>
      </c>
      <c r="H35" s="119">
        <f t="shared" si="10"/>
        <v>9</v>
      </c>
      <c r="I35" s="119">
        <f t="shared" si="11"/>
        <v>5</v>
      </c>
      <c r="J35" s="119">
        <f t="shared" si="12"/>
        <v>14</v>
      </c>
      <c r="K35" s="118">
        <f t="shared" si="3"/>
        <v>35.700000000000003</v>
      </c>
      <c r="L35" s="117">
        <f t="shared" si="4"/>
        <v>7.8</v>
      </c>
    </row>
    <row r="36" spans="2:12" ht="14.45" customHeight="1">
      <c r="B36" s="122" t="s">
        <v>130</v>
      </c>
      <c r="C36" s="121"/>
      <c r="D36" s="120">
        <v>15</v>
      </c>
      <c r="E36" s="119">
        <v>2</v>
      </c>
      <c r="F36" s="119">
        <v>1</v>
      </c>
      <c r="G36" s="119">
        <v>2</v>
      </c>
      <c r="H36" s="119">
        <f t="shared" si="10"/>
        <v>17</v>
      </c>
      <c r="I36" s="119">
        <f t="shared" si="11"/>
        <v>3</v>
      </c>
      <c r="J36" s="119">
        <f t="shared" si="12"/>
        <v>20</v>
      </c>
      <c r="K36" s="118">
        <f t="shared" si="3"/>
        <v>15</v>
      </c>
      <c r="L36" s="117">
        <f t="shared" si="4"/>
        <v>11.1</v>
      </c>
    </row>
    <row r="37" spans="2:12" ht="14.45" customHeight="1">
      <c r="B37" s="122" t="s">
        <v>129</v>
      </c>
      <c r="C37" s="121"/>
      <c r="D37" s="120">
        <v>5</v>
      </c>
      <c r="E37" s="119">
        <v>2</v>
      </c>
      <c r="F37" s="119">
        <v>1</v>
      </c>
      <c r="G37" s="119">
        <v>2</v>
      </c>
      <c r="H37" s="119">
        <f t="shared" si="10"/>
        <v>7</v>
      </c>
      <c r="I37" s="119">
        <f t="shared" si="11"/>
        <v>3</v>
      </c>
      <c r="J37" s="119">
        <f t="shared" si="12"/>
        <v>10</v>
      </c>
      <c r="K37" s="118">
        <f t="shared" si="3"/>
        <v>30</v>
      </c>
      <c r="L37" s="117">
        <f t="shared" si="4"/>
        <v>5.6</v>
      </c>
    </row>
    <row r="38" spans="2:12" ht="14.45" customHeight="1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1</v>
      </c>
      <c r="H38" s="113">
        <f t="shared" si="10"/>
        <v>0</v>
      </c>
      <c r="I38" s="113">
        <f t="shared" si="11"/>
        <v>1</v>
      </c>
      <c r="J38" s="113">
        <f t="shared" si="12"/>
        <v>1</v>
      </c>
      <c r="K38" s="112">
        <f t="shared" si="3"/>
        <v>100</v>
      </c>
      <c r="L38" s="111">
        <f t="shared" si="4"/>
        <v>0.6</v>
      </c>
    </row>
    <row r="39" spans="2:12" ht="14.45" customHeight="1">
      <c r="B39" s="110" t="s">
        <v>91</v>
      </c>
      <c r="C39" s="109"/>
      <c r="D39" s="108">
        <v>2</v>
      </c>
      <c r="E39" s="107">
        <v>0</v>
      </c>
      <c r="F39" s="107">
        <v>0</v>
      </c>
      <c r="G39" s="107">
        <v>0</v>
      </c>
      <c r="H39" s="107">
        <f t="shared" si="10"/>
        <v>2</v>
      </c>
      <c r="I39" s="107">
        <f t="shared" si="11"/>
        <v>0</v>
      </c>
      <c r="J39" s="107">
        <f t="shared" si="12"/>
        <v>2</v>
      </c>
      <c r="K39" s="106">
        <f t="shared" si="3"/>
        <v>0</v>
      </c>
      <c r="L39" s="105">
        <f t="shared" si="4"/>
        <v>1.1000000000000001</v>
      </c>
    </row>
    <row r="40" spans="2:12" ht="14.45" customHeight="1">
      <c r="B40" s="110" t="s">
        <v>90</v>
      </c>
      <c r="C40" s="109"/>
      <c r="D40" s="108">
        <v>2</v>
      </c>
      <c r="E40" s="107">
        <v>0</v>
      </c>
      <c r="F40" s="107">
        <v>0</v>
      </c>
      <c r="G40" s="107">
        <v>2</v>
      </c>
      <c r="H40" s="107">
        <f t="shared" si="10"/>
        <v>2</v>
      </c>
      <c r="I40" s="107">
        <f t="shared" si="11"/>
        <v>2</v>
      </c>
      <c r="J40" s="107">
        <f t="shared" si="12"/>
        <v>4</v>
      </c>
      <c r="K40" s="106">
        <f t="shared" si="3"/>
        <v>50</v>
      </c>
      <c r="L40" s="105">
        <f t="shared" si="4"/>
        <v>2.2000000000000002</v>
      </c>
    </row>
    <row r="41" spans="2:12" ht="14.45" customHeight="1">
      <c r="B41" s="110" t="s">
        <v>89</v>
      </c>
      <c r="C41" s="109"/>
      <c r="D41" s="108">
        <v>1</v>
      </c>
      <c r="E41" s="107">
        <v>2</v>
      </c>
      <c r="F41" s="107">
        <v>0</v>
      </c>
      <c r="G41" s="107">
        <v>0</v>
      </c>
      <c r="H41" s="107">
        <f t="shared" si="10"/>
        <v>3</v>
      </c>
      <c r="I41" s="107">
        <f t="shared" si="11"/>
        <v>0</v>
      </c>
      <c r="J41" s="107">
        <f t="shared" si="12"/>
        <v>3</v>
      </c>
      <c r="K41" s="106">
        <f t="shared" si="3"/>
        <v>0</v>
      </c>
      <c r="L41" s="105">
        <f t="shared" si="4"/>
        <v>1.7</v>
      </c>
    </row>
    <row r="42" spans="2:12" ht="14.45" customHeight="1">
      <c r="B42" s="110" t="s">
        <v>88</v>
      </c>
      <c r="C42" s="109"/>
      <c r="D42" s="108">
        <v>1</v>
      </c>
      <c r="E42" s="107">
        <v>0</v>
      </c>
      <c r="F42" s="107">
        <v>1</v>
      </c>
      <c r="G42" s="107">
        <v>0</v>
      </c>
      <c r="H42" s="107">
        <f t="shared" si="10"/>
        <v>1</v>
      </c>
      <c r="I42" s="107">
        <f t="shared" si="11"/>
        <v>1</v>
      </c>
      <c r="J42" s="107">
        <f t="shared" si="12"/>
        <v>2</v>
      </c>
      <c r="K42" s="106">
        <f t="shared" si="3"/>
        <v>50</v>
      </c>
      <c r="L42" s="105">
        <f t="shared" si="4"/>
        <v>1.1000000000000001</v>
      </c>
    </row>
    <row r="43" spans="2:12" ht="14.45" customHeight="1">
      <c r="B43" s="104" t="s">
        <v>128</v>
      </c>
      <c r="C43" s="103"/>
      <c r="D43" s="102">
        <v>2</v>
      </c>
      <c r="E43" s="101">
        <v>0</v>
      </c>
      <c r="F43" s="101">
        <v>0</v>
      </c>
      <c r="G43" s="101">
        <v>1</v>
      </c>
      <c r="H43" s="101">
        <f t="shared" si="10"/>
        <v>2</v>
      </c>
      <c r="I43" s="101">
        <f t="shared" si="11"/>
        <v>1</v>
      </c>
      <c r="J43" s="101">
        <f t="shared" si="12"/>
        <v>3</v>
      </c>
      <c r="K43" s="100">
        <f t="shared" si="3"/>
        <v>33.299999999999997</v>
      </c>
      <c r="L43" s="99">
        <f t="shared" si="4"/>
        <v>1.7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8</v>
      </c>
      <c r="E44" s="95">
        <f t="shared" si="13"/>
        <v>2</v>
      </c>
      <c r="F44" s="95">
        <f t="shared" si="13"/>
        <v>1</v>
      </c>
      <c r="G44" s="95">
        <f t="shared" si="13"/>
        <v>4</v>
      </c>
      <c r="H44" s="95">
        <f t="shared" si="13"/>
        <v>10</v>
      </c>
      <c r="I44" s="95">
        <f t="shared" si="13"/>
        <v>5</v>
      </c>
      <c r="J44" s="95">
        <f t="shared" si="13"/>
        <v>15</v>
      </c>
      <c r="K44" s="94">
        <f t="shared" si="3"/>
        <v>33.299999999999997</v>
      </c>
      <c r="L44" s="93">
        <f t="shared" si="4"/>
        <v>8.3000000000000007</v>
      </c>
    </row>
    <row r="45" spans="2:12" ht="14.45" customHeight="1" thickTop="1">
      <c r="B45" s="116" t="s">
        <v>85</v>
      </c>
      <c r="C45" s="115"/>
      <c r="D45" s="114">
        <v>2</v>
      </c>
      <c r="E45" s="113">
        <v>0</v>
      </c>
      <c r="F45" s="113">
        <v>0</v>
      </c>
      <c r="G45" s="113">
        <v>2</v>
      </c>
      <c r="H45" s="113">
        <f t="shared" ref="H45:H50" si="14">SUM(D45:E45)</f>
        <v>2</v>
      </c>
      <c r="I45" s="113">
        <f t="shared" ref="I45:I50" si="15">SUM(F45:G45)</f>
        <v>2</v>
      </c>
      <c r="J45" s="113">
        <f t="shared" ref="J45:J50" si="16">SUM(H45:I45)</f>
        <v>4</v>
      </c>
      <c r="K45" s="112">
        <f t="shared" si="3"/>
        <v>50</v>
      </c>
      <c r="L45" s="111">
        <f t="shared" si="4"/>
        <v>2.2000000000000002</v>
      </c>
    </row>
    <row r="46" spans="2:12" ht="14.45" customHeight="1">
      <c r="B46" s="110" t="s">
        <v>84</v>
      </c>
      <c r="C46" s="109"/>
      <c r="D46" s="108">
        <v>3</v>
      </c>
      <c r="E46" s="107">
        <v>0</v>
      </c>
      <c r="F46" s="107">
        <v>1</v>
      </c>
      <c r="G46" s="107">
        <v>1</v>
      </c>
      <c r="H46" s="107">
        <f t="shared" si="14"/>
        <v>3</v>
      </c>
      <c r="I46" s="107">
        <f t="shared" si="15"/>
        <v>2</v>
      </c>
      <c r="J46" s="107">
        <f t="shared" si="16"/>
        <v>5</v>
      </c>
      <c r="K46" s="106">
        <f t="shared" si="3"/>
        <v>40</v>
      </c>
      <c r="L46" s="105">
        <f t="shared" si="4"/>
        <v>2.8</v>
      </c>
    </row>
    <row r="47" spans="2:12" ht="14.45" customHeight="1">
      <c r="B47" s="110" t="s">
        <v>83</v>
      </c>
      <c r="C47" s="109"/>
      <c r="D47" s="108">
        <v>3</v>
      </c>
      <c r="E47" s="107">
        <v>0</v>
      </c>
      <c r="F47" s="107">
        <v>0</v>
      </c>
      <c r="G47" s="107">
        <v>0</v>
      </c>
      <c r="H47" s="107">
        <f t="shared" si="14"/>
        <v>3</v>
      </c>
      <c r="I47" s="107">
        <f t="shared" si="15"/>
        <v>0</v>
      </c>
      <c r="J47" s="107">
        <f t="shared" si="16"/>
        <v>3</v>
      </c>
      <c r="K47" s="106">
        <f t="shared" si="3"/>
        <v>0</v>
      </c>
      <c r="L47" s="105">
        <f t="shared" si="4"/>
        <v>1.7</v>
      </c>
    </row>
    <row r="48" spans="2:12" ht="14.45" customHeight="1">
      <c r="B48" s="110" t="s">
        <v>82</v>
      </c>
      <c r="C48" s="109"/>
      <c r="D48" s="108">
        <v>0</v>
      </c>
      <c r="E48" s="107">
        <v>1</v>
      </c>
      <c r="F48" s="107">
        <v>0</v>
      </c>
      <c r="G48" s="107">
        <v>1</v>
      </c>
      <c r="H48" s="107">
        <f t="shared" si="14"/>
        <v>1</v>
      </c>
      <c r="I48" s="107">
        <f t="shared" si="15"/>
        <v>1</v>
      </c>
      <c r="J48" s="107">
        <f t="shared" si="16"/>
        <v>2</v>
      </c>
      <c r="K48" s="106">
        <f t="shared" si="3"/>
        <v>50</v>
      </c>
      <c r="L48" s="105">
        <f t="shared" si="4"/>
        <v>1.1000000000000001</v>
      </c>
    </row>
    <row r="49" spans="2:13" ht="14.45" customHeight="1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>
      <c r="B50" s="104" t="s">
        <v>127</v>
      </c>
      <c r="C50" s="103"/>
      <c r="D50" s="102">
        <v>1</v>
      </c>
      <c r="E50" s="101">
        <v>0</v>
      </c>
      <c r="F50" s="101">
        <v>0</v>
      </c>
      <c r="G50" s="101">
        <v>1</v>
      </c>
      <c r="H50" s="101">
        <f t="shared" si="14"/>
        <v>1</v>
      </c>
      <c r="I50" s="101">
        <f t="shared" si="15"/>
        <v>1</v>
      </c>
      <c r="J50" s="101">
        <f t="shared" si="16"/>
        <v>2</v>
      </c>
      <c r="K50" s="100">
        <f t="shared" si="3"/>
        <v>50</v>
      </c>
      <c r="L50" s="99">
        <f t="shared" si="4"/>
        <v>1.1000000000000001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9</v>
      </c>
      <c r="E51" s="95">
        <f t="shared" si="17"/>
        <v>1</v>
      </c>
      <c r="F51" s="95">
        <f t="shared" si="17"/>
        <v>1</v>
      </c>
      <c r="G51" s="95">
        <f t="shared" si="17"/>
        <v>5</v>
      </c>
      <c r="H51" s="95">
        <f t="shared" si="17"/>
        <v>10</v>
      </c>
      <c r="I51" s="95">
        <f t="shared" si="17"/>
        <v>6</v>
      </c>
      <c r="J51" s="95">
        <f t="shared" si="17"/>
        <v>16</v>
      </c>
      <c r="K51" s="94">
        <f t="shared" si="3"/>
        <v>37.5</v>
      </c>
      <c r="L51" s="93">
        <f t="shared" si="4"/>
        <v>8.9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95</v>
      </c>
      <c r="E52" s="89">
        <f t="shared" si="18"/>
        <v>29</v>
      </c>
      <c r="F52" s="89">
        <f t="shared" si="18"/>
        <v>15</v>
      </c>
      <c r="G52" s="89">
        <f t="shared" si="18"/>
        <v>41</v>
      </c>
      <c r="H52" s="89">
        <f t="shared" si="18"/>
        <v>124</v>
      </c>
      <c r="I52" s="89">
        <f t="shared" si="18"/>
        <v>56</v>
      </c>
      <c r="J52" s="89">
        <f t="shared" si="18"/>
        <v>180</v>
      </c>
      <c r="K52" s="88">
        <f t="shared" si="3"/>
        <v>31.1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1" sqref="N2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16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160</v>
      </c>
      <c r="C16" s="115"/>
      <c r="D16" s="114">
        <v>1</v>
      </c>
      <c r="E16" s="113">
        <v>0</v>
      </c>
      <c r="F16" s="113">
        <v>0</v>
      </c>
      <c r="G16" s="113">
        <v>1</v>
      </c>
      <c r="H16" s="113">
        <f t="shared" ref="H16:H21" si="0">SUM(D16:E16)</f>
        <v>1</v>
      </c>
      <c r="I16" s="113">
        <f t="shared" ref="I16:I21" si="1">SUM(F16:G16)</f>
        <v>1</v>
      </c>
      <c r="J16" s="113">
        <f t="shared" ref="J16:J21" si="2">SUM(H16:I16)</f>
        <v>2</v>
      </c>
      <c r="K16" s="112">
        <f t="shared" ref="K16:K52" si="3">IF(J16=0,0,ROUND(I16/J16*100,1))</f>
        <v>50</v>
      </c>
      <c r="L16" s="111">
        <f t="shared" ref="L16:L52" si="4">IF(J16=0,0,ROUND(J16/$J$52*100,1))</f>
        <v>0.4</v>
      </c>
    </row>
    <row r="17" spans="2:12" ht="14.45" customHeight="1">
      <c r="B17" s="110" t="s">
        <v>159</v>
      </c>
      <c r="C17" s="109"/>
      <c r="D17" s="108">
        <v>2</v>
      </c>
      <c r="E17" s="107">
        <v>1</v>
      </c>
      <c r="F17" s="107">
        <v>0</v>
      </c>
      <c r="G17" s="107">
        <v>1</v>
      </c>
      <c r="H17" s="107">
        <f t="shared" si="0"/>
        <v>3</v>
      </c>
      <c r="I17" s="107">
        <f t="shared" si="1"/>
        <v>1</v>
      </c>
      <c r="J17" s="107">
        <f t="shared" si="2"/>
        <v>4</v>
      </c>
      <c r="K17" s="106">
        <f t="shared" si="3"/>
        <v>25</v>
      </c>
      <c r="L17" s="105">
        <f t="shared" si="4"/>
        <v>0.7</v>
      </c>
    </row>
    <row r="18" spans="2:12" ht="14.45" customHeight="1">
      <c r="B18" s="110" t="s">
        <v>158</v>
      </c>
      <c r="C18" s="109"/>
      <c r="D18" s="108">
        <v>0</v>
      </c>
      <c r="E18" s="107">
        <v>2</v>
      </c>
      <c r="F18" s="107">
        <v>1</v>
      </c>
      <c r="G18" s="107">
        <v>1</v>
      </c>
      <c r="H18" s="107">
        <f t="shared" si="0"/>
        <v>2</v>
      </c>
      <c r="I18" s="107">
        <f t="shared" si="1"/>
        <v>2</v>
      </c>
      <c r="J18" s="107">
        <f t="shared" si="2"/>
        <v>4</v>
      </c>
      <c r="K18" s="106">
        <f t="shared" si="3"/>
        <v>50</v>
      </c>
      <c r="L18" s="105">
        <f t="shared" si="4"/>
        <v>0.7</v>
      </c>
    </row>
    <row r="19" spans="2:12" ht="14.45" customHeight="1">
      <c r="B19" s="110" t="s">
        <v>157</v>
      </c>
      <c r="C19" s="109"/>
      <c r="D19" s="108">
        <v>4</v>
      </c>
      <c r="E19" s="107">
        <v>1</v>
      </c>
      <c r="F19" s="107">
        <v>1</v>
      </c>
      <c r="G19" s="107">
        <v>1</v>
      </c>
      <c r="H19" s="107">
        <f t="shared" si="0"/>
        <v>5</v>
      </c>
      <c r="I19" s="107">
        <f t="shared" si="1"/>
        <v>2</v>
      </c>
      <c r="J19" s="107">
        <f t="shared" si="2"/>
        <v>7</v>
      </c>
      <c r="K19" s="106">
        <f t="shared" si="3"/>
        <v>28.6</v>
      </c>
      <c r="L19" s="105">
        <f t="shared" si="4"/>
        <v>1.2</v>
      </c>
    </row>
    <row r="20" spans="2:12" ht="14.45" customHeight="1">
      <c r="B20" s="110" t="s">
        <v>156</v>
      </c>
      <c r="C20" s="109"/>
      <c r="D20" s="108">
        <v>1</v>
      </c>
      <c r="E20" s="107">
        <v>1</v>
      </c>
      <c r="F20" s="107">
        <v>0</v>
      </c>
      <c r="G20" s="107">
        <v>1</v>
      </c>
      <c r="H20" s="107">
        <f t="shared" si="0"/>
        <v>2</v>
      </c>
      <c r="I20" s="107">
        <f t="shared" si="1"/>
        <v>1</v>
      </c>
      <c r="J20" s="107">
        <f t="shared" si="2"/>
        <v>3</v>
      </c>
      <c r="K20" s="106">
        <f t="shared" si="3"/>
        <v>33.299999999999997</v>
      </c>
      <c r="L20" s="105">
        <f t="shared" si="4"/>
        <v>0.5</v>
      </c>
    </row>
    <row r="21" spans="2:12" ht="14.45" customHeight="1">
      <c r="B21" s="104" t="s">
        <v>155</v>
      </c>
      <c r="C21" s="103"/>
      <c r="D21" s="102">
        <v>4</v>
      </c>
      <c r="E21" s="101">
        <v>0</v>
      </c>
      <c r="F21" s="101">
        <v>0</v>
      </c>
      <c r="G21" s="101">
        <v>0</v>
      </c>
      <c r="H21" s="101">
        <f t="shared" si="0"/>
        <v>4</v>
      </c>
      <c r="I21" s="101">
        <f t="shared" si="1"/>
        <v>0</v>
      </c>
      <c r="J21" s="101">
        <f t="shared" si="2"/>
        <v>4</v>
      </c>
      <c r="K21" s="100">
        <f t="shared" si="3"/>
        <v>0</v>
      </c>
      <c r="L21" s="99">
        <f t="shared" si="4"/>
        <v>0.7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12</v>
      </c>
      <c r="E22" s="95">
        <f t="shared" si="5"/>
        <v>5</v>
      </c>
      <c r="F22" s="95">
        <f t="shared" si="5"/>
        <v>2</v>
      </c>
      <c r="G22" s="95">
        <f t="shared" si="5"/>
        <v>5</v>
      </c>
      <c r="H22" s="95">
        <f t="shared" si="5"/>
        <v>17</v>
      </c>
      <c r="I22" s="95">
        <f t="shared" si="5"/>
        <v>7</v>
      </c>
      <c r="J22" s="95">
        <f t="shared" si="5"/>
        <v>24</v>
      </c>
      <c r="K22" s="94">
        <f t="shared" si="3"/>
        <v>29.2</v>
      </c>
      <c r="L22" s="93">
        <f t="shared" si="4"/>
        <v>4.2</v>
      </c>
    </row>
    <row r="23" spans="2:12" ht="14.45" customHeight="1" thickTop="1">
      <c r="B23" s="116" t="s">
        <v>107</v>
      </c>
      <c r="C23" s="115"/>
      <c r="D23" s="114">
        <v>1</v>
      </c>
      <c r="E23" s="113">
        <v>2</v>
      </c>
      <c r="F23" s="113">
        <v>1</v>
      </c>
      <c r="G23" s="113">
        <v>0</v>
      </c>
      <c r="H23" s="113">
        <f t="shared" ref="H23:H28" si="6">SUM(D23:E23)</f>
        <v>3</v>
      </c>
      <c r="I23" s="113">
        <f t="shared" ref="I23:I28" si="7">SUM(F23:G23)</f>
        <v>1</v>
      </c>
      <c r="J23" s="113">
        <f t="shared" ref="J23:J28" si="8">SUM(H23:I23)</f>
        <v>4</v>
      </c>
      <c r="K23" s="112">
        <f t="shared" si="3"/>
        <v>25</v>
      </c>
      <c r="L23" s="111">
        <f t="shared" si="4"/>
        <v>0.7</v>
      </c>
    </row>
    <row r="24" spans="2:12" ht="14.45" customHeight="1">
      <c r="B24" s="110" t="s">
        <v>106</v>
      </c>
      <c r="C24" s="109"/>
      <c r="D24" s="108">
        <v>4</v>
      </c>
      <c r="E24" s="107">
        <v>0</v>
      </c>
      <c r="F24" s="107">
        <v>1</v>
      </c>
      <c r="G24" s="107">
        <v>2</v>
      </c>
      <c r="H24" s="107">
        <f t="shared" si="6"/>
        <v>4</v>
      </c>
      <c r="I24" s="107">
        <f t="shared" si="7"/>
        <v>3</v>
      </c>
      <c r="J24" s="107">
        <f t="shared" si="8"/>
        <v>7</v>
      </c>
      <c r="K24" s="106">
        <f t="shared" si="3"/>
        <v>42.9</v>
      </c>
      <c r="L24" s="105">
        <f t="shared" si="4"/>
        <v>1.2</v>
      </c>
    </row>
    <row r="25" spans="2:12" ht="14.45" customHeight="1">
      <c r="B25" s="110" t="s">
        <v>105</v>
      </c>
      <c r="C25" s="109"/>
      <c r="D25" s="108">
        <v>6</v>
      </c>
      <c r="E25" s="107">
        <v>1</v>
      </c>
      <c r="F25" s="107">
        <v>2</v>
      </c>
      <c r="G25" s="107">
        <v>0</v>
      </c>
      <c r="H25" s="107">
        <f t="shared" si="6"/>
        <v>7</v>
      </c>
      <c r="I25" s="107">
        <f t="shared" si="7"/>
        <v>2</v>
      </c>
      <c r="J25" s="107">
        <f t="shared" si="8"/>
        <v>9</v>
      </c>
      <c r="K25" s="106">
        <f t="shared" si="3"/>
        <v>22.2</v>
      </c>
      <c r="L25" s="105">
        <f t="shared" si="4"/>
        <v>1.6</v>
      </c>
    </row>
    <row r="26" spans="2:12" ht="14.45" customHeight="1">
      <c r="B26" s="110" t="s">
        <v>104</v>
      </c>
      <c r="C26" s="109"/>
      <c r="D26" s="108">
        <v>5</v>
      </c>
      <c r="E26" s="107">
        <v>3</v>
      </c>
      <c r="F26" s="107">
        <v>0</v>
      </c>
      <c r="G26" s="107">
        <v>0</v>
      </c>
      <c r="H26" s="107">
        <f t="shared" si="6"/>
        <v>8</v>
      </c>
      <c r="I26" s="107">
        <f t="shared" si="7"/>
        <v>0</v>
      </c>
      <c r="J26" s="107">
        <f t="shared" si="8"/>
        <v>8</v>
      </c>
      <c r="K26" s="106">
        <f t="shared" si="3"/>
        <v>0</v>
      </c>
      <c r="L26" s="105">
        <f t="shared" si="4"/>
        <v>1.4</v>
      </c>
    </row>
    <row r="27" spans="2:12" ht="14.45" customHeight="1">
      <c r="B27" s="110" t="s">
        <v>103</v>
      </c>
      <c r="C27" s="109"/>
      <c r="D27" s="108">
        <v>4</v>
      </c>
      <c r="E27" s="107">
        <v>1</v>
      </c>
      <c r="F27" s="107">
        <v>2</v>
      </c>
      <c r="G27" s="107">
        <v>1</v>
      </c>
      <c r="H27" s="107">
        <f t="shared" si="6"/>
        <v>5</v>
      </c>
      <c r="I27" s="107">
        <f t="shared" si="7"/>
        <v>3</v>
      </c>
      <c r="J27" s="107">
        <f t="shared" si="8"/>
        <v>8</v>
      </c>
      <c r="K27" s="106">
        <f t="shared" si="3"/>
        <v>37.5</v>
      </c>
      <c r="L27" s="105">
        <f t="shared" si="4"/>
        <v>1.4</v>
      </c>
    </row>
    <row r="28" spans="2:12" ht="14.45" customHeight="1">
      <c r="B28" s="104" t="s">
        <v>154</v>
      </c>
      <c r="C28" s="103"/>
      <c r="D28" s="102">
        <v>6</v>
      </c>
      <c r="E28" s="101">
        <v>2</v>
      </c>
      <c r="F28" s="101">
        <v>0</v>
      </c>
      <c r="G28" s="101">
        <v>0</v>
      </c>
      <c r="H28" s="101">
        <f t="shared" si="6"/>
        <v>8</v>
      </c>
      <c r="I28" s="101">
        <f t="shared" si="7"/>
        <v>0</v>
      </c>
      <c r="J28" s="101">
        <f t="shared" si="8"/>
        <v>8</v>
      </c>
      <c r="K28" s="100">
        <f t="shared" si="3"/>
        <v>0</v>
      </c>
      <c r="L28" s="99">
        <f t="shared" si="4"/>
        <v>1.4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26</v>
      </c>
      <c r="E29" s="95">
        <f t="shared" si="9"/>
        <v>9</v>
      </c>
      <c r="F29" s="95">
        <f t="shared" si="9"/>
        <v>6</v>
      </c>
      <c r="G29" s="95">
        <f t="shared" si="9"/>
        <v>3</v>
      </c>
      <c r="H29" s="95">
        <f t="shared" si="9"/>
        <v>35</v>
      </c>
      <c r="I29" s="95">
        <f t="shared" si="9"/>
        <v>9</v>
      </c>
      <c r="J29" s="95">
        <f t="shared" si="9"/>
        <v>44</v>
      </c>
      <c r="K29" s="94">
        <f t="shared" si="3"/>
        <v>20.5</v>
      </c>
      <c r="L29" s="93">
        <f t="shared" si="4"/>
        <v>7.7</v>
      </c>
    </row>
    <row r="30" spans="2:12" ht="14.45" customHeight="1" thickTop="1">
      <c r="B30" s="124" t="s">
        <v>153</v>
      </c>
      <c r="C30" s="123"/>
      <c r="D30" s="90">
        <v>21</v>
      </c>
      <c r="E30" s="89">
        <v>11</v>
      </c>
      <c r="F30" s="89">
        <v>6</v>
      </c>
      <c r="G30" s="89">
        <v>2</v>
      </c>
      <c r="H30" s="89">
        <f t="shared" ref="H30:H43" si="10">SUM(D30:E30)</f>
        <v>32</v>
      </c>
      <c r="I30" s="89">
        <f t="shared" ref="I30:I43" si="11">SUM(F30:G30)</f>
        <v>8</v>
      </c>
      <c r="J30" s="89">
        <f t="shared" ref="J30:J43" si="12">SUM(H30:I30)</f>
        <v>40</v>
      </c>
      <c r="K30" s="88">
        <f t="shared" si="3"/>
        <v>20</v>
      </c>
      <c r="L30" s="87">
        <f t="shared" si="4"/>
        <v>7</v>
      </c>
    </row>
    <row r="31" spans="2:12" ht="14.45" customHeight="1">
      <c r="B31" s="122" t="s">
        <v>152</v>
      </c>
      <c r="C31" s="121"/>
      <c r="D31" s="120">
        <v>31</v>
      </c>
      <c r="E31" s="119">
        <v>9</v>
      </c>
      <c r="F31" s="119">
        <v>5</v>
      </c>
      <c r="G31" s="119">
        <v>3</v>
      </c>
      <c r="H31" s="119">
        <f t="shared" si="10"/>
        <v>40</v>
      </c>
      <c r="I31" s="119">
        <f t="shared" si="11"/>
        <v>8</v>
      </c>
      <c r="J31" s="119">
        <f t="shared" si="12"/>
        <v>48</v>
      </c>
      <c r="K31" s="118">
        <f t="shared" si="3"/>
        <v>16.7</v>
      </c>
      <c r="L31" s="117">
        <f t="shared" si="4"/>
        <v>8.4</v>
      </c>
    </row>
    <row r="32" spans="2:12" ht="14.45" customHeight="1">
      <c r="B32" s="122" t="s">
        <v>151</v>
      </c>
      <c r="C32" s="121"/>
      <c r="D32" s="120">
        <v>40</v>
      </c>
      <c r="E32" s="119">
        <v>15</v>
      </c>
      <c r="F32" s="119">
        <v>7</v>
      </c>
      <c r="G32" s="119">
        <v>3</v>
      </c>
      <c r="H32" s="119">
        <f t="shared" si="10"/>
        <v>55</v>
      </c>
      <c r="I32" s="119">
        <f t="shared" si="11"/>
        <v>10</v>
      </c>
      <c r="J32" s="119">
        <f t="shared" si="12"/>
        <v>65</v>
      </c>
      <c r="K32" s="118">
        <f t="shared" si="3"/>
        <v>15.4</v>
      </c>
      <c r="L32" s="117">
        <f t="shared" si="4"/>
        <v>11.4</v>
      </c>
    </row>
    <row r="33" spans="2:12" ht="14.45" customHeight="1">
      <c r="B33" s="122" t="s">
        <v>150</v>
      </c>
      <c r="C33" s="121"/>
      <c r="D33" s="120">
        <v>32</v>
      </c>
      <c r="E33" s="119">
        <v>8</v>
      </c>
      <c r="F33" s="119">
        <v>9</v>
      </c>
      <c r="G33" s="119">
        <v>3</v>
      </c>
      <c r="H33" s="119">
        <f t="shared" si="10"/>
        <v>40</v>
      </c>
      <c r="I33" s="119">
        <f t="shared" si="11"/>
        <v>12</v>
      </c>
      <c r="J33" s="119">
        <f t="shared" si="12"/>
        <v>52</v>
      </c>
      <c r="K33" s="118">
        <f t="shared" si="3"/>
        <v>23.1</v>
      </c>
      <c r="L33" s="117">
        <f t="shared" si="4"/>
        <v>9.1</v>
      </c>
    </row>
    <row r="34" spans="2:12" ht="14.45" customHeight="1">
      <c r="B34" s="122" t="s">
        <v>149</v>
      </c>
      <c r="C34" s="121"/>
      <c r="D34" s="120">
        <v>37</v>
      </c>
      <c r="E34" s="119">
        <v>14</v>
      </c>
      <c r="F34" s="119">
        <v>6</v>
      </c>
      <c r="G34" s="119">
        <v>2</v>
      </c>
      <c r="H34" s="119">
        <f t="shared" si="10"/>
        <v>51</v>
      </c>
      <c r="I34" s="119">
        <f t="shared" si="11"/>
        <v>8</v>
      </c>
      <c r="J34" s="119">
        <f t="shared" si="12"/>
        <v>59</v>
      </c>
      <c r="K34" s="118">
        <f t="shared" si="3"/>
        <v>13.6</v>
      </c>
      <c r="L34" s="117">
        <f t="shared" si="4"/>
        <v>10.4</v>
      </c>
    </row>
    <row r="35" spans="2:12" ht="14.45" customHeight="1">
      <c r="B35" s="122" t="s">
        <v>148</v>
      </c>
      <c r="C35" s="121"/>
      <c r="D35" s="120">
        <v>45</v>
      </c>
      <c r="E35" s="119">
        <v>9</v>
      </c>
      <c r="F35" s="119">
        <v>6</v>
      </c>
      <c r="G35" s="119">
        <v>3</v>
      </c>
      <c r="H35" s="119">
        <f t="shared" si="10"/>
        <v>54</v>
      </c>
      <c r="I35" s="119">
        <f t="shared" si="11"/>
        <v>9</v>
      </c>
      <c r="J35" s="119">
        <f t="shared" si="12"/>
        <v>63</v>
      </c>
      <c r="K35" s="118">
        <f t="shared" si="3"/>
        <v>14.3</v>
      </c>
      <c r="L35" s="117">
        <f t="shared" si="4"/>
        <v>11.1</v>
      </c>
    </row>
    <row r="36" spans="2:12" ht="14.45" customHeight="1">
      <c r="B36" s="122" t="s">
        <v>147</v>
      </c>
      <c r="C36" s="121"/>
      <c r="D36" s="120">
        <v>31</v>
      </c>
      <c r="E36" s="119">
        <v>9</v>
      </c>
      <c r="F36" s="119">
        <v>5</v>
      </c>
      <c r="G36" s="119">
        <v>2</v>
      </c>
      <c r="H36" s="119">
        <f t="shared" si="10"/>
        <v>40</v>
      </c>
      <c r="I36" s="119">
        <f t="shared" si="11"/>
        <v>7</v>
      </c>
      <c r="J36" s="119">
        <f t="shared" si="12"/>
        <v>47</v>
      </c>
      <c r="K36" s="118">
        <f t="shared" si="3"/>
        <v>14.9</v>
      </c>
      <c r="L36" s="117">
        <f t="shared" si="4"/>
        <v>8.1999999999999993</v>
      </c>
    </row>
    <row r="37" spans="2:12" ht="14.45" customHeight="1">
      <c r="B37" s="122" t="s">
        <v>146</v>
      </c>
      <c r="C37" s="121"/>
      <c r="D37" s="120">
        <v>29</v>
      </c>
      <c r="E37" s="119">
        <v>5</v>
      </c>
      <c r="F37" s="119">
        <v>2</v>
      </c>
      <c r="G37" s="119">
        <v>5</v>
      </c>
      <c r="H37" s="119">
        <f t="shared" si="10"/>
        <v>34</v>
      </c>
      <c r="I37" s="119">
        <f t="shared" si="11"/>
        <v>7</v>
      </c>
      <c r="J37" s="119">
        <f t="shared" si="12"/>
        <v>41</v>
      </c>
      <c r="K37" s="118">
        <f t="shared" si="3"/>
        <v>17.100000000000001</v>
      </c>
      <c r="L37" s="117">
        <f t="shared" si="4"/>
        <v>7.2</v>
      </c>
    </row>
    <row r="38" spans="2:12" ht="14.45" customHeight="1">
      <c r="B38" s="116" t="s">
        <v>92</v>
      </c>
      <c r="C38" s="115"/>
      <c r="D38" s="114">
        <v>6</v>
      </c>
      <c r="E38" s="113">
        <v>4</v>
      </c>
      <c r="F38" s="113">
        <v>0</v>
      </c>
      <c r="G38" s="113">
        <v>1</v>
      </c>
      <c r="H38" s="113">
        <f t="shared" si="10"/>
        <v>10</v>
      </c>
      <c r="I38" s="113">
        <f t="shared" si="11"/>
        <v>1</v>
      </c>
      <c r="J38" s="113">
        <f t="shared" si="12"/>
        <v>11</v>
      </c>
      <c r="K38" s="112">
        <f t="shared" si="3"/>
        <v>9.1</v>
      </c>
      <c r="L38" s="111">
        <f t="shared" si="4"/>
        <v>1.9</v>
      </c>
    </row>
    <row r="39" spans="2:12" ht="14.45" customHeight="1">
      <c r="B39" s="110" t="s">
        <v>91</v>
      </c>
      <c r="C39" s="109"/>
      <c r="D39" s="108">
        <v>7</v>
      </c>
      <c r="E39" s="107">
        <v>0</v>
      </c>
      <c r="F39" s="107">
        <v>0</v>
      </c>
      <c r="G39" s="107">
        <v>1</v>
      </c>
      <c r="H39" s="107">
        <f t="shared" si="10"/>
        <v>7</v>
      </c>
      <c r="I39" s="107">
        <f t="shared" si="11"/>
        <v>1</v>
      </c>
      <c r="J39" s="107">
        <f t="shared" si="12"/>
        <v>8</v>
      </c>
      <c r="K39" s="106">
        <f t="shared" si="3"/>
        <v>12.5</v>
      </c>
      <c r="L39" s="105">
        <f t="shared" si="4"/>
        <v>1.4</v>
      </c>
    </row>
    <row r="40" spans="2:12" ht="14.45" customHeight="1">
      <c r="B40" s="110" t="s">
        <v>90</v>
      </c>
      <c r="C40" s="109"/>
      <c r="D40" s="108">
        <v>1</v>
      </c>
      <c r="E40" s="107">
        <v>1</v>
      </c>
      <c r="F40" s="107">
        <v>0</v>
      </c>
      <c r="G40" s="107">
        <v>0</v>
      </c>
      <c r="H40" s="107">
        <f t="shared" si="10"/>
        <v>2</v>
      </c>
      <c r="I40" s="107">
        <f t="shared" si="11"/>
        <v>0</v>
      </c>
      <c r="J40" s="107">
        <f t="shared" si="12"/>
        <v>2</v>
      </c>
      <c r="K40" s="106">
        <f t="shared" si="3"/>
        <v>0</v>
      </c>
      <c r="L40" s="105">
        <f t="shared" si="4"/>
        <v>0.4</v>
      </c>
    </row>
    <row r="41" spans="2:12" ht="14.45" customHeight="1">
      <c r="B41" s="110" t="s">
        <v>89</v>
      </c>
      <c r="C41" s="109"/>
      <c r="D41" s="108">
        <v>10</v>
      </c>
      <c r="E41" s="107">
        <v>0</v>
      </c>
      <c r="F41" s="107">
        <v>0</v>
      </c>
      <c r="G41" s="107">
        <v>1</v>
      </c>
      <c r="H41" s="107">
        <f t="shared" si="10"/>
        <v>10</v>
      </c>
      <c r="I41" s="107">
        <f t="shared" si="11"/>
        <v>1</v>
      </c>
      <c r="J41" s="107">
        <f t="shared" si="12"/>
        <v>11</v>
      </c>
      <c r="K41" s="106">
        <f t="shared" si="3"/>
        <v>9.1</v>
      </c>
      <c r="L41" s="105">
        <f t="shared" si="4"/>
        <v>1.9</v>
      </c>
    </row>
    <row r="42" spans="2:12" ht="14.45" customHeight="1">
      <c r="B42" s="110" t="s">
        <v>88</v>
      </c>
      <c r="C42" s="109"/>
      <c r="D42" s="108">
        <v>6</v>
      </c>
      <c r="E42" s="107">
        <v>3</v>
      </c>
      <c r="F42" s="107">
        <v>0</v>
      </c>
      <c r="G42" s="107">
        <v>0</v>
      </c>
      <c r="H42" s="107">
        <f t="shared" si="10"/>
        <v>9</v>
      </c>
      <c r="I42" s="107">
        <f t="shared" si="11"/>
        <v>0</v>
      </c>
      <c r="J42" s="107">
        <f t="shared" si="12"/>
        <v>9</v>
      </c>
      <c r="K42" s="106">
        <f t="shared" si="3"/>
        <v>0</v>
      </c>
      <c r="L42" s="105">
        <f t="shared" si="4"/>
        <v>1.6</v>
      </c>
    </row>
    <row r="43" spans="2:12" ht="14.45" customHeight="1">
      <c r="B43" s="104" t="s">
        <v>145</v>
      </c>
      <c r="C43" s="103"/>
      <c r="D43" s="102">
        <v>3</v>
      </c>
      <c r="E43" s="101">
        <v>1</v>
      </c>
      <c r="F43" s="101">
        <v>0</v>
      </c>
      <c r="G43" s="101">
        <v>1</v>
      </c>
      <c r="H43" s="101">
        <f t="shared" si="10"/>
        <v>4</v>
      </c>
      <c r="I43" s="101">
        <f t="shared" si="11"/>
        <v>1</v>
      </c>
      <c r="J43" s="101">
        <f t="shared" si="12"/>
        <v>5</v>
      </c>
      <c r="K43" s="100">
        <f t="shared" si="3"/>
        <v>20</v>
      </c>
      <c r="L43" s="99">
        <f t="shared" si="4"/>
        <v>0.9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33</v>
      </c>
      <c r="E44" s="95">
        <f t="shared" si="13"/>
        <v>9</v>
      </c>
      <c r="F44" s="95">
        <f t="shared" si="13"/>
        <v>0</v>
      </c>
      <c r="G44" s="95">
        <f t="shared" si="13"/>
        <v>4</v>
      </c>
      <c r="H44" s="95">
        <f t="shared" si="13"/>
        <v>42</v>
      </c>
      <c r="I44" s="95">
        <f t="shared" si="13"/>
        <v>4</v>
      </c>
      <c r="J44" s="95">
        <f t="shared" si="13"/>
        <v>46</v>
      </c>
      <c r="K44" s="94">
        <f t="shared" si="3"/>
        <v>8.6999999999999993</v>
      </c>
      <c r="L44" s="93">
        <f t="shared" si="4"/>
        <v>8.1</v>
      </c>
    </row>
    <row r="45" spans="2:12" ht="14.45" customHeight="1" thickTop="1">
      <c r="B45" s="116" t="s">
        <v>85</v>
      </c>
      <c r="C45" s="115"/>
      <c r="D45" s="114">
        <v>5</v>
      </c>
      <c r="E45" s="113">
        <v>1</v>
      </c>
      <c r="F45" s="113">
        <v>0</v>
      </c>
      <c r="G45" s="113">
        <v>3</v>
      </c>
      <c r="H45" s="113">
        <f t="shared" ref="H45:H50" si="14">SUM(D45:E45)</f>
        <v>6</v>
      </c>
      <c r="I45" s="113">
        <f t="shared" ref="I45:I50" si="15">SUM(F45:G45)</f>
        <v>3</v>
      </c>
      <c r="J45" s="113">
        <f t="shared" ref="J45:J50" si="16">SUM(H45:I45)</f>
        <v>9</v>
      </c>
      <c r="K45" s="112">
        <f t="shared" si="3"/>
        <v>33.299999999999997</v>
      </c>
      <c r="L45" s="111">
        <f t="shared" si="4"/>
        <v>1.6</v>
      </c>
    </row>
    <row r="46" spans="2:12" ht="14.45" customHeight="1">
      <c r="B46" s="110" t="s">
        <v>84</v>
      </c>
      <c r="C46" s="109"/>
      <c r="D46" s="108">
        <v>3</v>
      </c>
      <c r="E46" s="107">
        <v>0</v>
      </c>
      <c r="F46" s="107">
        <v>0</v>
      </c>
      <c r="G46" s="107">
        <v>0</v>
      </c>
      <c r="H46" s="107">
        <f t="shared" si="14"/>
        <v>3</v>
      </c>
      <c r="I46" s="107">
        <f t="shared" si="15"/>
        <v>0</v>
      </c>
      <c r="J46" s="107">
        <f t="shared" si="16"/>
        <v>3</v>
      </c>
      <c r="K46" s="106">
        <f t="shared" si="3"/>
        <v>0</v>
      </c>
      <c r="L46" s="105">
        <f t="shared" si="4"/>
        <v>0.5</v>
      </c>
    </row>
    <row r="47" spans="2:12" ht="14.45" customHeight="1">
      <c r="B47" s="110" t="s">
        <v>83</v>
      </c>
      <c r="C47" s="109"/>
      <c r="D47" s="108">
        <v>4</v>
      </c>
      <c r="E47" s="107">
        <v>1</v>
      </c>
      <c r="F47" s="107">
        <v>0</v>
      </c>
      <c r="G47" s="107">
        <v>1</v>
      </c>
      <c r="H47" s="107">
        <f t="shared" si="14"/>
        <v>5</v>
      </c>
      <c r="I47" s="107">
        <f t="shared" si="15"/>
        <v>1</v>
      </c>
      <c r="J47" s="107">
        <f t="shared" si="16"/>
        <v>6</v>
      </c>
      <c r="K47" s="106">
        <f t="shared" si="3"/>
        <v>16.7</v>
      </c>
      <c r="L47" s="105">
        <f t="shared" si="4"/>
        <v>1.1000000000000001</v>
      </c>
    </row>
    <row r="48" spans="2:12" ht="14.45" customHeight="1">
      <c r="B48" s="110" t="s">
        <v>82</v>
      </c>
      <c r="C48" s="109"/>
      <c r="D48" s="108">
        <v>9</v>
      </c>
      <c r="E48" s="107">
        <v>1</v>
      </c>
      <c r="F48" s="107">
        <v>0</v>
      </c>
      <c r="G48" s="107">
        <v>1</v>
      </c>
      <c r="H48" s="107">
        <f t="shared" si="14"/>
        <v>10</v>
      </c>
      <c r="I48" s="107">
        <f t="shared" si="15"/>
        <v>1</v>
      </c>
      <c r="J48" s="107">
        <f t="shared" si="16"/>
        <v>11</v>
      </c>
      <c r="K48" s="106">
        <f t="shared" si="3"/>
        <v>9.1</v>
      </c>
      <c r="L48" s="105">
        <f t="shared" si="4"/>
        <v>1.9</v>
      </c>
    </row>
    <row r="49" spans="2:13" ht="14.45" customHeight="1">
      <c r="B49" s="110" t="s">
        <v>81</v>
      </c>
      <c r="C49" s="109"/>
      <c r="D49" s="108">
        <v>3</v>
      </c>
      <c r="E49" s="107">
        <v>2</v>
      </c>
      <c r="F49" s="107">
        <v>0</v>
      </c>
      <c r="G49" s="107">
        <v>1</v>
      </c>
      <c r="H49" s="107">
        <f t="shared" si="14"/>
        <v>5</v>
      </c>
      <c r="I49" s="107">
        <f t="shared" si="15"/>
        <v>1</v>
      </c>
      <c r="J49" s="107">
        <f t="shared" si="16"/>
        <v>6</v>
      </c>
      <c r="K49" s="106">
        <f t="shared" si="3"/>
        <v>16.7</v>
      </c>
      <c r="L49" s="105">
        <f t="shared" si="4"/>
        <v>1.1000000000000001</v>
      </c>
    </row>
    <row r="50" spans="2:13" ht="14.45" customHeight="1">
      <c r="B50" s="104" t="s">
        <v>144</v>
      </c>
      <c r="C50" s="103"/>
      <c r="D50" s="102">
        <v>6</v>
      </c>
      <c r="E50" s="101">
        <v>0</v>
      </c>
      <c r="F50" s="101">
        <v>0</v>
      </c>
      <c r="G50" s="101">
        <v>0</v>
      </c>
      <c r="H50" s="101">
        <f t="shared" si="14"/>
        <v>6</v>
      </c>
      <c r="I50" s="101">
        <f t="shared" si="15"/>
        <v>0</v>
      </c>
      <c r="J50" s="101">
        <f t="shared" si="16"/>
        <v>6</v>
      </c>
      <c r="K50" s="100">
        <f t="shared" si="3"/>
        <v>0</v>
      </c>
      <c r="L50" s="99">
        <f t="shared" si="4"/>
        <v>1.1000000000000001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30</v>
      </c>
      <c r="E51" s="95">
        <f t="shared" si="17"/>
        <v>5</v>
      </c>
      <c r="F51" s="95">
        <f t="shared" si="17"/>
        <v>0</v>
      </c>
      <c r="G51" s="95">
        <f t="shared" si="17"/>
        <v>6</v>
      </c>
      <c r="H51" s="95">
        <f t="shared" si="17"/>
        <v>35</v>
      </c>
      <c r="I51" s="95">
        <f t="shared" si="17"/>
        <v>6</v>
      </c>
      <c r="J51" s="95">
        <f t="shared" si="17"/>
        <v>41</v>
      </c>
      <c r="K51" s="94">
        <f t="shared" si="3"/>
        <v>14.6</v>
      </c>
      <c r="L51" s="93">
        <f t="shared" si="4"/>
        <v>7.2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367</v>
      </c>
      <c r="E52" s="89">
        <f t="shared" si="18"/>
        <v>108</v>
      </c>
      <c r="F52" s="89">
        <f t="shared" si="18"/>
        <v>54</v>
      </c>
      <c r="G52" s="89">
        <f t="shared" si="18"/>
        <v>41</v>
      </c>
      <c r="H52" s="89">
        <f t="shared" si="18"/>
        <v>475</v>
      </c>
      <c r="I52" s="89">
        <f t="shared" si="18"/>
        <v>95</v>
      </c>
      <c r="J52" s="89">
        <f t="shared" si="18"/>
        <v>570</v>
      </c>
      <c r="K52" s="88">
        <f t="shared" si="3"/>
        <v>16.7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0" sqref="N20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17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143</v>
      </c>
      <c r="C16" s="115"/>
      <c r="D16" s="114">
        <v>28</v>
      </c>
      <c r="E16" s="113">
        <v>4</v>
      </c>
      <c r="F16" s="113">
        <v>4</v>
      </c>
      <c r="G16" s="113">
        <v>1</v>
      </c>
      <c r="H16" s="113">
        <f t="shared" ref="H16:H21" si="0">SUM(D16:E16)</f>
        <v>32</v>
      </c>
      <c r="I16" s="113">
        <f t="shared" ref="I16:I21" si="1">SUM(F16:G16)</f>
        <v>5</v>
      </c>
      <c r="J16" s="113">
        <f t="shared" ref="J16:J21" si="2">SUM(H16:I16)</f>
        <v>37</v>
      </c>
      <c r="K16" s="112">
        <f t="shared" ref="K16:K52" si="3">IF(J16=0,0,ROUND(I16/J16*100,1))</f>
        <v>13.5</v>
      </c>
      <c r="L16" s="111">
        <f t="shared" ref="L16:L52" si="4">IF(J16=0,0,ROUND(J16/$J$52*100,1))</f>
        <v>1.2</v>
      </c>
    </row>
    <row r="17" spans="2:12" ht="14.45" customHeight="1">
      <c r="B17" s="110" t="s">
        <v>142</v>
      </c>
      <c r="C17" s="109"/>
      <c r="D17" s="108">
        <v>46</v>
      </c>
      <c r="E17" s="107">
        <v>9</v>
      </c>
      <c r="F17" s="107">
        <v>4</v>
      </c>
      <c r="G17" s="107">
        <v>1</v>
      </c>
      <c r="H17" s="107">
        <f t="shared" si="0"/>
        <v>55</v>
      </c>
      <c r="I17" s="107">
        <f t="shared" si="1"/>
        <v>5</v>
      </c>
      <c r="J17" s="107">
        <f t="shared" si="2"/>
        <v>60</v>
      </c>
      <c r="K17" s="106">
        <f t="shared" si="3"/>
        <v>8.3000000000000007</v>
      </c>
      <c r="L17" s="105">
        <f t="shared" si="4"/>
        <v>1.9</v>
      </c>
    </row>
    <row r="18" spans="2:12" ht="14.45" customHeight="1">
      <c r="B18" s="110" t="s">
        <v>141</v>
      </c>
      <c r="C18" s="109"/>
      <c r="D18" s="108">
        <v>59</v>
      </c>
      <c r="E18" s="107">
        <v>6</v>
      </c>
      <c r="F18" s="107">
        <v>4</v>
      </c>
      <c r="G18" s="107">
        <v>2</v>
      </c>
      <c r="H18" s="107">
        <f t="shared" si="0"/>
        <v>65</v>
      </c>
      <c r="I18" s="107">
        <f t="shared" si="1"/>
        <v>6</v>
      </c>
      <c r="J18" s="107">
        <f t="shared" si="2"/>
        <v>71</v>
      </c>
      <c r="K18" s="106">
        <f t="shared" si="3"/>
        <v>8.5</v>
      </c>
      <c r="L18" s="105">
        <f t="shared" si="4"/>
        <v>2.2999999999999998</v>
      </c>
    </row>
    <row r="19" spans="2:12" ht="14.45" customHeight="1">
      <c r="B19" s="110" t="s">
        <v>140</v>
      </c>
      <c r="C19" s="109"/>
      <c r="D19" s="108">
        <v>32</v>
      </c>
      <c r="E19" s="107">
        <v>7</v>
      </c>
      <c r="F19" s="107">
        <v>1</v>
      </c>
      <c r="G19" s="107">
        <v>1</v>
      </c>
      <c r="H19" s="107">
        <f t="shared" si="0"/>
        <v>39</v>
      </c>
      <c r="I19" s="107">
        <f t="shared" si="1"/>
        <v>2</v>
      </c>
      <c r="J19" s="107">
        <f t="shared" si="2"/>
        <v>41</v>
      </c>
      <c r="K19" s="106">
        <f t="shared" si="3"/>
        <v>4.9000000000000004</v>
      </c>
      <c r="L19" s="105">
        <f t="shared" si="4"/>
        <v>1.3</v>
      </c>
    </row>
    <row r="20" spans="2:12" ht="14.45" customHeight="1">
      <c r="B20" s="110" t="s">
        <v>139</v>
      </c>
      <c r="C20" s="109"/>
      <c r="D20" s="108">
        <v>53</v>
      </c>
      <c r="E20" s="107">
        <v>1</v>
      </c>
      <c r="F20" s="107">
        <v>2</v>
      </c>
      <c r="G20" s="107">
        <v>1</v>
      </c>
      <c r="H20" s="107">
        <f t="shared" si="0"/>
        <v>54</v>
      </c>
      <c r="I20" s="107">
        <f t="shared" si="1"/>
        <v>3</v>
      </c>
      <c r="J20" s="107">
        <f t="shared" si="2"/>
        <v>57</v>
      </c>
      <c r="K20" s="106">
        <f t="shared" si="3"/>
        <v>5.3</v>
      </c>
      <c r="L20" s="105">
        <f t="shared" si="4"/>
        <v>1.8</v>
      </c>
    </row>
    <row r="21" spans="2:12" ht="14.45" customHeight="1">
      <c r="B21" s="104" t="s">
        <v>138</v>
      </c>
      <c r="C21" s="103"/>
      <c r="D21" s="102">
        <v>57</v>
      </c>
      <c r="E21" s="101">
        <v>4</v>
      </c>
      <c r="F21" s="101">
        <v>1</v>
      </c>
      <c r="G21" s="101">
        <v>2</v>
      </c>
      <c r="H21" s="101">
        <f t="shared" si="0"/>
        <v>61</v>
      </c>
      <c r="I21" s="101">
        <f t="shared" si="1"/>
        <v>3</v>
      </c>
      <c r="J21" s="101">
        <f t="shared" si="2"/>
        <v>64</v>
      </c>
      <c r="K21" s="100">
        <f t="shared" si="3"/>
        <v>4.7</v>
      </c>
      <c r="L21" s="99">
        <f t="shared" si="4"/>
        <v>2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275</v>
      </c>
      <c r="E22" s="95">
        <f t="shared" si="5"/>
        <v>31</v>
      </c>
      <c r="F22" s="95">
        <f t="shared" si="5"/>
        <v>16</v>
      </c>
      <c r="G22" s="95">
        <f t="shared" si="5"/>
        <v>8</v>
      </c>
      <c r="H22" s="95">
        <f t="shared" si="5"/>
        <v>306</v>
      </c>
      <c r="I22" s="95">
        <f t="shared" si="5"/>
        <v>24</v>
      </c>
      <c r="J22" s="95">
        <f t="shared" si="5"/>
        <v>330</v>
      </c>
      <c r="K22" s="94">
        <f t="shared" si="3"/>
        <v>7.3</v>
      </c>
      <c r="L22" s="93">
        <f t="shared" si="4"/>
        <v>10.5</v>
      </c>
    </row>
    <row r="23" spans="2:12" ht="14.45" customHeight="1" thickTop="1">
      <c r="B23" s="116" t="s">
        <v>107</v>
      </c>
      <c r="C23" s="115"/>
      <c r="D23" s="114">
        <v>58</v>
      </c>
      <c r="E23" s="113">
        <v>0</v>
      </c>
      <c r="F23" s="113">
        <v>3</v>
      </c>
      <c r="G23" s="113">
        <v>1</v>
      </c>
      <c r="H23" s="113">
        <f t="shared" ref="H23:H28" si="6">SUM(D23:E23)</f>
        <v>58</v>
      </c>
      <c r="I23" s="113">
        <f t="shared" ref="I23:I28" si="7">SUM(F23:G23)</f>
        <v>4</v>
      </c>
      <c r="J23" s="113">
        <f t="shared" ref="J23:J28" si="8">SUM(H23:I23)</f>
        <v>62</v>
      </c>
      <c r="K23" s="112">
        <f t="shared" si="3"/>
        <v>6.5</v>
      </c>
      <c r="L23" s="111">
        <f t="shared" si="4"/>
        <v>2</v>
      </c>
    </row>
    <row r="24" spans="2:12" ht="14.45" customHeight="1">
      <c r="B24" s="110" t="s">
        <v>106</v>
      </c>
      <c r="C24" s="109"/>
      <c r="D24" s="108">
        <v>53</v>
      </c>
      <c r="E24" s="107">
        <v>8</v>
      </c>
      <c r="F24" s="107">
        <v>4</v>
      </c>
      <c r="G24" s="107">
        <v>3</v>
      </c>
      <c r="H24" s="107">
        <f t="shared" si="6"/>
        <v>61</v>
      </c>
      <c r="I24" s="107">
        <f t="shared" si="7"/>
        <v>7</v>
      </c>
      <c r="J24" s="107">
        <f t="shared" si="8"/>
        <v>68</v>
      </c>
      <c r="K24" s="106">
        <f t="shared" si="3"/>
        <v>10.3</v>
      </c>
      <c r="L24" s="105">
        <f t="shared" si="4"/>
        <v>2.2000000000000002</v>
      </c>
    </row>
    <row r="25" spans="2:12" ht="14.45" customHeight="1">
      <c r="B25" s="110" t="s">
        <v>105</v>
      </c>
      <c r="C25" s="109"/>
      <c r="D25" s="108">
        <v>62</v>
      </c>
      <c r="E25" s="107">
        <v>6</v>
      </c>
      <c r="F25" s="107">
        <v>1</v>
      </c>
      <c r="G25" s="107">
        <v>3</v>
      </c>
      <c r="H25" s="107">
        <f t="shared" si="6"/>
        <v>68</v>
      </c>
      <c r="I25" s="107">
        <f t="shared" si="7"/>
        <v>4</v>
      </c>
      <c r="J25" s="107">
        <f t="shared" si="8"/>
        <v>72</v>
      </c>
      <c r="K25" s="106">
        <f t="shared" si="3"/>
        <v>5.6</v>
      </c>
      <c r="L25" s="105">
        <f t="shared" si="4"/>
        <v>2.2999999999999998</v>
      </c>
    </row>
    <row r="26" spans="2:12" ht="14.45" customHeight="1">
      <c r="B26" s="110" t="s">
        <v>104</v>
      </c>
      <c r="C26" s="109"/>
      <c r="D26" s="108">
        <v>40</v>
      </c>
      <c r="E26" s="107">
        <v>8</v>
      </c>
      <c r="F26" s="107">
        <v>4</v>
      </c>
      <c r="G26" s="107">
        <v>2</v>
      </c>
      <c r="H26" s="107">
        <f t="shared" si="6"/>
        <v>48</v>
      </c>
      <c r="I26" s="107">
        <f t="shared" si="7"/>
        <v>6</v>
      </c>
      <c r="J26" s="107">
        <f t="shared" si="8"/>
        <v>54</v>
      </c>
      <c r="K26" s="106">
        <f t="shared" si="3"/>
        <v>11.1</v>
      </c>
      <c r="L26" s="105">
        <f t="shared" si="4"/>
        <v>1.7</v>
      </c>
    </row>
    <row r="27" spans="2:12" ht="14.45" customHeight="1">
      <c r="B27" s="110" t="s">
        <v>103</v>
      </c>
      <c r="C27" s="109"/>
      <c r="D27" s="108">
        <v>47</v>
      </c>
      <c r="E27" s="107">
        <v>9</v>
      </c>
      <c r="F27" s="107">
        <v>2</v>
      </c>
      <c r="G27" s="107">
        <v>1</v>
      </c>
      <c r="H27" s="107">
        <f t="shared" si="6"/>
        <v>56</v>
      </c>
      <c r="I27" s="107">
        <f t="shared" si="7"/>
        <v>3</v>
      </c>
      <c r="J27" s="107">
        <f t="shared" si="8"/>
        <v>59</v>
      </c>
      <c r="K27" s="106">
        <f t="shared" si="3"/>
        <v>5.0999999999999996</v>
      </c>
      <c r="L27" s="105">
        <f t="shared" si="4"/>
        <v>1.9</v>
      </c>
    </row>
    <row r="28" spans="2:12" ht="14.45" customHeight="1">
      <c r="B28" s="104" t="s">
        <v>137</v>
      </c>
      <c r="C28" s="103"/>
      <c r="D28" s="102">
        <v>51</v>
      </c>
      <c r="E28" s="101">
        <v>3</v>
      </c>
      <c r="F28" s="101">
        <v>2</v>
      </c>
      <c r="G28" s="101">
        <v>2</v>
      </c>
      <c r="H28" s="101">
        <f t="shared" si="6"/>
        <v>54</v>
      </c>
      <c r="I28" s="101">
        <f t="shared" si="7"/>
        <v>4</v>
      </c>
      <c r="J28" s="101">
        <f t="shared" si="8"/>
        <v>58</v>
      </c>
      <c r="K28" s="100">
        <f t="shared" si="3"/>
        <v>6.9</v>
      </c>
      <c r="L28" s="99">
        <f t="shared" si="4"/>
        <v>1.9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311</v>
      </c>
      <c r="E29" s="95">
        <f t="shared" si="9"/>
        <v>34</v>
      </c>
      <c r="F29" s="95">
        <f t="shared" si="9"/>
        <v>16</v>
      </c>
      <c r="G29" s="95">
        <f t="shared" si="9"/>
        <v>12</v>
      </c>
      <c r="H29" s="95">
        <f t="shared" si="9"/>
        <v>345</v>
      </c>
      <c r="I29" s="95">
        <f t="shared" si="9"/>
        <v>28</v>
      </c>
      <c r="J29" s="95">
        <f t="shared" si="9"/>
        <v>373</v>
      </c>
      <c r="K29" s="94">
        <f t="shared" si="3"/>
        <v>7.5</v>
      </c>
      <c r="L29" s="93">
        <f t="shared" si="4"/>
        <v>11.9</v>
      </c>
    </row>
    <row r="30" spans="2:12" ht="14.45" customHeight="1" thickTop="1">
      <c r="B30" s="124" t="s">
        <v>136</v>
      </c>
      <c r="C30" s="123"/>
      <c r="D30" s="90">
        <v>274</v>
      </c>
      <c r="E30" s="89">
        <v>33</v>
      </c>
      <c r="F30" s="89">
        <v>23</v>
      </c>
      <c r="G30" s="89">
        <v>6</v>
      </c>
      <c r="H30" s="89">
        <f t="shared" ref="H30:H43" si="10">SUM(D30:E30)</f>
        <v>307</v>
      </c>
      <c r="I30" s="89">
        <f t="shared" ref="I30:I43" si="11">SUM(F30:G30)</f>
        <v>29</v>
      </c>
      <c r="J30" s="89">
        <f t="shared" ref="J30:J43" si="12">SUM(H30:I30)</f>
        <v>336</v>
      </c>
      <c r="K30" s="88">
        <f t="shared" si="3"/>
        <v>8.6</v>
      </c>
      <c r="L30" s="87">
        <f t="shared" si="4"/>
        <v>10.7</v>
      </c>
    </row>
    <row r="31" spans="2:12" ht="14.45" customHeight="1">
      <c r="B31" s="122" t="s">
        <v>135</v>
      </c>
      <c r="C31" s="121"/>
      <c r="D31" s="120">
        <v>238</v>
      </c>
      <c r="E31" s="119">
        <v>27</v>
      </c>
      <c r="F31" s="119">
        <v>16</v>
      </c>
      <c r="G31" s="119">
        <v>5</v>
      </c>
      <c r="H31" s="119">
        <f t="shared" si="10"/>
        <v>265</v>
      </c>
      <c r="I31" s="119">
        <f t="shared" si="11"/>
        <v>21</v>
      </c>
      <c r="J31" s="119">
        <f t="shared" si="12"/>
        <v>286</v>
      </c>
      <c r="K31" s="118">
        <f t="shared" si="3"/>
        <v>7.3</v>
      </c>
      <c r="L31" s="117">
        <f t="shared" si="4"/>
        <v>9.1</v>
      </c>
    </row>
    <row r="32" spans="2:12" ht="14.45" customHeight="1">
      <c r="B32" s="122" t="s">
        <v>134</v>
      </c>
      <c r="C32" s="121"/>
      <c r="D32" s="120">
        <v>211</v>
      </c>
      <c r="E32" s="119">
        <v>26</v>
      </c>
      <c r="F32" s="119">
        <v>9</v>
      </c>
      <c r="G32" s="119">
        <v>6</v>
      </c>
      <c r="H32" s="119">
        <f t="shared" si="10"/>
        <v>237</v>
      </c>
      <c r="I32" s="119">
        <f t="shared" si="11"/>
        <v>15</v>
      </c>
      <c r="J32" s="119">
        <f t="shared" si="12"/>
        <v>252</v>
      </c>
      <c r="K32" s="118">
        <f t="shared" si="3"/>
        <v>6</v>
      </c>
      <c r="L32" s="117">
        <f t="shared" si="4"/>
        <v>8</v>
      </c>
    </row>
    <row r="33" spans="2:12" ht="14.45" customHeight="1">
      <c r="B33" s="122" t="s">
        <v>133</v>
      </c>
      <c r="C33" s="121"/>
      <c r="D33" s="120">
        <v>182</v>
      </c>
      <c r="E33" s="119">
        <v>21</v>
      </c>
      <c r="F33" s="119">
        <v>12</v>
      </c>
      <c r="G33" s="119">
        <v>5</v>
      </c>
      <c r="H33" s="119">
        <f t="shared" si="10"/>
        <v>203</v>
      </c>
      <c r="I33" s="119">
        <f t="shared" si="11"/>
        <v>17</v>
      </c>
      <c r="J33" s="119">
        <f t="shared" si="12"/>
        <v>220</v>
      </c>
      <c r="K33" s="118">
        <f t="shared" si="3"/>
        <v>7.7</v>
      </c>
      <c r="L33" s="117">
        <f t="shared" si="4"/>
        <v>7</v>
      </c>
    </row>
    <row r="34" spans="2:12" ht="14.45" customHeight="1">
      <c r="B34" s="122" t="s">
        <v>132</v>
      </c>
      <c r="C34" s="121"/>
      <c r="D34" s="120">
        <v>168</v>
      </c>
      <c r="E34" s="119">
        <v>24</v>
      </c>
      <c r="F34" s="119">
        <v>4</v>
      </c>
      <c r="G34" s="119">
        <v>6</v>
      </c>
      <c r="H34" s="119">
        <f t="shared" si="10"/>
        <v>192</v>
      </c>
      <c r="I34" s="119">
        <f t="shared" si="11"/>
        <v>10</v>
      </c>
      <c r="J34" s="119">
        <f t="shared" si="12"/>
        <v>202</v>
      </c>
      <c r="K34" s="118">
        <f t="shared" si="3"/>
        <v>5</v>
      </c>
      <c r="L34" s="117">
        <f t="shared" si="4"/>
        <v>6.5</v>
      </c>
    </row>
    <row r="35" spans="2:12" ht="14.45" customHeight="1">
      <c r="B35" s="122" t="s">
        <v>131</v>
      </c>
      <c r="C35" s="121"/>
      <c r="D35" s="120">
        <v>183</v>
      </c>
      <c r="E35" s="119">
        <v>27</v>
      </c>
      <c r="F35" s="119">
        <v>2</v>
      </c>
      <c r="G35" s="119">
        <v>8</v>
      </c>
      <c r="H35" s="119">
        <f t="shared" si="10"/>
        <v>210</v>
      </c>
      <c r="I35" s="119">
        <f t="shared" si="11"/>
        <v>10</v>
      </c>
      <c r="J35" s="119">
        <f t="shared" si="12"/>
        <v>220</v>
      </c>
      <c r="K35" s="118">
        <f t="shared" si="3"/>
        <v>4.5</v>
      </c>
      <c r="L35" s="117">
        <f t="shared" si="4"/>
        <v>7</v>
      </c>
    </row>
    <row r="36" spans="2:12" ht="14.45" customHeight="1">
      <c r="B36" s="122" t="s">
        <v>130</v>
      </c>
      <c r="C36" s="121"/>
      <c r="D36" s="120">
        <v>188</v>
      </c>
      <c r="E36" s="119">
        <v>21</v>
      </c>
      <c r="F36" s="119">
        <v>6</v>
      </c>
      <c r="G36" s="119">
        <v>9</v>
      </c>
      <c r="H36" s="119">
        <f t="shared" si="10"/>
        <v>209</v>
      </c>
      <c r="I36" s="119">
        <f t="shared" si="11"/>
        <v>15</v>
      </c>
      <c r="J36" s="119">
        <f t="shared" si="12"/>
        <v>224</v>
      </c>
      <c r="K36" s="118">
        <f t="shared" si="3"/>
        <v>6.7</v>
      </c>
      <c r="L36" s="117">
        <f t="shared" si="4"/>
        <v>7.2</v>
      </c>
    </row>
    <row r="37" spans="2:12" ht="14.45" customHeight="1">
      <c r="B37" s="122" t="s">
        <v>129</v>
      </c>
      <c r="C37" s="121"/>
      <c r="D37" s="120">
        <v>218</v>
      </c>
      <c r="E37" s="119">
        <v>14</v>
      </c>
      <c r="F37" s="119">
        <v>10</v>
      </c>
      <c r="G37" s="119">
        <v>6</v>
      </c>
      <c r="H37" s="119">
        <f t="shared" si="10"/>
        <v>232</v>
      </c>
      <c r="I37" s="119">
        <f t="shared" si="11"/>
        <v>16</v>
      </c>
      <c r="J37" s="119">
        <f t="shared" si="12"/>
        <v>248</v>
      </c>
      <c r="K37" s="118">
        <f t="shared" si="3"/>
        <v>6.5</v>
      </c>
      <c r="L37" s="117">
        <f t="shared" si="4"/>
        <v>7.9</v>
      </c>
    </row>
    <row r="38" spans="2:12" ht="14.45" customHeight="1">
      <c r="B38" s="116" t="s">
        <v>92</v>
      </c>
      <c r="C38" s="115"/>
      <c r="D38" s="114">
        <v>49</v>
      </c>
      <c r="E38" s="113">
        <v>1</v>
      </c>
      <c r="F38" s="113">
        <v>0</v>
      </c>
      <c r="G38" s="113">
        <v>2</v>
      </c>
      <c r="H38" s="113">
        <f t="shared" si="10"/>
        <v>50</v>
      </c>
      <c r="I38" s="113">
        <f t="shared" si="11"/>
        <v>2</v>
      </c>
      <c r="J38" s="113">
        <f t="shared" si="12"/>
        <v>52</v>
      </c>
      <c r="K38" s="112">
        <f t="shared" si="3"/>
        <v>3.8</v>
      </c>
      <c r="L38" s="111">
        <f t="shared" si="4"/>
        <v>1.7</v>
      </c>
    </row>
    <row r="39" spans="2:12" ht="14.45" customHeight="1">
      <c r="B39" s="110" t="s">
        <v>91</v>
      </c>
      <c r="C39" s="109"/>
      <c r="D39" s="108">
        <v>32</v>
      </c>
      <c r="E39" s="107">
        <v>5</v>
      </c>
      <c r="F39" s="107">
        <v>1</v>
      </c>
      <c r="G39" s="107">
        <v>1</v>
      </c>
      <c r="H39" s="107">
        <f t="shared" si="10"/>
        <v>37</v>
      </c>
      <c r="I39" s="107">
        <f t="shared" si="11"/>
        <v>2</v>
      </c>
      <c r="J39" s="107">
        <f t="shared" si="12"/>
        <v>39</v>
      </c>
      <c r="K39" s="106">
        <f t="shared" si="3"/>
        <v>5.0999999999999996</v>
      </c>
      <c r="L39" s="105">
        <f t="shared" si="4"/>
        <v>1.2</v>
      </c>
    </row>
    <row r="40" spans="2:12" ht="14.45" customHeight="1">
      <c r="B40" s="110" t="s">
        <v>90</v>
      </c>
      <c r="C40" s="109"/>
      <c r="D40" s="108">
        <v>43</v>
      </c>
      <c r="E40" s="107">
        <v>6</v>
      </c>
      <c r="F40" s="107">
        <v>1</v>
      </c>
      <c r="G40" s="107">
        <v>0</v>
      </c>
      <c r="H40" s="107">
        <f t="shared" si="10"/>
        <v>49</v>
      </c>
      <c r="I40" s="107">
        <f t="shared" si="11"/>
        <v>1</v>
      </c>
      <c r="J40" s="107">
        <f t="shared" si="12"/>
        <v>50</v>
      </c>
      <c r="K40" s="106">
        <f t="shared" si="3"/>
        <v>2</v>
      </c>
      <c r="L40" s="105">
        <f t="shared" si="4"/>
        <v>1.6</v>
      </c>
    </row>
    <row r="41" spans="2:12" ht="14.45" customHeight="1">
      <c r="B41" s="110" t="s">
        <v>89</v>
      </c>
      <c r="C41" s="109"/>
      <c r="D41" s="108">
        <v>34</v>
      </c>
      <c r="E41" s="107">
        <v>3</v>
      </c>
      <c r="F41" s="107">
        <v>1</v>
      </c>
      <c r="G41" s="107">
        <v>3</v>
      </c>
      <c r="H41" s="107">
        <f t="shared" si="10"/>
        <v>37</v>
      </c>
      <c r="I41" s="107">
        <f t="shared" si="11"/>
        <v>4</v>
      </c>
      <c r="J41" s="107">
        <f t="shared" si="12"/>
        <v>41</v>
      </c>
      <c r="K41" s="106">
        <f t="shared" si="3"/>
        <v>9.8000000000000007</v>
      </c>
      <c r="L41" s="105">
        <f t="shared" si="4"/>
        <v>1.3</v>
      </c>
    </row>
    <row r="42" spans="2:12" ht="14.45" customHeight="1">
      <c r="B42" s="110" t="s">
        <v>88</v>
      </c>
      <c r="C42" s="109"/>
      <c r="D42" s="108">
        <v>33</v>
      </c>
      <c r="E42" s="107">
        <v>4</v>
      </c>
      <c r="F42" s="107">
        <v>0</v>
      </c>
      <c r="G42" s="107">
        <v>1</v>
      </c>
      <c r="H42" s="107">
        <f t="shared" si="10"/>
        <v>37</v>
      </c>
      <c r="I42" s="107">
        <f t="shared" si="11"/>
        <v>1</v>
      </c>
      <c r="J42" s="107">
        <f t="shared" si="12"/>
        <v>38</v>
      </c>
      <c r="K42" s="106">
        <f t="shared" si="3"/>
        <v>2.6</v>
      </c>
      <c r="L42" s="105">
        <f t="shared" si="4"/>
        <v>1.2</v>
      </c>
    </row>
    <row r="43" spans="2:12" ht="14.45" customHeight="1">
      <c r="B43" s="104" t="s">
        <v>128</v>
      </c>
      <c r="C43" s="103"/>
      <c r="D43" s="102">
        <v>25</v>
      </c>
      <c r="E43" s="101">
        <v>2</v>
      </c>
      <c r="F43" s="101">
        <v>1</v>
      </c>
      <c r="G43" s="101">
        <v>1</v>
      </c>
      <c r="H43" s="101">
        <f t="shared" si="10"/>
        <v>27</v>
      </c>
      <c r="I43" s="101">
        <f t="shared" si="11"/>
        <v>2</v>
      </c>
      <c r="J43" s="101">
        <f t="shared" si="12"/>
        <v>29</v>
      </c>
      <c r="K43" s="100">
        <f t="shared" si="3"/>
        <v>6.9</v>
      </c>
      <c r="L43" s="99">
        <f t="shared" si="4"/>
        <v>0.9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216</v>
      </c>
      <c r="E44" s="95">
        <f t="shared" si="13"/>
        <v>21</v>
      </c>
      <c r="F44" s="95">
        <f t="shared" si="13"/>
        <v>4</v>
      </c>
      <c r="G44" s="95">
        <f t="shared" si="13"/>
        <v>8</v>
      </c>
      <c r="H44" s="95">
        <f t="shared" si="13"/>
        <v>237</v>
      </c>
      <c r="I44" s="95">
        <f t="shared" si="13"/>
        <v>12</v>
      </c>
      <c r="J44" s="95">
        <f t="shared" si="13"/>
        <v>249</v>
      </c>
      <c r="K44" s="94">
        <f t="shared" si="3"/>
        <v>4.8</v>
      </c>
      <c r="L44" s="93">
        <f t="shared" si="4"/>
        <v>8</v>
      </c>
    </row>
    <row r="45" spans="2:12" ht="14.45" customHeight="1" thickTop="1">
      <c r="B45" s="116" t="s">
        <v>85</v>
      </c>
      <c r="C45" s="115"/>
      <c r="D45" s="114">
        <v>20</v>
      </c>
      <c r="E45" s="113">
        <v>1</v>
      </c>
      <c r="F45" s="113">
        <v>0</v>
      </c>
      <c r="G45" s="113">
        <v>1</v>
      </c>
      <c r="H45" s="113">
        <f t="shared" ref="H45:H50" si="14">SUM(D45:E45)</f>
        <v>21</v>
      </c>
      <c r="I45" s="113">
        <f t="shared" ref="I45:I50" si="15">SUM(F45:G45)</f>
        <v>1</v>
      </c>
      <c r="J45" s="113">
        <f t="shared" ref="J45:J50" si="16">SUM(H45:I45)</f>
        <v>22</v>
      </c>
      <c r="K45" s="112">
        <f t="shared" si="3"/>
        <v>4.5</v>
      </c>
      <c r="L45" s="111">
        <f t="shared" si="4"/>
        <v>0.7</v>
      </c>
    </row>
    <row r="46" spans="2:12" ht="14.45" customHeight="1">
      <c r="B46" s="110" t="s">
        <v>84</v>
      </c>
      <c r="C46" s="109"/>
      <c r="D46" s="108">
        <v>25</v>
      </c>
      <c r="E46" s="107">
        <v>4</v>
      </c>
      <c r="F46" s="107">
        <v>1</v>
      </c>
      <c r="G46" s="107">
        <v>0</v>
      </c>
      <c r="H46" s="107">
        <f t="shared" si="14"/>
        <v>29</v>
      </c>
      <c r="I46" s="107">
        <f t="shared" si="15"/>
        <v>1</v>
      </c>
      <c r="J46" s="107">
        <f t="shared" si="16"/>
        <v>30</v>
      </c>
      <c r="K46" s="106">
        <f t="shared" si="3"/>
        <v>3.3</v>
      </c>
      <c r="L46" s="105">
        <f t="shared" si="4"/>
        <v>1</v>
      </c>
    </row>
    <row r="47" spans="2:12" ht="14.45" customHeight="1">
      <c r="B47" s="110" t="s">
        <v>83</v>
      </c>
      <c r="C47" s="109"/>
      <c r="D47" s="108">
        <v>32</v>
      </c>
      <c r="E47" s="107">
        <v>1</v>
      </c>
      <c r="F47" s="107">
        <v>3</v>
      </c>
      <c r="G47" s="107">
        <v>2</v>
      </c>
      <c r="H47" s="107">
        <f t="shared" si="14"/>
        <v>33</v>
      </c>
      <c r="I47" s="107">
        <f t="shared" si="15"/>
        <v>5</v>
      </c>
      <c r="J47" s="107">
        <f t="shared" si="16"/>
        <v>38</v>
      </c>
      <c r="K47" s="106">
        <f t="shared" si="3"/>
        <v>13.2</v>
      </c>
      <c r="L47" s="105">
        <f t="shared" si="4"/>
        <v>1.2</v>
      </c>
    </row>
    <row r="48" spans="2:12" ht="14.45" customHeight="1">
      <c r="B48" s="110" t="s">
        <v>82</v>
      </c>
      <c r="C48" s="109"/>
      <c r="D48" s="108">
        <v>26</v>
      </c>
      <c r="E48" s="107">
        <v>5</v>
      </c>
      <c r="F48" s="107">
        <v>1</v>
      </c>
      <c r="G48" s="107">
        <v>2</v>
      </c>
      <c r="H48" s="107">
        <f t="shared" si="14"/>
        <v>31</v>
      </c>
      <c r="I48" s="107">
        <f t="shared" si="15"/>
        <v>3</v>
      </c>
      <c r="J48" s="107">
        <f t="shared" si="16"/>
        <v>34</v>
      </c>
      <c r="K48" s="106">
        <f t="shared" si="3"/>
        <v>8.8000000000000007</v>
      </c>
      <c r="L48" s="105">
        <f t="shared" si="4"/>
        <v>1.1000000000000001</v>
      </c>
    </row>
    <row r="49" spans="2:13" ht="14.45" customHeight="1">
      <c r="B49" s="110" t="s">
        <v>81</v>
      </c>
      <c r="C49" s="109"/>
      <c r="D49" s="108">
        <v>28</v>
      </c>
      <c r="E49" s="107">
        <v>2</v>
      </c>
      <c r="F49" s="107">
        <v>4</v>
      </c>
      <c r="G49" s="107">
        <v>2</v>
      </c>
      <c r="H49" s="107">
        <f t="shared" si="14"/>
        <v>30</v>
      </c>
      <c r="I49" s="107">
        <f t="shared" si="15"/>
        <v>6</v>
      </c>
      <c r="J49" s="107">
        <f t="shared" si="16"/>
        <v>36</v>
      </c>
      <c r="K49" s="106">
        <f t="shared" si="3"/>
        <v>16.7</v>
      </c>
      <c r="L49" s="105">
        <f t="shared" si="4"/>
        <v>1.1000000000000001</v>
      </c>
    </row>
    <row r="50" spans="2:13" ht="14.45" customHeight="1">
      <c r="B50" s="104" t="s">
        <v>127</v>
      </c>
      <c r="C50" s="103"/>
      <c r="D50" s="102">
        <v>27</v>
      </c>
      <c r="E50" s="101">
        <v>3</v>
      </c>
      <c r="F50" s="101">
        <v>0</v>
      </c>
      <c r="G50" s="101">
        <v>1</v>
      </c>
      <c r="H50" s="101">
        <f t="shared" si="14"/>
        <v>30</v>
      </c>
      <c r="I50" s="101">
        <f t="shared" si="15"/>
        <v>1</v>
      </c>
      <c r="J50" s="101">
        <f t="shared" si="16"/>
        <v>31</v>
      </c>
      <c r="K50" s="100">
        <f t="shared" si="3"/>
        <v>3.2</v>
      </c>
      <c r="L50" s="99">
        <f t="shared" si="4"/>
        <v>1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158</v>
      </c>
      <c r="E51" s="95">
        <f t="shared" si="17"/>
        <v>16</v>
      </c>
      <c r="F51" s="95">
        <f t="shared" si="17"/>
        <v>9</v>
      </c>
      <c r="G51" s="95">
        <f t="shared" si="17"/>
        <v>8</v>
      </c>
      <c r="H51" s="95">
        <f t="shared" si="17"/>
        <v>174</v>
      </c>
      <c r="I51" s="95">
        <f t="shared" si="17"/>
        <v>17</v>
      </c>
      <c r="J51" s="95">
        <f t="shared" si="17"/>
        <v>191</v>
      </c>
      <c r="K51" s="94">
        <f t="shared" si="3"/>
        <v>8.9</v>
      </c>
      <c r="L51" s="93">
        <f t="shared" si="4"/>
        <v>6.1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2622</v>
      </c>
      <c r="E52" s="89">
        <f t="shared" si="18"/>
        <v>295</v>
      </c>
      <c r="F52" s="89">
        <f t="shared" si="18"/>
        <v>127</v>
      </c>
      <c r="G52" s="89">
        <f t="shared" si="18"/>
        <v>87</v>
      </c>
      <c r="H52" s="89">
        <f t="shared" si="18"/>
        <v>2917</v>
      </c>
      <c r="I52" s="89">
        <f t="shared" si="18"/>
        <v>214</v>
      </c>
      <c r="J52" s="89">
        <f t="shared" si="18"/>
        <v>3131</v>
      </c>
      <c r="K52" s="88">
        <f t="shared" si="3"/>
        <v>6.8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1" sqref="N21"/>
    </sheetView>
  </sheetViews>
  <sheetFormatPr defaultColWidth="8" defaultRowHeight="16.5" customHeight="1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>
      <c r="B3" s="80"/>
      <c r="G3" s="143"/>
      <c r="H3" s="139"/>
      <c r="I3" s="82"/>
      <c r="J3" s="82"/>
      <c r="K3" s="82"/>
      <c r="L3" s="138"/>
    </row>
    <row r="4" spans="2:14" ht="14.45" customHeight="1">
      <c r="B4" s="80"/>
      <c r="G4" s="378" t="s">
        <v>125</v>
      </c>
      <c r="H4" s="139"/>
      <c r="I4" s="82"/>
      <c r="J4" s="82"/>
      <c r="K4" s="82"/>
      <c r="L4" s="138"/>
    </row>
    <row r="5" spans="2:14" ht="14.45" customHeight="1">
      <c r="B5" s="137" t="s">
        <v>124</v>
      </c>
      <c r="C5" s="137"/>
      <c r="D5" s="137" t="s">
        <v>123</v>
      </c>
      <c r="G5" s="378"/>
      <c r="H5" s="139"/>
      <c r="I5" s="82"/>
      <c r="J5" s="82"/>
      <c r="K5" s="82"/>
      <c r="L5" s="138"/>
    </row>
    <row r="6" spans="2:14" ht="14.45" customHeight="1">
      <c r="B6" s="137"/>
      <c r="C6" s="137"/>
      <c r="D6" s="141" t="s">
        <v>122</v>
      </c>
      <c r="G6" s="378"/>
      <c r="H6" s="139"/>
      <c r="I6" s="82"/>
      <c r="J6" s="82"/>
      <c r="K6" s="82"/>
      <c r="L6" s="138"/>
    </row>
    <row r="7" spans="2:14" ht="14.45" customHeight="1">
      <c r="B7" s="137"/>
      <c r="C7" s="137"/>
      <c r="D7" s="137"/>
      <c r="G7" s="378"/>
      <c r="H7" s="139"/>
      <c r="I7" s="82"/>
      <c r="J7" s="82"/>
      <c r="K7" s="82"/>
      <c r="L7" s="138"/>
    </row>
    <row r="8" spans="2:14" ht="14.45" customHeight="1">
      <c r="B8" s="137" t="s">
        <v>121</v>
      </c>
      <c r="C8" s="137"/>
      <c r="D8" s="137" t="s">
        <v>26</v>
      </c>
      <c r="G8" s="378"/>
      <c r="H8" s="139"/>
      <c r="I8" s="82"/>
      <c r="J8" s="82"/>
      <c r="K8" s="82"/>
      <c r="L8" s="138"/>
    </row>
    <row r="9" spans="2:14" ht="14.45" customHeight="1">
      <c r="B9" s="142"/>
      <c r="C9" s="137"/>
      <c r="D9" s="141" t="s">
        <v>120</v>
      </c>
      <c r="G9" s="378"/>
      <c r="H9" s="139"/>
      <c r="I9" s="82"/>
      <c r="J9" s="82"/>
      <c r="K9" s="82"/>
      <c r="L9" s="138"/>
    </row>
    <row r="10" spans="2:14" ht="14.45" customHeight="1">
      <c r="B10" s="137"/>
      <c r="C10" s="137"/>
      <c r="D10" s="137"/>
      <c r="G10" s="378"/>
      <c r="H10" s="139"/>
      <c r="I10" s="82"/>
      <c r="J10" s="82"/>
      <c r="K10" s="82"/>
      <c r="L10" s="138"/>
    </row>
    <row r="11" spans="2:14" ht="14.45" customHeight="1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>
      <c r="L13" s="132" t="s">
        <v>118</v>
      </c>
      <c r="N13" s="82"/>
    </row>
    <row r="14" spans="2:14" ht="28.9" customHeight="1">
      <c r="B14" s="131"/>
      <c r="C14" s="130" t="s">
        <v>117</v>
      </c>
      <c r="D14" s="379" t="s">
        <v>38</v>
      </c>
      <c r="E14" s="380"/>
      <c r="F14" s="380"/>
      <c r="G14" s="380"/>
      <c r="H14" s="380"/>
      <c r="I14" s="380"/>
      <c r="J14" s="380"/>
      <c r="K14" s="380"/>
      <c r="L14" s="381"/>
    </row>
    <row r="15" spans="2:14" ht="28.9" customHeight="1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>
      <c r="B16" s="116" t="s">
        <v>160</v>
      </c>
      <c r="C16" s="115"/>
      <c r="D16" s="114">
        <v>28</v>
      </c>
      <c r="E16" s="113">
        <v>4</v>
      </c>
      <c r="F16" s="113">
        <v>4</v>
      </c>
      <c r="G16" s="113">
        <v>1</v>
      </c>
      <c r="H16" s="113">
        <f t="shared" ref="H16:H21" si="0">SUM(D16:E16)</f>
        <v>32</v>
      </c>
      <c r="I16" s="113">
        <f t="shared" ref="I16:I21" si="1">SUM(F16:G16)</f>
        <v>5</v>
      </c>
      <c r="J16" s="113">
        <f t="shared" ref="J16:J21" si="2">SUM(H16:I16)</f>
        <v>37</v>
      </c>
      <c r="K16" s="112">
        <f t="shared" ref="K16:K52" si="3">IF(J16=0,0,ROUND(I16/J16*100,1))</f>
        <v>13.5</v>
      </c>
      <c r="L16" s="111">
        <f t="shared" ref="L16:L52" si="4">IF(J16=0,0,ROUND(J16/$J$52*100,1))</f>
        <v>1.1000000000000001</v>
      </c>
    </row>
    <row r="17" spans="2:12" ht="14.45" customHeight="1">
      <c r="B17" s="110" t="s">
        <v>159</v>
      </c>
      <c r="C17" s="109"/>
      <c r="D17" s="108">
        <v>17</v>
      </c>
      <c r="E17" s="107">
        <v>0</v>
      </c>
      <c r="F17" s="107">
        <v>0</v>
      </c>
      <c r="G17" s="107">
        <v>0</v>
      </c>
      <c r="H17" s="107">
        <f t="shared" si="0"/>
        <v>17</v>
      </c>
      <c r="I17" s="107">
        <f t="shared" si="1"/>
        <v>0</v>
      </c>
      <c r="J17" s="107">
        <f t="shared" si="2"/>
        <v>17</v>
      </c>
      <c r="K17" s="106">
        <f t="shared" si="3"/>
        <v>0</v>
      </c>
      <c r="L17" s="105">
        <f t="shared" si="4"/>
        <v>0.5</v>
      </c>
    </row>
    <row r="18" spans="2:12" ht="14.45" customHeight="1">
      <c r="B18" s="110" t="s">
        <v>158</v>
      </c>
      <c r="C18" s="109"/>
      <c r="D18" s="108">
        <v>23</v>
      </c>
      <c r="E18" s="107">
        <v>3</v>
      </c>
      <c r="F18" s="107">
        <v>2</v>
      </c>
      <c r="G18" s="107">
        <v>1</v>
      </c>
      <c r="H18" s="107">
        <f t="shared" si="0"/>
        <v>26</v>
      </c>
      <c r="I18" s="107">
        <f t="shared" si="1"/>
        <v>3</v>
      </c>
      <c r="J18" s="107">
        <f t="shared" si="2"/>
        <v>29</v>
      </c>
      <c r="K18" s="106">
        <f t="shared" si="3"/>
        <v>10.3</v>
      </c>
      <c r="L18" s="105">
        <f t="shared" si="4"/>
        <v>0.9</v>
      </c>
    </row>
    <row r="19" spans="2:12" ht="14.45" customHeight="1">
      <c r="B19" s="110" t="s">
        <v>157</v>
      </c>
      <c r="C19" s="109"/>
      <c r="D19" s="108">
        <v>17</v>
      </c>
      <c r="E19" s="107">
        <v>0</v>
      </c>
      <c r="F19" s="107">
        <v>0</v>
      </c>
      <c r="G19" s="107">
        <v>1</v>
      </c>
      <c r="H19" s="107">
        <f t="shared" si="0"/>
        <v>17</v>
      </c>
      <c r="I19" s="107">
        <f t="shared" si="1"/>
        <v>1</v>
      </c>
      <c r="J19" s="107">
        <f t="shared" si="2"/>
        <v>18</v>
      </c>
      <c r="K19" s="106">
        <f t="shared" si="3"/>
        <v>5.6</v>
      </c>
      <c r="L19" s="105">
        <f t="shared" si="4"/>
        <v>0.6</v>
      </c>
    </row>
    <row r="20" spans="2:12" ht="14.45" customHeight="1">
      <c r="B20" s="110" t="s">
        <v>156</v>
      </c>
      <c r="C20" s="109"/>
      <c r="D20" s="108">
        <v>23</v>
      </c>
      <c r="E20" s="107">
        <v>3</v>
      </c>
      <c r="F20" s="107">
        <v>2</v>
      </c>
      <c r="G20" s="107">
        <v>2</v>
      </c>
      <c r="H20" s="107">
        <f t="shared" si="0"/>
        <v>26</v>
      </c>
      <c r="I20" s="107">
        <f t="shared" si="1"/>
        <v>4</v>
      </c>
      <c r="J20" s="107">
        <f t="shared" si="2"/>
        <v>30</v>
      </c>
      <c r="K20" s="106">
        <f t="shared" si="3"/>
        <v>13.3</v>
      </c>
      <c r="L20" s="105">
        <f t="shared" si="4"/>
        <v>0.9</v>
      </c>
    </row>
    <row r="21" spans="2:12" ht="14.45" customHeight="1">
      <c r="B21" s="104" t="s">
        <v>155</v>
      </c>
      <c r="C21" s="103"/>
      <c r="D21" s="102">
        <v>29</v>
      </c>
      <c r="E21" s="101">
        <v>4</v>
      </c>
      <c r="F21" s="101">
        <v>3</v>
      </c>
      <c r="G21" s="101">
        <v>2</v>
      </c>
      <c r="H21" s="101">
        <f t="shared" si="0"/>
        <v>33</v>
      </c>
      <c r="I21" s="101">
        <f t="shared" si="1"/>
        <v>5</v>
      </c>
      <c r="J21" s="101">
        <f t="shared" si="2"/>
        <v>38</v>
      </c>
      <c r="K21" s="100">
        <f t="shared" si="3"/>
        <v>13.2</v>
      </c>
      <c r="L21" s="99">
        <f t="shared" si="4"/>
        <v>1.2</v>
      </c>
    </row>
    <row r="22" spans="2:12" ht="14.45" customHeight="1" thickBot="1">
      <c r="B22" s="98" t="s">
        <v>108</v>
      </c>
      <c r="C22" s="97"/>
      <c r="D22" s="96">
        <f t="shared" ref="D22:J22" si="5">SUBTOTAL(9,D16:D21)</f>
        <v>137</v>
      </c>
      <c r="E22" s="95">
        <f t="shared" si="5"/>
        <v>14</v>
      </c>
      <c r="F22" s="95">
        <f t="shared" si="5"/>
        <v>11</v>
      </c>
      <c r="G22" s="95">
        <f t="shared" si="5"/>
        <v>7</v>
      </c>
      <c r="H22" s="95">
        <f t="shared" si="5"/>
        <v>151</v>
      </c>
      <c r="I22" s="95">
        <f t="shared" si="5"/>
        <v>18</v>
      </c>
      <c r="J22" s="95">
        <f t="shared" si="5"/>
        <v>169</v>
      </c>
      <c r="K22" s="94">
        <f t="shared" si="3"/>
        <v>10.7</v>
      </c>
      <c r="L22" s="93">
        <f t="shared" si="4"/>
        <v>5.2</v>
      </c>
    </row>
    <row r="23" spans="2:12" ht="14.45" customHeight="1" thickTop="1">
      <c r="B23" s="116" t="s">
        <v>107</v>
      </c>
      <c r="C23" s="115"/>
      <c r="D23" s="114">
        <v>13</v>
      </c>
      <c r="E23" s="113">
        <v>5</v>
      </c>
      <c r="F23" s="113">
        <v>3</v>
      </c>
      <c r="G23" s="113">
        <v>1</v>
      </c>
      <c r="H23" s="113">
        <f t="shared" ref="H23:H28" si="6">SUM(D23:E23)</f>
        <v>18</v>
      </c>
      <c r="I23" s="113">
        <f t="shared" ref="I23:I28" si="7">SUM(F23:G23)</f>
        <v>4</v>
      </c>
      <c r="J23" s="113">
        <f t="shared" ref="J23:J28" si="8">SUM(H23:I23)</f>
        <v>22</v>
      </c>
      <c r="K23" s="112">
        <f t="shared" si="3"/>
        <v>18.2</v>
      </c>
      <c r="L23" s="111">
        <f t="shared" si="4"/>
        <v>0.7</v>
      </c>
    </row>
    <row r="24" spans="2:12" ht="14.45" customHeight="1">
      <c r="B24" s="110" t="s">
        <v>106</v>
      </c>
      <c r="C24" s="109"/>
      <c r="D24" s="108">
        <v>23</v>
      </c>
      <c r="E24" s="107">
        <v>3</v>
      </c>
      <c r="F24" s="107">
        <v>1</v>
      </c>
      <c r="G24" s="107">
        <v>2</v>
      </c>
      <c r="H24" s="107">
        <f t="shared" si="6"/>
        <v>26</v>
      </c>
      <c r="I24" s="107">
        <f t="shared" si="7"/>
        <v>3</v>
      </c>
      <c r="J24" s="107">
        <f t="shared" si="8"/>
        <v>29</v>
      </c>
      <c r="K24" s="106">
        <f t="shared" si="3"/>
        <v>10.3</v>
      </c>
      <c r="L24" s="105">
        <f t="shared" si="4"/>
        <v>0.9</v>
      </c>
    </row>
    <row r="25" spans="2:12" ht="14.45" customHeight="1">
      <c r="B25" s="110" t="s">
        <v>105</v>
      </c>
      <c r="C25" s="109"/>
      <c r="D25" s="108">
        <v>23</v>
      </c>
      <c r="E25" s="107">
        <v>6</v>
      </c>
      <c r="F25" s="107">
        <v>5</v>
      </c>
      <c r="G25" s="107">
        <v>0</v>
      </c>
      <c r="H25" s="107">
        <f t="shared" si="6"/>
        <v>29</v>
      </c>
      <c r="I25" s="107">
        <f t="shared" si="7"/>
        <v>5</v>
      </c>
      <c r="J25" s="107">
        <f t="shared" si="8"/>
        <v>34</v>
      </c>
      <c r="K25" s="106">
        <f t="shared" si="3"/>
        <v>14.7</v>
      </c>
      <c r="L25" s="105">
        <f t="shared" si="4"/>
        <v>1.1000000000000001</v>
      </c>
    </row>
    <row r="26" spans="2:12" ht="14.45" customHeight="1">
      <c r="B26" s="110" t="s">
        <v>104</v>
      </c>
      <c r="C26" s="109"/>
      <c r="D26" s="108">
        <v>21</v>
      </c>
      <c r="E26" s="107">
        <v>3</v>
      </c>
      <c r="F26" s="107">
        <v>6</v>
      </c>
      <c r="G26" s="107">
        <v>2</v>
      </c>
      <c r="H26" s="107">
        <f t="shared" si="6"/>
        <v>24</v>
      </c>
      <c r="I26" s="107">
        <f t="shared" si="7"/>
        <v>8</v>
      </c>
      <c r="J26" s="107">
        <f t="shared" si="8"/>
        <v>32</v>
      </c>
      <c r="K26" s="106">
        <f t="shared" si="3"/>
        <v>25</v>
      </c>
      <c r="L26" s="105">
        <f t="shared" si="4"/>
        <v>1</v>
      </c>
    </row>
    <row r="27" spans="2:12" ht="14.45" customHeight="1">
      <c r="B27" s="110" t="s">
        <v>103</v>
      </c>
      <c r="C27" s="109"/>
      <c r="D27" s="108">
        <v>21</v>
      </c>
      <c r="E27" s="107">
        <v>1</v>
      </c>
      <c r="F27" s="107">
        <v>9</v>
      </c>
      <c r="G27" s="107">
        <v>5</v>
      </c>
      <c r="H27" s="107">
        <f t="shared" si="6"/>
        <v>22</v>
      </c>
      <c r="I27" s="107">
        <f t="shared" si="7"/>
        <v>14</v>
      </c>
      <c r="J27" s="107">
        <f t="shared" si="8"/>
        <v>36</v>
      </c>
      <c r="K27" s="106">
        <f t="shared" si="3"/>
        <v>38.9</v>
      </c>
      <c r="L27" s="105">
        <f t="shared" si="4"/>
        <v>1.1000000000000001</v>
      </c>
    </row>
    <row r="28" spans="2:12" ht="14.45" customHeight="1">
      <c r="B28" s="104" t="s">
        <v>154</v>
      </c>
      <c r="C28" s="103"/>
      <c r="D28" s="102">
        <v>23</v>
      </c>
      <c r="E28" s="101">
        <v>3</v>
      </c>
      <c r="F28" s="101">
        <v>3</v>
      </c>
      <c r="G28" s="101">
        <v>1</v>
      </c>
      <c r="H28" s="101">
        <f t="shared" si="6"/>
        <v>26</v>
      </c>
      <c r="I28" s="101">
        <f t="shared" si="7"/>
        <v>4</v>
      </c>
      <c r="J28" s="101">
        <f t="shared" si="8"/>
        <v>30</v>
      </c>
      <c r="K28" s="100">
        <f t="shared" si="3"/>
        <v>13.3</v>
      </c>
      <c r="L28" s="99">
        <f t="shared" si="4"/>
        <v>0.9</v>
      </c>
    </row>
    <row r="29" spans="2:12" ht="14.45" customHeight="1" thickBot="1">
      <c r="B29" s="98" t="s">
        <v>101</v>
      </c>
      <c r="C29" s="97"/>
      <c r="D29" s="96">
        <f t="shared" ref="D29:J29" si="9">SUBTOTAL(9,D23:D28)</f>
        <v>124</v>
      </c>
      <c r="E29" s="95">
        <f t="shared" si="9"/>
        <v>21</v>
      </c>
      <c r="F29" s="95">
        <f t="shared" si="9"/>
        <v>27</v>
      </c>
      <c r="G29" s="95">
        <f t="shared" si="9"/>
        <v>11</v>
      </c>
      <c r="H29" s="95">
        <f t="shared" si="9"/>
        <v>145</v>
      </c>
      <c r="I29" s="95">
        <f t="shared" si="9"/>
        <v>38</v>
      </c>
      <c r="J29" s="95">
        <f t="shared" si="9"/>
        <v>183</v>
      </c>
      <c r="K29" s="94">
        <f t="shared" si="3"/>
        <v>20.8</v>
      </c>
      <c r="L29" s="93">
        <f t="shared" si="4"/>
        <v>5.7</v>
      </c>
    </row>
    <row r="30" spans="2:12" ht="14.45" customHeight="1" thickTop="1">
      <c r="B30" s="124" t="s">
        <v>153</v>
      </c>
      <c r="C30" s="123"/>
      <c r="D30" s="90">
        <v>143</v>
      </c>
      <c r="E30" s="89">
        <v>26</v>
      </c>
      <c r="F30" s="89">
        <v>22</v>
      </c>
      <c r="G30" s="89">
        <v>8</v>
      </c>
      <c r="H30" s="89">
        <f t="shared" ref="H30:H43" si="10">SUM(D30:E30)</f>
        <v>169</v>
      </c>
      <c r="I30" s="89">
        <f t="shared" ref="I30:I43" si="11">SUM(F30:G30)</f>
        <v>30</v>
      </c>
      <c r="J30" s="89">
        <f t="shared" ref="J30:J43" si="12">SUM(H30:I30)</f>
        <v>199</v>
      </c>
      <c r="K30" s="88">
        <f t="shared" si="3"/>
        <v>15.1</v>
      </c>
      <c r="L30" s="87">
        <f t="shared" si="4"/>
        <v>6.2</v>
      </c>
    </row>
    <row r="31" spans="2:12" ht="14.45" customHeight="1">
      <c r="B31" s="122" t="s">
        <v>152</v>
      </c>
      <c r="C31" s="121"/>
      <c r="D31" s="120">
        <v>133</v>
      </c>
      <c r="E31" s="119">
        <v>29</v>
      </c>
      <c r="F31" s="119">
        <v>22</v>
      </c>
      <c r="G31" s="119">
        <v>6</v>
      </c>
      <c r="H31" s="119">
        <f t="shared" si="10"/>
        <v>162</v>
      </c>
      <c r="I31" s="119">
        <f t="shared" si="11"/>
        <v>28</v>
      </c>
      <c r="J31" s="119">
        <f t="shared" si="12"/>
        <v>190</v>
      </c>
      <c r="K31" s="118">
        <f t="shared" si="3"/>
        <v>14.7</v>
      </c>
      <c r="L31" s="117">
        <f t="shared" si="4"/>
        <v>5.9</v>
      </c>
    </row>
    <row r="32" spans="2:12" ht="14.45" customHeight="1">
      <c r="B32" s="122" t="s">
        <v>151</v>
      </c>
      <c r="C32" s="121"/>
      <c r="D32" s="120">
        <v>212</v>
      </c>
      <c r="E32" s="119">
        <v>35</v>
      </c>
      <c r="F32" s="119">
        <v>16</v>
      </c>
      <c r="G32" s="119">
        <v>5</v>
      </c>
      <c r="H32" s="119">
        <f t="shared" si="10"/>
        <v>247</v>
      </c>
      <c r="I32" s="119">
        <f t="shared" si="11"/>
        <v>21</v>
      </c>
      <c r="J32" s="119">
        <f t="shared" si="12"/>
        <v>268</v>
      </c>
      <c r="K32" s="118">
        <f t="shared" si="3"/>
        <v>7.8</v>
      </c>
      <c r="L32" s="117">
        <f t="shared" si="4"/>
        <v>8.3000000000000007</v>
      </c>
    </row>
    <row r="33" spans="2:12" ht="14.45" customHeight="1">
      <c r="B33" s="122" t="s">
        <v>150</v>
      </c>
      <c r="C33" s="121"/>
      <c r="D33" s="120">
        <v>209</v>
      </c>
      <c r="E33" s="119">
        <v>23</v>
      </c>
      <c r="F33" s="119">
        <v>10</v>
      </c>
      <c r="G33" s="119">
        <v>4</v>
      </c>
      <c r="H33" s="119">
        <f t="shared" si="10"/>
        <v>232</v>
      </c>
      <c r="I33" s="119">
        <f t="shared" si="11"/>
        <v>14</v>
      </c>
      <c r="J33" s="119">
        <f t="shared" si="12"/>
        <v>246</v>
      </c>
      <c r="K33" s="118">
        <f t="shared" si="3"/>
        <v>5.7</v>
      </c>
      <c r="L33" s="117">
        <f t="shared" si="4"/>
        <v>7.6</v>
      </c>
    </row>
    <row r="34" spans="2:12" ht="14.45" customHeight="1">
      <c r="B34" s="122" t="s">
        <v>149</v>
      </c>
      <c r="C34" s="121"/>
      <c r="D34" s="120">
        <v>219</v>
      </c>
      <c r="E34" s="119">
        <v>25</v>
      </c>
      <c r="F34" s="119">
        <v>23</v>
      </c>
      <c r="G34" s="119">
        <v>5</v>
      </c>
      <c r="H34" s="119">
        <f t="shared" si="10"/>
        <v>244</v>
      </c>
      <c r="I34" s="119">
        <f t="shared" si="11"/>
        <v>28</v>
      </c>
      <c r="J34" s="119">
        <f t="shared" si="12"/>
        <v>272</v>
      </c>
      <c r="K34" s="118">
        <f t="shared" si="3"/>
        <v>10.3</v>
      </c>
      <c r="L34" s="117">
        <f t="shared" si="4"/>
        <v>8.4</v>
      </c>
    </row>
    <row r="35" spans="2:12" ht="14.45" customHeight="1">
      <c r="B35" s="122" t="s">
        <v>148</v>
      </c>
      <c r="C35" s="121"/>
      <c r="D35" s="120">
        <v>229</v>
      </c>
      <c r="E35" s="119">
        <v>31</v>
      </c>
      <c r="F35" s="119">
        <v>21</v>
      </c>
      <c r="G35" s="119">
        <v>8</v>
      </c>
      <c r="H35" s="119">
        <f t="shared" si="10"/>
        <v>260</v>
      </c>
      <c r="I35" s="119">
        <f t="shared" si="11"/>
        <v>29</v>
      </c>
      <c r="J35" s="119">
        <f t="shared" si="12"/>
        <v>289</v>
      </c>
      <c r="K35" s="118">
        <f t="shared" si="3"/>
        <v>10</v>
      </c>
      <c r="L35" s="117">
        <f t="shared" si="4"/>
        <v>8.9</v>
      </c>
    </row>
    <row r="36" spans="2:12" ht="14.45" customHeight="1">
      <c r="B36" s="122" t="s">
        <v>147</v>
      </c>
      <c r="C36" s="121"/>
      <c r="D36" s="120">
        <v>236</v>
      </c>
      <c r="E36" s="119">
        <v>30</v>
      </c>
      <c r="F36" s="119">
        <v>14</v>
      </c>
      <c r="G36" s="119">
        <v>7</v>
      </c>
      <c r="H36" s="119">
        <f t="shared" si="10"/>
        <v>266</v>
      </c>
      <c r="I36" s="119">
        <f t="shared" si="11"/>
        <v>21</v>
      </c>
      <c r="J36" s="119">
        <f t="shared" si="12"/>
        <v>287</v>
      </c>
      <c r="K36" s="118">
        <f t="shared" si="3"/>
        <v>7.3</v>
      </c>
      <c r="L36" s="117">
        <f t="shared" si="4"/>
        <v>8.9</v>
      </c>
    </row>
    <row r="37" spans="2:12" ht="14.45" customHeight="1">
      <c r="B37" s="122" t="s">
        <v>146</v>
      </c>
      <c r="C37" s="121"/>
      <c r="D37" s="120">
        <v>274</v>
      </c>
      <c r="E37" s="119">
        <v>38</v>
      </c>
      <c r="F37" s="119">
        <v>15</v>
      </c>
      <c r="G37" s="119">
        <v>8</v>
      </c>
      <c r="H37" s="119">
        <f t="shared" si="10"/>
        <v>312</v>
      </c>
      <c r="I37" s="119">
        <f t="shared" si="11"/>
        <v>23</v>
      </c>
      <c r="J37" s="119">
        <f t="shared" si="12"/>
        <v>335</v>
      </c>
      <c r="K37" s="118">
        <f t="shared" si="3"/>
        <v>6.9</v>
      </c>
      <c r="L37" s="117">
        <f t="shared" si="4"/>
        <v>10.4</v>
      </c>
    </row>
    <row r="38" spans="2:12" ht="14.45" customHeight="1">
      <c r="B38" s="116" t="s">
        <v>92</v>
      </c>
      <c r="C38" s="115"/>
      <c r="D38" s="114">
        <v>58</v>
      </c>
      <c r="E38" s="113">
        <v>6</v>
      </c>
      <c r="F38" s="113">
        <v>4</v>
      </c>
      <c r="G38" s="113">
        <v>1</v>
      </c>
      <c r="H38" s="113">
        <f t="shared" si="10"/>
        <v>64</v>
      </c>
      <c r="I38" s="113">
        <f t="shared" si="11"/>
        <v>5</v>
      </c>
      <c r="J38" s="113">
        <f t="shared" si="12"/>
        <v>69</v>
      </c>
      <c r="K38" s="112">
        <f t="shared" si="3"/>
        <v>7.2</v>
      </c>
      <c r="L38" s="111">
        <f t="shared" si="4"/>
        <v>2.1</v>
      </c>
    </row>
    <row r="39" spans="2:12" ht="14.45" customHeight="1">
      <c r="B39" s="110" t="s">
        <v>91</v>
      </c>
      <c r="C39" s="109"/>
      <c r="D39" s="108">
        <v>69</v>
      </c>
      <c r="E39" s="107">
        <v>6</v>
      </c>
      <c r="F39" s="107">
        <v>6</v>
      </c>
      <c r="G39" s="107">
        <v>1</v>
      </c>
      <c r="H39" s="107">
        <f t="shared" si="10"/>
        <v>75</v>
      </c>
      <c r="I39" s="107">
        <f t="shared" si="11"/>
        <v>7</v>
      </c>
      <c r="J39" s="107">
        <f t="shared" si="12"/>
        <v>82</v>
      </c>
      <c r="K39" s="106">
        <f t="shared" si="3"/>
        <v>8.5</v>
      </c>
      <c r="L39" s="105">
        <f t="shared" si="4"/>
        <v>2.5</v>
      </c>
    </row>
    <row r="40" spans="2:12" ht="14.45" customHeight="1">
      <c r="B40" s="110" t="s">
        <v>90</v>
      </c>
      <c r="C40" s="109"/>
      <c r="D40" s="108">
        <v>53</v>
      </c>
      <c r="E40" s="107">
        <v>8</v>
      </c>
      <c r="F40" s="107">
        <v>3</v>
      </c>
      <c r="G40" s="107">
        <v>1</v>
      </c>
      <c r="H40" s="107">
        <f t="shared" si="10"/>
        <v>61</v>
      </c>
      <c r="I40" s="107">
        <f t="shared" si="11"/>
        <v>4</v>
      </c>
      <c r="J40" s="107">
        <f t="shared" si="12"/>
        <v>65</v>
      </c>
      <c r="K40" s="106">
        <f t="shared" si="3"/>
        <v>6.2</v>
      </c>
      <c r="L40" s="105">
        <f t="shared" si="4"/>
        <v>2</v>
      </c>
    </row>
    <row r="41" spans="2:12" ht="14.45" customHeight="1">
      <c r="B41" s="110" t="s">
        <v>89</v>
      </c>
      <c r="C41" s="109"/>
      <c r="D41" s="108">
        <v>66</v>
      </c>
      <c r="E41" s="107">
        <v>4</v>
      </c>
      <c r="F41" s="107">
        <v>4</v>
      </c>
      <c r="G41" s="107">
        <v>1</v>
      </c>
      <c r="H41" s="107">
        <f t="shared" si="10"/>
        <v>70</v>
      </c>
      <c r="I41" s="107">
        <f t="shared" si="11"/>
        <v>5</v>
      </c>
      <c r="J41" s="107">
        <f t="shared" si="12"/>
        <v>75</v>
      </c>
      <c r="K41" s="106">
        <f t="shared" si="3"/>
        <v>6.7</v>
      </c>
      <c r="L41" s="105">
        <f t="shared" si="4"/>
        <v>2.2999999999999998</v>
      </c>
    </row>
    <row r="42" spans="2:12" ht="14.45" customHeight="1">
      <c r="B42" s="110" t="s">
        <v>88</v>
      </c>
      <c r="C42" s="109"/>
      <c r="D42" s="108">
        <v>57</v>
      </c>
      <c r="E42" s="107">
        <v>6</v>
      </c>
      <c r="F42" s="107">
        <v>0</v>
      </c>
      <c r="G42" s="107">
        <v>2</v>
      </c>
      <c r="H42" s="107">
        <f t="shared" si="10"/>
        <v>63</v>
      </c>
      <c r="I42" s="107">
        <f t="shared" si="11"/>
        <v>2</v>
      </c>
      <c r="J42" s="107">
        <f t="shared" si="12"/>
        <v>65</v>
      </c>
      <c r="K42" s="106">
        <f t="shared" si="3"/>
        <v>3.1</v>
      </c>
      <c r="L42" s="105">
        <f t="shared" si="4"/>
        <v>2</v>
      </c>
    </row>
    <row r="43" spans="2:12" ht="14.45" customHeight="1">
      <c r="B43" s="104" t="s">
        <v>145</v>
      </c>
      <c r="C43" s="103"/>
      <c r="D43" s="102">
        <v>38</v>
      </c>
      <c r="E43" s="101">
        <v>4</v>
      </c>
      <c r="F43" s="101">
        <v>3</v>
      </c>
      <c r="G43" s="101">
        <v>1</v>
      </c>
      <c r="H43" s="101">
        <f t="shared" si="10"/>
        <v>42</v>
      </c>
      <c r="I43" s="101">
        <f t="shared" si="11"/>
        <v>4</v>
      </c>
      <c r="J43" s="101">
        <f t="shared" si="12"/>
        <v>46</v>
      </c>
      <c r="K43" s="100">
        <f t="shared" si="3"/>
        <v>8.6999999999999993</v>
      </c>
      <c r="L43" s="99">
        <f t="shared" si="4"/>
        <v>1.4</v>
      </c>
    </row>
    <row r="44" spans="2:12" ht="14.45" customHeight="1" thickBot="1">
      <c r="B44" s="98" t="s">
        <v>86</v>
      </c>
      <c r="C44" s="97"/>
      <c r="D44" s="96">
        <f t="shared" ref="D44:J44" si="13">SUBTOTAL(9,D38:D43)</f>
        <v>341</v>
      </c>
      <c r="E44" s="95">
        <f t="shared" si="13"/>
        <v>34</v>
      </c>
      <c r="F44" s="95">
        <f t="shared" si="13"/>
        <v>20</v>
      </c>
      <c r="G44" s="95">
        <f t="shared" si="13"/>
        <v>7</v>
      </c>
      <c r="H44" s="95">
        <f t="shared" si="13"/>
        <v>375</v>
      </c>
      <c r="I44" s="95">
        <f t="shared" si="13"/>
        <v>27</v>
      </c>
      <c r="J44" s="95">
        <f t="shared" si="13"/>
        <v>402</v>
      </c>
      <c r="K44" s="94">
        <f t="shared" si="3"/>
        <v>6.7</v>
      </c>
      <c r="L44" s="93">
        <f t="shared" si="4"/>
        <v>12.4</v>
      </c>
    </row>
    <row r="45" spans="2:12" ht="14.45" customHeight="1" thickTop="1">
      <c r="B45" s="116" t="s">
        <v>85</v>
      </c>
      <c r="C45" s="115"/>
      <c r="D45" s="114">
        <v>64</v>
      </c>
      <c r="E45" s="113">
        <v>4</v>
      </c>
      <c r="F45" s="113">
        <v>1</v>
      </c>
      <c r="G45" s="113">
        <v>2</v>
      </c>
      <c r="H45" s="113">
        <f t="shared" ref="H45:H50" si="14">SUM(D45:E45)</f>
        <v>68</v>
      </c>
      <c r="I45" s="113">
        <f t="shared" ref="I45:I50" si="15">SUM(F45:G45)</f>
        <v>3</v>
      </c>
      <c r="J45" s="113">
        <f t="shared" ref="J45:J50" si="16">SUM(H45:I45)</f>
        <v>71</v>
      </c>
      <c r="K45" s="112">
        <f t="shared" si="3"/>
        <v>4.2</v>
      </c>
      <c r="L45" s="111">
        <f t="shared" si="4"/>
        <v>2.2000000000000002</v>
      </c>
    </row>
    <row r="46" spans="2:12" ht="14.45" customHeight="1">
      <c r="B46" s="110" t="s">
        <v>84</v>
      </c>
      <c r="C46" s="109"/>
      <c r="D46" s="108">
        <v>54</v>
      </c>
      <c r="E46" s="107">
        <v>9</v>
      </c>
      <c r="F46" s="107">
        <v>0</v>
      </c>
      <c r="G46" s="107">
        <v>1</v>
      </c>
      <c r="H46" s="107">
        <f t="shared" si="14"/>
        <v>63</v>
      </c>
      <c r="I46" s="107">
        <f t="shared" si="15"/>
        <v>1</v>
      </c>
      <c r="J46" s="107">
        <f t="shared" si="16"/>
        <v>64</v>
      </c>
      <c r="K46" s="106">
        <f t="shared" si="3"/>
        <v>1.6</v>
      </c>
      <c r="L46" s="105">
        <f t="shared" si="4"/>
        <v>2</v>
      </c>
    </row>
    <row r="47" spans="2:12" ht="14.45" customHeight="1">
      <c r="B47" s="110" t="s">
        <v>83</v>
      </c>
      <c r="C47" s="109"/>
      <c r="D47" s="108">
        <v>56</v>
      </c>
      <c r="E47" s="107">
        <v>2</v>
      </c>
      <c r="F47" s="107">
        <v>1</v>
      </c>
      <c r="G47" s="107">
        <v>1</v>
      </c>
      <c r="H47" s="107">
        <f t="shared" si="14"/>
        <v>58</v>
      </c>
      <c r="I47" s="107">
        <f t="shared" si="15"/>
        <v>2</v>
      </c>
      <c r="J47" s="107">
        <f t="shared" si="16"/>
        <v>60</v>
      </c>
      <c r="K47" s="106">
        <f t="shared" si="3"/>
        <v>3.3</v>
      </c>
      <c r="L47" s="105">
        <f t="shared" si="4"/>
        <v>1.9</v>
      </c>
    </row>
    <row r="48" spans="2:12" ht="14.45" customHeight="1">
      <c r="B48" s="110" t="s">
        <v>82</v>
      </c>
      <c r="C48" s="109"/>
      <c r="D48" s="108">
        <v>51</v>
      </c>
      <c r="E48" s="107">
        <v>6</v>
      </c>
      <c r="F48" s="107">
        <v>1</v>
      </c>
      <c r="G48" s="107">
        <v>1</v>
      </c>
      <c r="H48" s="107">
        <f t="shared" si="14"/>
        <v>57</v>
      </c>
      <c r="I48" s="107">
        <f t="shared" si="15"/>
        <v>2</v>
      </c>
      <c r="J48" s="107">
        <f t="shared" si="16"/>
        <v>59</v>
      </c>
      <c r="K48" s="106">
        <f t="shared" si="3"/>
        <v>3.4</v>
      </c>
      <c r="L48" s="105">
        <f t="shared" si="4"/>
        <v>1.8</v>
      </c>
    </row>
    <row r="49" spans="2:13" ht="14.45" customHeight="1">
      <c r="B49" s="110" t="s">
        <v>81</v>
      </c>
      <c r="C49" s="109"/>
      <c r="D49" s="108">
        <v>66</v>
      </c>
      <c r="E49" s="107">
        <v>8</v>
      </c>
      <c r="F49" s="107">
        <v>2</v>
      </c>
      <c r="G49" s="107">
        <v>1</v>
      </c>
      <c r="H49" s="107">
        <f t="shared" si="14"/>
        <v>74</v>
      </c>
      <c r="I49" s="107">
        <f t="shared" si="15"/>
        <v>3</v>
      </c>
      <c r="J49" s="107">
        <f t="shared" si="16"/>
        <v>77</v>
      </c>
      <c r="K49" s="106">
        <f t="shared" si="3"/>
        <v>3.9</v>
      </c>
      <c r="L49" s="105">
        <f t="shared" si="4"/>
        <v>2.4</v>
      </c>
    </row>
    <row r="50" spans="2:13" ht="14.45" customHeight="1">
      <c r="B50" s="104" t="s">
        <v>144</v>
      </c>
      <c r="C50" s="103"/>
      <c r="D50" s="102">
        <v>58</v>
      </c>
      <c r="E50" s="101">
        <v>4</v>
      </c>
      <c r="F50" s="101">
        <v>1</v>
      </c>
      <c r="G50" s="101">
        <v>0</v>
      </c>
      <c r="H50" s="101">
        <f t="shared" si="14"/>
        <v>62</v>
      </c>
      <c r="I50" s="101">
        <f t="shared" si="15"/>
        <v>1</v>
      </c>
      <c r="J50" s="101">
        <f t="shared" si="16"/>
        <v>63</v>
      </c>
      <c r="K50" s="100">
        <f t="shared" si="3"/>
        <v>1.6</v>
      </c>
      <c r="L50" s="99">
        <f t="shared" si="4"/>
        <v>1.9</v>
      </c>
    </row>
    <row r="51" spans="2:13" ht="14.45" customHeight="1" thickBot="1">
      <c r="B51" s="98" t="s">
        <v>79</v>
      </c>
      <c r="C51" s="97"/>
      <c r="D51" s="96">
        <f t="shared" ref="D51:J51" si="17">SUBTOTAL(9,D45:D50)</f>
        <v>349</v>
      </c>
      <c r="E51" s="95">
        <f t="shared" si="17"/>
        <v>33</v>
      </c>
      <c r="F51" s="95">
        <f t="shared" si="17"/>
        <v>6</v>
      </c>
      <c r="G51" s="95">
        <f t="shared" si="17"/>
        <v>6</v>
      </c>
      <c r="H51" s="95">
        <f t="shared" si="17"/>
        <v>382</v>
      </c>
      <c r="I51" s="95">
        <f t="shared" si="17"/>
        <v>12</v>
      </c>
      <c r="J51" s="95">
        <f t="shared" si="17"/>
        <v>394</v>
      </c>
      <c r="K51" s="94">
        <f t="shared" si="3"/>
        <v>3</v>
      </c>
      <c r="L51" s="93">
        <f t="shared" si="4"/>
        <v>12.2</v>
      </c>
    </row>
    <row r="52" spans="2:13" ht="14.45" customHeight="1" thickTop="1">
      <c r="B52" s="92" t="s">
        <v>13</v>
      </c>
      <c r="C52" s="91"/>
      <c r="D52" s="90">
        <f t="shared" ref="D52:J52" si="18">SUBTOTAL(9,D16:D51)</f>
        <v>2606</v>
      </c>
      <c r="E52" s="89">
        <f t="shared" si="18"/>
        <v>339</v>
      </c>
      <c r="F52" s="89">
        <f t="shared" si="18"/>
        <v>207</v>
      </c>
      <c r="G52" s="89">
        <f t="shared" si="18"/>
        <v>82</v>
      </c>
      <c r="H52" s="89">
        <f t="shared" si="18"/>
        <v>2945</v>
      </c>
      <c r="I52" s="89">
        <f t="shared" si="18"/>
        <v>289</v>
      </c>
      <c r="J52" s="89">
        <f t="shared" si="18"/>
        <v>3234</v>
      </c>
      <c r="K52" s="88">
        <f t="shared" si="3"/>
        <v>8.9</v>
      </c>
      <c r="L52" s="87">
        <f t="shared" si="4"/>
        <v>100</v>
      </c>
    </row>
    <row r="53" spans="2:13" ht="15" customHeight="1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71</vt:i4>
      </vt:variant>
    </vt:vector>
  </HeadingPairs>
  <TitlesOfParts>
    <vt:vector size="119" baseType="lpstr">
      <vt:lpstr>調査地点図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【方向別】自動車交通量(13)</vt:lpstr>
      <vt:lpstr>【方向別】自動車交通量(14)</vt:lpstr>
      <vt:lpstr>構成図</vt:lpstr>
      <vt:lpstr>横断構成図</vt:lpstr>
      <vt:lpstr>信号現示</vt:lpstr>
      <vt:lpstr>階梯図</vt:lpstr>
      <vt:lpstr>現示秒数</vt:lpstr>
      <vt:lpstr>【断面別】自動車交通量(A断面流入）</vt:lpstr>
      <vt:lpstr>【断面別】自動車交通量(A断面流出）)</vt:lpstr>
      <vt:lpstr>【断面別】自動車交通量(A断面計)</vt:lpstr>
      <vt:lpstr>【断面別】自動車交通量(B断面流入)</vt:lpstr>
      <vt:lpstr>【断面別】自動車交通量(B断面流出)</vt:lpstr>
      <vt:lpstr>【断面別】自動車交通量(B断面計)</vt:lpstr>
      <vt:lpstr>【断面別】自動車交通量(C断面流入)</vt:lpstr>
      <vt:lpstr>【断面別】自動車交通量(C断面流出)</vt:lpstr>
      <vt:lpstr>【断面別】自動車交通量(C断面計)</vt:lpstr>
      <vt:lpstr>【断面別】自動車交通量(D断面流入)</vt:lpstr>
      <vt:lpstr>【断面別】自動車交通量(流出)</vt:lpstr>
      <vt:lpstr>【断面別】自動車交通量(D断面計)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渋滞長</vt:lpstr>
      <vt:lpstr>渋滞長(1)</vt:lpstr>
      <vt:lpstr>渋滞長(2)</vt:lpstr>
      <vt:lpstr>渋滞長(3)</vt:lpstr>
      <vt:lpstr>渋滞長(4)</vt:lpstr>
      <vt:lpstr>渋滞長(5)</vt:lpstr>
      <vt:lpstr>'【断面別】自動車交通量(A断面計)'!Print_Area</vt:lpstr>
      <vt:lpstr>'【断面別】自動車交通量(A断面流出）)'!Print_Area</vt:lpstr>
      <vt:lpstr>'【断面別】自動車交通量(A断面流入）'!Print_Area</vt:lpstr>
      <vt:lpstr>'【断面別】自動車交通量(B断面計)'!Print_Area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'【断面別】自動車交通量(C断面流出)'!Print_Area</vt:lpstr>
      <vt:lpstr>'【断面別】自動車交通量(C断面流入)'!Print_Area</vt:lpstr>
      <vt:lpstr>'【断面別】自動車交通量(D断面計)'!Print_Area</vt:lpstr>
      <vt:lpstr>'【断面別】自動車交通量(D断面流入)'!Print_Area</vt:lpstr>
      <vt:lpstr>'【断面別】自動車交通量(流出)'!Print_Area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'【方向別】自動車交通量(13)'!Print_Area</vt:lpstr>
      <vt:lpstr>'【方向別】自動車交通量(14)'!Print_Area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横断構成図!Print_Area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'自動車流量図(1)'!Print_Area</vt:lpstr>
      <vt:lpstr>'自動車流量図(2)'!Print_Area</vt:lpstr>
      <vt:lpstr>'渋滞長(1)'!Print_Area</vt:lpstr>
      <vt:lpstr>'渋滞長(2)'!Print_Area</vt:lpstr>
      <vt:lpstr>'渋滞長(3)'!Print_Area</vt:lpstr>
      <vt:lpstr>'渋滞長(4)'!Print_Area</vt:lpstr>
      <vt:lpstr>'渋滞長(5)'!Print_Area</vt:lpstr>
      <vt:lpstr>調査地点図!Print_Area</vt:lpstr>
      <vt:lpstr>'【断面別】自動車交通量(A断面計)'!Print_Titles</vt:lpstr>
      <vt:lpstr>'【断面別】自動車交通量(A断面流出）)'!Print_Titles</vt:lpstr>
      <vt:lpstr>'【断面別】自動車交通量(A断面流入）'!Print_Titles</vt:lpstr>
      <vt:lpstr>'【断面別】自動車交通量(B断面計)'!Print_Titles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'【断面別】自動車交通量(C断面流出)'!Print_Titles</vt:lpstr>
      <vt:lpstr>'【断面別】自動車交通量(C断面流入)'!Print_Titles</vt:lpstr>
      <vt:lpstr>'【断面別】自動車交通量(D断面計)'!Print_Titles</vt:lpstr>
      <vt:lpstr>'【断面別】自動車交通量(D断面流入)'!Print_Titles</vt:lpstr>
      <vt:lpstr>'【断面別】自動車交通量(流出)'!Print_Titles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'【方向別】自動車交通量(13)'!Print_Titles</vt:lpstr>
      <vt:lpstr>'【方向別】自動車交通量(14)'!Print_Titles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2019-02-10T06:52:28Z</cp:lastPrinted>
  <dcterms:created xsi:type="dcterms:W3CDTF">2015-12-26T12:01:00Z</dcterms:created>
  <dcterms:modified xsi:type="dcterms:W3CDTF">2019-03-18T07:39:25Z</dcterms:modified>
</cp:coreProperties>
</file>