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-15" windowWidth="20520" windowHeight="3705" tabRatio="788"/>
  </bookViews>
  <sheets>
    <sheet name="方向別" sheetId="77" r:id="rId1"/>
    <sheet name="断面別" sheetId="78" r:id="rId2"/>
    <sheet name="変動図" sheetId="79" r:id="rId3"/>
    <sheet name="流動図" sheetId="80" r:id="rId4"/>
  </sheets>
  <definedNames>
    <definedName name="\a">#REF!</definedName>
    <definedName name="CT">#REF!</definedName>
    <definedName name="DATA">#REF!</definedName>
    <definedName name="I">#REF!</definedName>
    <definedName name="LOOP">#REF!</definedName>
    <definedName name="PP">#REF!</definedName>
    <definedName name="_xlnm.Print_Area" localSheetId="2">変動図!$A$1:$AA$296</definedName>
    <definedName name="_xlnm.Print_Titles" localSheetId="1">断面別!$1:$7</definedName>
    <definedName name="_xlnm.Print_Titles" localSheetId="2">変動図!$1:$17</definedName>
    <definedName name="_xlnm.Print_Titles" localSheetId="0">方向別!$1:$7</definedName>
    <definedName name="_xlnm.Print_Titles" localSheetId="3">流動図!$1:$2</definedName>
  </definedNames>
  <calcPr calcId="145621"/>
</workbook>
</file>

<file path=xl/calcChain.xml><?xml version="1.0" encoding="utf-8"?>
<calcChain xmlns="http://schemas.openxmlformats.org/spreadsheetml/2006/main">
  <c r="L72" i="77" l="1"/>
  <c r="K72" i="77"/>
  <c r="J72" i="77"/>
  <c r="I72" i="77"/>
  <c r="L71" i="77"/>
  <c r="K71" i="77"/>
  <c r="J71" i="77"/>
  <c r="I71" i="77"/>
  <c r="L70" i="77"/>
  <c r="K70" i="77"/>
  <c r="J70" i="77"/>
  <c r="I70" i="77"/>
  <c r="L69" i="77"/>
  <c r="K69" i="77"/>
  <c r="J69" i="77"/>
  <c r="I69" i="77"/>
  <c r="L68" i="77"/>
  <c r="K68" i="77"/>
  <c r="J68" i="77"/>
  <c r="I68" i="77"/>
  <c r="L67" i="77"/>
  <c r="K67" i="77"/>
  <c r="J67" i="77"/>
  <c r="I67" i="77"/>
  <c r="L66" i="77"/>
  <c r="K66" i="77"/>
  <c r="J66" i="77"/>
  <c r="I66" i="77"/>
  <c r="L65" i="77"/>
  <c r="K65" i="77"/>
  <c r="J65" i="77"/>
  <c r="I65" i="77"/>
  <c r="L64" i="77"/>
  <c r="K64" i="77"/>
  <c r="J64" i="77"/>
  <c r="I64" i="77"/>
  <c r="L111" i="77"/>
  <c r="K111" i="77"/>
  <c r="J111" i="77"/>
  <c r="I111" i="77"/>
  <c r="L110" i="77"/>
  <c r="K110" i="77"/>
  <c r="J110" i="77"/>
  <c r="I110" i="77"/>
  <c r="L109" i="77"/>
  <c r="K109" i="77"/>
  <c r="J109" i="77"/>
  <c r="I109" i="77"/>
  <c r="L11" i="78"/>
  <c r="K11" i="78"/>
  <c r="J11" i="78"/>
  <c r="B62" i="79" s="1"/>
  <c r="I11" i="78"/>
  <c r="B61" i="79" s="1"/>
  <c r="I534" i="77"/>
  <c r="I488" i="77"/>
  <c r="N480" i="77"/>
  <c r="M480" i="77"/>
  <c r="F480" i="77"/>
  <c r="G480" i="77" s="1"/>
  <c r="M435" i="77"/>
  <c r="F435" i="77"/>
  <c r="N427" i="77"/>
  <c r="M427" i="77"/>
  <c r="G427" i="77"/>
  <c r="F427" i="77"/>
  <c r="H427" i="77" s="1"/>
  <c r="N382" i="77"/>
  <c r="M382" i="77"/>
  <c r="G382" i="77"/>
  <c r="F382" i="77"/>
  <c r="L374" i="77"/>
  <c r="I329" i="77"/>
  <c r="I374" i="77"/>
  <c r="G374" i="77"/>
  <c r="F374" i="77"/>
  <c r="G329" i="77"/>
  <c r="F329" i="77"/>
  <c r="H329" i="77" s="1"/>
  <c r="N321" i="77"/>
  <c r="M321" i="77"/>
  <c r="G321" i="77"/>
  <c r="F321" i="77"/>
  <c r="N276" i="77"/>
  <c r="M276" i="77"/>
  <c r="G276" i="77"/>
  <c r="F276" i="77"/>
  <c r="N217" i="77"/>
  <c r="N216" i="77"/>
  <c r="M216" i="77"/>
  <c r="N215" i="77"/>
  <c r="M215" i="77"/>
  <c r="F216" i="77"/>
  <c r="G216" i="77" s="1"/>
  <c r="F215" i="77"/>
  <c r="G215" i="77" s="1"/>
  <c r="N170" i="77"/>
  <c r="M170" i="77"/>
  <c r="F170" i="77"/>
  <c r="G170" i="77" s="1"/>
  <c r="N162" i="77"/>
  <c r="M162" i="77"/>
  <c r="G162" i="77"/>
  <c r="F162" i="77"/>
  <c r="N117" i="77"/>
  <c r="M117" i="77"/>
  <c r="G117" i="77"/>
  <c r="F117" i="77"/>
  <c r="N109" i="77"/>
  <c r="M109" i="77"/>
  <c r="G109" i="77"/>
  <c r="F109" i="77"/>
  <c r="N64" i="77"/>
  <c r="M64" i="77"/>
  <c r="G64" i="77"/>
  <c r="F64" i="77"/>
  <c r="N56" i="77"/>
  <c r="M56" i="77"/>
  <c r="G56" i="77"/>
  <c r="F56" i="77"/>
  <c r="N478" i="77"/>
  <c r="N477" i="77"/>
  <c r="N476" i="77"/>
  <c r="N466" i="77"/>
  <c r="N440" i="77"/>
  <c r="N439" i="77"/>
  <c r="N438" i="77"/>
  <c r="N429" i="77"/>
  <c r="N428" i="77"/>
  <c r="N425" i="77"/>
  <c r="N424" i="77"/>
  <c r="N423" i="77"/>
  <c r="N422" i="77"/>
  <c r="N420" i="77"/>
  <c r="N418" i="77"/>
  <c r="N417" i="77"/>
  <c r="N416" i="77"/>
  <c r="N415" i="77"/>
  <c r="N414" i="77"/>
  <c r="N413" i="77"/>
  <c r="N403" i="77"/>
  <c r="N402" i="77"/>
  <c r="N400" i="77"/>
  <c r="N399" i="77"/>
  <c r="N396" i="77"/>
  <c r="N395" i="77"/>
  <c r="N394" i="77"/>
  <c r="N393" i="77"/>
  <c r="N390" i="77"/>
  <c r="N389" i="77"/>
  <c r="N388" i="77"/>
  <c r="N387" i="77"/>
  <c r="N385" i="77"/>
  <c r="N384" i="77"/>
  <c r="N383" i="77"/>
  <c r="N323" i="77"/>
  <c r="N319" i="77"/>
  <c r="N318" i="77"/>
  <c r="N317" i="77"/>
  <c r="N316" i="77"/>
  <c r="N315" i="77"/>
  <c r="N314" i="77"/>
  <c r="N312" i="77"/>
  <c r="N310" i="77"/>
  <c r="N307" i="77"/>
  <c r="N297" i="77"/>
  <c r="N296" i="77"/>
  <c r="N294" i="77"/>
  <c r="N293" i="77"/>
  <c r="N292" i="77"/>
  <c r="N290" i="77"/>
  <c r="N289" i="77"/>
  <c r="N288" i="77"/>
  <c r="N286" i="77"/>
  <c r="N285" i="77"/>
  <c r="N284" i="77"/>
  <c r="N283" i="77"/>
  <c r="N282" i="77"/>
  <c r="N279" i="77"/>
  <c r="N278" i="77"/>
  <c r="N277" i="77"/>
  <c r="N213" i="77"/>
  <c r="N212" i="77"/>
  <c r="N211" i="77"/>
  <c r="N210" i="77"/>
  <c r="N209" i="77"/>
  <c r="N205" i="77"/>
  <c r="N204" i="77"/>
  <c r="N203" i="77"/>
  <c r="N202" i="77"/>
  <c r="N201" i="77"/>
  <c r="N200" i="77"/>
  <c r="N199" i="77"/>
  <c r="N197" i="77"/>
  <c r="N196" i="77"/>
  <c r="N194" i="77"/>
  <c r="N193" i="77"/>
  <c r="N191" i="77"/>
  <c r="N190" i="77"/>
  <c r="N189" i="77"/>
  <c r="N188" i="77"/>
  <c r="N187" i="77"/>
  <c r="N186" i="77"/>
  <c r="N183" i="77"/>
  <c r="N182" i="77"/>
  <c r="N181" i="77"/>
  <c r="N180" i="77"/>
  <c r="N179" i="77"/>
  <c r="N178" i="77"/>
  <c r="N176" i="77"/>
  <c r="N175" i="77"/>
  <c r="N174" i="77"/>
  <c r="N173" i="77"/>
  <c r="N172" i="77"/>
  <c r="N171" i="77"/>
  <c r="N164" i="77"/>
  <c r="N163" i="77"/>
  <c r="N160" i="77"/>
  <c r="N159" i="77"/>
  <c r="N158" i="77"/>
  <c r="N157" i="77"/>
  <c r="N156" i="77"/>
  <c r="N155" i="77"/>
  <c r="N153" i="77"/>
  <c r="N152" i="77"/>
  <c r="N151" i="77"/>
  <c r="N150" i="77"/>
  <c r="N149" i="77"/>
  <c r="N148" i="77"/>
  <c r="N147" i="77"/>
  <c r="N146" i="77"/>
  <c r="N144" i="77"/>
  <c r="N141" i="77"/>
  <c r="N140" i="77"/>
  <c r="N138" i="77"/>
  <c r="N137" i="77"/>
  <c r="N136" i="77"/>
  <c r="N135" i="77"/>
  <c r="N134" i="77"/>
  <c r="N133" i="77"/>
  <c r="N131" i="77"/>
  <c r="N129" i="77"/>
  <c r="N128" i="77"/>
  <c r="N127" i="77"/>
  <c r="N126" i="77"/>
  <c r="N125" i="77"/>
  <c r="N124" i="77"/>
  <c r="N123" i="77"/>
  <c r="N122" i="77"/>
  <c r="N121" i="77"/>
  <c r="N120" i="77"/>
  <c r="N119" i="77"/>
  <c r="N118" i="77"/>
  <c r="N58" i="77"/>
  <c r="N57" i="77"/>
  <c r="N54" i="77"/>
  <c r="N53" i="77"/>
  <c r="N52" i="77"/>
  <c r="N51" i="77"/>
  <c r="N50" i="77"/>
  <c r="N49" i="77"/>
  <c r="N47" i="77"/>
  <c r="N46" i="77"/>
  <c r="N45" i="77"/>
  <c r="N44" i="77"/>
  <c r="N43" i="77"/>
  <c r="N42" i="77"/>
  <c r="N28" i="77"/>
  <c r="N24" i="77"/>
  <c r="N23" i="77"/>
  <c r="N21" i="77"/>
  <c r="N20" i="77"/>
  <c r="N19" i="77"/>
  <c r="N18" i="77"/>
  <c r="N17" i="77"/>
  <c r="N16" i="77"/>
  <c r="N15" i="77"/>
  <c r="N14" i="77"/>
  <c r="N13" i="77"/>
  <c r="N12" i="77"/>
  <c r="N11" i="77"/>
  <c r="G429" i="77"/>
  <c r="G428" i="77"/>
  <c r="G425" i="77"/>
  <c r="G424" i="77"/>
  <c r="G423" i="77"/>
  <c r="G422" i="77"/>
  <c r="G421" i="77"/>
  <c r="G420" i="77"/>
  <c r="G418" i="77"/>
  <c r="G417" i="77"/>
  <c r="G416" i="77"/>
  <c r="G415" i="77"/>
  <c r="G414" i="77"/>
  <c r="G413" i="77"/>
  <c r="G412" i="77"/>
  <c r="G411" i="77"/>
  <c r="G410" i="77"/>
  <c r="G409" i="77"/>
  <c r="G408" i="77"/>
  <c r="G407" i="77"/>
  <c r="G406" i="77"/>
  <c r="G405" i="77"/>
  <c r="G403" i="77"/>
  <c r="G402" i="77"/>
  <c r="G401" i="77"/>
  <c r="G400" i="77"/>
  <c r="G399" i="77"/>
  <c r="G398" i="77"/>
  <c r="G396" i="77"/>
  <c r="G395" i="77"/>
  <c r="G394" i="77"/>
  <c r="G393" i="77"/>
  <c r="G392" i="77"/>
  <c r="G391" i="77"/>
  <c r="G390" i="77"/>
  <c r="G389" i="77"/>
  <c r="G388" i="77"/>
  <c r="G387" i="77"/>
  <c r="G386" i="77"/>
  <c r="G385" i="77"/>
  <c r="G384" i="77"/>
  <c r="G383" i="77"/>
  <c r="G376" i="77"/>
  <c r="G375" i="77"/>
  <c r="G372" i="77"/>
  <c r="G371" i="77"/>
  <c r="G370" i="77"/>
  <c r="G368" i="77"/>
  <c r="G367" i="77"/>
  <c r="G365" i="77"/>
  <c r="G364" i="77"/>
  <c r="G363" i="77"/>
  <c r="G362" i="77"/>
  <c r="G361" i="77"/>
  <c r="G360" i="77"/>
  <c r="G353" i="77"/>
  <c r="G349" i="77"/>
  <c r="G347" i="77"/>
  <c r="G346" i="77"/>
  <c r="G345" i="77"/>
  <c r="G343" i="77"/>
  <c r="G342" i="77"/>
  <c r="G340" i="77"/>
  <c r="G339" i="77"/>
  <c r="G338" i="77"/>
  <c r="G337" i="77"/>
  <c r="G335" i="77"/>
  <c r="G334" i="77"/>
  <c r="G333" i="77"/>
  <c r="G332" i="77"/>
  <c r="G331" i="77"/>
  <c r="G330" i="77"/>
  <c r="G323" i="77"/>
  <c r="G322" i="77"/>
  <c r="G319" i="77"/>
  <c r="G318" i="77"/>
  <c r="G317" i="77"/>
  <c r="G316" i="77"/>
  <c r="G315" i="77"/>
  <c r="G311" i="77"/>
  <c r="G310" i="77"/>
  <c r="G309" i="77"/>
  <c r="G308" i="77"/>
  <c r="G307" i="77"/>
  <c r="G305" i="77"/>
  <c r="G304" i="77"/>
  <c r="G301" i="77"/>
  <c r="G297" i="77"/>
  <c r="G296" i="77"/>
  <c r="G295" i="77"/>
  <c r="G294" i="77"/>
  <c r="G293" i="77"/>
  <c r="G292" i="77"/>
  <c r="G290" i="77"/>
  <c r="G289" i="77"/>
  <c r="G288" i="77"/>
  <c r="G287" i="77"/>
  <c r="G286" i="77"/>
  <c r="G285" i="77"/>
  <c r="G284" i="77"/>
  <c r="G283" i="77"/>
  <c r="G282" i="77"/>
  <c r="G281" i="77"/>
  <c r="G280" i="77"/>
  <c r="G279" i="77"/>
  <c r="G278" i="77"/>
  <c r="G277" i="77"/>
  <c r="G174" i="77"/>
  <c r="G173" i="77"/>
  <c r="G164" i="77"/>
  <c r="G163" i="77"/>
  <c r="G160" i="77"/>
  <c r="G159" i="77"/>
  <c r="G158" i="77"/>
  <c r="G157" i="77"/>
  <c r="G156" i="77"/>
  <c r="G155" i="77"/>
  <c r="G153" i="77"/>
  <c r="G151" i="77"/>
  <c r="G150" i="77"/>
  <c r="G149" i="77"/>
  <c r="G148" i="77"/>
  <c r="G147" i="77"/>
  <c r="G145" i="77"/>
  <c r="G144" i="77"/>
  <c r="G143" i="77"/>
  <c r="G142" i="77"/>
  <c r="G141" i="77"/>
  <c r="G140" i="77"/>
  <c r="G138" i="77"/>
  <c r="G137" i="77"/>
  <c r="G136" i="77"/>
  <c r="G135" i="77"/>
  <c r="G134" i="77"/>
  <c r="G133" i="77"/>
  <c r="G131" i="77"/>
  <c r="G130" i="77"/>
  <c r="G129" i="77"/>
  <c r="G128" i="77"/>
  <c r="G127" i="77"/>
  <c r="G126" i="77"/>
  <c r="G125" i="77"/>
  <c r="G124" i="77"/>
  <c r="G123" i="77"/>
  <c r="G122" i="77"/>
  <c r="G121" i="77"/>
  <c r="G120" i="77"/>
  <c r="G119" i="77"/>
  <c r="G118" i="77"/>
  <c r="G111" i="77"/>
  <c r="G110" i="77"/>
  <c r="G107" i="77"/>
  <c r="G106" i="77"/>
  <c r="G105" i="77"/>
  <c r="G104" i="77"/>
  <c r="G103" i="77"/>
  <c r="G102" i="77"/>
  <c r="G100" i="77"/>
  <c r="G99" i="77"/>
  <c r="G98" i="77"/>
  <c r="G97" i="77"/>
  <c r="G96" i="77"/>
  <c r="G95" i="77"/>
  <c r="G92" i="77"/>
  <c r="G83" i="77"/>
  <c r="G82" i="77"/>
  <c r="G81" i="77"/>
  <c r="G80" i="77"/>
  <c r="G78" i="77"/>
  <c r="G77" i="77"/>
  <c r="G76" i="77"/>
  <c r="G75" i="77"/>
  <c r="G74" i="77"/>
  <c r="G73" i="77"/>
  <c r="G70" i="77"/>
  <c r="G69" i="77"/>
  <c r="G68" i="77"/>
  <c r="G67" i="77"/>
  <c r="G66" i="77"/>
  <c r="G65" i="77"/>
  <c r="G57" i="77"/>
  <c r="G54" i="77"/>
  <c r="G53" i="77"/>
  <c r="G52" i="77"/>
  <c r="G50" i="77"/>
  <c r="G49" i="77"/>
  <c r="G47" i="77"/>
  <c r="G46" i="77"/>
  <c r="G45" i="77"/>
  <c r="G44" i="77"/>
  <c r="G43" i="77"/>
  <c r="G42" i="77"/>
  <c r="G28" i="77"/>
  <c r="G24" i="77"/>
  <c r="G22" i="77"/>
  <c r="G21" i="77"/>
  <c r="G20" i="77"/>
  <c r="G19" i="77"/>
  <c r="G18" i="77"/>
  <c r="G17" i="77"/>
  <c r="G15" i="77"/>
  <c r="G13" i="77"/>
  <c r="G12" i="77"/>
  <c r="G11" i="77"/>
  <c r="M11" i="77"/>
  <c r="F11" i="77"/>
  <c r="L217" i="78"/>
  <c r="K217" i="78"/>
  <c r="J217" i="78"/>
  <c r="Y272" i="79" s="1"/>
  <c r="Y273" i="79" s="1"/>
  <c r="I217" i="78"/>
  <c r="Y271" i="79" s="1"/>
  <c r="Y270" i="79" s="1"/>
  <c r="L216" i="78"/>
  <c r="K216" i="78"/>
  <c r="J216" i="78"/>
  <c r="X272" i="79" s="1"/>
  <c r="I216" i="78"/>
  <c r="X271" i="79" s="1"/>
  <c r="L215" i="78"/>
  <c r="K215" i="78"/>
  <c r="J215" i="78"/>
  <c r="W272" i="79" s="1"/>
  <c r="I215" i="78"/>
  <c r="W271" i="79" s="1"/>
  <c r="L178" i="78"/>
  <c r="K178" i="78"/>
  <c r="J178" i="78"/>
  <c r="J272" i="79" s="1"/>
  <c r="I178" i="78"/>
  <c r="J271" i="79" s="1"/>
  <c r="L177" i="78"/>
  <c r="K177" i="78"/>
  <c r="J177" i="78"/>
  <c r="I272" i="79" s="1"/>
  <c r="I177" i="78"/>
  <c r="I271" i="79" s="1"/>
  <c r="L176" i="78"/>
  <c r="K176" i="78"/>
  <c r="J176" i="78"/>
  <c r="H272" i="79" s="1"/>
  <c r="I176" i="78"/>
  <c r="H271" i="79" s="1"/>
  <c r="L175" i="78"/>
  <c r="K175" i="78"/>
  <c r="J175" i="78"/>
  <c r="G272" i="79" s="1"/>
  <c r="I175" i="78"/>
  <c r="G271" i="79" s="1"/>
  <c r="L174" i="78"/>
  <c r="K174" i="78"/>
  <c r="J174" i="78"/>
  <c r="F272" i="79" s="1"/>
  <c r="F273" i="79" s="1"/>
  <c r="I174" i="78"/>
  <c r="F271" i="79" s="1"/>
  <c r="L173" i="78"/>
  <c r="K173" i="78"/>
  <c r="J173" i="78"/>
  <c r="E272" i="79" s="1"/>
  <c r="I173" i="78"/>
  <c r="E271" i="79" s="1"/>
  <c r="L172" i="78"/>
  <c r="K172" i="78"/>
  <c r="J172" i="78"/>
  <c r="D272" i="79" s="1"/>
  <c r="I172" i="78"/>
  <c r="D271" i="79" s="1"/>
  <c r="L171" i="78"/>
  <c r="K171" i="78"/>
  <c r="J171" i="78"/>
  <c r="C272" i="79" s="1"/>
  <c r="I171" i="78"/>
  <c r="C271" i="79" s="1"/>
  <c r="L170" i="78"/>
  <c r="K170" i="78"/>
  <c r="J170" i="78"/>
  <c r="I170" i="78"/>
  <c r="L164" i="78"/>
  <c r="K164" i="78"/>
  <c r="J164" i="78"/>
  <c r="Y202" i="79" s="1"/>
  <c r="Y203" i="79" s="1"/>
  <c r="I164" i="78"/>
  <c r="Y201" i="79" s="1"/>
  <c r="Y200" i="79" s="1"/>
  <c r="L163" i="78"/>
  <c r="K163" i="78"/>
  <c r="J163" i="78"/>
  <c r="X202" i="79" s="1"/>
  <c r="X203" i="79" s="1"/>
  <c r="I163" i="78"/>
  <c r="X201" i="79" s="1"/>
  <c r="X200" i="79" s="1"/>
  <c r="L162" i="78"/>
  <c r="K162" i="78"/>
  <c r="J162" i="78"/>
  <c r="W202" i="79" s="1"/>
  <c r="W203" i="79" s="1"/>
  <c r="I162" i="78"/>
  <c r="W201" i="79" s="1"/>
  <c r="W200" i="79" s="1"/>
  <c r="L125" i="78"/>
  <c r="K125" i="78"/>
  <c r="J125" i="78"/>
  <c r="J202" i="79" s="1"/>
  <c r="J203" i="79" s="1"/>
  <c r="I125" i="78"/>
  <c r="J201" i="79" s="1"/>
  <c r="J200" i="79" s="1"/>
  <c r="L124" i="78"/>
  <c r="K124" i="78"/>
  <c r="J124" i="78"/>
  <c r="I202" i="79" s="1"/>
  <c r="I124" i="78"/>
  <c r="I201" i="79" s="1"/>
  <c r="I200" i="79" s="1"/>
  <c r="L123" i="78"/>
  <c r="K123" i="78"/>
  <c r="J123" i="78"/>
  <c r="H202" i="79" s="1"/>
  <c r="H203" i="79" s="1"/>
  <c r="I123" i="78"/>
  <c r="H201" i="79" s="1"/>
  <c r="L122" i="78"/>
  <c r="K122" i="78"/>
  <c r="J122" i="78"/>
  <c r="G202" i="79" s="1"/>
  <c r="G203" i="79" s="1"/>
  <c r="I122" i="78"/>
  <c r="G201" i="79" s="1"/>
  <c r="L121" i="78"/>
  <c r="K121" i="78"/>
  <c r="J121" i="78"/>
  <c r="F202" i="79" s="1"/>
  <c r="I121" i="78"/>
  <c r="F201" i="79" s="1"/>
  <c r="L120" i="78"/>
  <c r="K120" i="78"/>
  <c r="J120" i="78"/>
  <c r="E202" i="79" s="1"/>
  <c r="E203" i="79" s="1"/>
  <c r="I120" i="78"/>
  <c r="E201" i="79" s="1"/>
  <c r="L119" i="78"/>
  <c r="K119" i="78"/>
  <c r="J119" i="78"/>
  <c r="D202" i="79" s="1"/>
  <c r="D203" i="79" s="1"/>
  <c r="I119" i="78"/>
  <c r="D201" i="79" s="1"/>
  <c r="L118" i="78"/>
  <c r="K118" i="78"/>
  <c r="J118" i="78"/>
  <c r="C202" i="79" s="1"/>
  <c r="C203" i="79" s="1"/>
  <c r="I118" i="78"/>
  <c r="C201" i="79" s="1"/>
  <c r="L117" i="78"/>
  <c r="K117" i="78"/>
  <c r="J117" i="78"/>
  <c r="B202" i="79" s="1"/>
  <c r="I117" i="78"/>
  <c r="B201" i="79" s="1"/>
  <c r="L111" i="78"/>
  <c r="K111" i="78"/>
  <c r="J111" i="78"/>
  <c r="Y132" i="79" s="1"/>
  <c r="I111" i="78"/>
  <c r="Y131" i="79" s="1"/>
  <c r="L110" i="78"/>
  <c r="K110" i="78"/>
  <c r="J110" i="78"/>
  <c r="X132" i="79" s="1"/>
  <c r="I110" i="78"/>
  <c r="X131" i="79" s="1"/>
  <c r="L109" i="78"/>
  <c r="K109" i="78"/>
  <c r="J109" i="78"/>
  <c r="W132" i="79" s="1"/>
  <c r="I109" i="78"/>
  <c r="W131" i="79" s="1"/>
  <c r="L72" i="78"/>
  <c r="K72" i="78"/>
  <c r="J72" i="78"/>
  <c r="J132" i="79" s="1"/>
  <c r="I72" i="78"/>
  <c r="J131" i="79" s="1"/>
  <c r="L71" i="78"/>
  <c r="K71" i="78"/>
  <c r="J71" i="78"/>
  <c r="I132" i="79" s="1"/>
  <c r="I71" i="78"/>
  <c r="I131" i="79" s="1"/>
  <c r="L70" i="78"/>
  <c r="K70" i="78"/>
  <c r="J70" i="78"/>
  <c r="H132" i="79" s="1"/>
  <c r="I70" i="78"/>
  <c r="H131" i="79" s="1"/>
  <c r="L69" i="78"/>
  <c r="K69" i="78"/>
  <c r="J69" i="78"/>
  <c r="G132" i="79" s="1"/>
  <c r="I69" i="78"/>
  <c r="G131" i="79" s="1"/>
  <c r="L68" i="78"/>
  <c r="K68" i="78"/>
  <c r="J68" i="78"/>
  <c r="F132" i="79" s="1"/>
  <c r="I68" i="78"/>
  <c r="F131" i="79" s="1"/>
  <c r="L67" i="78"/>
  <c r="K67" i="78"/>
  <c r="J67" i="78"/>
  <c r="E132" i="79" s="1"/>
  <c r="I67" i="78"/>
  <c r="E131" i="79" s="1"/>
  <c r="L66" i="78"/>
  <c r="K66" i="78"/>
  <c r="J66" i="78"/>
  <c r="D132" i="79" s="1"/>
  <c r="I66" i="78"/>
  <c r="D131" i="79" s="1"/>
  <c r="L65" i="78"/>
  <c r="K65" i="78"/>
  <c r="J65" i="78"/>
  <c r="C132" i="79" s="1"/>
  <c r="I65" i="78"/>
  <c r="C131" i="79" s="1"/>
  <c r="L64" i="78"/>
  <c r="K64" i="78"/>
  <c r="J64" i="78"/>
  <c r="B132" i="79" s="1"/>
  <c r="I64" i="78"/>
  <c r="B131" i="79" s="1"/>
  <c r="L58" i="78"/>
  <c r="K58" i="78"/>
  <c r="J58" i="78"/>
  <c r="Y62" i="79" s="1"/>
  <c r="I58" i="78"/>
  <c r="Y61" i="79" s="1"/>
  <c r="L57" i="78"/>
  <c r="K57" i="78"/>
  <c r="J57" i="78"/>
  <c r="X62" i="79" s="1"/>
  <c r="I57" i="78"/>
  <c r="X61" i="79" s="1"/>
  <c r="L56" i="78"/>
  <c r="K56" i="78"/>
  <c r="J56" i="78"/>
  <c r="W62" i="79" s="1"/>
  <c r="I56" i="78"/>
  <c r="W61" i="79" s="1"/>
  <c r="L19" i="78"/>
  <c r="K19" i="78"/>
  <c r="J19" i="78"/>
  <c r="J62" i="79" s="1"/>
  <c r="I19" i="78"/>
  <c r="J61" i="79" s="1"/>
  <c r="L18" i="78"/>
  <c r="K18" i="78"/>
  <c r="J18" i="78"/>
  <c r="I62" i="79" s="1"/>
  <c r="I18" i="78"/>
  <c r="I61" i="79" s="1"/>
  <c r="L17" i="78"/>
  <c r="K17" i="78"/>
  <c r="J17" i="78"/>
  <c r="H62" i="79" s="1"/>
  <c r="I17" i="78"/>
  <c r="H61" i="79" s="1"/>
  <c r="L16" i="78"/>
  <c r="K16" i="78"/>
  <c r="J16" i="78"/>
  <c r="G62" i="79" s="1"/>
  <c r="I16" i="78"/>
  <c r="G61" i="79" s="1"/>
  <c r="L15" i="78"/>
  <c r="K15" i="78"/>
  <c r="J15" i="78"/>
  <c r="F62" i="79" s="1"/>
  <c r="I15" i="78"/>
  <c r="F61" i="79" s="1"/>
  <c r="L14" i="78"/>
  <c r="K14" i="78"/>
  <c r="J14" i="78"/>
  <c r="E62" i="79" s="1"/>
  <c r="E63" i="79" s="1"/>
  <c r="I14" i="78"/>
  <c r="E61" i="79" s="1"/>
  <c r="L13" i="78"/>
  <c r="K13" i="78"/>
  <c r="J13" i="78"/>
  <c r="D62" i="79" s="1"/>
  <c r="I13" i="78"/>
  <c r="D61" i="79" s="1"/>
  <c r="L12" i="78"/>
  <c r="K12" i="78"/>
  <c r="J12" i="78"/>
  <c r="C62" i="79" s="1"/>
  <c r="I12" i="78"/>
  <c r="C61" i="79" s="1"/>
  <c r="L535" i="77"/>
  <c r="E217" i="78" s="1"/>
  <c r="K535" i="77"/>
  <c r="D217" i="78" s="1"/>
  <c r="J535" i="77"/>
  <c r="C217" i="78" s="1"/>
  <c r="Y249" i="79" s="1"/>
  <c r="I535" i="77"/>
  <c r="L534" i="77"/>
  <c r="E216" i="78" s="1"/>
  <c r="K534" i="77"/>
  <c r="D216" i="78" s="1"/>
  <c r="J534" i="77"/>
  <c r="C216" i="78" s="1"/>
  <c r="X249" i="79" s="1"/>
  <c r="L533" i="77"/>
  <c r="E215" i="78" s="1"/>
  <c r="K533" i="77"/>
  <c r="D215" i="78" s="1"/>
  <c r="J533" i="77"/>
  <c r="C215" i="78" s="1"/>
  <c r="I533" i="77"/>
  <c r="L496" i="77"/>
  <c r="E178" i="78" s="1"/>
  <c r="K496" i="77"/>
  <c r="D178" i="78" s="1"/>
  <c r="J496" i="77"/>
  <c r="C178" i="78" s="1"/>
  <c r="I496" i="77"/>
  <c r="L495" i="77"/>
  <c r="E177" i="78" s="1"/>
  <c r="K495" i="77"/>
  <c r="D177" i="78" s="1"/>
  <c r="J495" i="77"/>
  <c r="C177" i="78" s="1"/>
  <c r="I495" i="77"/>
  <c r="L494" i="77"/>
  <c r="E176" i="78" s="1"/>
  <c r="K494" i="77"/>
  <c r="D176" i="78" s="1"/>
  <c r="J494" i="77"/>
  <c r="C176" i="78" s="1"/>
  <c r="I494" i="77"/>
  <c r="L493" i="77"/>
  <c r="E175" i="78" s="1"/>
  <c r="K493" i="77"/>
  <c r="D175" i="78" s="1"/>
  <c r="J493" i="77"/>
  <c r="C175" i="78" s="1"/>
  <c r="I493" i="77"/>
  <c r="L492" i="77"/>
  <c r="E174" i="78" s="1"/>
  <c r="K492" i="77"/>
  <c r="D174" i="78" s="1"/>
  <c r="J492" i="77"/>
  <c r="C174" i="78" s="1"/>
  <c r="I492" i="77"/>
  <c r="L491" i="77"/>
  <c r="E173" i="78" s="1"/>
  <c r="K491" i="77"/>
  <c r="D173" i="78" s="1"/>
  <c r="J491" i="77"/>
  <c r="C173" i="78" s="1"/>
  <c r="I491" i="77"/>
  <c r="L490" i="77"/>
  <c r="E172" i="78" s="1"/>
  <c r="K490" i="77"/>
  <c r="D172" i="78" s="1"/>
  <c r="J490" i="77"/>
  <c r="C172" i="78" s="1"/>
  <c r="I490" i="77"/>
  <c r="L489" i="77"/>
  <c r="E171" i="78" s="1"/>
  <c r="K489" i="77"/>
  <c r="D171" i="78" s="1"/>
  <c r="J489" i="77"/>
  <c r="C171" i="78" s="1"/>
  <c r="I489" i="77"/>
  <c r="L488" i="77"/>
  <c r="E170" i="78" s="1"/>
  <c r="K488" i="77"/>
  <c r="D170" i="78" s="1"/>
  <c r="J488" i="77"/>
  <c r="C170" i="78" s="1"/>
  <c r="M482" i="77"/>
  <c r="N482" i="77" s="1"/>
  <c r="F482" i="77"/>
  <c r="G482" i="77" s="1"/>
  <c r="M481" i="77"/>
  <c r="N481" i="77" s="1"/>
  <c r="F481" i="77"/>
  <c r="G481" i="77" s="1"/>
  <c r="M443" i="77"/>
  <c r="N443" i="77" s="1"/>
  <c r="F443" i="77"/>
  <c r="G443" i="77" s="1"/>
  <c r="M442" i="77"/>
  <c r="N442" i="77" s="1"/>
  <c r="F442" i="77"/>
  <c r="G442" i="77" s="1"/>
  <c r="M441" i="77"/>
  <c r="N441" i="77" s="1"/>
  <c r="F441" i="77"/>
  <c r="G441" i="77" s="1"/>
  <c r="M440" i="77"/>
  <c r="F440" i="77"/>
  <c r="G440" i="77" s="1"/>
  <c r="M439" i="77"/>
  <c r="F439" i="77"/>
  <c r="G439" i="77" s="1"/>
  <c r="M438" i="77"/>
  <c r="F438" i="77"/>
  <c r="G438" i="77" s="1"/>
  <c r="M437" i="77"/>
  <c r="N437" i="77" s="1"/>
  <c r="F437" i="77"/>
  <c r="G437" i="77" s="1"/>
  <c r="M436" i="77"/>
  <c r="N436" i="77" s="1"/>
  <c r="F436" i="77"/>
  <c r="G436" i="77" s="1"/>
  <c r="M429" i="77"/>
  <c r="F429" i="77"/>
  <c r="M428" i="77"/>
  <c r="F428" i="77"/>
  <c r="H428" i="77" s="1"/>
  <c r="M390" i="77"/>
  <c r="F390" i="77"/>
  <c r="H390" i="77" s="1"/>
  <c r="M389" i="77"/>
  <c r="F389" i="77"/>
  <c r="H389" i="77" s="1"/>
  <c r="M388" i="77"/>
  <c r="F388" i="77"/>
  <c r="H388" i="77" s="1"/>
  <c r="M387" i="77"/>
  <c r="F387" i="77"/>
  <c r="H387" i="77" s="1"/>
  <c r="M386" i="77"/>
  <c r="N386" i="77" s="1"/>
  <c r="F386" i="77"/>
  <c r="M385" i="77"/>
  <c r="F385" i="77"/>
  <c r="H385" i="77" s="1"/>
  <c r="M384" i="77"/>
  <c r="F384" i="77"/>
  <c r="H384" i="77" s="1"/>
  <c r="M383" i="77"/>
  <c r="F383" i="77"/>
  <c r="H383" i="77" s="1"/>
  <c r="L376" i="77"/>
  <c r="E164" i="78" s="1"/>
  <c r="K376" i="77"/>
  <c r="D164" i="78" s="1"/>
  <c r="J376" i="77"/>
  <c r="C164" i="78" s="1"/>
  <c r="I376" i="77"/>
  <c r="B164" i="78" s="1"/>
  <c r="F376" i="77"/>
  <c r="L375" i="77"/>
  <c r="E163" i="78" s="1"/>
  <c r="K375" i="77"/>
  <c r="D163" i="78" s="1"/>
  <c r="J375" i="77"/>
  <c r="I375" i="77"/>
  <c r="B163" i="78" s="1"/>
  <c r="X178" i="79" s="1"/>
  <c r="F375" i="77"/>
  <c r="E162" i="78"/>
  <c r="K374" i="77"/>
  <c r="D162" i="78" s="1"/>
  <c r="J374" i="77"/>
  <c r="C162" i="78" s="1"/>
  <c r="W179" i="79" s="1"/>
  <c r="B162" i="78"/>
  <c r="L337" i="77"/>
  <c r="E125" i="78" s="1"/>
  <c r="K337" i="77"/>
  <c r="D125" i="78" s="1"/>
  <c r="J337" i="77"/>
  <c r="I337" i="77"/>
  <c r="B125" i="78" s="1"/>
  <c r="F337" i="77"/>
  <c r="L336" i="77"/>
  <c r="E124" i="78" s="1"/>
  <c r="K336" i="77"/>
  <c r="D124" i="78" s="1"/>
  <c r="J336" i="77"/>
  <c r="C124" i="78" s="1"/>
  <c r="I336" i="77"/>
  <c r="B124" i="78" s="1"/>
  <c r="F336" i="77"/>
  <c r="G336" i="77" s="1"/>
  <c r="L335" i="77"/>
  <c r="E123" i="78" s="1"/>
  <c r="K335" i="77"/>
  <c r="D123" i="78" s="1"/>
  <c r="J335" i="77"/>
  <c r="I335" i="77"/>
  <c r="B123" i="78" s="1"/>
  <c r="F335" i="77"/>
  <c r="L334" i="77"/>
  <c r="E122" i="78" s="1"/>
  <c r="K334" i="77"/>
  <c r="D122" i="78" s="1"/>
  <c r="J334" i="77"/>
  <c r="C122" i="78" s="1"/>
  <c r="I334" i="77"/>
  <c r="B122" i="78" s="1"/>
  <c r="G178" i="79" s="1"/>
  <c r="F334" i="77"/>
  <c r="L333" i="77"/>
  <c r="E121" i="78" s="1"/>
  <c r="K333" i="77"/>
  <c r="D121" i="78" s="1"/>
  <c r="J333" i="77"/>
  <c r="I333" i="77"/>
  <c r="B121" i="78" s="1"/>
  <c r="F333" i="77"/>
  <c r="L332" i="77"/>
  <c r="E120" i="78" s="1"/>
  <c r="K332" i="77"/>
  <c r="D120" i="78" s="1"/>
  <c r="J332" i="77"/>
  <c r="C120" i="78" s="1"/>
  <c r="I332" i="77"/>
  <c r="F332" i="77"/>
  <c r="L331" i="77"/>
  <c r="E119" i="78" s="1"/>
  <c r="K331" i="77"/>
  <c r="D119" i="78" s="1"/>
  <c r="J331" i="77"/>
  <c r="I331" i="77"/>
  <c r="B119" i="78" s="1"/>
  <c r="F331" i="77"/>
  <c r="L330" i="77"/>
  <c r="E118" i="78" s="1"/>
  <c r="K330" i="77"/>
  <c r="D118" i="78" s="1"/>
  <c r="J330" i="77"/>
  <c r="I330" i="77"/>
  <c r="F330" i="77"/>
  <c r="L329" i="77"/>
  <c r="E117" i="78" s="1"/>
  <c r="K329" i="77"/>
  <c r="D117" i="78" s="1"/>
  <c r="J329" i="77"/>
  <c r="B117" i="78"/>
  <c r="M323" i="77"/>
  <c r="F323" i="77"/>
  <c r="M322" i="77"/>
  <c r="F322" i="77"/>
  <c r="M284" i="77"/>
  <c r="F284" i="77"/>
  <c r="H284" i="77" s="1"/>
  <c r="M283" i="77"/>
  <c r="F283" i="77"/>
  <c r="H283" i="77" s="1"/>
  <c r="M282" i="77"/>
  <c r="F282" i="77"/>
  <c r="H282" i="77" s="1"/>
  <c r="M281" i="77"/>
  <c r="N281" i="77" s="1"/>
  <c r="F281" i="77"/>
  <c r="H281" i="77" s="1"/>
  <c r="M280" i="77"/>
  <c r="N280" i="77" s="1"/>
  <c r="F280" i="77"/>
  <c r="M279" i="77"/>
  <c r="F279" i="77"/>
  <c r="H279" i="77" s="1"/>
  <c r="M278" i="77"/>
  <c r="F278" i="77"/>
  <c r="H278" i="77" s="1"/>
  <c r="M277" i="77"/>
  <c r="F277" i="77"/>
  <c r="L270" i="77"/>
  <c r="E111" i="78" s="1"/>
  <c r="K270" i="77"/>
  <c r="D111" i="78" s="1"/>
  <c r="J270" i="77"/>
  <c r="C111" i="78" s="1"/>
  <c r="Y109" i="79" s="1"/>
  <c r="I270" i="77"/>
  <c r="L269" i="77"/>
  <c r="E110" i="78" s="1"/>
  <c r="K269" i="77"/>
  <c r="D110" i="78" s="1"/>
  <c r="J269" i="77"/>
  <c r="C110" i="78" s="1"/>
  <c r="X109" i="79" s="1"/>
  <c r="I269" i="77"/>
  <c r="L268" i="77"/>
  <c r="E109" i="78" s="1"/>
  <c r="K268" i="77"/>
  <c r="D109" i="78" s="1"/>
  <c r="J268" i="77"/>
  <c r="C109" i="78" s="1"/>
  <c r="W109" i="79" s="1"/>
  <c r="I268" i="77"/>
  <c r="L231" i="77"/>
  <c r="E72" i="78" s="1"/>
  <c r="K231" i="77"/>
  <c r="D72" i="78" s="1"/>
  <c r="J231" i="77"/>
  <c r="C72" i="78" s="1"/>
  <c r="J109" i="79" s="1"/>
  <c r="I231" i="77"/>
  <c r="L230" i="77"/>
  <c r="E71" i="78" s="1"/>
  <c r="K230" i="77"/>
  <c r="D71" i="78" s="1"/>
  <c r="J230" i="77"/>
  <c r="C71" i="78" s="1"/>
  <c r="I109" i="79" s="1"/>
  <c r="I230" i="77"/>
  <c r="L229" i="77"/>
  <c r="E70" i="78" s="1"/>
  <c r="K229" i="77"/>
  <c r="D70" i="78" s="1"/>
  <c r="J229" i="77"/>
  <c r="C70" i="78" s="1"/>
  <c r="H109" i="79" s="1"/>
  <c r="I229" i="77"/>
  <c r="L228" i="77"/>
  <c r="E69" i="78" s="1"/>
  <c r="K228" i="77"/>
  <c r="D69" i="78" s="1"/>
  <c r="J228" i="77"/>
  <c r="C69" i="78" s="1"/>
  <c r="G109" i="79" s="1"/>
  <c r="I228" i="77"/>
  <c r="L227" i="77"/>
  <c r="E68" i="78" s="1"/>
  <c r="K227" i="77"/>
  <c r="D68" i="78" s="1"/>
  <c r="J227" i="77"/>
  <c r="C68" i="78" s="1"/>
  <c r="F109" i="79" s="1"/>
  <c r="F110" i="79" s="1"/>
  <c r="I227" i="77"/>
  <c r="L226" i="77"/>
  <c r="E67" i="78" s="1"/>
  <c r="K226" i="77"/>
  <c r="D67" i="78" s="1"/>
  <c r="J226" i="77"/>
  <c r="C67" i="78" s="1"/>
  <c r="E109" i="79" s="1"/>
  <c r="E110" i="79" s="1"/>
  <c r="I226" i="77"/>
  <c r="L225" i="77"/>
  <c r="E66" i="78" s="1"/>
  <c r="K225" i="77"/>
  <c r="D66" i="78" s="1"/>
  <c r="J225" i="77"/>
  <c r="C66" i="78" s="1"/>
  <c r="D109" i="79" s="1"/>
  <c r="I225" i="77"/>
  <c r="L224" i="77"/>
  <c r="E65" i="78" s="1"/>
  <c r="K224" i="77"/>
  <c r="D65" i="78" s="1"/>
  <c r="J224" i="77"/>
  <c r="C65" i="78" s="1"/>
  <c r="C109" i="79" s="1"/>
  <c r="I224" i="77"/>
  <c r="L223" i="77"/>
  <c r="E64" i="78" s="1"/>
  <c r="K223" i="77"/>
  <c r="D64" i="78" s="1"/>
  <c r="J223" i="77"/>
  <c r="C64" i="78" s="1"/>
  <c r="B109" i="79" s="1"/>
  <c r="I223" i="77"/>
  <c r="M217" i="77"/>
  <c r="F217" i="77"/>
  <c r="M178" i="77"/>
  <c r="F178" i="77"/>
  <c r="M177" i="77"/>
  <c r="F177" i="77"/>
  <c r="M176" i="77"/>
  <c r="O176" i="77" s="1"/>
  <c r="F176" i="77"/>
  <c r="M175" i="77"/>
  <c r="O175" i="77" s="1"/>
  <c r="F175" i="77"/>
  <c r="M174" i="77"/>
  <c r="O174" i="77" s="1"/>
  <c r="F174" i="77"/>
  <c r="M173" i="77"/>
  <c r="O173" i="77" s="1"/>
  <c r="F173" i="77"/>
  <c r="M172" i="77"/>
  <c r="F172" i="77"/>
  <c r="M171" i="77"/>
  <c r="O171" i="77" s="1"/>
  <c r="F171" i="77"/>
  <c r="M164" i="77"/>
  <c r="F164" i="77"/>
  <c r="M163" i="77"/>
  <c r="F163" i="77"/>
  <c r="M125" i="77"/>
  <c r="F125" i="77"/>
  <c r="M124" i="77"/>
  <c r="F124" i="77"/>
  <c r="M123" i="77"/>
  <c r="F123" i="77"/>
  <c r="M122" i="77"/>
  <c r="F122" i="77"/>
  <c r="M121" i="77"/>
  <c r="F121" i="77"/>
  <c r="M120" i="77"/>
  <c r="F120" i="77"/>
  <c r="M119" i="77"/>
  <c r="F119" i="77"/>
  <c r="M118" i="77"/>
  <c r="F118" i="77"/>
  <c r="F111" i="77"/>
  <c r="F110" i="77"/>
  <c r="F72" i="77"/>
  <c r="G72" i="77" s="1"/>
  <c r="F71" i="77"/>
  <c r="G71" i="77" s="1"/>
  <c r="N70" i="77"/>
  <c r="F70" i="77"/>
  <c r="F69" i="77"/>
  <c r="N68" i="77"/>
  <c r="F68" i="77"/>
  <c r="F67" i="77"/>
  <c r="N66" i="77"/>
  <c r="F66" i="77"/>
  <c r="N65" i="77"/>
  <c r="F65" i="77"/>
  <c r="M58" i="77"/>
  <c r="F58" i="77"/>
  <c r="G58" i="77" s="1"/>
  <c r="M57" i="77"/>
  <c r="F57" i="77"/>
  <c r="M19" i="77"/>
  <c r="F19" i="77"/>
  <c r="M18" i="77"/>
  <c r="F18" i="77"/>
  <c r="M17" i="77"/>
  <c r="F17" i="77"/>
  <c r="M16" i="77"/>
  <c r="F16" i="77"/>
  <c r="G16" i="77" s="1"/>
  <c r="M15" i="77"/>
  <c r="F15" i="77"/>
  <c r="M14" i="77"/>
  <c r="F14" i="77"/>
  <c r="G14" i="77" s="1"/>
  <c r="M13" i="77"/>
  <c r="F13" i="77"/>
  <c r="M12" i="77"/>
  <c r="F12" i="77"/>
  <c r="B178" i="79" l="1"/>
  <c r="F178" i="79"/>
  <c r="I179" i="79"/>
  <c r="J178" i="79"/>
  <c r="W178" i="79"/>
  <c r="C60" i="79"/>
  <c r="X60" i="79"/>
  <c r="Y60" i="79"/>
  <c r="I203" i="79"/>
  <c r="C63" i="79"/>
  <c r="X63" i="79"/>
  <c r="Y63" i="79"/>
  <c r="N435" i="77"/>
  <c r="G435" i="77"/>
  <c r="M534" i="77"/>
  <c r="M488" i="77"/>
  <c r="G60" i="79"/>
  <c r="G63" i="79" s="1"/>
  <c r="H60" i="79"/>
  <c r="H63" i="79" s="1"/>
  <c r="I60" i="79"/>
  <c r="I63" i="79" s="1"/>
  <c r="J60" i="79"/>
  <c r="J63" i="79" s="1"/>
  <c r="W60" i="79"/>
  <c r="W63" i="79" s="1"/>
  <c r="N322" i="77"/>
  <c r="N177" i="77"/>
  <c r="C200" i="79"/>
  <c r="D200" i="79"/>
  <c r="G172" i="77"/>
  <c r="G176" i="77"/>
  <c r="G178" i="77"/>
  <c r="G217" i="77"/>
  <c r="G171" i="77"/>
  <c r="G175" i="77"/>
  <c r="G177" i="77"/>
  <c r="M224" i="77"/>
  <c r="M225" i="77"/>
  <c r="M227" i="77"/>
  <c r="M229" i="77"/>
  <c r="C130" i="79"/>
  <c r="C133" i="79" s="1"/>
  <c r="D130" i="79"/>
  <c r="D133" i="79" s="1"/>
  <c r="E130" i="79"/>
  <c r="J130" i="79"/>
  <c r="X130" i="79"/>
  <c r="X133" i="79" s="1"/>
  <c r="Y130" i="79"/>
  <c r="Y133" i="79" s="1"/>
  <c r="J133" i="79"/>
  <c r="C270" i="79"/>
  <c r="C273" i="79" s="1"/>
  <c r="D270" i="79"/>
  <c r="E270" i="79"/>
  <c r="E273" i="79" s="1"/>
  <c r="F270" i="79"/>
  <c r="C155" i="79"/>
  <c r="J155" i="79"/>
  <c r="Y155" i="79"/>
  <c r="W180" i="79"/>
  <c r="W225" i="79"/>
  <c r="W226" i="79" s="1"/>
  <c r="I178" i="79"/>
  <c r="Y179" i="79"/>
  <c r="M374" i="77"/>
  <c r="N488" i="77"/>
  <c r="N534" i="77"/>
  <c r="M11" i="78"/>
  <c r="F224" i="79"/>
  <c r="I225" i="79"/>
  <c r="J224" i="79"/>
  <c r="W224" i="79"/>
  <c r="W177" i="79"/>
  <c r="D60" i="79"/>
  <c r="E60" i="79"/>
  <c r="F60" i="79"/>
  <c r="F63" i="79" s="1"/>
  <c r="B130" i="79"/>
  <c r="F130" i="79"/>
  <c r="G130" i="79"/>
  <c r="G133" i="79" s="1"/>
  <c r="H130" i="79"/>
  <c r="H133" i="79" s="1"/>
  <c r="I130" i="79"/>
  <c r="I133" i="79" s="1"/>
  <c r="W130" i="79"/>
  <c r="W133" i="79" s="1"/>
  <c r="B200" i="79"/>
  <c r="E200" i="79"/>
  <c r="F200" i="79"/>
  <c r="F203" i="79" s="1"/>
  <c r="G200" i="79"/>
  <c r="H200" i="79"/>
  <c r="B271" i="79"/>
  <c r="G270" i="79"/>
  <c r="G273" i="79" s="1"/>
  <c r="H270" i="79"/>
  <c r="H273" i="79" s="1"/>
  <c r="I270" i="79"/>
  <c r="I273" i="79" s="1"/>
  <c r="J270" i="79"/>
  <c r="J273" i="79" s="1"/>
  <c r="W270" i="79"/>
  <c r="W273" i="79" s="1"/>
  <c r="X270" i="79"/>
  <c r="X273" i="79" s="1"/>
  <c r="N225" i="77"/>
  <c r="B60" i="79"/>
  <c r="B63" i="79" s="1"/>
  <c r="N11" i="78"/>
  <c r="D155" i="79"/>
  <c r="G155" i="79"/>
  <c r="H155" i="79"/>
  <c r="X155" i="79"/>
  <c r="X224" i="79"/>
  <c r="X295" i="79"/>
  <c r="Y295" i="79"/>
  <c r="D63" i="79"/>
  <c r="B133" i="79"/>
  <c r="E155" i="79"/>
  <c r="E133" i="79"/>
  <c r="F155" i="79"/>
  <c r="F133" i="79"/>
  <c r="B203" i="79"/>
  <c r="B272" i="79"/>
  <c r="D273" i="79"/>
  <c r="M223" i="77"/>
  <c r="N224" i="77"/>
  <c r="N227" i="77"/>
  <c r="B224" i="79"/>
  <c r="B155" i="79"/>
  <c r="I155" i="79"/>
  <c r="W155" i="79"/>
  <c r="G224" i="79"/>
  <c r="D178" i="79"/>
  <c r="G179" i="79"/>
  <c r="G177" i="79" s="1"/>
  <c r="H178" i="79"/>
  <c r="Y178" i="79"/>
  <c r="B249" i="79"/>
  <c r="C249" i="79"/>
  <c r="D249" i="79"/>
  <c r="E249" i="79"/>
  <c r="F249" i="79"/>
  <c r="G249" i="79"/>
  <c r="H249" i="79"/>
  <c r="I249" i="79"/>
  <c r="J249" i="79"/>
  <c r="W249" i="79"/>
  <c r="N223" i="77"/>
  <c r="N226" i="77"/>
  <c r="N229" i="77"/>
  <c r="N374" i="77"/>
  <c r="M56" i="78"/>
  <c r="N56" i="78" s="1"/>
  <c r="M533" i="77"/>
  <c r="M535" i="77"/>
  <c r="N535" i="77" s="1"/>
  <c r="N533" i="77"/>
  <c r="M489" i="77"/>
  <c r="M491" i="77"/>
  <c r="M493" i="77"/>
  <c r="M494" i="77"/>
  <c r="N494" i="77" s="1"/>
  <c r="N117" i="78"/>
  <c r="N118" i="78"/>
  <c r="N119" i="78"/>
  <c r="N120" i="78"/>
  <c r="N122" i="78"/>
  <c r="N123" i="78"/>
  <c r="N125" i="78"/>
  <c r="M490" i="77"/>
  <c r="N490" i="77" s="1"/>
  <c r="M492" i="77"/>
  <c r="N492" i="77" s="1"/>
  <c r="M495" i="77"/>
  <c r="N489" i="77"/>
  <c r="N493" i="77"/>
  <c r="M496" i="77"/>
  <c r="N496" i="77" s="1"/>
  <c r="N491" i="77"/>
  <c r="N495" i="77"/>
  <c r="N330" i="77"/>
  <c r="G162" i="78"/>
  <c r="G164" i="78"/>
  <c r="N376" i="77"/>
  <c r="N14" i="78"/>
  <c r="N337" i="77"/>
  <c r="N335" i="77"/>
  <c r="N329" i="77"/>
  <c r="N331" i="77"/>
  <c r="N332" i="77"/>
  <c r="N162" i="78"/>
  <c r="N163" i="78"/>
  <c r="N164" i="78"/>
  <c r="N110" i="77"/>
  <c r="K223" i="78"/>
  <c r="D11" i="78"/>
  <c r="I224" i="78"/>
  <c r="B12" i="78"/>
  <c r="K225" i="78"/>
  <c r="D13" i="78"/>
  <c r="I226" i="78"/>
  <c r="B14" i="78"/>
  <c r="K227" i="78"/>
  <c r="D15" i="78"/>
  <c r="I228" i="78"/>
  <c r="B16" i="78"/>
  <c r="K229" i="78"/>
  <c r="D17" i="78"/>
  <c r="I230" i="78"/>
  <c r="B18" i="78"/>
  <c r="K231" i="78"/>
  <c r="D19" i="78"/>
  <c r="I268" i="78"/>
  <c r="B56" i="78"/>
  <c r="K269" i="78"/>
  <c r="D57" i="78"/>
  <c r="I270" i="78"/>
  <c r="B58" i="78"/>
  <c r="B64" i="78"/>
  <c r="B65" i="78"/>
  <c r="B66" i="78"/>
  <c r="M226" i="77"/>
  <c r="B67" i="78"/>
  <c r="B68" i="78"/>
  <c r="M228" i="77"/>
  <c r="B69" i="78"/>
  <c r="B70" i="78"/>
  <c r="M230" i="77"/>
  <c r="N230" i="77" s="1"/>
  <c r="B71" i="78"/>
  <c r="M231" i="77"/>
  <c r="N231" i="77" s="1"/>
  <c r="B72" i="78"/>
  <c r="M268" i="77"/>
  <c r="N268" i="77" s="1"/>
  <c r="B109" i="78"/>
  <c r="W108" i="79" s="1"/>
  <c r="W107" i="79" s="1"/>
  <c r="W110" i="79" s="1"/>
  <c r="M269" i="77"/>
  <c r="N269" i="77" s="1"/>
  <c r="B110" i="78"/>
  <c r="M270" i="77"/>
  <c r="N270" i="77" s="1"/>
  <c r="B111" i="78"/>
  <c r="M330" i="77"/>
  <c r="B118" i="78"/>
  <c r="M332" i="77"/>
  <c r="B120" i="78"/>
  <c r="L223" i="78"/>
  <c r="E11" i="78"/>
  <c r="J224" i="78"/>
  <c r="C12" i="78"/>
  <c r="L225" i="78"/>
  <c r="E13" i="78"/>
  <c r="J226" i="78"/>
  <c r="C14" i="78"/>
  <c r="L227" i="78"/>
  <c r="E15" i="78"/>
  <c r="J228" i="78"/>
  <c r="C16" i="78"/>
  <c r="L229" i="78"/>
  <c r="E17" i="78"/>
  <c r="J230" i="78"/>
  <c r="C18" i="78"/>
  <c r="L231" i="78"/>
  <c r="E19" i="78"/>
  <c r="J268" i="78"/>
  <c r="C56" i="78"/>
  <c r="L269" i="78"/>
  <c r="E57" i="78"/>
  <c r="J270" i="78"/>
  <c r="C58" i="78"/>
  <c r="G120" i="78"/>
  <c r="I223" i="78"/>
  <c r="B11" i="78"/>
  <c r="K224" i="78"/>
  <c r="D12" i="78"/>
  <c r="I225" i="78"/>
  <c r="B13" i="78"/>
  <c r="D38" i="79" s="1"/>
  <c r="K226" i="78"/>
  <c r="D14" i="78"/>
  <c r="I227" i="78"/>
  <c r="B15" i="78"/>
  <c r="F38" i="79" s="1"/>
  <c r="K228" i="78"/>
  <c r="D16" i="78"/>
  <c r="I229" i="78"/>
  <c r="B17" i="78"/>
  <c r="H38" i="79" s="1"/>
  <c r="K230" i="78"/>
  <c r="D18" i="78"/>
  <c r="I231" i="78"/>
  <c r="B19" i="78"/>
  <c r="J38" i="79" s="1"/>
  <c r="K268" i="78"/>
  <c r="D56" i="78"/>
  <c r="I269" i="78"/>
  <c r="B57" i="78"/>
  <c r="X38" i="79" s="1"/>
  <c r="K270" i="78"/>
  <c r="D58" i="78"/>
  <c r="J223" i="78"/>
  <c r="C11" i="78"/>
  <c r="L224" i="78"/>
  <c r="E12" i="78"/>
  <c r="J225" i="78"/>
  <c r="C13" i="78"/>
  <c r="L226" i="78"/>
  <c r="E14" i="78"/>
  <c r="J227" i="78"/>
  <c r="C15" i="78"/>
  <c r="L228" i="78"/>
  <c r="E16" i="78"/>
  <c r="J229" i="78"/>
  <c r="C17" i="78"/>
  <c r="L230" i="78"/>
  <c r="E18" i="78"/>
  <c r="J231" i="78"/>
  <c r="C19" i="78"/>
  <c r="L268" i="78"/>
  <c r="E56" i="78"/>
  <c r="J269" i="78"/>
  <c r="C57" i="78"/>
  <c r="L270" i="78"/>
  <c r="E58" i="78"/>
  <c r="C117" i="78"/>
  <c r="C119" i="78"/>
  <c r="C121" i="78"/>
  <c r="C123" i="78"/>
  <c r="B170" i="78"/>
  <c r="B171" i="78"/>
  <c r="B172" i="78"/>
  <c r="B173" i="78"/>
  <c r="B174" i="78"/>
  <c r="F248" i="79" s="1"/>
  <c r="B175" i="78"/>
  <c r="B176" i="78"/>
  <c r="B177" i="78"/>
  <c r="B178" i="78"/>
  <c r="J248" i="79" s="1"/>
  <c r="J247" i="79" s="1"/>
  <c r="B215" i="78"/>
  <c r="B216" i="78"/>
  <c r="B217" i="78"/>
  <c r="M336" i="77"/>
  <c r="N336" i="77" s="1"/>
  <c r="M376" i="77"/>
  <c r="C118" i="78"/>
  <c r="C125" i="78"/>
  <c r="C163" i="78"/>
  <c r="M329" i="77"/>
  <c r="M331" i="77"/>
  <c r="M333" i="77"/>
  <c r="N333" i="77" s="1"/>
  <c r="M335" i="77"/>
  <c r="M109" i="78"/>
  <c r="N109" i="78" s="1"/>
  <c r="F164" i="78"/>
  <c r="M164" i="78"/>
  <c r="F170" i="78"/>
  <c r="G170" i="78" s="1"/>
  <c r="M170" i="78"/>
  <c r="M171" i="78"/>
  <c r="M172" i="78"/>
  <c r="M173" i="78"/>
  <c r="M174" i="78"/>
  <c r="M175" i="78"/>
  <c r="M176" i="78"/>
  <c r="N176" i="78" s="1"/>
  <c r="M177" i="78"/>
  <c r="M178" i="78"/>
  <c r="M215" i="78"/>
  <c r="M216" i="78"/>
  <c r="M217" i="78"/>
  <c r="M110" i="78"/>
  <c r="N110" i="78" s="1"/>
  <c r="M111" i="78"/>
  <c r="N111" i="78" s="1"/>
  <c r="M117" i="78"/>
  <c r="M118" i="78"/>
  <c r="M119" i="78"/>
  <c r="M120" i="78"/>
  <c r="M121" i="78"/>
  <c r="N121" i="78" s="1"/>
  <c r="N215" i="78"/>
  <c r="N216" i="78"/>
  <c r="N217" i="78"/>
  <c r="F122" i="78"/>
  <c r="G122" i="78" s="1"/>
  <c r="M122" i="78"/>
  <c r="M124" i="78"/>
  <c r="N124" i="78" s="1"/>
  <c r="M125" i="78"/>
  <c r="F162" i="78"/>
  <c r="M162" i="78"/>
  <c r="N170" i="78"/>
  <c r="N171" i="78"/>
  <c r="N172" i="78"/>
  <c r="N173" i="78"/>
  <c r="N174" i="78"/>
  <c r="N175" i="78"/>
  <c r="N177" i="78"/>
  <c r="N178" i="78"/>
  <c r="F119" i="78"/>
  <c r="M123" i="78"/>
  <c r="F124" i="78"/>
  <c r="G124" i="78" s="1"/>
  <c r="M163" i="78"/>
  <c r="F120" i="78"/>
  <c r="M19" i="78"/>
  <c r="N19" i="78" s="1"/>
  <c r="M57" i="78"/>
  <c r="N57" i="78" s="1"/>
  <c r="M58" i="78"/>
  <c r="N58" i="78" s="1"/>
  <c r="M64" i="78"/>
  <c r="M65" i="78"/>
  <c r="N65" i="78" s="1"/>
  <c r="M66" i="78"/>
  <c r="M67" i="78"/>
  <c r="N67" i="78" s="1"/>
  <c r="M68" i="78"/>
  <c r="N68" i="78" s="1"/>
  <c r="M69" i="78"/>
  <c r="M70" i="78"/>
  <c r="N70" i="78" s="1"/>
  <c r="M71" i="78"/>
  <c r="N71" i="78" s="1"/>
  <c r="M72" i="78"/>
  <c r="N72" i="78" s="1"/>
  <c r="N64" i="78"/>
  <c r="N66" i="78"/>
  <c r="G67" i="78"/>
  <c r="N69" i="78"/>
  <c r="M12" i="78"/>
  <c r="N12" i="78" s="1"/>
  <c r="M13" i="78"/>
  <c r="N13" i="78" s="1"/>
  <c r="M14" i="78"/>
  <c r="M15" i="78"/>
  <c r="N15" i="78" s="1"/>
  <c r="M16" i="78"/>
  <c r="N16" i="78" s="1"/>
  <c r="M17" i="78"/>
  <c r="N17" i="78" s="1"/>
  <c r="M18" i="78"/>
  <c r="N18" i="78" s="1"/>
  <c r="M337" i="77"/>
  <c r="M375" i="77"/>
  <c r="N375" i="77" s="1"/>
  <c r="M334" i="77"/>
  <c r="N334" i="77" s="1"/>
  <c r="M65" i="77"/>
  <c r="M66" i="77"/>
  <c r="M67" i="77"/>
  <c r="N67" i="77" s="1"/>
  <c r="M68" i="77"/>
  <c r="M69" i="77"/>
  <c r="N69" i="77" s="1"/>
  <c r="M72" i="77"/>
  <c r="N72" i="77" s="1"/>
  <c r="M111" i="77"/>
  <c r="N111" i="77" s="1"/>
  <c r="M110" i="77"/>
  <c r="M70" i="77"/>
  <c r="M71" i="77"/>
  <c r="N71" i="77" s="1"/>
  <c r="L213" i="78"/>
  <c r="K213" i="78"/>
  <c r="J213" i="78"/>
  <c r="I213" i="78"/>
  <c r="L212" i="78"/>
  <c r="K212" i="78"/>
  <c r="J212" i="78"/>
  <c r="I212" i="78"/>
  <c r="L211" i="78"/>
  <c r="K211" i="78"/>
  <c r="J211" i="78"/>
  <c r="I211" i="78"/>
  <c r="L210" i="78"/>
  <c r="K210" i="78"/>
  <c r="J210" i="78"/>
  <c r="I210" i="78"/>
  <c r="L209" i="78"/>
  <c r="K209" i="78"/>
  <c r="J209" i="78"/>
  <c r="I209" i="78"/>
  <c r="L208" i="78"/>
  <c r="L214" i="78" s="1"/>
  <c r="K208" i="78"/>
  <c r="K214" i="78" s="1"/>
  <c r="J208" i="78"/>
  <c r="J214" i="78" s="1"/>
  <c r="I208" i="78"/>
  <c r="L206" i="78"/>
  <c r="K206" i="78"/>
  <c r="J206" i="78"/>
  <c r="I206" i="78"/>
  <c r="L205" i="78"/>
  <c r="K205" i="78"/>
  <c r="J205" i="78"/>
  <c r="I205" i="78"/>
  <c r="L204" i="78"/>
  <c r="K204" i="78"/>
  <c r="J204" i="78"/>
  <c r="I204" i="78"/>
  <c r="L203" i="78"/>
  <c r="K203" i="78"/>
  <c r="J203" i="78"/>
  <c r="I203" i="78"/>
  <c r="L202" i="78"/>
  <c r="K202" i="78"/>
  <c r="J202" i="78"/>
  <c r="I202" i="78"/>
  <c r="L201" i="78"/>
  <c r="K201" i="78"/>
  <c r="J201" i="78"/>
  <c r="J207" i="78" s="1"/>
  <c r="I201" i="78"/>
  <c r="I207" i="78" s="1"/>
  <c r="L200" i="78"/>
  <c r="K200" i="78"/>
  <c r="J200" i="78"/>
  <c r="I200" i="78"/>
  <c r="L199" i="78"/>
  <c r="K199" i="78"/>
  <c r="J199" i="78"/>
  <c r="I199" i="78"/>
  <c r="L198" i="78"/>
  <c r="K198" i="78"/>
  <c r="J198" i="78"/>
  <c r="I198" i="78"/>
  <c r="L197" i="78"/>
  <c r="K197" i="78"/>
  <c r="J197" i="78"/>
  <c r="I197" i="78"/>
  <c r="L196" i="78"/>
  <c r="K196" i="78"/>
  <c r="J196" i="78"/>
  <c r="I196" i="78"/>
  <c r="L195" i="78"/>
  <c r="K195" i="78"/>
  <c r="J195" i="78"/>
  <c r="I195" i="78"/>
  <c r="L194" i="78"/>
  <c r="K194" i="78"/>
  <c r="J194" i="78"/>
  <c r="I194" i="78"/>
  <c r="L193" i="78"/>
  <c r="K193" i="78"/>
  <c r="J193" i="78"/>
  <c r="I193" i="78"/>
  <c r="L191" i="78"/>
  <c r="K191" i="78"/>
  <c r="J191" i="78"/>
  <c r="I191" i="78"/>
  <c r="L190" i="78"/>
  <c r="K190" i="78"/>
  <c r="J190" i="78"/>
  <c r="I190" i="78"/>
  <c r="L189" i="78"/>
  <c r="K189" i="78"/>
  <c r="J189" i="78"/>
  <c r="I189" i="78"/>
  <c r="L188" i="78"/>
  <c r="K188" i="78"/>
  <c r="J188" i="78"/>
  <c r="I188" i="78"/>
  <c r="L187" i="78"/>
  <c r="K187" i="78"/>
  <c r="J187" i="78"/>
  <c r="I187" i="78"/>
  <c r="L186" i="78"/>
  <c r="L192" i="78" s="1"/>
  <c r="K186" i="78"/>
  <c r="J186" i="78"/>
  <c r="J192" i="78" s="1"/>
  <c r="I186" i="78"/>
  <c r="L184" i="78"/>
  <c r="K184" i="78"/>
  <c r="J184" i="78"/>
  <c r="I184" i="78"/>
  <c r="L183" i="78"/>
  <c r="K183" i="78"/>
  <c r="J183" i="78"/>
  <c r="I183" i="78"/>
  <c r="L182" i="78"/>
  <c r="K182" i="78"/>
  <c r="J182" i="78"/>
  <c r="I182" i="78"/>
  <c r="L181" i="78"/>
  <c r="K181" i="78"/>
  <c r="J181" i="78"/>
  <c r="I181" i="78"/>
  <c r="L180" i="78"/>
  <c r="K180" i="78"/>
  <c r="J180" i="78"/>
  <c r="I180" i="78"/>
  <c r="L179" i="78"/>
  <c r="K179" i="78"/>
  <c r="K185" i="78" s="1"/>
  <c r="J179" i="78"/>
  <c r="J185" i="78" s="1"/>
  <c r="I179" i="78"/>
  <c r="L160" i="78"/>
  <c r="K160" i="78"/>
  <c r="J160" i="78"/>
  <c r="I160" i="78"/>
  <c r="L159" i="78"/>
  <c r="K159" i="78"/>
  <c r="J159" i="78"/>
  <c r="I159" i="78"/>
  <c r="L158" i="78"/>
  <c r="K158" i="78"/>
  <c r="J158" i="78"/>
  <c r="I158" i="78"/>
  <c r="L157" i="78"/>
  <c r="K157" i="78"/>
  <c r="J157" i="78"/>
  <c r="I157" i="78"/>
  <c r="L156" i="78"/>
  <c r="K156" i="78"/>
  <c r="J156" i="78"/>
  <c r="I156" i="78"/>
  <c r="L155" i="78"/>
  <c r="L161" i="78" s="1"/>
  <c r="K155" i="78"/>
  <c r="K161" i="78" s="1"/>
  <c r="J155" i="78"/>
  <c r="J161" i="78" s="1"/>
  <c r="I155" i="78"/>
  <c r="L153" i="78"/>
  <c r="K153" i="78"/>
  <c r="J153" i="78"/>
  <c r="I153" i="78"/>
  <c r="L152" i="78"/>
  <c r="K152" i="78"/>
  <c r="J152" i="78"/>
  <c r="N152" i="78" s="1"/>
  <c r="I152" i="78"/>
  <c r="L151" i="78"/>
  <c r="K151" i="78"/>
  <c r="J151" i="78"/>
  <c r="I151" i="78"/>
  <c r="L150" i="78"/>
  <c r="K150" i="78"/>
  <c r="J150" i="78"/>
  <c r="I150" i="78"/>
  <c r="L149" i="78"/>
  <c r="K149" i="78"/>
  <c r="J149" i="78"/>
  <c r="I149" i="78"/>
  <c r="L148" i="78"/>
  <c r="L154" i="78" s="1"/>
  <c r="K148" i="78"/>
  <c r="K154" i="78" s="1"/>
  <c r="J148" i="78"/>
  <c r="J154" i="78" s="1"/>
  <c r="I148" i="78"/>
  <c r="L147" i="78"/>
  <c r="K147" i="78"/>
  <c r="J147" i="78"/>
  <c r="I147" i="78"/>
  <c r="L146" i="78"/>
  <c r="K146" i="78"/>
  <c r="J146" i="78"/>
  <c r="I146" i="78"/>
  <c r="L145" i="78"/>
  <c r="K145" i="78"/>
  <c r="J145" i="78"/>
  <c r="I145" i="78"/>
  <c r="L144" i="78"/>
  <c r="K144" i="78"/>
  <c r="J144" i="78"/>
  <c r="I144" i="78"/>
  <c r="L143" i="78"/>
  <c r="K143" i="78"/>
  <c r="J143" i="78"/>
  <c r="I143" i="78"/>
  <c r="L142" i="78"/>
  <c r="K142" i="78"/>
  <c r="J142" i="78"/>
  <c r="I142" i="78"/>
  <c r="L141" i="78"/>
  <c r="K141" i="78"/>
  <c r="J141" i="78"/>
  <c r="I141" i="78"/>
  <c r="L140" i="78"/>
  <c r="K140" i="78"/>
  <c r="J140" i="78"/>
  <c r="I140" i="78"/>
  <c r="L138" i="78"/>
  <c r="K138" i="78"/>
  <c r="J138" i="78"/>
  <c r="I138" i="78"/>
  <c r="L137" i="78"/>
  <c r="K137" i="78"/>
  <c r="J137" i="78"/>
  <c r="I137" i="78"/>
  <c r="L136" i="78"/>
  <c r="K136" i="78"/>
  <c r="J136" i="78"/>
  <c r="I136" i="78"/>
  <c r="L135" i="78"/>
  <c r="K135" i="78"/>
  <c r="J135" i="78"/>
  <c r="I135" i="78"/>
  <c r="L134" i="78"/>
  <c r="K134" i="78"/>
  <c r="J134" i="78"/>
  <c r="I134" i="78"/>
  <c r="L133" i="78"/>
  <c r="K133" i="78"/>
  <c r="J133" i="78"/>
  <c r="J139" i="78" s="1"/>
  <c r="I133" i="78"/>
  <c r="I139" i="78" s="1"/>
  <c r="L131" i="78"/>
  <c r="K131" i="78"/>
  <c r="J131" i="78"/>
  <c r="I131" i="78"/>
  <c r="L130" i="78"/>
  <c r="K130" i="78"/>
  <c r="J130" i="78"/>
  <c r="I130" i="78"/>
  <c r="L129" i="78"/>
  <c r="K129" i="78"/>
  <c r="J129" i="78"/>
  <c r="I129" i="78"/>
  <c r="L128" i="78"/>
  <c r="K128" i="78"/>
  <c r="J128" i="78"/>
  <c r="I128" i="78"/>
  <c r="L127" i="78"/>
  <c r="K127" i="78"/>
  <c r="J127" i="78"/>
  <c r="I127" i="78"/>
  <c r="L126" i="78"/>
  <c r="L132" i="78" s="1"/>
  <c r="K126" i="78"/>
  <c r="K132" i="78" s="1"/>
  <c r="J126" i="78"/>
  <c r="I126" i="78"/>
  <c r="L107" i="78"/>
  <c r="K107" i="78"/>
  <c r="J107" i="78"/>
  <c r="I107" i="78"/>
  <c r="L106" i="78"/>
  <c r="K106" i="78"/>
  <c r="J106" i="78"/>
  <c r="I106" i="78"/>
  <c r="L105" i="78"/>
  <c r="K105" i="78"/>
  <c r="J105" i="78"/>
  <c r="I105" i="78"/>
  <c r="L104" i="78"/>
  <c r="K104" i="78"/>
  <c r="J104" i="78"/>
  <c r="I104" i="78"/>
  <c r="L103" i="78"/>
  <c r="K103" i="78"/>
  <c r="J103" i="78"/>
  <c r="I103" i="78"/>
  <c r="L102" i="78"/>
  <c r="L108" i="78" s="1"/>
  <c r="K102" i="78"/>
  <c r="K108" i="78" s="1"/>
  <c r="J102" i="78"/>
  <c r="J108" i="78" s="1"/>
  <c r="I102" i="78"/>
  <c r="I108" i="78" s="1"/>
  <c r="L100" i="78"/>
  <c r="K100" i="78"/>
  <c r="J100" i="78"/>
  <c r="I100" i="78"/>
  <c r="L99" i="78"/>
  <c r="K99" i="78"/>
  <c r="J99" i="78"/>
  <c r="I99" i="78"/>
  <c r="L98" i="78"/>
  <c r="K98" i="78"/>
  <c r="J98" i="78"/>
  <c r="I98" i="78"/>
  <c r="L97" i="78"/>
  <c r="K97" i="78"/>
  <c r="J97" i="78"/>
  <c r="I97" i="78"/>
  <c r="L96" i="78"/>
  <c r="K96" i="78"/>
  <c r="J96" i="78"/>
  <c r="I96" i="78"/>
  <c r="L95" i="78"/>
  <c r="L101" i="78" s="1"/>
  <c r="K95" i="78"/>
  <c r="J95" i="78"/>
  <c r="J101" i="78" s="1"/>
  <c r="I95" i="78"/>
  <c r="I101" i="78" s="1"/>
  <c r="L94" i="78"/>
  <c r="K94" i="78"/>
  <c r="J94" i="78"/>
  <c r="I94" i="78"/>
  <c r="T131" i="79" s="1"/>
  <c r="L93" i="78"/>
  <c r="K93" i="78"/>
  <c r="J93" i="78"/>
  <c r="I93" i="78"/>
  <c r="S131" i="79" s="1"/>
  <c r="L92" i="78"/>
  <c r="K92" i="78"/>
  <c r="J92" i="78"/>
  <c r="I92" i="78"/>
  <c r="R131" i="79" s="1"/>
  <c r="L91" i="78"/>
  <c r="K91" i="78"/>
  <c r="J91" i="78"/>
  <c r="I91" i="78"/>
  <c r="Q131" i="79" s="1"/>
  <c r="L90" i="78"/>
  <c r="K90" i="78"/>
  <c r="J90" i="78"/>
  <c r="I90" i="78"/>
  <c r="P131" i="79" s="1"/>
  <c r="L89" i="78"/>
  <c r="K89" i="78"/>
  <c r="J89" i="78"/>
  <c r="I89" i="78"/>
  <c r="O131" i="79" s="1"/>
  <c r="L88" i="78"/>
  <c r="K88" i="78"/>
  <c r="J88" i="78"/>
  <c r="I88" i="78"/>
  <c r="N131" i="79" s="1"/>
  <c r="L87" i="78"/>
  <c r="K87" i="78"/>
  <c r="J87" i="78"/>
  <c r="I87" i="78"/>
  <c r="M131" i="79" s="1"/>
  <c r="L85" i="78"/>
  <c r="K85" i="78"/>
  <c r="J85" i="78"/>
  <c r="I85" i="78"/>
  <c r="L84" i="78"/>
  <c r="K84" i="78"/>
  <c r="J84" i="78"/>
  <c r="I84" i="78"/>
  <c r="L83" i="78"/>
  <c r="K83" i="78"/>
  <c r="J83" i="78"/>
  <c r="I83" i="78"/>
  <c r="L82" i="78"/>
  <c r="K82" i="78"/>
  <c r="J82" i="78"/>
  <c r="I82" i="78"/>
  <c r="L81" i="78"/>
  <c r="K81" i="78"/>
  <c r="J81" i="78"/>
  <c r="I81" i="78"/>
  <c r="L80" i="78"/>
  <c r="K80" i="78"/>
  <c r="J80" i="78"/>
  <c r="J86" i="78" s="1"/>
  <c r="I80" i="78"/>
  <c r="L78" i="78"/>
  <c r="K78" i="78"/>
  <c r="J78" i="78"/>
  <c r="I78" i="78"/>
  <c r="L77" i="78"/>
  <c r="K77" i="78"/>
  <c r="J77" i="78"/>
  <c r="I77" i="78"/>
  <c r="L76" i="78"/>
  <c r="K76" i="78"/>
  <c r="J76" i="78"/>
  <c r="I76" i="78"/>
  <c r="L75" i="78"/>
  <c r="K75" i="78"/>
  <c r="J75" i="78"/>
  <c r="I75" i="78"/>
  <c r="L74" i="78"/>
  <c r="K74" i="78"/>
  <c r="J74" i="78"/>
  <c r="I74" i="78"/>
  <c r="L73" i="78"/>
  <c r="L79" i="78" s="1"/>
  <c r="K73" i="78"/>
  <c r="J73" i="78"/>
  <c r="I73" i="78"/>
  <c r="L54" i="78"/>
  <c r="K54" i="78"/>
  <c r="J54" i="78"/>
  <c r="I54" i="78"/>
  <c r="L53" i="78"/>
  <c r="K53" i="78"/>
  <c r="J53" i="78"/>
  <c r="I53" i="78"/>
  <c r="L52" i="78"/>
  <c r="K52" i="78"/>
  <c r="J52" i="78"/>
  <c r="I52" i="78"/>
  <c r="L51" i="78"/>
  <c r="K51" i="78"/>
  <c r="J51" i="78"/>
  <c r="I51" i="78"/>
  <c r="L50" i="78"/>
  <c r="K50" i="78"/>
  <c r="J50" i="78"/>
  <c r="I50" i="78"/>
  <c r="L49" i="78"/>
  <c r="K49" i="78"/>
  <c r="J49" i="78"/>
  <c r="J55" i="78" s="1"/>
  <c r="I49" i="78"/>
  <c r="L47" i="78"/>
  <c r="K47" i="78"/>
  <c r="J47" i="78"/>
  <c r="I47" i="78"/>
  <c r="L46" i="78"/>
  <c r="K46" i="78"/>
  <c r="J46" i="78"/>
  <c r="I46" i="78"/>
  <c r="L45" i="78"/>
  <c r="K45" i="78"/>
  <c r="J45" i="78"/>
  <c r="I45" i="78"/>
  <c r="L44" i="78"/>
  <c r="K44" i="78"/>
  <c r="J44" i="78"/>
  <c r="I44" i="78"/>
  <c r="L43" i="78"/>
  <c r="K43" i="78"/>
  <c r="J43" i="78"/>
  <c r="I43" i="78"/>
  <c r="L42" i="78"/>
  <c r="L48" i="78" s="1"/>
  <c r="K42" i="78"/>
  <c r="K48" i="78" s="1"/>
  <c r="J42" i="78"/>
  <c r="J48" i="78" s="1"/>
  <c r="I42" i="78"/>
  <c r="I48" i="78" s="1"/>
  <c r="L41" i="78"/>
  <c r="K41" i="78"/>
  <c r="J41" i="78"/>
  <c r="I41" i="78"/>
  <c r="L40" i="78"/>
  <c r="K40" i="78"/>
  <c r="J40" i="78"/>
  <c r="I40" i="78"/>
  <c r="L39" i="78"/>
  <c r="K39" i="78"/>
  <c r="J39" i="78"/>
  <c r="I39" i="78"/>
  <c r="L38" i="78"/>
  <c r="K38" i="78"/>
  <c r="J38" i="78"/>
  <c r="I38" i="78"/>
  <c r="L37" i="78"/>
  <c r="K37" i="78"/>
  <c r="J37" i="78"/>
  <c r="I37" i="78"/>
  <c r="L36" i="78"/>
  <c r="K36" i="78"/>
  <c r="J36" i="78"/>
  <c r="I36" i="78"/>
  <c r="L35" i="78"/>
  <c r="K35" i="78"/>
  <c r="J35" i="78"/>
  <c r="I35" i="78"/>
  <c r="L34" i="78"/>
  <c r="K34" i="78"/>
  <c r="J34" i="78"/>
  <c r="I34" i="78"/>
  <c r="L32" i="78"/>
  <c r="K32" i="78"/>
  <c r="J32" i="78"/>
  <c r="I32" i="78"/>
  <c r="L31" i="78"/>
  <c r="K31" i="78"/>
  <c r="J31" i="78"/>
  <c r="I31" i="78"/>
  <c r="L30" i="78"/>
  <c r="K30" i="78"/>
  <c r="J30" i="78"/>
  <c r="I30" i="78"/>
  <c r="L29" i="78"/>
  <c r="K29" i="78"/>
  <c r="J29" i="78"/>
  <c r="I29" i="78"/>
  <c r="L28" i="78"/>
  <c r="K28" i="78"/>
  <c r="J28" i="78"/>
  <c r="I28" i="78"/>
  <c r="L27" i="78"/>
  <c r="K27" i="78"/>
  <c r="J27" i="78"/>
  <c r="I27" i="78"/>
  <c r="L25" i="78"/>
  <c r="K25" i="78"/>
  <c r="J25" i="78"/>
  <c r="I25" i="78"/>
  <c r="L24" i="78"/>
  <c r="K24" i="78"/>
  <c r="J24" i="78"/>
  <c r="I24" i="78"/>
  <c r="L23" i="78"/>
  <c r="K23" i="78"/>
  <c r="J23" i="78"/>
  <c r="I23" i="78"/>
  <c r="L22" i="78"/>
  <c r="K22" i="78"/>
  <c r="J22" i="78"/>
  <c r="I22" i="78"/>
  <c r="L21" i="78"/>
  <c r="K21" i="78"/>
  <c r="J21" i="78"/>
  <c r="I21" i="78"/>
  <c r="L20" i="78"/>
  <c r="K20" i="78"/>
  <c r="K26" i="78" s="1"/>
  <c r="J20" i="78"/>
  <c r="I20" i="78"/>
  <c r="I26" i="78" s="1"/>
  <c r="L531" i="77"/>
  <c r="K531" i="77"/>
  <c r="D213" i="78" s="1"/>
  <c r="J531" i="77"/>
  <c r="I531" i="77"/>
  <c r="B213" i="78" s="1"/>
  <c r="L530" i="77"/>
  <c r="E212" i="78" s="1"/>
  <c r="K530" i="77"/>
  <c r="D212" i="78" s="1"/>
  <c r="J530" i="77"/>
  <c r="C212" i="78" s="1"/>
  <c r="I530" i="77"/>
  <c r="B212" i="78" s="1"/>
  <c r="L529" i="77"/>
  <c r="E211" i="78" s="1"/>
  <c r="K529" i="77"/>
  <c r="D211" i="78" s="1"/>
  <c r="J529" i="77"/>
  <c r="C211" i="78" s="1"/>
  <c r="I529" i="77"/>
  <c r="B211" i="78" s="1"/>
  <c r="L528" i="77"/>
  <c r="E210" i="78" s="1"/>
  <c r="K528" i="77"/>
  <c r="D210" i="78" s="1"/>
  <c r="J528" i="77"/>
  <c r="C210" i="78" s="1"/>
  <c r="I528" i="77"/>
  <c r="B210" i="78" s="1"/>
  <c r="L527" i="77"/>
  <c r="E209" i="78" s="1"/>
  <c r="K527" i="77"/>
  <c r="D209" i="78" s="1"/>
  <c r="J527" i="77"/>
  <c r="I527" i="77"/>
  <c r="L526" i="77"/>
  <c r="E208" i="78" s="1"/>
  <c r="K526" i="77"/>
  <c r="J526" i="77"/>
  <c r="C208" i="78" s="1"/>
  <c r="I526" i="77"/>
  <c r="B208" i="78" s="1"/>
  <c r="L524" i="77"/>
  <c r="E206" i="78" s="1"/>
  <c r="K524" i="77"/>
  <c r="D206" i="78" s="1"/>
  <c r="J524" i="77"/>
  <c r="I524" i="77"/>
  <c r="L523" i="77"/>
  <c r="E205" i="78" s="1"/>
  <c r="K523" i="77"/>
  <c r="D205" i="78" s="1"/>
  <c r="J523" i="77"/>
  <c r="I523" i="77"/>
  <c r="B205" i="78" s="1"/>
  <c r="L522" i="77"/>
  <c r="E204" i="78" s="1"/>
  <c r="K522" i="77"/>
  <c r="D204" i="78" s="1"/>
  <c r="J522" i="77"/>
  <c r="C204" i="78" s="1"/>
  <c r="I522" i="77"/>
  <c r="B204" i="78" s="1"/>
  <c r="L521" i="77"/>
  <c r="E203" i="78" s="1"/>
  <c r="K521" i="77"/>
  <c r="D203" i="78" s="1"/>
  <c r="J521" i="77"/>
  <c r="I521" i="77"/>
  <c r="L520" i="77"/>
  <c r="K520" i="77"/>
  <c r="D202" i="78" s="1"/>
  <c r="J520" i="77"/>
  <c r="C202" i="78" s="1"/>
  <c r="I520" i="77"/>
  <c r="B202" i="78" s="1"/>
  <c r="L519" i="77"/>
  <c r="L525" i="77" s="1"/>
  <c r="K519" i="77"/>
  <c r="D201" i="78" s="1"/>
  <c r="J519" i="77"/>
  <c r="J525" i="77" s="1"/>
  <c r="I519" i="77"/>
  <c r="L518" i="77"/>
  <c r="E200" i="78" s="1"/>
  <c r="K518" i="77"/>
  <c r="D200" i="78" s="1"/>
  <c r="J518" i="77"/>
  <c r="I518" i="77"/>
  <c r="B200" i="78" s="1"/>
  <c r="L517" i="77"/>
  <c r="E199" i="78" s="1"/>
  <c r="K517" i="77"/>
  <c r="D199" i="78" s="1"/>
  <c r="J517" i="77"/>
  <c r="C199" i="78" s="1"/>
  <c r="I517" i="77"/>
  <c r="B199" i="78" s="1"/>
  <c r="L516" i="77"/>
  <c r="K516" i="77"/>
  <c r="D198" i="78" s="1"/>
  <c r="J516" i="77"/>
  <c r="I516" i="77"/>
  <c r="B198" i="78" s="1"/>
  <c r="L515" i="77"/>
  <c r="E197" i="78" s="1"/>
  <c r="K515" i="77"/>
  <c r="D197" i="78" s="1"/>
  <c r="J515" i="77"/>
  <c r="I515" i="77"/>
  <c r="B197" i="78" s="1"/>
  <c r="L514" i="77"/>
  <c r="E196" i="78" s="1"/>
  <c r="K514" i="77"/>
  <c r="D196" i="78" s="1"/>
  <c r="J514" i="77"/>
  <c r="C196" i="78" s="1"/>
  <c r="I514" i="77"/>
  <c r="B196" i="78" s="1"/>
  <c r="L513" i="77"/>
  <c r="E195" i="78" s="1"/>
  <c r="K513" i="77"/>
  <c r="J513" i="77"/>
  <c r="I513" i="77"/>
  <c r="B195" i="78" s="1"/>
  <c r="L512" i="77"/>
  <c r="E194" i="78" s="1"/>
  <c r="K512" i="77"/>
  <c r="D194" i="78" s="1"/>
  <c r="J512" i="77"/>
  <c r="C194" i="78" s="1"/>
  <c r="I512" i="77"/>
  <c r="L511" i="77"/>
  <c r="E193" i="78" s="1"/>
  <c r="K511" i="77"/>
  <c r="D193" i="78" s="1"/>
  <c r="J511" i="77"/>
  <c r="I511" i="77"/>
  <c r="L509" i="77"/>
  <c r="E191" i="78" s="1"/>
  <c r="K509" i="77"/>
  <c r="D191" i="78" s="1"/>
  <c r="J509" i="77"/>
  <c r="I509" i="77"/>
  <c r="L508" i="77"/>
  <c r="E190" i="78" s="1"/>
  <c r="K508" i="77"/>
  <c r="D190" i="78" s="1"/>
  <c r="J508" i="77"/>
  <c r="I508" i="77"/>
  <c r="B190" i="78" s="1"/>
  <c r="L507" i="77"/>
  <c r="E189" i="78" s="1"/>
  <c r="K507" i="77"/>
  <c r="D189" i="78" s="1"/>
  <c r="J507" i="77"/>
  <c r="I507" i="77"/>
  <c r="B189" i="78" s="1"/>
  <c r="L506" i="77"/>
  <c r="E188" i="78" s="1"/>
  <c r="K506" i="77"/>
  <c r="D188" i="78" s="1"/>
  <c r="J506" i="77"/>
  <c r="C188" i="78" s="1"/>
  <c r="I506" i="77"/>
  <c r="B188" i="78" s="1"/>
  <c r="L505" i="77"/>
  <c r="E187" i="78" s="1"/>
  <c r="K505" i="77"/>
  <c r="D187" i="78" s="1"/>
  <c r="J505" i="77"/>
  <c r="I505" i="77"/>
  <c r="L504" i="77"/>
  <c r="E186" i="78" s="1"/>
  <c r="K504" i="77"/>
  <c r="D186" i="78" s="1"/>
  <c r="J504" i="77"/>
  <c r="C186" i="78" s="1"/>
  <c r="I504" i="77"/>
  <c r="L502" i="77"/>
  <c r="K502" i="77"/>
  <c r="D184" i="78" s="1"/>
  <c r="J502" i="77"/>
  <c r="C184" i="78" s="1"/>
  <c r="I502" i="77"/>
  <c r="B184" i="78" s="1"/>
  <c r="L501" i="77"/>
  <c r="E183" i="78" s="1"/>
  <c r="K501" i="77"/>
  <c r="D183" i="78" s="1"/>
  <c r="J501" i="77"/>
  <c r="I501" i="77"/>
  <c r="B183" i="78" s="1"/>
  <c r="L500" i="77"/>
  <c r="E182" i="78" s="1"/>
  <c r="K500" i="77"/>
  <c r="D182" i="78" s="1"/>
  <c r="J500" i="77"/>
  <c r="I500" i="77"/>
  <c r="B182" i="78" s="1"/>
  <c r="L499" i="77"/>
  <c r="K499" i="77"/>
  <c r="D181" i="78" s="1"/>
  <c r="J499" i="77"/>
  <c r="I499" i="77"/>
  <c r="B181" i="78" s="1"/>
  <c r="L498" i="77"/>
  <c r="E180" i="78" s="1"/>
  <c r="K498" i="77"/>
  <c r="D180" i="78" s="1"/>
  <c r="J498" i="77"/>
  <c r="C180" i="78" s="1"/>
  <c r="I498" i="77"/>
  <c r="B180" i="78" s="1"/>
  <c r="L497" i="77"/>
  <c r="E179" i="78" s="1"/>
  <c r="K497" i="77"/>
  <c r="D179" i="78" s="1"/>
  <c r="J497" i="77"/>
  <c r="C179" i="78" s="1"/>
  <c r="I497" i="77"/>
  <c r="I503" i="77" s="1"/>
  <c r="L479" i="77"/>
  <c r="K479" i="77"/>
  <c r="J479" i="77"/>
  <c r="I479" i="77"/>
  <c r="E479" i="77"/>
  <c r="D479" i="77"/>
  <c r="C479" i="77"/>
  <c r="B479" i="77"/>
  <c r="M478" i="77"/>
  <c r="F478" i="77"/>
  <c r="G478" i="77" s="1"/>
  <c r="M477" i="77"/>
  <c r="F477" i="77"/>
  <c r="G477" i="77" s="1"/>
  <c r="M476" i="77"/>
  <c r="F476" i="77"/>
  <c r="G476" i="77" s="1"/>
  <c r="M475" i="77"/>
  <c r="N475" i="77" s="1"/>
  <c r="F475" i="77"/>
  <c r="G475" i="77" s="1"/>
  <c r="M474" i="77"/>
  <c r="N474" i="77" s="1"/>
  <c r="F474" i="77"/>
  <c r="G474" i="77" s="1"/>
  <c r="M473" i="77"/>
  <c r="N473" i="77" s="1"/>
  <c r="F473" i="77"/>
  <c r="G473" i="77" s="1"/>
  <c r="L472" i="77"/>
  <c r="K472" i="77"/>
  <c r="J472" i="77"/>
  <c r="I472" i="77"/>
  <c r="E472" i="77"/>
  <c r="D472" i="77"/>
  <c r="C472" i="77"/>
  <c r="B472" i="77"/>
  <c r="M471" i="77"/>
  <c r="N471" i="77" s="1"/>
  <c r="F471" i="77"/>
  <c r="G471" i="77" s="1"/>
  <c r="M470" i="77"/>
  <c r="N470" i="77" s="1"/>
  <c r="F470" i="77"/>
  <c r="G470" i="77" s="1"/>
  <c r="M469" i="77"/>
  <c r="N469" i="77" s="1"/>
  <c r="F469" i="77"/>
  <c r="G469" i="77" s="1"/>
  <c r="M468" i="77"/>
  <c r="N468" i="77" s="1"/>
  <c r="F468" i="77"/>
  <c r="G468" i="77" s="1"/>
  <c r="M467" i="77"/>
  <c r="N467" i="77" s="1"/>
  <c r="F467" i="77"/>
  <c r="G467" i="77" s="1"/>
  <c r="M466" i="77"/>
  <c r="F466" i="77"/>
  <c r="G466" i="77" s="1"/>
  <c r="M465" i="77"/>
  <c r="N465" i="77" s="1"/>
  <c r="F465" i="77"/>
  <c r="G465" i="77" s="1"/>
  <c r="M464" i="77"/>
  <c r="N464" i="77" s="1"/>
  <c r="F464" i="77"/>
  <c r="G464" i="77" s="1"/>
  <c r="M463" i="77"/>
  <c r="N463" i="77" s="1"/>
  <c r="F463" i="77"/>
  <c r="G463" i="77" s="1"/>
  <c r="M462" i="77"/>
  <c r="N462" i="77" s="1"/>
  <c r="F462" i="77"/>
  <c r="G462" i="77" s="1"/>
  <c r="M461" i="77"/>
  <c r="N461" i="77" s="1"/>
  <c r="F461" i="77"/>
  <c r="G461" i="77" s="1"/>
  <c r="M460" i="77"/>
  <c r="N460" i="77" s="1"/>
  <c r="F460" i="77"/>
  <c r="G460" i="77" s="1"/>
  <c r="M459" i="77"/>
  <c r="N459" i="77" s="1"/>
  <c r="F459" i="77"/>
  <c r="G459" i="77" s="1"/>
  <c r="M458" i="77"/>
  <c r="N458" i="77" s="1"/>
  <c r="F458" i="77"/>
  <c r="G458" i="77" s="1"/>
  <c r="L457" i="77"/>
  <c r="K457" i="77"/>
  <c r="J457" i="77"/>
  <c r="I457" i="77"/>
  <c r="E457" i="77"/>
  <c r="D457" i="77"/>
  <c r="C457" i="77"/>
  <c r="B457" i="77"/>
  <c r="M456" i="77"/>
  <c r="N456" i="77" s="1"/>
  <c r="F456" i="77"/>
  <c r="G456" i="77" s="1"/>
  <c r="M455" i="77"/>
  <c r="N455" i="77" s="1"/>
  <c r="F455" i="77"/>
  <c r="G455" i="77" s="1"/>
  <c r="M454" i="77"/>
  <c r="N454" i="77" s="1"/>
  <c r="F454" i="77"/>
  <c r="G454" i="77" s="1"/>
  <c r="M453" i="77"/>
  <c r="N453" i="77" s="1"/>
  <c r="F453" i="77"/>
  <c r="G453" i="77" s="1"/>
  <c r="M452" i="77"/>
  <c r="N452" i="77" s="1"/>
  <c r="F452" i="77"/>
  <c r="G452" i="77" s="1"/>
  <c r="M451" i="77"/>
  <c r="N451" i="77" s="1"/>
  <c r="F451" i="77"/>
  <c r="G451" i="77" s="1"/>
  <c r="L450" i="77"/>
  <c r="L483" i="77" s="1"/>
  <c r="K450" i="77"/>
  <c r="K483" i="77" s="1"/>
  <c r="J450" i="77"/>
  <c r="I450" i="77"/>
  <c r="I483" i="77" s="1"/>
  <c r="E450" i="77"/>
  <c r="E483" i="77" s="1"/>
  <c r="D450" i="77"/>
  <c r="D483" i="77" s="1"/>
  <c r="C450" i="77"/>
  <c r="B450" i="77"/>
  <c r="B483" i="77" s="1"/>
  <c r="M449" i="77"/>
  <c r="N449" i="77" s="1"/>
  <c r="F449" i="77"/>
  <c r="G449" i="77" s="1"/>
  <c r="M448" i="77"/>
  <c r="N448" i="77" s="1"/>
  <c r="F448" i="77"/>
  <c r="G448" i="77" s="1"/>
  <c r="M447" i="77"/>
  <c r="N447" i="77" s="1"/>
  <c r="F447" i="77"/>
  <c r="G447" i="77" s="1"/>
  <c r="M446" i="77"/>
  <c r="N446" i="77" s="1"/>
  <c r="F446" i="77"/>
  <c r="G446" i="77" s="1"/>
  <c r="M445" i="77"/>
  <c r="N445" i="77" s="1"/>
  <c r="F445" i="77"/>
  <c r="G445" i="77" s="1"/>
  <c r="M444" i="77"/>
  <c r="N444" i="77" s="1"/>
  <c r="F444" i="77"/>
  <c r="G444" i="77" s="1"/>
  <c r="L426" i="77"/>
  <c r="K426" i="77"/>
  <c r="J426" i="77"/>
  <c r="I426" i="77"/>
  <c r="E426" i="77"/>
  <c r="D426" i="77"/>
  <c r="C426" i="77"/>
  <c r="B426" i="77"/>
  <c r="M425" i="77"/>
  <c r="F425" i="77"/>
  <c r="H425" i="77" s="1"/>
  <c r="M424" i="77"/>
  <c r="F424" i="77"/>
  <c r="H424" i="77" s="1"/>
  <c r="M423" i="77"/>
  <c r="F423" i="77"/>
  <c r="H423" i="77" s="1"/>
  <c r="M422" i="77"/>
  <c r="F422" i="77"/>
  <c r="H422" i="77" s="1"/>
  <c r="M421" i="77"/>
  <c r="N421" i="77" s="1"/>
  <c r="F421" i="77"/>
  <c r="H421" i="77" s="1"/>
  <c r="M420" i="77"/>
  <c r="F420" i="77"/>
  <c r="H420" i="77" s="1"/>
  <c r="L419" i="77"/>
  <c r="K419" i="77"/>
  <c r="J419" i="77"/>
  <c r="I419" i="77"/>
  <c r="E419" i="77"/>
  <c r="D419" i="77"/>
  <c r="C419" i="77"/>
  <c r="B419" i="77"/>
  <c r="M418" i="77"/>
  <c r="F418" i="77"/>
  <c r="M417" i="77"/>
  <c r="F417" i="77"/>
  <c r="H417" i="77" s="1"/>
  <c r="M416" i="77"/>
  <c r="F416" i="77"/>
  <c r="H416" i="77" s="1"/>
  <c r="M415" i="77"/>
  <c r="F415" i="77"/>
  <c r="H415" i="77" s="1"/>
  <c r="M414" i="77"/>
  <c r="F414" i="77"/>
  <c r="H414" i="77" s="1"/>
  <c r="M413" i="77"/>
  <c r="F413" i="77"/>
  <c r="M412" i="77"/>
  <c r="N412" i="77" s="1"/>
  <c r="F412" i="77"/>
  <c r="M411" i="77"/>
  <c r="N411" i="77" s="1"/>
  <c r="F411" i="77"/>
  <c r="M410" i="77"/>
  <c r="N410" i="77" s="1"/>
  <c r="F410" i="77"/>
  <c r="H410" i="77" s="1"/>
  <c r="M409" i="77"/>
  <c r="N409" i="77" s="1"/>
  <c r="F409" i="77"/>
  <c r="M408" i="77"/>
  <c r="N408" i="77" s="1"/>
  <c r="F408" i="77"/>
  <c r="M407" i="77"/>
  <c r="N407" i="77" s="1"/>
  <c r="F407" i="77"/>
  <c r="M406" i="77"/>
  <c r="N406" i="77" s="1"/>
  <c r="F406" i="77"/>
  <c r="M405" i="77"/>
  <c r="N405" i="77" s="1"/>
  <c r="F405" i="77"/>
  <c r="L404" i="77"/>
  <c r="K404" i="77"/>
  <c r="J404" i="77"/>
  <c r="I404" i="77"/>
  <c r="E404" i="77"/>
  <c r="D404" i="77"/>
  <c r="C404" i="77"/>
  <c r="B404" i="77"/>
  <c r="M403" i="77"/>
  <c r="F403" i="77"/>
  <c r="H403" i="77" s="1"/>
  <c r="M402" i="77"/>
  <c r="F402" i="77"/>
  <c r="H402" i="77" s="1"/>
  <c r="M401" i="77"/>
  <c r="N401" i="77" s="1"/>
  <c r="F401" i="77"/>
  <c r="H401" i="77" s="1"/>
  <c r="M400" i="77"/>
  <c r="F400" i="77"/>
  <c r="H400" i="77" s="1"/>
  <c r="M399" i="77"/>
  <c r="F399" i="77"/>
  <c r="H399" i="77" s="1"/>
  <c r="M398" i="77"/>
  <c r="N398" i="77" s="1"/>
  <c r="F398" i="77"/>
  <c r="H398" i="77" s="1"/>
  <c r="L397" i="77"/>
  <c r="K397" i="77"/>
  <c r="J397" i="77"/>
  <c r="I397" i="77"/>
  <c r="E397" i="77"/>
  <c r="E430" i="77" s="1"/>
  <c r="D397" i="77"/>
  <c r="C397" i="77"/>
  <c r="B397" i="77"/>
  <c r="M396" i="77"/>
  <c r="F396" i="77"/>
  <c r="H396" i="77"/>
  <c r="M395" i="77"/>
  <c r="F395" i="77"/>
  <c r="H395" i="77" s="1"/>
  <c r="M394" i="77"/>
  <c r="F394" i="77"/>
  <c r="H394" i="77" s="1"/>
  <c r="M393" i="77"/>
  <c r="F393" i="77"/>
  <c r="H393" i="77" s="1"/>
  <c r="M392" i="77"/>
  <c r="N392" i="77" s="1"/>
  <c r="F392" i="77"/>
  <c r="H392" i="77" s="1"/>
  <c r="M391" i="77"/>
  <c r="N391" i="77" s="1"/>
  <c r="H391" i="77"/>
  <c r="F391" i="77"/>
  <c r="E373" i="77"/>
  <c r="D373" i="77"/>
  <c r="C373" i="77"/>
  <c r="B373" i="77"/>
  <c r="L372" i="77"/>
  <c r="E160" i="78" s="1"/>
  <c r="K372" i="77"/>
  <c r="D160" i="78" s="1"/>
  <c r="J372" i="77"/>
  <c r="I372" i="77"/>
  <c r="B160" i="78" s="1"/>
  <c r="F372" i="77"/>
  <c r="L371" i="77"/>
  <c r="E159" i="78" s="1"/>
  <c r="K371" i="77"/>
  <c r="J371" i="77"/>
  <c r="N371" i="77" s="1"/>
  <c r="I371" i="77"/>
  <c r="F371" i="77"/>
  <c r="L370" i="77"/>
  <c r="E158" i="78" s="1"/>
  <c r="K370" i="77"/>
  <c r="D158" i="78" s="1"/>
  <c r="J370" i="77"/>
  <c r="I370" i="77"/>
  <c r="B158" i="78" s="1"/>
  <c r="F370" i="77"/>
  <c r="L369" i="77"/>
  <c r="E157" i="78" s="1"/>
  <c r="K369" i="77"/>
  <c r="D157" i="78" s="1"/>
  <c r="J369" i="77"/>
  <c r="I369" i="77"/>
  <c r="B157" i="78" s="1"/>
  <c r="F369" i="77"/>
  <c r="L368" i="77"/>
  <c r="E156" i="78" s="1"/>
  <c r="K368" i="77"/>
  <c r="D156" i="78" s="1"/>
  <c r="J368" i="77"/>
  <c r="N368" i="77" s="1"/>
  <c r="I368" i="77"/>
  <c r="B156" i="78" s="1"/>
  <c r="F368" i="77"/>
  <c r="L367" i="77"/>
  <c r="E155" i="78" s="1"/>
  <c r="K367" i="77"/>
  <c r="J367" i="77"/>
  <c r="I367" i="77"/>
  <c r="B155" i="78" s="1"/>
  <c r="F367" i="77"/>
  <c r="E366" i="77"/>
  <c r="D366" i="77"/>
  <c r="C366" i="77"/>
  <c r="B366" i="77"/>
  <c r="L365" i="77"/>
  <c r="E153" i="78" s="1"/>
  <c r="K365" i="77"/>
  <c r="D153" i="78" s="1"/>
  <c r="J365" i="77"/>
  <c r="C153" i="78" s="1"/>
  <c r="I365" i="77"/>
  <c r="F365" i="77"/>
  <c r="L364" i="77"/>
  <c r="E152" i="78" s="1"/>
  <c r="K364" i="77"/>
  <c r="D152" i="78" s="1"/>
  <c r="J364" i="77"/>
  <c r="I364" i="77"/>
  <c r="B152" i="78" s="1"/>
  <c r="F364" i="77"/>
  <c r="L363" i="77"/>
  <c r="E151" i="78" s="1"/>
  <c r="K363" i="77"/>
  <c r="D151" i="78" s="1"/>
  <c r="J363" i="77"/>
  <c r="I363" i="77"/>
  <c r="B151" i="78" s="1"/>
  <c r="F363" i="77"/>
  <c r="L362" i="77"/>
  <c r="E150" i="78" s="1"/>
  <c r="K362" i="77"/>
  <c r="J362" i="77"/>
  <c r="I362" i="77"/>
  <c r="B150" i="78" s="1"/>
  <c r="F362" i="77"/>
  <c r="L361" i="77"/>
  <c r="E149" i="78" s="1"/>
  <c r="K361" i="77"/>
  <c r="D149" i="78" s="1"/>
  <c r="J361" i="77"/>
  <c r="I361" i="77"/>
  <c r="F361" i="77"/>
  <c r="L360" i="77"/>
  <c r="K360" i="77"/>
  <c r="D148" i="78" s="1"/>
  <c r="J360" i="77"/>
  <c r="I360" i="77"/>
  <c r="B148" i="78" s="1"/>
  <c r="F360" i="77"/>
  <c r="L359" i="77"/>
  <c r="E147" i="78" s="1"/>
  <c r="K359" i="77"/>
  <c r="D147" i="78" s="1"/>
  <c r="J359" i="77"/>
  <c r="I359" i="77"/>
  <c r="B147" i="78" s="1"/>
  <c r="F359" i="77"/>
  <c r="G359" i="77" s="1"/>
  <c r="L358" i="77"/>
  <c r="E146" i="78" s="1"/>
  <c r="K358" i="77"/>
  <c r="D146" i="78" s="1"/>
  <c r="J358" i="77"/>
  <c r="C146" i="78" s="1"/>
  <c r="I358" i="77"/>
  <c r="B146" i="78" s="1"/>
  <c r="F358" i="77"/>
  <c r="G358" i="77" s="1"/>
  <c r="L357" i="77"/>
  <c r="E145" i="78" s="1"/>
  <c r="K357" i="77"/>
  <c r="J357" i="77"/>
  <c r="I357" i="77"/>
  <c r="B145" i="78" s="1"/>
  <c r="F357" i="77"/>
  <c r="G357" i="77" s="1"/>
  <c r="L356" i="77"/>
  <c r="E144" i="78" s="1"/>
  <c r="K356" i="77"/>
  <c r="D144" i="78" s="1"/>
  <c r="J356" i="77"/>
  <c r="I356" i="77"/>
  <c r="B144" i="78" s="1"/>
  <c r="F356" i="77"/>
  <c r="G356" i="77" s="1"/>
  <c r="L355" i="77"/>
  <c r="E143" i="78" s="1"/>
  <c r="K355" i="77"/>
  <c r="D143" i="78" s="1"/>
  <c r="J355" i="77"/>
  <c r="I355" i="77"/>
  <c r="B143" i="78" s="1"/>
  <c r="F355" i="77"/>
  <c r="G355" i="77" s="1"/>
  <c r="L354" i="77"/>
  <c r="E142" i="78" s="1"/>
  <c r="K354" i="77"/>
  <c r="D142" i="78" s="1"/>
  <c r="J354" i="77"/>
  <c r="C142" i="78" s="1"/>
  <c r="I354" i="77"/>
  <c r="B142" i="78" s="1"/>
  <c r="F354" i="77"/>
  <c r="G354" i="77" s="1"/>
  <c r="L353" i="77"/>
  <c r="E141" i="78" s="1"/>
  <c r="K353" i="77"/>
  <c r="D141" i="78" s="1"/>
  <c r="J353" i="77"/>
  <c r="C141" i="78" s="1"/>
  <c r="N179" i="79" s="1"/>
  <c r="I353" i="77"/>
  <c r="B141" i="78" s="1"/>
  <c r="F353" i="77"/>
  <c r="L352" i="77"/>
  <c r="E140" i="78" s="1"/>
  <c r="K352" i="77"/>
  <c r="D140" i="78" s="1"/>
  <c r="J352" i="77"/>
  <c r="I352" i="77"/>
  <c r="B140" i="78" s="1"/>
  <c r="F352" i="77"/>
  <c r="G352" i="77" s="1"/>
  <c r="E351" i="77"/>
  <c r="D351" i="77"/>
  <c r="C351" i="77"/>
  <c r="B351" i="77"/>
  <c r="L350" i="77"/>
  <c r="E138" i="78" s="1"/>
  <c r="K350" i="77"/>
  <c r="D138" i="78" s="1"/>
  <c r="J350" i="77"/>
  <c r="I350" i="77"/>
  <c r="F350" i="77"/>
  <c r="G350" i="77" s="1"/>
  <c r="L349" i="77"/>
  <c r="E137" i="78" s="1"/>
  <c r="K349" i="77"/>
  <c r="D137" i="78" s="1"/>
  <c r="J349" i="77"/>
  <c r="I349" i="77"/>
  <c r="B137" i="78" s="1"/>
  <c r="F349" i="77"/>
  <c r="L348" i="77"/>
  <c r="K348" i="77"/>
  <c r="D136" i="78" s="1"/>
  <c r="J348" i="77"/>
  <c r="I348" i="77"/>
  <c r="B136" i="78" s="1"/>
  <c r="F348" i="77"/>
  <c r="G348" i="77" s="1"/>
  <c r="L347" i="77"/>
  <c r="K347" i="77"/>
  <c r="D135" i="78" s="1"/>
  <c r="J347" i="77"/>
  <c r="I347" i="77"/>
  <c r="B135" i="78" s="1"/>
  <c r="F347" i="77"/>
  <c r="L346" i="77"/>
  <c r="E134" i="78" s="1"/>
  <c r="K346" i="77"/>
  <c r="J346" i="77"/>
  <c r="I346" i="77"/>
  <c r="B134" i="78" s="1"/>
  <c r="F346" i="77"/>
  <c r="L345" i="77"/>
  <c r="K345" i="77"/>
  <c r="D133" i="78" s="1"/>
  <c r="J345" i="77"/>
  <c r="I345" i="77"/>
  <c r="B133" i="78" s="1"/>
  <c r="F345" i="77"/>
  <c r="E344" i="77"/>
  <c r="E377" i="77" s="1"/>
  <c r="D344" i="77"/>
  <c r="C344" i="77"/>
  <c r="B344" i="77"/>
  <c r="L343" i="77"/>
  <c r="E131" i="78" s="1"/>
  <c r="K343" i="77"/>
  <c r="D131" i="78" s="1"/>
  <c r="J343" i="77"/>
  <c r="M343" i="77" s="1"/>
  <c r="I343" i="77"/>
  <c r="F343" i="77"/>
  <c r="L342" i="77"/>
  <c r="E130" i="78" s="1"/>
  <c r="K342" i="77"/>
  <c r="J342" i="77"/>
  <c r="I342" i="77"/>
  <c r="B130" i="78" s="1"/>
  <c r="F342" i="77"/>
  <c r="L341" i="77"/>
  <c r="E129" i="78" s="1"/>
  <c r="K341" i="77"/>
  <c r="D129" i="78" s="1"/>
  <c r="J341" i="77"/>
  <c r="C129" i="78" s="1"/>
  <c r="I341" i="77"/>
  <c r="B129" i="78" s="1"/>
  <c r="F341" i="77"/>
  <c r="G341" i="77" s="1"/>
  <c r="L340" i="77"/>
  <c r="E128" i="78" s="1"/>
  <c r="K340" i="77"/>
  <c r="J340" i="77"/>
  <c r="I340" i="77"/>
  <c r="B128" i="78" s="1"/>
  <c r="F340" i="77"/>
  <c r="L339" i="77"/>
  <c r="K339" i="77"/>
  <c r="D127" i="78" s="1"/>
  <c r="J339" i="77"/>
  <c r="I339" i="77"/>
  <c r="B127" i="78" s="1"/>
  <c r="F339" i="77"/>
  <c r="L338" i="77"/>
  <c r="E126" i="78" s="1"/>
  <c r="K338" i="77"/>
  <c r="D126" i="78" s="1"/>
  <c r="J338" i="77"/>
  <c r="I338" i="77"/>
  <c r="B126" i="78" s="1"/>
  <c r="F338" i="77"/>
  <c r="L320" i="77"/>
  <c r="K320" i="77"/>
  <c r="J320" i="77"/>
  <c r="I320" i="77"/>
  <c r="E320" i="77"/>
  <c r="D320" i="77"/>
  <c r="C320" i="77"/>
  <c r="B320" i="77"/>
  <c r="M319" i="77"/>
  <c r="F319" i="77"/>
  <c r="M318" i="77"/>
  <c r="F318" i="77"/>
  <c r="M317" i="77"/>
  <c r="F317" i="77"/>
  <c r="M316" i="77"/>
  <c r="F316" i="77"/>
  <c r="M315" i="77"/>
  <c r="F315" i="77"/>
  <c r="M314" i="77"/>
  <c r="F314" i="77"/>
  <c r="G314" i="77" s="1"/>
  <c r="L313" i="77"/>
  <c r="K313" i="77"/>
  <c r="J313" i="77"/>
  <c r="I313" i="77"/>
  <c r="E313" i="77"/>
  <c r="D313" i="77"/>
  <c r="C313" i="77"/>
  <c r="B313" i="77"/>
  <c r="M312" i="77"/>
  <c r="F312" i="77"/>
  <c r="G312" i="77" s="1"/>
  <c r="M311" i="77"/>
  <c r="N311" i="77" s="1"/>
  <c r="F311" i="77"/>
  <c r="M310" i="77"/>
  <c r="F310" i="77"/>
  <c r="M309" i="77"/>
  <c r="N309" i="77" s="1"/>
  <c r="F309" i="77"/>
  <c r="M308" i="77"/>
  <c r="N308" i="77" s="1"/>
  <c r="F308" i="77"/>
  <c r="M307" i="77"/>
  <c r="F307" i="77"/>
  <c r="M306" i="77"/>
  <c r="N306" i="77" s="1"/>
  <c r="F306" i="77"/>
  <c r="G306" i="77" s="1"/>
  <c r="M305" i="77"/>
  <c r="N305" i="77" s="1"/>
  <c r="F305" i="77"/>
  <c r="M304" i="77"/>
  <c r="N304" i="77" s="1"/>
  <c r="F304" i="77"/>
  <c r="M303" i="77"/>
  <c r="N303" i="77" s="1"/>
  <c r="F303" i="77"/>
  <c r="G303" i="77" s="1"/>
  <c r="M302" i="77"/>
  <c r="N302" i="77" s="1"/>
  <c r="F302" i="77"/>
  <c r="G302" i="77" s="1"/>
  <c r="M301" i="77"/>
  <c r="N301" i="77" s="1"/>
  <c r="F301" i="77"/>
  <c r="M300" i="77"/>
  <c r="N300" i="77" s="1"/>
  <c r="F300" i="77"/>
  <c r="G300" i="77" s="1"/>
  <c r="M299" i="77"/>
  <c r="N299" i="77" s="1"/>
  <c r="F299" i="77"/>
  <c r="G299" i="77" s="1"/>
  <c r="L298" i="77"/>
  <c r="K298" i="77"/>
  <c r="J298" i="77"/>
  <c r="I298" i="77"/>
  <c r="E298" i="77"/>
  <c r="D298" i="77"/>
  <c r="C298" i="77"/>
  <c r="B298" i="77"/>
  <c r="M297" i="77"/>
  <c r="F297" i="77"/>
  <c r="M296" i="77"/>
  <c r="F296" i="77"/>
  <c r="M295" i="77"/>
  <c r="N295" i="77" s="1"/>
  <c r="F295" i="77"/>
  <c r="M294" i="77"/>
  <c r="F294" i="77"/>
  <c r="M293" i="77"/>
  <c r="F293" i="77"/>
  <c r="M292" i="77"/>
  <c r="F292" i="77"/>
  <c r="L291" i="77"/>
  <c r="L324" i="77" s="1"/>
  <c r="K291" i="77"/>
  <c r="K324" i="77" s="1"/>
  <c r="J291" i="77"/>
  <c r="I291" i="77"/>
  <c r="I324" i="77" s="1"/>
  <c r="E291" i="77"/>
  <c r="E324" i="77" s="1"/>
  <c r="D291" i="77"/>
  <c r="D324" i="77" s="1"/>
  <c r="C291" i="77"/>
  <c r="B291" i="77"/>
  <c r="B324" i="77" s="1"/>
  <c r="M290" i="77"/>
  <c r="F290" i="77"/>
  <c r="M289" i="77"/>
  <c r="F289" i="77"/>
  <c r="M288" i="77"/>
  <c r="F288" i="77"/>
  <c r="M287" i="77"/>
  <c r="N287" i="77" s="1"/>
  <c r="F287" i="77"/>
  <c r="H287" i="77" s="1"/>
  <c r="M286" i="77"/>
  <c r="F286" i="77"/>
  <c r="M285" i="77"/>
  <c r="F285" i="77"/>
  <c r="L266" i="77"/>
  <c r="E107" i="78" s="1"/>
  <c r="K266" i="77"/>
  <c r="J266" i="77"/>
  <c r="I266" i="77"/>
  <c r="B107" i="78" s="1"/>
  <c r="L265" i="77"/>
  <c r="K265" i="77"/>
  <c r="D106" i="78" s="1"/>
  <c r="J265" i="77"/>
  <c r="I265" i="77"/>
  <c r="B106" i="78" s="1"/>
  <c r="L264" i="77"/>
  <c r="K264" i="77"/>
  <c r="D105" i="78" s="1"/>
  <c r="J264" i="77"/>
  <c r="I264" i="77"/>
  <c r="B105" i="78" s="1"/>
  <c r="L263" i="77"/>
  <c r="E104" i="78" s="1"/>
  <c r="K263" i="77"/>
  <c r="D104" i="78" s="1"/>
  <c r="J263" i="77"/>
  <c r="I263" i="77"/>
  <c r="B104" i="78" s="1"/>
  <c r="L262" i="77"/>
  <c r="E103" i="78" s="1"/>
  <c r="K262" i="77"/>
  <c r="D103" i="78" s="1"/>
  <c r="J262" i="77"/>
  <c r="I262" i="77"/>
  <c r="L261" i="77"/>
  <c r="K261" i="77"/>
  <c r="D102" i="78" s="1"/>
  <c r="J261" i="77"/>
  <c r="I261" i="77"/>
  <c r="B102" i="78" s="1"/>
  <c r="L259" i="77"/>
  <c r="K259" i="77"/>
  <c r="D100" i="78" s="1"/>
  <c r="J259" i="77"/>
  <c r="C100" i="78" s="1"/>
  <c r="I259" i="77"/>
  <c r="L258" i="77"/>
  <c r="E99" i="78" s="1"/>
  <c r="K258" i="77"/>
  <c r="D99" i="78" s="1"/>
  <c r="J258" i="77"/>
  <c r="I258" i="77"/>
  <c r="B99" i="78" s="1"/>
  <c r="L257" i="77"/>
  <c r="E98" i="78" s="1"/>
  <c r="K257" i="77"/>
  <c r="D98" i="78" s="1"/>
  <c r="J257" i="77"/>
  <c r="I257" i="77"/>
  <c r="B98" i="78" s="1"/>
  <c r="L256" i="77"/>
  <c r="E97" i="78" s="1"/>
  <c r="K256" i="77"/>
  <c r="D97" i="78" s="1"/>
  <c r="J256" i="77"/>
  <c r="I256" i="77"/>
  <c r="B97" i="78" s="1"/>
  <c r="L255" i="77"/>
  <c r="E96" i="78" s="1"/>
  <c r="K255" i="77"/>
  <c r="D96" i="78" s="1"/>
  <c r="J255" i="77"/>
  <c r="I255" i="77"/>
  <c r="B96" i="78" s="1"/>
  <c r="L254" i="77"/>
  <c r="E95" i="78" s="1"/>
  <c r="K254" i="77"/>
  <c r="J254" i="77"/>
  <c r="C95" i="78" s="1"/>
  <c r="I254" i="77"/>
  <c r="L253" i="77"/>
  <c r="K253" i="77"/>
  <c r="D94" i="78" s="1"/>
  <c r="J253" i="77"/>
  <c r="I253" i="77"/>
  <c r="B94" i="78" s="1"/>
  <c r="L252" i="77"/>
  <c r="E93" i="78" s="1"/>
  <c r="K252" i="77"/>
  <c r="J252" i="77"/>
  <c r="I252" i="77"/>
  <c r="B93" i="78" s="1"/>
  <c r="L251" i="77"/>
  <c r="K251" i="77"/>
  <c r="D92" i="78" s="1"/>
  <c r="J251" i="77"/>
  <c r="I251" i="77"/>
  <c r="B92" i="78" s="1"/>
  <c r="L250" i="77"/>
  <c r="E91" i="78" s="1"/>
  <c r="K250" i="77"/>
  <c r="D91" i="78" s="1"/>
  <c r="J250" i="77"/>
  <c r="I250" i="77"/>
  <c r="L249" i="77"/>
  <c r="E90" i="78" s="1"/>
  <c r="K249" i="77"/>
  <c r="D90" i="78" s="1"/>
  <c r="J249" i="77"/>
  <c r="I249" i="77"/>
  <c r="B90" i="78" s="1"/>
  <c r="L248" i="77"/>
  <c r="E89" i="78" s="1"/>
  <c r="K248" i="77"/>
  <c r="D89" i="78" s="1"/>
  <c r="J248" i="77"/>
  <c r="I248" i="77"/>
  <c r="B89" i="78" s="1"/>
  <c r="L247" i="77"/>
  <c r="E88" i="78" s="1"/>
  <c r="K247" i="77"/>
  <c r="J247" i="77"/>
  <c r="I247" i="77"/>
  <c r="B88" i="78" s="1"/>
  <c r="L246" i="77"/>
  <c r="E87" i="78" s="1"/>
  <c r="K246" i="77"/>
  <c r="D87" i="78" s="1"/>
  <c r="J246" i="77"/>
  <c r="C87" i="78" s="1"/>
  <c r="I246" i="77"/>
  <c r="B87" i="78" s="1"/>
  <c r="L244" i="77"/>
  <c r="E85" i="78" s="1"/>
  <c r="K244" i="77"/>
  <c r="D85" i="78" s="1"/>
  <c r="J244" i="77"/>
  <c r="C85" i="78" s="1"/>
  <c r="I244" i="77"/>
  <c r="L243" i="77"/>
  <c r="E84" i="78" s="1"/>
  <c r="K243" i="77"/>
  <c r="D84" i="78" s="1"/>
  <c r="J243" i="77"/>
  <c r="C84" i="78" s="1"/>
  <c r="I243" i="77"/>
  <c r="B84" i="78" s="1"/>
  <c r="L242" i="77"/>
  <c r="E83" i="78" s="1"/>
  <c r="K242" i="77"/>
  <c r="D83" i="78" s="1"/>
  <c r="J242" i="77"/>
  <c r="I242" i="77"/>
  <c r="B83" i="78" s="1"/>
  <c r="L241" i="77"/>
  <c r="K241" i="77"/>
  <c r="D82" i="78" s="1"/>
  <c r="J241" i="77"/>
  <c r="I241" i="77"/>
  <c r="L240" i="77"/>
  <c r="K240" i="77"/>
  <c r="J240" i="77"/>
  <c r="C81" i="78" s="1"/>
  <c r="I240" i="77"/>
  <c r="B81" i="78" s="1"/>
  <c r="L239" i="77"/>
  <c r="E80" i="78" s="1"/>
  <c r="K239" i="77"/>
  <c r="J239" i="77"/>
  <c r="I239" i="77"/>
  <c r="B80" i="78" s="1"/>
  <c r="L237" i="77"/>
  <c r="E78" i="78" s="1"/>
  <c r="K237" i="77"/>
  <c r="D78" i="78" s="1"/>
  <c r="J237" i="77"/>
  <c r="I237" i="77"/>
  <c r="B78" i="78" s="1"/>
  <c r="L236" i="77"/>
  <c r="E77" i="78" s="1"/>
  <c r="K236" i="77"/>
  <c r="D77" i="78" s="1"/>
  <c r="J236" i="77"/>
  <c r="I236" i="77"/>
  <c r="B77" i="78" s="1"/>
  <c r="L235" i="77"/>
  <c r="E76" i="78" s="1"/>
  <c r="K235" i="77"/>
  <c r="D76" i="78" s="1"/>
  <c r="J235" i="77"/>
  <c r="I235" i="77"/>
  <c r="L234" i="77"/>
  <c r="E75" i="78" s="1"/>
  <c r="K234" i="77"/>
  <c r="D75" i="78" s="1"/>
  <c r="J234" i="77"/>
  <c r="I234" i="77"/>
  <c r="B75" i="78" s="1"/>
  <c r="L233" i="77"/>
  <c r="E74" i="78" s="1"/>
  <c r="K233" i="77"/>
  <c r="D74" i="78" s="1"/>
  <c r="J233" i="77"/>
  <c r="I233" i="77"/>
  <c r="B74" i="78" s="1"/>
  <c r="L232" i="77"/>
  <c r="L238" i="77" s="1"/>
  <c r="K232" i="77"/>
  <c r="J232" i="77"/>
  <c r="C73" i="78" s="1"/>
  <c r="I232" i="77"/>
  <c r="B73" i="78" s="1"/>
  <c r="L214" i="77"/>
  <c r="K214" i="77"/>
  <c r="J214" i="77"/>
  <c r="I214" i="77"/>
  <c r="E214" i="77"/>
  <c r="D214" i="77"/>
  <c r="C214" i="77"/>
  <c r="B214" i="77"/>
  <c r="M213" i="77"/>
  <c r="F213" i="77"/>
  <c r="G213" i="77" s="1"/>
  <c r="M212" i="77"/>
  <c r="F212" i="77"/>
  <c r="G212" i="77" s="1"/>
  <c r="M211" i="77"/>
  <c r="F211" i="77"/>
  <c r="G211" i="77" s="1"/>
  <c r="M210" i="77"/>
  <c r="F210" i="77"/>
  <c r="G210" i="77" s="1"/>
  <c r="M209" i="77"/>
  <c r="F209" i="77"/>
  <c r="G209" i="77" s="1"/>
  <c r="M208" i="77"/>
  <c r="N208" i="77" s="1"/>
  <c r="F208" i="77"/>
  <c r="G208" i="77" s="1"/>
  <c r="L207" i="77"/>
  <c r="K207" i="77"/>
  <c r="J207" i="77"/>
  <c r="I207" i="77"/>
  <c r="E207" i="77"/>
  <c r="D207" i="77"/>
  <c r="C207" i="77"/>
  <c r="B207" i="77"/>
  <c r="M206" i="77"/>
  <c r="N206" i="77" s="1"/>
  <c r="F206" i="77"/>
  <c r="G206" i="77" s="1"/>
  <c r="M205" i="77"/>
  <c r="F205" i="77"/>
  <c r="G205" i="77" s="1"/>
  <c r="M204" i="77"/>
  <c r="F204" i="77"/>
  <c r="G204" i="77" s="1"/>
  <c r="M203" i="77"/>
  <c r="F203" i="77"/>
  <c r="G203" i="77" s="1"/>
  <c r="M202" i="77"/>
  <c r="O202" i="77" s="1"/>
  <c r="F202" i="77"/>
  <c r="G202" i="77" s="1"/>
  <c r="M201" i="77"/>
  <c r="F201" i="77"/>
  <c r="G201" i="77" s="1"/>
  <c r="M200" i="77"/>
  <c r="F200" i="77"/>
  <c r="G200" i="77" s="1"/>
  <c r="M199" i="77"/>
  <c r="F199" i="77"/>
  <c r="G199" i="77" s="1"/>
  <c r="M198" i="77"/>
  <c r="N198" i="77" s="1"/>
  <c r="F198" i="77"/>
  <c r="G198" i="77" s="1"/>
  <c r="M197" i="77"/>
  <c r="F197" i="77"/>
  <c r="G197" i="77" s="1"/>
  <c r="M196" i="77"/>
  <c r="F196" i="77"/>
  <c r="G196" i="77" s="1"/>
  <c r="M195" i="77"/>
  <c r="N195" i="77" s="1"/>
  <c r="F195" i="77"/>
  <c r="G195" i="77" s="1"/>
  <c r="M194" i="77"/>
  <c r="F194" i="77"/>
  <c r="G194" i="77" s="1"/>
  <c r="M193" i="77"/>
  <c r="F193" i="77"/>
  <c r="G193" i="77" s="1"/>
  <c r="L192" i="77"/>
  <c r="K192" i="77"/>
  <c r="J192" i="77"/>
  <c r="I192" i="77"/>
  <c r="E192" i="77"/>
  <c r="D192" i="77"/>
  <c r="C192" i="77"/>
  <c r="B192" i="77"/>
  <c r="M191" i="77"/>
  <c r="F191" i="77"/>
  <c r="G191" i="77" s="1"/>
  <c r="M190" i="77"/>
  <c r="F190" i="77"/>
  <c r="G190" i="77" s="1"/>
  <c r="M189" i="77"/>
  <c r="F189" i="77"/>
  <c r="G189" i="77" s="1"/>
  <c r="M188" i="77"/>
  <c r="O188" i="77" s="1"/>
  <c r="F188" i="77"/>
  <c r="G188" i="77" s="1"/>
  <c r="M187" i="77"/>
  <c r="F187" i="77"/>
  <c r="G187" i="77" s="1"/>
  <c r="M186" i="77"/>
  <c r="F186" i="77"/>
  <c r="G186" i="77" s="1"/>
  <c r="L185" i="77"/>
  <c r="L218" i="77" s="1"/>
  <c r="K185" i="77"/>
  <c r="J185" i="77"/>
  <c r="I185" i="77"/>
  <c r="E185" i="77"/>
  <c r="E218" i="77" s="1"/>
  <c r="D185" i="77"/>
  <c r="C185" i="77"/>
  <c r="B185" i="77"/>
  <c r="M184" i="77"/>
  <c r="N184" i="77" s="1"/>
  <c r="F184" i="77"/>
  <c r="G184" i="77" s="1"/>
  <c r="M183" i="77"/>
  <c r="F183" i="77"/>
  <c r="G183" i="77" s="1"/>
  <c r="M182" i="77"/>
  <c r="O182" i="77" s="1"/>
  <c r="F182" i="77"/>
  <c r="G182" i="77" s="1"/>
  <c r="M181" i="77"/>
  <c r="F181" i="77"/>
  <c r="G181" i="77" s="1"/>
  <c r="M180" i="77"/>
  <c r="O180" i="77" s="1"/>
  <c r="F180" i="77"/>
  <c r="G180" i="77" s="1"/>
  <c r="M179" i="77"/>
  <c r="O179" i="77" s="1"/>
  <c r="F179" i="77"/>
  <c r="G179" i="77" s="1"/>
  <c r="L161" i="77"/>
  <c r="K161" i="77"/>
  <c r="J161" i="77"/>
  <c r="I161" i="77"/>
  <c r="E161" i="77"/>
  <c r="D161" i="77"/>
  <c r="C161" i="77"/>
  <c r="B161" i="77"/>
  <c r="M160" i="77"/>
  <c r="F160" i="77"/>
  <c r="M159" i="77"/>
  <c r="O159" i="77" s="1"/>
  <c r="F159" i="77"/>
  <c r="M158" i="77"/>
  <c r="F158" i="77"/>
  <c r="M157" i="77"/>
  <c r="O157" i="77" s="1"/>
  <c r="F157" i="77"/>
  <c r="H157" i="77" s="1"/>
  <c r="M156" i="77"/>
  <c r="F156" i="77"/>
  <c r="M155" i="77"/>
  <c r="F155" i="77"/>
  <c r="L154" i="77"/>
  <c r="K154" i="77"/>
  <c r="J154" i="77"/>
  <c r="I154" i="77"/>
  <c r="E154" i="77"/>
  <c r="D154" i="77"/>
  <c r="C154" i="77"/>
  <c r="B154" i="77"/>
  <c r="M153" i="77"/>
  <c r="F153" i="77"/>
  <c r="M152" i="77"/>
  <c r="F152" i="77"/>
  <c r="G152" i="77" s="1"/>
  <c r="M151" i="77"/>
  <c r="F151" i="77"/>
  <c r="M150" i="77"/>
  <c r="F150" i="77"/>
  <c r="M149" i="77"/>
  <c r="F149" i="77"/>
  <c r="M148" i="77"/>
  <c r="F148" i="77"/>
  <c r="M147" i="77"/>
  <c r="F147" i="77"/>
  <c r="M146" i="77"/>
  <c r="F146" i="77"/>
  <c r="G146" i="77" s="1"/>
  <c r="M145" i="77"/>
  <c r="N145" i="77" s="1"/>
  <c r="F145" i="77"/>
  <c r="M144" i="77"/>
  <c r="F144" i="77"/>
  <c r="M143" i="77"/>
  <c r="N143" i="77" s="1"/>
  <c r="F143" i="77"/>
  <c r="M142" i="77"/>
  <c r="N142" i="77" s="1"/>
  <c r="F142" i="77"/>
  <c r="M141" i="77"/>
  <c r="F141" i="77"/>
  <c r="M140" i="77"/>
  <c r="F140" i="77"/>
  <c r="L139" i="77"/>
  <c r="K139" i="77"/>
  <c r="J139" i="77"/>
  <c r="I139" i="77"/>
  <c r="E139" i="77"/>
  <c r="D139" i="77"/>
  <c r="C139" i="77"/>
  <c r="B139" i="77"/>
  <c r="M138" i="77"/>
  <c r="F138" i="77"/>
  <c r="M137" i="77"/>
  <c r="F137" i="77"/>
  <c r="M136" i="77"/>
  <c r="F136" i="77"/>
  <c r="M135" i="77"/>
  <c r="F135" i="77"/>
  <c r="M134" i="77"/>
  <c r="F134" i="77"/>
  <c r="M133" i="77"/>
  <c r="F133" i="77"/>
  <c r="L132" i="77"/>
  <c r="K132" i="77"/>
  <c r="J132" i="77"/>
  <c r="I132" i="77"/>
  <c r="E132" i="77"/>
  <c r="D132" i="77"/>
  <c r="C132" i="77"/>
  <c r="B132" i="77"/>
  <c r="M131" i="77"/>
  <c r="F131" i="77"/>
  <c r="M130" i="77"/>
  <c r="N130" i="77" s="1"/>
  <c r="F130" i="77"/>
  <c r="M129" i="77"/>
  <c r="F129" i="77"/>
  <c r="M128" i="77"/>
  <c r="F128" i="77"/>
  <c r="M127" i="77"/>
  <c r="F127" i="77"/>
  <c r="M126" i="77"/>
  <c r="F126" i="77"/>
  <c r="E108" i="77"/>
  <c r="D108" i="77"/>
  <c r="C108" i="77"/>
  <c r="B108" i="77"/>
  <c r="L107" i="77"/>
  <c r="E54" i="78" s="1"/>
  <c r="K107" i="77"/>
  <c r="D54" i="78" s="1"/>
  <c r="J107" i="77"/>
  <c r="I107" i="77"/>
  <c r="F107" i="77"/>
  <c r="L106" i="77"/>
  <c r="E53" i="78" s="1"/>
  <c r="K106" i="77"/>
  <c r="D53" i="78" s="1"/>
  <c r="J106" i="77"/>
  <c r="I106" i="77"/>
  <c r="F106" i="77"/>
  <c r="L105" i="77"/>
  <c r="K105" i="77"/>
  <c r="J105" i="77"/>
  <c r="I105" i="77"/>
  <c r="B52" i="78" s="1"/>
  <c r="F105" i="77"/>
  <c r="L104" i="77"/>
  <c r="K104" i="77"/>
  <c r="D51" i="78" s="1"/>
  <c r="J104" i="77"/>
  <c r="I104" i="77"/>
  <c r="I263" i="78" s="1"/>
  <c r="F104" i="77"/>
  <c r="L103" i="77"/>
  <c r="K103" i="77"/>
  <c r="J103" i="77"/>
  <c r="I103" i="77"/>
  <c r="B50" i="78" s="1"/>
  <c r="F103" i="77"/>
  <c r="L102" i="77"/>
  <c r="K102" i="77"/>
  <c r="D49" i="78" s="1"/>
  <c r="J102" i="77"/>
  <c r="I102" i="77"/>
  <c r="F102" i="77"/>
  <c r="E101" i="77"/>
  <c r="D101" i="77"/>
  <c r="C101" i="77"/>
  <c r="G101" i="77" s="1"/>
  <c r="B101" i="77"/>
  <c r="L100" i="77"/>
  <c r="E47" i="78" s="1"/>
  <c r="K100" i="77"/>
  <c r="J100" i="77"/>
  <c r="I100" i="77"/>
  <c r="F100" i="77"/>
  <c r="L99" i="77"/>
  <c r="K99" i="77"/>
  <c r="J99" i="77"/>
  <c r="C46" i="78" s="1"/>
  <c r="I99" i="77"/>
  <c r="B46" i="78" s="1"/>
  <c r="F99" i="77"/>
  <c r="H99" i="77" s="1"/>
  <c r="L98" i="77"/>
  <c r="K98" i="77"/>
  <c r="J98" i="77"/>
  <c r="I98" i="77"/>
  <c r="F98" i="77"/>
  <c r="H98" i="77" s="1"/>
  <c r="L97" i="77"/>
  <c r="K97" i="77"/>
  <c r="D44" i="78" s="1"/>
  <c r="J97" i="77"/>
  <c r="I97" i="77"/>
  <c r="F97" i="77"/>
  <c r="L96" i="77"/>
  <c r="K96" i="77"/>
  <c r="J96" i="77"/>
  <c r="I96" i="77"/>
  <c r="F96" i="77"/>
  <c r="L95" i="77"/>
  <c r="K95" i="77"/>
  <c r="J95" i="77"/>
  <c r="C42" i="78" s="1"/>
  <c r="I95" i="77"/>
  <c r="B42" i="78" s="1"/>
  <c r="F95" i="77"/>
  <c r="L94" i="77"/>
  <c r="E41" i="78" s="1"/>
  <c r="K94" i="77"/>
  <c r="D41" i="78" s="1"/>
  <c r="J94" i="77"/>
  <c r="I94" i="77"/>
  <c r="F94" i="77"/>
  <c r="G94" i="77" s="1"/>
  <c r="L93" i="77"/>
  <c r="K93" i="77"/>
  <c r="J93" i="77"/>
  <c r="I93" i="77"/>
  <c r="F93" i="77"/>
  <c r="G93" i="77" s="1"/>
  <c r="L92" i="77"/>
  <c r="E39" i="78" s="1"/>
  <c r="K92" i="77"/>
  <c r="D39" i="78" s="1"/>
  <c r="J92" i="77"/>
  <c r="I92" i="77"/>
  <c r="B39" i="78" s="1"/>
  <c r="F92" i="77"/>
  <c r="L91" i="77"/>
  <c r="E38" i="78" s="1"/>
  <c r="K91" i="77"/>
  <c r="D38" i="78" s="1"/>
  <c r="J91" i="77"/>
  <c r="I91" i="77"/>
  <c r="B38" i="78" s="1"/>
  <c r="F91" i="77"/>
  <c r="G91" i="77" s="1"/>
  <c r="L90" i="77"/>
  <c r="E37" i="78" s="1"/>
  <c r="K90" i="77"/>
  <c r="J90" i="77"/>
  <c r="I90" i="77"/>
  <c r="B37" i="78" s="1"/>
  <c r="F90" i="77"/>
  <c r="G90" i="77" s="1"/>
  <c r="L89" i="77"/>
  <c r="K89" i="77"/>
  <c r="D36" i="78" s="1"/>
  <c r="J89" i="77"/>
  <c r="C36" i="78" s="1"/>
  <c r="I89" i="77"/>
  <c r="F89" i="77"/>
  <c r="G89" i="77" s="1"/>
  <c r="L88" i="77"/>
  <c r="K88" i="77"/>
  <c r="D35" i="78" s="1"/>
  <c r="J88" i="77"/>
  <c r="I88" i="77"/>
  <c r="B35" i="78" s="1"/>
  <c r="F88" i="77"/>
  <c r="G88" i="77" s="1"/>
  <c r="L87" i="77"/>
  <c r="E34" i="78" s="1"/>
  <c r="K87" i="77"/>
  <c r="D34" i="78" s="1"/>
  <c r="J87" i="77"/>
  <c r="I87" i="77"/>
  <c r="B34" i="78" s="1"/>
  <c r="F87" i="77"/>
  <c r="G87" i="77" s="1"/>
  <c r="E86" i="77"/>
  <c r="D86" i="77"/>
  <c r="C86" i="77"/>
  <c r="B86" i="77"/>
  <c r="L85" i="77"/>
  <c r="K85" i="77"/>
  <c r="D32" i="78" s="1"/>
  <c r="J85" i="77"/>
  <c r="I85" i="77"/>
  <c r="F85" i="77"/>
  <c r="G85" i="77" s="1"/>
  <c r="L84" i="77"/>
  <c r="K84" i="77"/>
  <c r="D31" i="78" s="1"/>
  <c r="J84" i="77"/>
  <c r="I84" i="77"/>
  <c r="F84" i="77"/>
  <c r="G84" i="77" s="1"/>
  <c r="L83" i="77"/>
  <c r="E30" i="78" s="1"/>
  <c r="K83" i="77"/>
  <c r="D30" i="78" s="1"/>
  <c r="J83" i="77"/>
  <c r="I83" i="77"/>
  <c r="B30" i="78" s="1"/>
  <c r="F83" i="77"/>
  <c r="H83" i="77" s="1"/>
  <c r="L82" i="77"/>
  <c r="E29" i="78" s="1"/>
  <c r="K82" i="77"/>
  <c r="D29" i="78" s="1"/>
  <c r="J82" i="77"/>
  <c r="I82" i="77"/>
  <c r="B29" i="78" s="1"/>
  <c r="F82" i="77"/>
  <c r="H82" i="77" s="1"/>
  <c r="L81" i="77"/>
  <c r="E28" i="78" s="1"/>
  <c r="K81" i="77"/>
  <c r="J81" i="77"/>
  <c r="I81" i="77"/>
  <c r="F81" i="77"/>
  <c r="L80" i="77"/>
  <c r="K80" i="77"/>
  <c r="J80" i="77"/>
  <c r="I80" i="77"/>
  <c r="F80" i="77"/>
  <c r="E79" i="77"/>
  <c r="D79" i="77"/>
  <c r="C79" i="77"/>
  <c r="B79" i="77"/>
  <c r="B112" i="77" s="1"/>
  <c r="L78" i="77"/>
  <c r="K78" i="77"/>
  <c r="J78" i="77"/>
  <c r="C25" i="78" s="1"/>
  <c r="I78" i="77"/>
  <c r="B25" i="78" s="1"/>
  <c r="F78" i="77"/>
  <c r="L77" i="77"/>
  <c r="K77" i="77"/>
  <c r="D24" i="78" s="1"/>
  <c r="J77" i="77"/>
  <c r="C24" i="78" s="1"/>
  <c r="I77" i="77"/>
  <c r="F77" i="77"/>
  <c r="L76" i="77"/>
  <c r="K76" i="77"/>
  <c r="J76" i="77"/>
  <c r="I76" i="77"/>
  <c r="F76" i="77"/>
  <c r="L75" i="77"/>
  <c r="E22" i="78" s="1"/>
  <c r="K75" i="77"/>
  <c r="D22" i="78" s="1"/>
  <c r="J75" i="77"/>
  <c r="I75" i="77"/>
  <c r="B22" i="78" s="1"/>
  <c r="F75" i="77"/>
  <c r="L74" i="77"/>
  <c r="E21" i="78" s="1"/>
  <c r="K74" i="77"/>
  <c r="D21" i="78" s="1"/>
  <c r="J74" i="77"/>
  <c r="I74" i="77"/>
  <c r="F74" i="77"/>
  <c r="L73" i="77"/>
  <c r="K73" i="77"/>
  <c r="D20" i="78" s="1"/>
  <c r="J73" i="77"/>
  <c r="I73" i="77"/>
  <c r="F73" i="77"/>
  <c r="L55" i="77"/>
  <c r="K55" i="77"/>
  <c r="J55" i="77"/>
  <c r="I55" i="77"/>
  <c r="E55" i="77"/>
  <c r="D55" i="77"/>
  <c r="C55" i="77"/>
  <c r="B55" i="77"/>
  <c r="M54" i="77"/>
  <c r="F54" i="77"/>
  <c r="M53" i="77"/>
  <c r="F53" i="77"/>
  <c r="M52" i="77"/>
  <c r="F52" i="77"/>
  <c r="M51" i="77"/>
  <c r="F51" i="77"/>
  <c r="G51" i="77" s="1"/>
  <c r="M50" i="77"/>
  <c r="F50" i="77"/>
  <c r="M49" i="77"/>
  <c r="F49" i="77"/>
  <c r="L48" i="77"/>
  <c r="K48" i="77"/>
  <c r="J48" i="77"/>
  <c r="I48" i="77"/>
  <c r="E48" i="77"/>
  <c r="D48" i="77"/>
  <c r="C48" i="77"/>
  <c r="B48" i="77"/>
  <c r="M47" i="77"/>
  <c r="F47" i="77"/>
  <c r="M46" i="77"/>
  <c r="F46" i="77"/>
  <c r="M45" i="77"/>
  <c r="F45" i="77"/>
  <c r="M44" i="77"/>
  <c r="F44" i="77"/>
  <c r="M43" i="77"/>
  <c r="F43" i="77"/>
  <c r="M42" i="77"/>
  <c r="F42" i="77"/>
  <c r="M41" i="77"/>
  <c r="N41" i="77" s="1"/>
  <c r="F41" i="77"/>
  <c r="G41" i="77" s="1"/>
  <c r="M40" i="77"/>
  <c r="N40" i="77" s="1"/>
  <c r="F40" i="77"/>
  <c r="G40" i="77" s="1"/>
  <c r="M39" i="77"/>
  <c r="N39" i="77" s="1"/>
  <c r="F39" i="77"/>
  <c r="G39" i="77" s="1"/>
  <c r="M38" i="77"/>
  <c r="N38" i="77" s="1"/>
  <c r="F38" i="77"/>
  <c r="G38" i="77" s="1"/>
  <c r="M37" i="77"/>
  <c r="N37" i="77" s="1"/>
  <c r="F37" i="77"/>
  <c r="G37" i="77" s="1"/>
  <c r="M36" i="77"/>
  <c r="N36" i="77" s="1"/>
  <c r="F36" i="77"/>
  <c r="G36" i="77" s="1"/>
  <c r="M35" i="77"/>
  <c r="N35" i="77" s="1"/>
  <c r="F35" i="77"/>
  <c r="G35" i="77" s="1"/>
  <c r="M34" i="77"/>
  <c r="N34" i="77" s="1"/>
  <c r="F34" i="77"/>
  <c r="G34" i="77" s="1"/>
  <c r="L33" i="77"/>
  <c r="K33" i="77"/>
  <c r="J33" i="77"/>
  <c r="I33" i="77"/>
  <c r="E33" i="77"/>
  <c r="D33" i="77"/>
  <c r="C33" i="77"/>
  <c r="B33" i="77"/>
  <c r="M32" i="77"/>
  <c r="N32" i="77" s="1"/>
  <c r="F32" i="77"/>
  <c r="G32" i="77" s="1"/>
  <c r="M31" i="77"/>
  <c r="N31" i="77" s="1"/>
  <c r="F31" i="77"/>
  <c r="G31" i="77" s="1"/>
  <c r="M30" i="77"/>
  <c r="N30" i="77" s="1"/>
  <c r="F30" i="77"/>
  <c r="G30" i="77" s="1"/>
  <c r="M29" i="77"/>
  <c r="N29" i="77" s="1"/>
  <c r="F29" i="77"/>
  <c r="G29" i="77" s="1"/>
  <c r="M28" i="77"/>
  <c r="F28" i="77"/>
  <c r="M27" i="77"/>
  <c r="N27" i="77" s="1"/>
  <c r="F27" i="77"/>
  <c r="G27" i="77" s="1"/>
  <c r="L26" i="77"/>
  <c r="L59" i="77" s="1"/>
  <c r="K26" i="77"/>
  <c r="K59" i="77" s="1"/>
  <c r="J26" i="77"/>
  <c r="I26" i="77"/>
  <c r="I59" i="77" s="1"/>
  <c r="E26" i="77"/>
  <c r="E59" i="77" s="1"/>
  <c r="D26" i="77"/>
  <c r="D59" i="77" s="1"/>
  <c r="C26" i="77"/>
  <c r="B26" i="77"/>
  <c r="B59" i="77" s="1"/>
  <c r="M25" i="77"/>
  <c r="N25" i="77" s="1"/>
  <c r="F25" i="77"/>
  <c r="G25" i="77" s="1"/>
  <c r="M24" i="77"/>
  <c r="F24" i="77"/>
  <c r="M23" i="77"/>
  <c r="F23" i="77"/>
  <c r="G23" i="77" s="1"/>
  <c r="M22" i="77"/>
  <c r="N22" i="77" s="1"/>
  <c r="F22" i="77"/>
  <c r="M21" i="77"/>
  <c r="F21" i="77"/>
  <c r="M20" i="77"/>
  <c r="F20" i="77"/>
  <c r="D45" i="78"/>
  <c r="E50" i="78"/>
  <c r="C80" i="78"/>
  <c r="C128" i="78"/>
  <c r="C158" i="78"/>
  <c r="B187" i="78"/>
  <c r="F298" i="77"/>
  <c r="F397" i="77"/>
  <c r="H397" i="77" s="1"/>
  <c r="B53" i="78"/>
  <c r="B41" i="78"/>
  <c r="B49" i="78"/>
  <c r="C93" i="78"/>
  <c r="S109" i="79" s="1"/>
  <c r="E24" i="78"/>
  <c r="L139" i="78"/>
  <c r="B32" i="78"/>
  <c r="B45" i="78"/>
  <c r="D52" i="78"/>
  <c r="B131" i="78"/>
  <c r="E20" i="78"/>
  <c r="E179" i="79" s="1"/>
  <c r="I154" i="78"/>
  <c r="B27" i="78"/>
  <c r="D27" i="78"/>
  <c r="D42" i="78"/>
  <c r="B103" i="78"/>
  <c r="C130" i="78"/>
  <c r="G130" i="78" s="1"/>
  <c r="E133" i="78"/>
  <c r="C144" i="78"/>
  <c r="D40" i="78"/>
  <c r="F373" i="77"/>
  <c r="B194" i="78"/>
  <c r="C77" i="78"/>
  <c r="C22" i="78"/>
  <c r="C28" i="78"/>
  <c r="E45" i="78"/>
  <c r="C52" i="78"/>
  <c r="F344" i="77"/>
  <c r="B186" i="78"/>
  <c r="I510" i="77"/>
  <c r="C155" i="78"/>
  <c r="B209" i="78"/>
  <c r="E32" i="78"/>
  <c r="C39" i="78"/>
  <c r="R39" i="79" s="1"/>
  <c r="C160" i="78"/>
  <c r="G160" i="78" s="1"/>
  <c r="M404" i="77"/>
  <c r="B40" i="78"/>
  <c r="B44" i="78"/>
  <c r="D47" i="78"/>
  <c r="E102" i="78"/>
  <c r="L510" i="77"/>
  <c r="B201" i="78"/>
  <c r="I525" i="77"/>
  <c r="E42" i="78"/>
  <c r="M457" i="77"/>
  <c r="B191" i="78"/>
  <c r="B193" i="78"/>
  <c r="E23" i="78"/>
  <c r="E35" i="78"/>
  <c r="E43" i="78"/>
  <c r="C126" i="78"/>
  <c r="M369" i="77"/>
  <c r="B54" i="78"/>
  <c r="M346" i="77"/>
  <c r="E181" i="78"/>
  <c r="K101" i="78"/>
  <c r="L86" i="78"/>
  <c r="I33" i="78"/>
  <c r="L33" i="78"/>
  <c r="M157" i="78"/>
  <c r="L185" i="78"/>
  <c r="I161" i="78"/>
  <c r="J39" i="79" l="1"/>
  <c r="H39" i="79"/>
  <c r="H85" i="79" s="1"/>
  <c r="F39" i="79"/>
  <c r="D39" i="79"/>
  <c r="D85" i="79" s="1"/>
  <c r="M107" i="77"/>
  <c r="M242" i="77"/>
  <c r="N320" i="77"/>
  <c r="G419" i="77"/>
  <c r="N419" i="77"/>
  <c r="G426" i="77"/>
  <c r="M450" i="77"/>
  <c r="F48" i="77"/>
  <c r="M154" i="77"/>
  <c r="M397" i="77"/>
  <c r="F178" i="78"/>
  <c r="G178" i="78" s="1"/>
  <c r="F174" i="78"/>
  <c r="G174" i="78" s="1"/>
  <c r="G369" i="77"/>
  <c r="M339" i="77"/>
  <c r="M313" i="77"/>
  <c r="N228" i="77"/>
  <c r="L264" i="78"/>
  <c r="F109" i="78"/>
  <c r="G109" i="78" s="1"/>
  <c r="G24" i="78"/>
  <c r="L266" i="78"/>
  <c r="N54" i="78"/>
  <c r="L532" i="77"/>
  <c r="K532" i="77"/>
  <c r="N249" i="79"/>
  <c r="E201" i="78"/>
  <c r="P249" i="79"/>
  <c r="M515" i="77"/>
  <c r="N515" i="77" s="1"/>
  <c r="S249" i="79"/>
  <c r="M523" i="77"/>
  <c r="N523" i="77" s="1"/>
  <c r="M91" i="78"/>
  <c r="N91" i="78" s="1"/>
  <c r="L246" i="78"/>
  <c r="L258" i="78"/>
  <c r="M509" i="77"/>
  <c r="N509" i="77" s="1"/>
  <c r="M76" i="78"/>
  <c r="N76" i="78" s="1"/>
  <c r="M77" i="78"/>
  <c r="N77" i="78" s="1"/>
  <c r="E213" i="78"/>
  <c r="L430" i="77"/>
  <c r="J532" i="77"/>
  <c r="J261" i="78"/>
  <c r="K430" i="77"/>
  <c r="M248" i="79"/>
  <c r="M522" i="77"/>
  <c r="N522" i="77" s="1"/>
  <c r="N248" i="79"/>
  <c r="N247" i="79" s="1"/>
  <c r="N250" i="79" s="1"/>
  <c r="D430" i="77"/>
  <c r="M519" i="77"/>
  <c r="N519" i="77" s="1"/>
  <c r="J255" i="78"/>
  <c r="P248" i="79"/>
  <c r="P247" i="79" s="1"/>
  <c r="P250" i="79" s="1"/>
  <c r="Q248" i="79"/>
  <c r="R248" i="79"/>
  <c r="S248" i="79"/>
  <c r="T248" i="79"/>
  <c r="F186" i="78"/>
  <c r="G186" i="78" s="1"/>
  <c r="L272" i="79"/>
  <c r="J243" i="78"/>
  <c r="L241" i="78"/>
  <c r="J242" i="78"/>
  <c r="G404" i="77"/>
  <c r="M498" i="77"/>
  <c r="M205" i="78"/>
  <c r="N205" i="78" s="1"/>
  <c r="J259" i="78"/>
  <c r="S179" i="79"/>
  <c r="D377" i="77"/>
  <c r="I344" i="77"/>
  <c r="J234" i="78"/>
  <c r="M370" i="77"/>
  <c r="M372" i="77"/>
  <c r="M368" i="77"/>
  <c r="N370" i="77"/>
  <c r="I373" i="77"/>
  <c r="C156" i="78"/>
  <c r="G156" i="78" s="1"/>
  <c r="K366" i="77"/>
  <c r="C149" i="78"/>
  <c r="M178" i="79"/>
  <c r="Q178" i="79"/>
  <c r="M363" i="77"/>
  <c r="L249" i="78"/>
  <c r="J247" i="78"/>
  <c r="M61" i="79"/>
  <c r="N61" i="79"/>
  <c r="O61" i="79"/>
  <c r="P61" i="79"/>
  <c r="Q61" i="79"/>
  <c r="R61" i="79"/>
  <c r="S61" i="79"/>
  <c r="T61" i="79"/>
  <c r="U61" i="79"/>
  <c r="M87" i="78"/>
  <c r="N87" i="78" s="1"/>
  <c r="M364" i="77"/>
  <c r="I254" i="78"/>
  <c r="P178" i="79"/>
  <c r="T178" i="79"/>
  <c r="L247" i="78"/>
  <c r="K258" i="78"/>
  <c r="L244" i="78"/>
  <c r="C136" i="78"/>
  <c r="G298" i="77"/>
  <c r="N346" i="77"/>
  <c r="J240" i="78"/>
  <c r="N349" i="77"/>
  <c r="M347" i="77"/>
  <c r="I239" i="78"/>
  <c r="J235" i="78"/>
  <c r="I236" i="78"/>
  <c r="M78" i="78"/>
  <c r="N78" i="78" s="1"/>
  <c r="M338" i="77"/>
  <c r="M340" i="77"/>
  <c r="N340" i="77" s="1"/>
  <c r="N159" i="78"/>
  <c r="V272" i="79"/>
  <c r="L262" i="78"/>
  <c r="I261" i="78"/>
  <c r="M202" i="79"/>
  <c r="N202" i="79"/>
  <c r="N225" i="79" s="1"/>
  <c r="O202" i="79"/>
  <c r="P202" i="79"/>
  <c r="Q202" i="79"/>
  <c r="N151" i="78"/>
  <c r="M109" i="79"/>
  <c r="M256" i="77"/>
  <c r="J260" i="77"/>
  <c r="I248" i="78"/>
  <c r="M271" i="79"/>
  <c r="N271" i="79"/>
  <c r="O271" i="79"/>
  <c r="P271" i="79"/>
  <c r="Q271" i="79"/>
  <c r="R271" i="79"/>
  <c r="S271" i="79"/>
  <c r="T271" i="79"/>
  <c r="T294" i="79" s="1"/>
  <c r="K239" i="78"/>
  <c r="N129" i="78"/>
  <c r="M131" i="78"/>
  <c r="N131" i="78" s="1"/>
  <c r="K235" i="78"/>
  <c r="N53" i="78"/>
  <c r="K165" i="77"/>
  <c r="N161" i="77"/>
  <c r="V132" i="79"/>
  <c r="M261" i="77"/>
  <c r="N261" i="77" s="1"/>
  <c r="D165" i="77"/>
  <c r="G161" i="77"/>
  <c r="I267" i="77"/>
  <c r="I266" i="78"/>
  <c r="U62" i="79"/>
  <c r="U60" i="79" s="1"/>
  <c r="U63" i="79" s="1"/>
  <c r="N154" i="77"/>
  <c r="T108" i="79"/>
  <c r="T154" i="79" s="1"/>
  <c r="M62" i="79"/>
  <c r="M60" i="79" s="1"/>
  <c r="M63" i="79" s="1"/>
  <c r="N62" i="79"/>
  <c r="N60" i="79" s="1"/>
  <c r="N63" i="79" s="1"/>
  <c r="O62" i="79"/>
  <c r="P62" i="79"/>
  <c r="Q62" i="79"/>
  <c r="Q60" i="79" s="1"/>
  <c r="Q63" i="79" s="1"/>
  <c r="R62" i="79"/>
  <c r="R85" i="79" s="1"/>
  <c r="S62" i="79"/>
  <c r="T62" i="79"/>
  <c r="M255" i="77"/>
  <c r="L256" i="78"/>
  <c r="O60" i="79"/>
  <c r="O63" i="79" s="1"/>
  <c r="P60" i="79"/>
  <c r="P63" i="79" s="1"/>
  <c r="M95" i="78"/>
  <c r="N95" i="78" s="1"/>
  <c r="M248" i="77"/>
  <c r="M258" i="77"/>
  <c r="M246" i="77"/>
  <c r="N246" i="77" s="1"/>
  <c r="K249" i="78"/>
  <c r="I255" i="78"/>
  <c r="B95" i="78"/>
  <c r="I253" i="78"/>
  <c r="N139" i="77"/>
  <c r="L243" i="78"/>
  <c r="G139" i="77"/>
  <c r="L239" i="78"/>
  <c r="K242" i="78"/>
  <c r="I240" i="78"/>
  <c r="K61" i="79"/>
  <c r="M234" i="77"/>
  <c r="M237" i="77"/>
  <c r="N237" i="77" s="1"/>
  <c r="I233" i="78"/>
  <c r="L235" i="78"/>
  <c r="M233" i="77"/>
  <c r="I262" i="78"/>
  <c r="I264" i="78"/>
  <c r="V131" i="79"/>
  <c r="N38" i="79"/>
  <c r="R38" i="79"/>
  <c r="R84" i="79" s="1"/>
  <c r="G42" i="78"/>
  <c r="M132" i="79"/>
  <c r="N132" i="79"/>
  <c r="O132" i="79"/>
  <c r="P132" i="79"/>
  <c r="Q132" i="79"/>
  <c r="R132" i="79"/>
  <c r="S132" i="79"/>
  <c r="S155" i="79" s="1"/>
  <c r="T132" i="79"/>
  <c r="J248" i="78"/>
  <c r="S38" i="79"/>
  <c r="U131" i="79"/>
  <c r="E112" i="77"/>
  <c r="M130" i="79"/>
  <c r="M133" i="79" s="1"/>
  <c r="N130" i="79"/>
  <c r="N133" i="79" s="1"/>
  <c r="O130" i="79"/>
  <c r="O133" i="79" s="1"/>
  <c r="P130" i="79"/>
  <c r="P133" i="79" s="1"/>
  <c r="Q130" i="79"/>
  <c r="Q133" i="79" s="1"/>
  <c r="R130" i="79"/>
  <c r="R133" i="79" s="1"/>
  <c r="S130" i="79"/>
  <c r="S133" i="79" s="1"/>
  <c r="T130" i="79"/>
  <c r="T133" i="79" s="1"/>
  <c r="B28" i="78"/>
  <c r="C31" i="78"/>
  <c r="V201" i="79"/>
  <c r="N55" i="77"/>
  <c r="J266" i="78"/>
  <c r="C54" i="78"/>
  <c r="G54" i="78" s="1"/>
  <c r="K108" i="77"/>
  <c r="N105" i="77"/>
  <c r="E52" i="78"/>
  <c r="F52" i="78" s="1"/>
  <c r="C51" i="78"/>
  <c r="N102" i="77"/>
  <c r="K253" i="78"/>
  <c r="E44" i="78"/>
  <c r="B36" i="78"/>
  <c r="O38" i="79" s="1"/>
  <c r="L101" i="77"/>
  <c r="I251" i="78"/>
  <c r="D37" i="78"/>
  <c r="P38" i="79" s="1"/>
  <c r="U201" i="79"/>
  <c r="B43" i="78"/>
  <c r="N48" i="77"/>
  <c r="M38" i="79"/>
  <c r="M201" i="79"/>
  <c r="N201" i="79"/>
  <c r="O201" i="79"/>
  <c r="O200" i="79" s="1"/>
  <c r="O203" i="79" s="1"/>
  <c r="P201" i="79"/>
  <c r="P200" i="79" s="1"/>
  <c r="P203" i="79" s="1"/>
  <c r="Q201" i="79"/>
  <c r="R201" i="79"/>
  <c r="S201" i="79"/>
  <c r="T201" i="79"/>
  <c r="N99" i="77"/>
  <c r="L165" i="78"/>
  <c r="E27" i="78"/>
  <c r="N81" i="77"/>
  <c r="I237" i="78"/>
  <c r="L234" i="78"/>
  <c r="I234" i="78"/>
  <c r="I79" i="77"/>
  <c r="M77" i="77"/>
  <c r="W223" i="79"/>
  <c r="K272" i="79"/>
  <c r="L112" i="78"/>
  <c r="E225" i="79"/>
  <c r="E226" i="79" s="1"/>
  <c r="E180" i="79"/>
  <c r="V202" i="79"/>
  <c r="O179" i="79"/>
  <c r="O225" i="79" s="1"/>
  <c r="T38" i="79"/>
  <c r="U132" i="79"/>
  <c r="N73" i="77"/>
  <c r="N77" i="77"/>
  <c r="F86" i="77"/>
  <c r="J250" i="78"/>
  <c r="J254" i="78"/>
  <c r="N95" i="77"/>
  <c r="J257" i="78"/>
  <c r="N98" i="77"/>
  <c r="E165" i="77"/>
  <c r="L165" i="77"/>
  <c r="B218" i="77"/>
  <c r="I218" i="77"/>
  <c r="M207" i="77"/>
  <c r="G291" i="77"/>
  <c r="C324" i="77"/>
  <c r="J324" i="77"/>
  <c r="M324" i="77" s="1"/>
  <c r="N313" i="77"/>
  <c r="C138" i="78"/>
  <c r="C143" i="78"/>
  <c r="P179" i="79" s="1"/>
  <c r="P177" i="79" s="1"/>
  <c r="P180" i="79" s="1"/>
  <c r="C147" i="78"/>
  <c r="T179" i="79" s="1"/>
  <c r="C151" i="78"/>
  <c r="N363" i="77"/>
  <c r="C483" i="77"/>
  <c r="N450" i="77"/>
  <c r="J483" i="77"/>
  <c r="N457" i="77"/>
  <c r="N498" i="77"/>
  <c r="C183" i="78"/>
  <c r="F183" i="78" s="1"/>
  <c r="G183" i="78" s="1"/>
  <c r="C189" i="78"/>
  <c r="F189" i="78" s="1"/>
  <c r="G189" i="78" s="1"/>
  <c r="C190" i="78"/>
  <c r="F190" i="78" s="1"/>
  <c r="G190" i="78" s="1"/>
  <c r="C191" i="78"/>
  <c r="C193" i="78"/>
  <c r="M249" i="79" s="1"/>
  <c r="C195" i="78"/>
  <c r="O249" i="79" s="1"/>
  <c r="C197" i="78"/>
  <c r="Q249" i="79" s="1"/>
  <c r="C198" i="78"/>
  <c r="C200" i="78"/>
  <c r="T249" i="79" s="1"/>
  <c r="C201" i="78"/>
  <c r="C203" i="78"/>
  <c r="C205" i="78"/>
  <c r="F205" i="78" s="1"/>
  <c r="G205" i="78" s="1"/>
  <c r="C209" i="78"/>
  <c r="F209" i="78" s="1"/>
  <c r="G209" i="78" s="1"/>
  <c r="C213" i="78"/>
  <c r="L202" i="79"/>
  <c r="R202" i="79"/>
  <c r="S202" i="79"/>
  <c r="S225" i="79" s="1"/>
  <c r="T202" i="79"/>
  <c r="U202" i="79"/>
  <c r="U200" i="79" s="1"/>
  <c r="U203" i="79" s="1"/>
  <c r="N149" i="78"/>
  <c r="N150" i="78"/>
  <c r="N157" i="78"/>
  <c r="M272" i="79"/>
  <c r="N272" i="79"/>
  <c r="N295" i="79" s="1"/>
  <c r="O272" i="79"/>
  <c r="P272" i="79"/>
  <c r="P295" i="79" s="1"/>
  <c r="Q272" i="79"/>
  <c r="R272" i="79"/>
  <c r="S272" i="79"/>
  <c r="S295" i="79" s="1"/>
  <c r="T272" i="79"/>
  <c r="M202" i="78"/>
  <c r="N202" i="78" s="1"/>
  <c r="M209" i="78"/>
  <c r="N209" i="78" s="1"/>
  <c r="M210" i="78"/>
  <c r="M211" i="78"/>
  <c r="N211" i="78" s="1"/>
  <c r="M213" i="78"/>
  <c r="G125" i="78"/>
  <c r="J179" i="79"/>
  <c r="F217" i="78"/>
  <c r="G217" i="78" s="1"/>
  <c r="Y248" i="79"/>
  <c r="F177" i="78"/>
  <c r="G177" i="78" s="1"/>
  <c r="I248" i="79"/>
  <c r="F173" i="78"/>
  <c r="G173" i="78" s="1"/>
  <c r="E248" i="79"/>
  <c r="G123" i="78"/>
  <c r="H179" i="79"/>
  <c r="F69" i="78"/>
  <c r="G69" i="78" s="1"/>
  <c r="G108" i="79"/>
  <c r="Y38" i="79"/>
  <c r="W38" i="79"/>
  <c r="I38" i="79"/>
  <c r="G38" i="79"/>
  <c r="E38" i="79"/>
  <c r="C38" i="79"/>
  <c r="J250" i="79"/>
  <c r="J295" i="79"/>
  <c r="F295" i="79"/>
  <c r="B295" i="79"/>
  <c r="D224" i="79"/>
  <c r="J294" i="79"/>
  <c r="Q179" i="79"/>
  <c r="N74" i="77"/>
  <c r="C112" i="77"/>
  <c r="G79" i="77"/>
  <c r="C30" i="78"/>
  <c r="F30" i="78" s="1"/>
  <c r="C35" i="78"/>
  <c r="N39" i="79" s="1"/>
  <c r="N96" i="77"/>
  <c r="I101" i="77"/>
  <c r="N103" i="77"/>
  <c r="J108" i="77"/>
  <c r="N106" i="77"/>
  <c r="F108" i="77"/>
  <c r="B165" i="77"/>
  <c r="I165" i="77"/>
  <c r="C218" i="77"/>
  <c r="J218" i="77"/>
  <c r="F313" i="77"/>
  <c r="G313" i="77" s="1"/>
  <c r="N338" i="77"/>
  <c r="N342" i="77"/>
  <c r="B377" i="77"/>
  <c r="C135" i="78"/>
  <c r="N347" i="77"/>
  <c r="C140" i="78"/>
  <c r="M179" i="79" s="1"/>
  <c r="M225" i="79" s="1"/>
  <c r="F141" i="78"/>
  <c r="G141" i="78" s="1"/>
  <c r="N178" i="79"/>
  <c r="C148" i="78"/>
  <c r="N360" i="77"/>
  <c r="N364" i="77"/>
  <c r="N372" i="77"/>
  <c r="G373" i="77"/>
  <c r="F479" i="77"/>
  <c r="G479" i="77" s="1"/>
  <c r="M21" i="78"/>
  <c r="N21" i="78" s="1"/>
  <c r="M37" i="78"/>
  <c r="N37" i="78" s="1"/>
  <c r="M40" i="78"/>
  <c r="N40" i="78" s="1"/>
  <c r="M44" i="78"/>
  <c r="N44" i="78" s="1"/>
  <c r="M51" i="78"/>
  <c r="N51" i="78" s="1"/>
  <c r="M54" i="78"/>
  <c r="M73" i="78"/>
  <c r="N73" i="78" s="1"/>
  <c r="M82" i="78"/>
  <c r="N82" i="78" s="1"/>
  <c r="M88" i="78"/>
  <c r="N88" i="78" s="1"/>
  <c r="M93" i="78"/>
  <c r="N93" i="78" s="1"/>
  <c r="M99" i="78"/>
  <c r="N99" i="78" s="1"/>
  <c r="M103" i="78"/>
  <c r="N103" i="78" s="1"/>
  <c r="M105" i="78"/>
  <c r="M127" i="78"/>
  <c r="M133" i="78"/>
  <c r="N133" i="78" s="1"/>
  <c r="M141" i="78"/>
  <c r="N141" i="78" s="1"/>
  <c r="M149" i="78"/>
  <c r="M182" i="78"/>
  <c r="N182" i="78" s="1"/>
  <c r="M191" i="78"/>
  <c r="N191" i="78" s="1"/>
  <c r="M193" i="78"/>
  <c r="N193" i="78" s="1"/>
  <c r="G118" i="78"/>
  <c r="C179" i="79"/>
  <c r="F216" i="78"/>
  <c r="G216" i="78" s="1"/>
  <c r="X248" i="79"/>
  <c r="F176" i="78"/>
  <c r="G176" i="78" s="1"/>
  <c r="H248" i="79"/>
  <c r="F172" i="78"/>
  <c r="G172" i="78" s="1"/>
  <c r="D248" i="79"/>
  <c r="F179" i="79"/>
  <c r="Y39" i="79"/>
  <c r="W39" i="79"/>
  <c r="I39" i="79"/>
  <c r="G39" i="79"/>
  <c r="E39" i="79"/>
  <c r="C39" i="79"/>
  <c r="E178" i="79"/>
  <c r="F111" i="78"/>
  <c r="G111" i="78" s="1"/>
  <c r="Y108" i="79"/>
  <c r="F71" i="78"/>
  <c r="G71" i="78" s="1"/>
  <c r="I108" i="79"/>
  <c r="F66" i="78"/>
  <c r="G66" i="78" s="1"/>
  <c r="D108" i="79"/>
  <c r="I295" i="79"/>
  <c r="E295" i="79"/>
  <c r="Y224" i="79"/>
  <c r="Y177" i="79"/>
  <c r="B270" i="79"/>
  <c r="B273" i="79" s="1"/>
  <c r="Y225" i="79"/>
  <c r="Y226" i="79" s="1"/>
  <c r="Y180" i="79"/>
  <c r="Q38" i="79"/>
  <c r="C59" i="77"/>
  <c r="J59" i="77"/>
  <c r="G48" i="77"/>
  <c r="D112" i="77"/>
  <c r="J252" i="78"/>
  <c r="C44" i="78"/>
  <c r="F44" i="78" s="1"/>
  <c r="N97" i="77"/>
  <c r="N107" i="77"/>
  <c r="G108" i="77"/>
  <c r="G132" i="77"/>
  <c r="C165" i="77"/>
  <c r="J165" i="77"/>
  <c r="F139" i="77"/>
  <c r="F154" i="77"/>
  <c r="D218" i="77"/>
  <c r="K218" i="77"/>
  <c r="N192" i="77"/>
  <c r="M108" i="79"/>
  <c r="O108" i="79"/>
  <c r="P108" i="79"/>
  <c r="R108" i="79"/>
  <c r="C127" i="78"/>
  <c r="N339" i="77"/>
  <c r="N343" i="77"/>
  <c r="G344" i="77"/>
  <c r="C377" i="77"/>
  <c r="O178" i="79"/>
  <c r="J251" i="78"/>
  <c r="S178" i="79"/>
  <c r="G366" i="77"/>
  <c r="C157" i="78"/>
  <c r="N369" i="77"/>
  <c r="B430" i="77"/>
  <c r="I430" i="77"/>
  <c r="F472" i="77"/>
  <c r="G472" i="77" s="1"/>
  <c r="N84" i="79"/>
  <c r="F215" i="78"/>
  <c r="G215" i="78" s="1"/>
  <c r="W248" i="79"/>
  <c r="F175" i="78"/>
  <c r="G175" i="78" s="1"/>
  <c r="G248" i="79"/>
  <c r="F171" i="78"/>
  <c r="G171" i="78" s="1"/>
  <c r="C248" i="79"/>
  <c r="G119" i="78"/>
  <c r="D179" i="79"/>
  <c r="G57" i="78"/>
  <c r="X39" i="79"/>
  <c r="J85" i="79"/>
  <c r="H40" i="79"/>
  <c r="F40" i="79"/>
  <c r="F85" i="79"/>
  <c r="D40" i="79"/>
  <c r="B39" i="79"/>
  <c r="G11" i="78"/>
  <c r="X84" i="79"/>
  <c r="X37" i="79"/>
  <c r="J84" i="79"/>
  <c r="J37" i="79"/>
  <c r="J40" i="79" s="1"/>
  <c r="H84" i="79"/>
  <c r="H37" i="79"/>
  <c r="F84" i="79"/>
  <c r="F37" i="79"/>
  <c r="D84" i="79"/>
  <c r="D37" i="79"/>
  <c r="B38" i="79"/>
  <c r="F11" i="78"/>
  <c r="F68" i="78"/>
  <c r="G68" i="78" s="1"/>
  <c r="F108" i="79"/>
  <c r="F65" i="78"/>
  <c r="G65" i="78" s="1"/>
  <c r="C108" i="79"/>
  <c r="H295" i="79"/>
  <c r="H177" i="79"/>
  <c r="D295" i="79"/>
  <c r="I224" i="79"/>
  <c r="I223" i="79" s="1"/>
  <c r="I226" i="79" s="1"/>
  <c r="I177" i="79"/>
  <c r="I180" i="79" s="1"/>
  <c r="L132" i="79"/>
  <c r="C23" i="78"/>
  <c r="G86" i="77"/>
  <c r="C41" i="78"/>
  <c r="T39" i="79" s="1"/>
  <c r="T85" i="79" s="1"/>
  <c r="C47" i="78"/>
  <c r="G47" i="78" s="1"/>
  <c r="N100" i="77"/>
  <c r="G154" i="77"/>
  <c r="N207" i="77"/>
  <c r="C74" i="78"/>
  <c r="F74" i="78" s="1"/>
  <c r="G74" i="78" s="1"/>
  <c r="N233" i="77"/>
  <c r="C75" i="78"/>
  <c r="F75" i="78" s="1"/>
  <c r="N234" i="77"/>
  <c r="C76" i="78"/>
  <c r="C82" i="78"/>
  <c r="C83" i="78"/>
  <c r="N242" i="77"/>
  <c r="C88" i="78"/>
  <c r="N109" i="79" s="1"/>
  <c r="C89" i="78"/>
  <c r="O109" i="79" s="1"/>
  <c r="N248" i="77"/>
  <c r="C90" i="78"/>
  <c r="P109" i="79" s="1"/>
  <c r="C91" i="78"/>
  <c r="Q109" i="79" s="1"/>
  <c r="C92" i="78"/>
  <c r="C96" i="78"/>
  <c r="N255" i="77"/>
  <c r="C97" i="78"/>
  <c r="F97" i="78" s="1"/>
  <c r="G97" i="78" s="1"/>
  <c r="N256" i="77"/>
  <c r="C98" i="78"/>
  <c r="F98" i="78" s="1"/>
  <c r="C99" i="78"/>
  <c r="F99" i="78" s="1"/>
  <c r="G99" i="78" s="1"/>
  <c r="N258" i="77"/>
  <c r="C102" i="78"/>
  <c r="F102" i="78" s="1"/>
  <c r="C103" i="78"/>
  <c r="F103" i="78" s="1"/>
  <c r="G103" i="78" s="1"/>
  <c r="C106" i="78"/>
  <c r="C107" i="78"/>
  <c r="F324" i="77"/>
  <c r="C133" i="78"/>
  <c r="G133" i="78" s="1"/>
  <c r="N345" i="77"/>
  <c r="I244" i="78"/>
  <c r="C150" i="78"/>
  <c r="C430" i="77"/>
  <c r="G430" i="77" s="1"/>
  <c r="G397" i="77"/>
  <c r="J430" i="77"/>
  <c r="N397" i="77"/>
  <c r="N404" i="77"/>
  <c r="Q247" i="79"/>
  <c r="Q250" i="79" s="1"/>
  <c r="S270" i="79"/>
  <c r="S273" i="79" s="1"/>
  <c r="O84" i="79"/>
  <c r="X179" i="79"/>
  <c r="F247" i="79"/>
  <c r="F250" i="79" s="1"/>
  <c r="F294" i="79"/>
  <c r="F293" i="79" s="1"/>
  <c r="B248" i="79"/>
  <c r="G117" i="78"/>
  <c r="B179" i="79"/>
  <c r="F118" i="78"/>
  <c r="C178" i="79"/>
  <c r="F110" i="78"/>
  <c r="G110" i="78" s="1"/>
  <c r="X108" i="79"/>
  <c r="F72" i="78"/>
  <c r="G72" i="78" s="1"/>
  <c r="J108" i="79"/>
  <c r="F70" i="78"/>
  <c r="G70" i="78" s="1"/>
  <c r="H108" i="79"/>
  <c r="F67" i="78"/>
  <c r="E108" i="79"/>
  <c r="F64" i="78"/>
  <c r="G64" i="78" s="1"/>
  <c r="B108" i="79"/>
  <c r="W295" i="79"/>
  <c r="G295" i="79"/>
  <c r="C295" i="79"/>
  <c r="G225" i="79"/>
  <c r="G180" i="79"/>
  <c r="J218" i="78"/>
  <c r="H224" i="79"/>
  <c r="W154" i="79"/>
  <c r="W153" i="79" s="1"/>
  <c r="W156" i="79" s="1"/>
  <c r="F163" i="78"/>
  <c r="G163" i="78" s="1"/>
  <c r="F123" i="78"/>
  <c r="F125" i="78"/>
  <c r="F117" i="78"/>
  <c r="F121" i="78"/>
  <c r="G121" i="78" s="1"/>
  <c r="M226" i="78"/>
  <c r="N226" i="78" s="1"/>
  <c r="F57" i="78"/>
  <c r="M230" i="78"/>
  <c r="N230" i="78" s="1"/>
  <c r="F19" i="78"/>
  <c r="G19" i="78" s="1"/>
  <c r="G17" i="78"/>
  <c r="G13" i="78"/>
  <c r="F15" i="78"/>
  <c r="M228" i="78"/>
  <c r="N228" i="78" s="1"/>
  <c r="M229" i="78"/>
  <c r="N229" i="78" s="1"/>
  <c r="M225" i="78"/>
  <c r="N225" i="78" s="1"/>
  <c r="F56" i="78"/>
  <c r="F58" i="78"/>
  <c r="F18" i="78"/>
  <c r="F16" i="78"/>
  <c r="F14" i="78"/>
  <c r="F12" i="78"/>
  <c r="M224" i="78"/>
  <c r="N224" i="78" s="1"/>
  <c r="F17" i="78"/>
  <c r="F13" i="78"/>
  <c r="M231" i="78"/>
  <c r="N231" i="78" s="1"/>
  <c r="M227" i="78"/>
  <c r="N227" i="78" s="1"/>
  <c r="M223" i="78"/>
  <c r="N223" i="78" s="1"/>
  <c r="G15" i="78"/>
  <c r="J256" i="78"/>
  <c r="C40" i="78"/>
  <c r="M530" i="77"/>
  <c r="N530" i="77" s="1"/>
  <c r="F191" i="78"/>
  <c r="G191" i="78" s="1"/>
  <c r="M353" i="77"/>
  <c r="N353" i="77" s="1"/>
  <c r="K241" i="78"/>
  <c r="C145" i="78"/>
  <c r="R179" i="79" s="1"/>
  <c r="C53" i="78"/>
  <c r="G53" i="78" s="1"/>
  <c r="D208" i="78"/>
  <c r="D214" i="78" s="1"/>
  <c r="M531" i="77"/>
  <c r="N531" i="77" s="1"/>
  <c r="L86" i="77"/>
  <c r="J366" i="77"/>
  <c r="I249" i="78"/>
  <c r="M507" i="77"/>
  <c r="N507" i="77" s="1"/>
  <c r="M359" i="77"/>
  <c r="N359" i="77" s="1"/>
  <c r="K264" i="78"/>
  <c r="I246" i="78"/>
  <c r="M529" i="77"/>
  <c r="N529" i="77" s="1"/>
  <c r="F55" i="77"/>
  <c r="G55" i="77" s="1"/>
  <c r="J241" i="78"/>
  <c r="F132" i="77"/>
  <c r="M139" i="77"/>
  <c r="M320" i="77"/>
  <c r="M526" i="77"/>
  <c r="N526" i="77" s="1"/>
  <c r="M360" i="77"/>
  <c r="K525" i="77"/>
  <c r="M525" i="77" s="1"/>
  <c r="N525" i="77" s="1"/>
  <c r="M356" i="77"/>
  <c r="N356" i="77" s="1"/>
  <c r="M511" i="77"/>
  <c r="N511" i="77" s="1"/>
  <c r="M506" i="77"/>
  <c r="N506" i="77" s="1"/>
  <c r="M528" i="77"/>
  <c r="N528" i="77" s="1"/>
  <c r="M362" i="77"/>
  <c r="N362" i="77" s="1"/>
  <c r="M105" i="77"/>
  <c r="I252" i="78"/>
  <c r="J265" i="78"/>
  <c r="K510" i="77"/>
  <c r="M497" i="77"/>
  <c r="N497" i="77" s="1"/>
  <c r="M354" i="77"/>
  <c r="N354" i="77" s="1"/>
  <c r="L257" i="78"/>
  <c r="C38" i="78"/>
  <c r="Q39" i="79" s="1"/>
  <c r="E31" i="78"/>
  <c r="C45" i="78"/>
  <c r="G45" i="78" s="1"/>
  <c r="K254" i="78"/>
  <c r="K250" i="78"/>
  <c r="D46" i="78"/>
  <c r="K257" i="78"/>
  <c r="M55" i="77"/>
  <c r="K248" i="78"/>
  <c r="M192" i="77"/>
  <c r="M514" i="77"/>
  <c r="N514" i="77" s="1"/>
  <c r="M504" i="77"/>
  <c r="N504" i="77" s="1"/>
  <c r="M355" i="77"/>
  <c r="N355" i="77" s="1"/>
  <c r="M179" i="78"/>
  <c r="N179" i="78" s="1"/>
  <c r="M518" i="77"/>
  <c r="N518" i="77" s="1"/>
  <c r="M352" i="77"/>
  <c r="N352" i="77" s="1"/>
  <c r="L259" i="78"/>
  <c r="L255" i="78"/>
  <c r="M527" i="77"/>
  <c r="N527" i="77" s="1"/>
  <c r="M358" i="77"/>
  <c r="N358" i="77" s="1"/>
  <c r="L240" i="78"/>
  <c r="K259" i="78"/>
  <c r="I242" i="78"/>
  <c r="B24" i="78"/>
  <c r="F24" i="78" s="1"/>
  <c r="M517" i="77"/>
  <c r="N517" i="77" s="1"/>
  <c r="M508" i="77"/>
  <c r="N508" i="77" s="1"/>
  <c r="J101" i="77"/>
  <c r="N101" i="77" s="1"/>
  <c r="M512" i="77"/>
  <c r="N512" i="77" s="1"/>
  <c r="I247" i="78"/>
  <c r="M520" i="77"/>
  <c r="N520" i="77" s="1"/>
  <c r="M501" i="77"/>
  <c r="N501" i="77" s="1"/>
  <c r="K246" i="78"/>
  <c r="L79" i="77"/>
  <c r="M291" i="77"/>
  <c r="N291" i="77" s="1"/>
  <c r="M269" i="78"/>
  <c r="N269" i="78" s="1"/>
  <c r="G56" i="78"/>
  <c r="G12" i="78"/>
  <c r="F320" i="77"/>
  <c r="G320" i="77" s="1"/>
  <c r="G18" i="78"/>
  <c r="M270" i="78"/>
  <c r="N270" i="78" s="1"/>
  <c r="M268" i="78"/>
  <c r="N268" i="78" s="1"/>
  <c r="F404" i="77"/>
  <c r="H404" i="77" s="1"/>
  <c r="M419" i="77"/>
  <c r="M426" i="77"/>
  <c r="N426" i="77" s="1"/>
  <c r="M23" i="78"/>
  <c r="N23" i="78" s="1"/>
  <c r="M28" i="78"/>
  <c r="N28" i="78" s="1"/>
  <c r="M29" i="78"/>
  <c r="N29" i="78" s="1"/>
  <c r="M30" i="78"/>
  <c r="N30" i="78" s="1"/>
  <c r="M35" i="78"/>
  <c r="N35" i="78" s="1"/>
  <c r="M41" i="78"/>
  <c r="N41" i="78" s="1"/>
  <c r="M83" i="78"/>
  <c r="N83" i="78" s="1"/>
  <c r="M97" i="78"/>
  <c r="N97" i="78" s="1"/>
  <c r="M126" i="78"/>
  <c r="N126" i="78" s="1"/>
  <c r="M128" i="78"/>
  <c r="M135" i="78"/>
  <c r="N135" i="78" s="1"/>
  <c r="M143" i="78"/>
  <c r="N143" i="78" s="1"/>
  <c r="M148" i="78"/>
  <c r="M150" i="78"/>
  <c r="M153" i="78"/>
  <c r="N153" i="78" s="1"/>
  <c r="M160" i="78"/>
  <c r="M180" i="78"/>
  <c r="N180" i="78" s="1"/>
  <c r="M181" i="78"/>
  <c r="N181" i="78" s="1"/>
  <c r="M183" i="78"/>
  <c r="N183" i="78" s="1"/>
  <c r="M187" i="78"/>
  <c r="N187" i="78" s="1"/>
  <c r="M188" i="78"/>
  <c r="N188" i="78" s="1"/>
  <c r="M190" i="78"/>
  <c r="N190" i="78" s="1"/>
  <c r="M195" i="78"/>
  <c r="N195" i="78" s="1"/>
  <c r="M196" i="78"/>
  <c r="N196" i="78" s="1"/>
  <c r="M197" i="78"/>
  <c r="N197" i="78" s="1"/>
  <c r="M199" i="78"/>
  <c r="N199" i="78" s="1"/>
  <c r="M200" i="78"/>
  <c r="N200" i="78" s="1"/>
  <c r="G16" i="78"/>
  <c r="M214" i="77"/>
  <c r="N214" i="77" s="1"/>
  <c r="F457" i="77"/>
  <c r="G457" i="77" s="1"/>
  <c r="M479" i="77"/>
  <c r="N479" i="77" s="1"/>
  <c r="G58" i="78"/>
  <c r="G14" i="78"/>
  <c r="M43" i="78"/>
  <c r="N43" i="78" s="1"/>
  <c r="M45" i="78"/>
  <c r="N45" i="78" s="1"/>
  <c r="M47" i="78"/>
  <c r="N47" i="78" s="1"/>
  <c r="F180" i="78"/>
  <c r="G180" i="78" s="1"/>
  <c r="M49" i="78"/>
  <c r="N49" i="78" s="1"/>
  <c r="M50" i="78"/>
  <c r="N50" i="78" s="1"/>
  <c r="M74" i="78"/>
  <c r="N74" i="78" s="1"/>
  <c r="N210" i="78"/>
  <c r="M201" i="78"/>
  <c r="N201" i="78" s="1"/>
  <c r="G28" i="78"/>
  <c r="G158" i="78"/>
  <c r="M212" i="78"/>
  <c r="N212" i="78" s="1"/>
  <c r="M83" i="77"/>
  <c r="N83" i="77" s="1"/>
  <c r="M100" i="78"/>
  <c r="N100" i="78" s="1"/>
  <c r="M88" i="77"/>
  <c r="N88" i="77" s="1"/>
  <c r="M89" i="77"/>
  <c r="N89" i="77" s="1"/>
  <c r="M92" i="77"/>
  <c r="N92" i="77" s="1"/>
  <c r="M94" i="77"/>
  <c r="N94" i="77" s="1"/>
  <c r="M106" i="77"/>
  <c r="M36" i="78"/>
  <c r="N36" i="78" s="1"/>
  <c r="M38" i="78"/>
  <c r="N38" i="78" s="1"/>
  <c r="M39" i="78"/>
  <c r="M53" i="78"/>
  <c r="M84" i="78"/>
  <c r="N84" i="78" s="1"/>
  <c r="M85" i="78"/>
  <c r="N85" i="78" s="1"/>
  <c r="M90" i="78"/>
  <c r="N90" i="78" s="1"/>
  <c r="M94" i="78"/>
  <c r="N94" i="78" s="1"/>
  <c r="G151" i="78"/>
  <c r="M25" i="78"/>
  <c r="N25" i="78" s="1"/>
  <c r="M75" i="78"/>
  <c r="N75" i="78" s="1"/>
  <c r="M80" i="78"/>
  <c r="N80" i="78" s="1"/>
  <c r="M235" i="77"/>
  <c r="N235" i="77" s="1"/>
  <c r="F196" i="78"/>
  <c r="G196" i="78" s="1"/>
  <c r="L344" i="77"/>
  <c r="M104" i="78"/>
  <c r="N104" i="78" s="1"/>
  <c r="M106" i="78"/>
  <c r="N106" i="78" s="1"/>
  <c r="M156" i="78"/>
  <c r="N156" i="78" s="1"/>
  <c r="F212" i="78"/>
  <c r="B214" i="78"/>
  <c r="D192" i="78"/>
  <c r="E214" i="78"/>
  <c r="M102" i="77"/>
  <c r="F211" i="78"/>
  <c r="G211" i="78" s="1"/>
  <c r="M107" i="78"/>
  <c r="N107" i="78" s="1"/>
  <c r="F133" i="78"/>
  <c r="M82" i="77"/>
  <c r="N82" i="77" s="1"/>
  <c r="M85" i="77"/>
  <c r="N85" i="77" s="1"/>
  <c r="K247" i="78"/>
  <c r="M96" i="77"/>
  <c r="B76" i="78"/>
  <c r="B79" i="78" s="1"/>
  <c r="F84" i="78"/>
  <c r="G84" i="78" s="1"/>
  <c r="F144" i="78"/>
  <c r="G144" i="78" s="1"/>
  <c r="F146" i="78"/>
  <c r="G146" i="78" s="1"/>
  <c r="E161" i="78"/>
  <c r="M208" i="78"/>
  <c r="N208" i="78" s="1"/>
  <c r="M98" i="77"/>
  <c r="C49" i="78"/>
  <c r="B108" i="78"/>
  <c r="F142" i="78"/>
  <c r="G142" i="78" s="1"/>
  <c r="M361" i="77"/>
  <c r="N361" i="77" s="1"/>
  <c r="F194" i="78"/>
  <c r="G194" i="78" s="1"/>
  <c r="M137" i="78"/>
  <c r="N137" i="78" s="1"/>
  <c r="M145" i="78"/>
  <c r="N145" i="78" s="1"/>
  <c r="M152" i="78"/>
  <c r="F188" i="78"/>
  <c r="G188" i="78" s="1"/>
  <c r="B192" i="78"/>
  <c r="F87" i="78"/>
  <c r="G87" i="78" s="1"/>
  <c r="F42" i="78"/>
  <c r="F77" i="78"/>
  <c r="G77" i="78" s="1"/>
  <c r="F22" i="78"/>
  <c r="G22" i="78" s="1"/>
  <c r="M75" i="77"/>
  <c r="N75" i="77" s="1"/>
  <c r="M95" i="77"/>
  <c r="K101" i="77"/>
  <c r="M236" i="77"/>
  <c r="N236" i="77" s="1"/>
  <c r="M253" i="77"/>
  <c r="N253" i="77" s="1"/>
  <c r="M262" i="77"/>
  <c r="N262" i="77" s="1"/>
  <c r="M341" i="77"/>
  <c r="N341" i="77" s="1"/>
  <c r="J344" i="77"/>
  <c r="C134" i="78"/>
  <c r="G134" i="78" s="1"/>
  <c r="B149" i="78"/>
  <c r="F151" i="78"/>
  <c r="D185" i="78"/>
  <c r="M22" i="78"/>
  <c r="N22" i="78" s="1"/>
  <c r="D23" i="78"/>
  <c r="M31" i="78"/>
  <c r="N31" i="78" s="1"/>
  <c r="M34" i="78"/>
  <c r="N34" i="78" s="1"/>
  <c r="M129" i="78"/>
  <c r="M136" i="78"/>
  <c r="N148" i="78"/>
  <c r="M151" i="78"/>
  <c r="N160" i="78"/>
  <c r="I214" i="78"/>
  <c r="D207" i="78"/>
  <c r="F45" i="78"/>
  <c r="I238" i="77"/>
  <c r="M249" i="77"/>
  <c r="N249" i="77" s="1"/>
  <c r="M345" i="77"/>
  <c r="K251" i="78"/>
  <c r="I258" i="78"/>
  <c r="F160" i="78"/>
  <c r="B179" i="78"/>
  <c r="F179" i="78" s="1"/>
  <c r="G179" i="78" s="1"/>
  <c r="I532" i="77"/>
  <c r="M32" i="78"/>
  <c r="N32" i="78" s="1"/>
  <c r="K55" i="78"/>
  <c r="K79" i="78"/>
  <c r="M81" i="78"/>
  <c r="N81" i="78" s="1"/>
  <c r="N127" i="78"/>
  <c r="M134" i="78"/>
  <c r="M140" i="78"/>
  <c r="N140" i="78" s="1"/>
  <c r="M142" i="78"/>
  <c r="N142" i="78" s="1"/>
  <c r="M155" i="78"/>
  <c r="N155" i="78" s="1"/>
  <c r="M159" i="78"/>
  <c r="I185" i="78"/>
  <c r="M184" i="78"/>
  <c r="N184" i="78" s="1"/>
  <c r="M189" i="78"/>
  <c r="N189" i="78" s="1"/>
  <c r="L207" i="78"/>
  <c r="L218" i="78" s="1"/>
  <c r="M204" i="78"/>
  <c r="N204" i="78" s="1"/>
  <c r="D93" i="78"/>
  <c r="F93" i="78" s="1"/>
  <c r="K252" i="78"/>
  <c r="M252" i="77"/>
  <c r="N252" i="77" s="1"/>
  <c r="F210" i="78"/>
  <c r="G210" i="78" s="1"/>
  <c r="N105" i="78"/>
  <c r="M84" i="77"/>
  <c r="N84" i="77" s="1"/>
  <c r="B31" i="78"/>
  <c r="I86" i="77"/>
  <c r="I243" i="78"/>
  <c r="B91" i="78"/>
  <c r="I250" i="78"/>
  <c r="M250" i="77"/>
  <c r="N250" i="77" s="1"/>
  <c r="M365" i="77"/>
  <c r="N365" i="77" s="1"/>
  <c r="B153" i="78"/>
  <c r="F39" i="78"/>
  <c r="G39" i="78" s="1"/>
  <c r="G212" i="78"/>
  <c r="E192" i="78"/>
  <c r="M161" i="78"/>
  <c r="J262" i="78"/>
  <c r="C50" i="78"/>
  <c r="M103" i="77"/>
  <c r="E51" i="78"/>
  <c r="L108" i="77"/>
  <c r="L263" i="78"/>
  <c r="M132" i="77"/>
  <c r="N132" i="77" s="1"/>
  <c r="C182" i="78"/>
  <c r="J503" i="77"/>
  <c r="M500" i="77"/>
  <c r="N500" i="77" s="1"/>
  <c r="E184" i="78"/>
  <c r="F184" i="78" s="1"/>
  <c r="G184" i="78" s="1"/>
  <c r="L503" i="77"/>
  <c r="L536" i="77" s="1"/>
  <c r="M502" i="77"/>
  <c r="N502" i="77" s="1"/>
  <c r="N42" i="78"/>
  <c r="M42" i="78"/>
  <c r="L252" i="78"/>
  <c r="E40" i="78"/>
  <c r="F101" i="77"/>
  <c r="E106" i="78"/>
  <c r="L265" i="78"/>
  <c r="F419" i="77"/>
  <c r="I366" i="77"/>
  <c r="F204" i="78"/>
  <c r="F199" i="78"/>
  <c r="M48" i="78"/>
  <c r="J232" i="78"/>
  <c r="J79" i="77"/>
  <c r="C20" i="78"/>
  <c r="K233" i="78"/>
  <c r="K79" i="77"/>
  <c r="D25" i="78"/>
  <c r="D26" i="78" s="1"/>
  <c r="K237" i="78"/>
  <c r="J86" i="77"/>
  <c r="C27" i="78"/>
  <c r="F27" i="78" s="1"/>
  <c r="J239" i="78"/>
  <c r="M80" i="77"/>
  <c r="N80" i="77" s="1"/>
  <c r="F214" i="77"/>
  <c r="G214" i="77" s="1"/>
  <c r="D73" i="78"/>
  <c r="D79" i="78" s="1"/>
  <c r="M232" i="77"/>
  <c r="N232" i="77" s="1"/>
  <c r="K238" i="77"/>
  <c r="C78" i="78"/>
  <c r="J238" i="77"/>
  <c r="J237" i="78"/>
  <c r="F33" i="77"/>
  <c r="G33" i="77" s="1"/>
  <c r="J253" i="78"/>
  <c r="C94" i="78"/>
  <c r="C105" i="78"/>
  <c r="M264" i="77"/>
  <c r="N264" i="77" s="1"/>
  <c r="J264" i="78"/>
  <c r="E33" i="78"/>
  <c r="M48" i="77"/>
  <c r="L253" i="78"/>
  <c r="E94" i="78"/>
  <c r="M263" i="77"/>
  <c r="N263" i="77" s="1"/>
  <c r="C104" i="78"/>
  <c r="J263" i="78"/>
  <c r="J267" i="77"/>
  <c r="E105" i="78"/>
  <c r="L267" i="77"/>
  <c r="D107" i="78"/>
  <c r="K266" i="78"/>
  <c r="K267" i="77"/>
  <c r="M266" i="77"/>
  <c r="N266" i="77" s="1"/>
  <c r="M472" i="77"/>
  <c r="N472" i="77" s="1"/>
  <c r="D195" i="78"/>
  <c r="M513" i="77"/>
  <c r="N513" i="77" s="1"/>
  <c r="E198" i="78"/>
  <c r="M516" i="77"/>
  <c r="N516" i="77" s="1"/>
  <c r="B203" i="78"/>
  <c r="M521" i="77"/>
  <c r="N521" i="77" s="1"/>
  <c r="I256" i="78"/>
  <c r="J33" i="78"/>
  <c r="L62" i="79" s="1"/>
  <c r="M27" i="78"/>
  <c r="M194" i="78"/>
  <c r="N194" i="78" s="1"/>
  <c r="J246" i="78"/>
  <c r="C34" i="78"/>
  <c r="M39" i="79" s="1"/>
  <c r="M87" i="77"/>
  <c r="N87" i="77" s="1"/>
  <c r="D88" i="78"/>
  <c r="M247" i="77"/>
  <c r="N247" i="77" s="1"/>
  <c r="D159" i="78"/>
  <c r="K265" i="78"/>
  <c r="M265" i="77"/>
  <c r="N265" i="77" s="1"/>
  <c r="F26" i="77"/>
  <c r="G26" i="77" s="1"/>
  <c r="F79" i="77"/>
  <c r="D81" i="78"/>
  <c r="M240" i="77"/>
  <c r="N240" i="77" s="1"/>
  <c r="B85" i="78"/>
  <c r="F85" i="78" s="1"/>
  <c r="M244" i="77"/>
  <c r="N244" i="77" s="1"/>
  <c r="I245" i="77"/>
  <c r="E136" i="78"/>
  <c r="M348" i="77"/>
  <c r="N348" i="77" s="1"/>
  <c r="L242" i="78"/>
  <c r="M108" i="78"/>
  <c r="N108" i="78" s="1"/>
  <c r="M33" i="77"/>
  <c r="N33" i="77" s="1"/>
  <c r="J236" i="78"/>
  <c r="L237" i="78"/>
  <c r="E25" i="78"/>
  <c r="K86" i="77"/>
  <c r="K240" i="78"/>
  <c r="D28" i="78"/>
  <c r="M81" i="77"/>
  <c r="E92" i="78"/>
  <c r="M251" i="77"/>
  <c r="N251" i="77" s="1"/>
  <c r="L251" i="78"/>
  <c r="L254" i="78"/>
  <c r="L260" i="77"/>
  <c r="M254" i="77"/>
  <c r="N254" i="77" s="1"/>
  <c r="K344" i="77"/>
  <c r="D128" i="78"/>
  <c r="F128" i="78" s="1"/>
  <c r="K234" i="78"/>
  <c r="D130" i="78"/>
  <c r="F130" i="78" s="1"/>
  <c r="M342" i="77"/>
  <c r="L351" i="77"/>
  <c r="E135" i="78"/>
  <c r="C187" i="78"/>
  <c r="M505" i="77"/>
  <c r="N505" i="77" s="1"/>
  <c r="G129" i="78"/>
  <c r="F129" i="78"/>
  <c r="F185" i="77"/>
  <c r="G185" i="77" s="1"/>
  <c r="F192" i="77"/>
  <c r="G192" i="77" s="1"/>
  <c r="E73" i="78"/>
  <c r="E82" i="78"/>
  <c r="L245" i="77"/>
  <c r="B138" i="78"/>
  <c r="M350" i="77"/>
  <c r="N350" i="77" s="1"/>
  <c r="I351" i="77"/>
  <c r="N213" i="78"/>
  <c r="F156" i="78"/>
  <c r="G128" i="78"/>
  <c r="M100" i="77"/>
  <c r="B47" i="78"/>
  <c r="I259" i="78"/>
  <c r="F291" i="77"/>
  <c r="C137" i="78"/>
  <c r="M349" i="77"/>
  <c r="D150" i="78"/>
  <c r="K256" i="78"/>
  <c r="M101" i="78"/>
  <c r="M73" i="77"/>
  <c r="I232" i="78"/>
  <c r="B20" i="78"/>
  <c r="J233" i="78"/>
  <c r="C21" i="78"/>
  <c r="G21" i="78" s="1"/>
  <c r="K244" i="78"/>
  <c r="D43" i="78"/>
  <c r="D48" i="78" s="1"/>
  <c r="K255" i="78"/>
  <c r="K245" i="77"/>
  <c r="D80" i="78"/>
  <c r="M239" i="77"/>
  <c r="N239" i="77" s="1"/>
  <c r="D95" i="78"/>
  <c r="K260" i="77"/>
  <c r="E100" i="78"/>
  <c r="E101" i="78" s="1"/>
  <c r="M298" i="77"/>
  <c r="N298" i="77" s="1"/>
  <c r="B132" i="78"/>
  <c r="D155" i="78"/>
  <c r="K261" i="78"/>
  <c r="K373" i="77"/>
  <c r="M367" i="77"/>
  <c r="N367" i="77" s="1"/>
  <c r="F158" i="78"/>
  <c r="C159" i="78"/>
  <c r="K207" i="78"/>
  <c r="M203" i="78"/>
  <c r="M154" i="78"/>
  <c r="M76" i="77"/>
  <c r="N76" i="77" s="1"/>
  <c r="I235" i="78"/>
  <c r="B23" i="78"/>
  <c r="F23" i="78" s="1"/>
  <c r="G23" i="78" s="1"/>
  <c r="K236" i="78"/>
  <c r="C29" i="78"/>
  <c r="L248" i="78"/>
  <c r="E36" i="78"/>
  <c r="O39" i="79" s="1"/>
  <c r="M93" i="77"/>
  <c r="N93" i="77" s="1"/>
  <c r="M161" i="77"/>
  <c r="F207" i="77"/>
  <c r="G207" i="77" s="1"/>
  <c r="M243" i="77"/>
  <c r="N243" i="77" s="1"/>
  <c r="K243" i="78"/>
  <c r="F351" i="77"/>
  <c r="G351" i="77" s="1"/>
  <c r="C152" i="78"/>
  <c r="J258" i="78"/>
  <c r="G126" i="78"/>
  <c r="F126" i="78"/>
  <c r="M26" i="77"/>
  <c r="N26" i="77" s="1"/>
  <c r="M90" i="77"/>
  <c r="N90" i="77" s="1"/>
  <c r="J249" i="78"/>
  <c r="C37" i="78"/>
  <c r="P39" i="79" s="1"/>
  <c r="L250" i="78"/>
  <c r="M91" i="77"/>
  <c r="N91" i="77" s="1"/>
  <c r="E46" i="78"/>
  <c r="M99" i="77"/>
  <c r="D50" i="78"/>
  <c r="D55" i="78" s="1"/>
  <c r="K262" i="78"/>
  <c r="D145" i="78"/>
  <c r="F145" i="78" s="1"/>
  <c r="M357" i="77"/>
  <c r="N357" i="77" s="1"/>
  <c r="K503" i="77"/>
  <c r="N130" i="78"/>
  <c r="M130" i="78"/>
  <c r="J132" i="78"/>
  <c r="C32" i="78"/>
  <c r="J244" i="78"/>
  <c r="C43" i="78"/>
  <c r="G43" i="78" s="1"/>
  <c r="C131" i="78"/>
  <c r="D134" i="78"/>
  <c r="K351" i="77"/>
  <c r="J351" i="77"/>
  <c r="B159" i="78"/>
  <c r="M371" i="77"/>
  <c r="I265" i="78"/>
  <c r="J26" i="78"/>
  <c r="L232" i="78"/>
  <c r="L236" i="78"/>
  <c r="L261" i="78"/>
  <c r="E49" i="78"/>
  <c r="F49" i="78" s="1"/>
  <c r="M259" i="77"/>
  <c r="N259" i="77" s="1"/>
  <c r="B100" i="78"/>
  <c r="E202" i="78"/>
  <c r="L26" i="78"/>
  <c r="M20" i="78"/>
  <c r="M158" i="78"/>
  <c r="N158" i="78"/>
  <c r="M104" i="77"/>
  <c r="N104" i="77" s="1"/>
  <c r="B51" i="78"/>
  <c r="I108" i="77"/>
  <c r="E81" i="78"/>
  <c r="E127" i="78"/>
  <c r="E132" i="78" s="1"/>
  <c r="L233" i="78"/>
  <c r="E148" i="78"/>
  <c r="L366" i="77"/>
  <c r="C206" i="78"/>
  <c r="M74" i="77"/>
  <c r="B21" i="78"/>
  <c r="M78" i="77"/>
  <c r="N78" i="77" s="1"/>
  <c r="M185" i="77"/>
  <c r="N185" i="77" s="1"/>
  <c r="J245" i="77"/>
  <c r="M241" i="77"/>
  <c r="N241" i="77" s="1"/>
  <c r="B82" i="78"/>
  <c r="I241" i="78"/>
  <c r="M257" i="77"/>
  <c r="N257" i="77" s="1"/>
  <c r="I260" i="77"/>
  <c r="K263" i="78"/>
  <c r="F366" i="77"/>
  <c r="J373" i="77"/>
  <c r="F157" i="78"/>
  <c r="G157" i="78" s="1"/>
  <c r="N52" i="78"/>
  <c r="M52" i="78"/>
  <c r="I257" i="78"/>
  <c r="M97" i="77"/>
  <c r="F450" i="77"/>
  <c r="G450" i="77" s="1"/>
  <c r="F161" i="77"/>
  <c r="C181" i="78"/>
  <c r="M499" i="77"/>
  <c r="N499" i="77" s="1"/>
  <c r="N39" i="78"/>
  <c r="I55" i="78"/>
  <c r="M186" i="78"/>
  <c r="I192" i="78"/>
  <c r="K86" i="78"/>
  <c r="K232" i="78"/>
  <c r="K33" i="78"/>
  <c r="L55" i="78"/>
  <c r="V62" i="79" s="1"/>
  <c r="I79" i="78"/>
  <c r="M102" i="78"/>
  <c r="J510" i="77"/>
  <c r="B206" i="78"/>
  <c r="M524" i="77"/>
  <c r="N524" i="77" s="1"/>
  <c r="M46" i="78"/>
  <c r="L373" i="77"/>
  <c r="F426" i="77"/>
  <c r="H426" i="77" s="1"/>
  <c r="M24" i="78"/>
  <c r="N24" i="78" s="1"/>
  <c r="J79" i="78"/>
  <c r="I86" i="78"/>
  <c r="M89" i="78"/>
  <c r="M96" i="78"/>
  <c r="M98" i="78"/>
  <c r="M138" i="78"/>
  <c r="K192" i="78"/>
  <c r="M147" i="78"/>
  <c r="N147" i="78" s="1"/>
  <c r="I132" i="78"/>
  <c r="K139" i="78"/>
  <c r="M139" i="78" s="1"/>
  <c r="M206" i="78"/>
  <c r="M144" i="78"/>
  <c r="M92" i="78"/>
  <c r="N128" i="78"/>
  <c r="N134" i="78"/>
  <c r="N136" i="78"/>
  <c r="M146" i="78"/>
  <c r="M198" i="78"/>
  <c r="F83" i="79" l="1"/>
  <c r="F86" i="79" s="1"/>
  <c r="J83" i="79"/>
  <c r="J86" i="79"/>
  <c r="V130" i="79"/>
  <c r="V133" i="79" s="1"/>
  <c r="F296" i="79"/>
  <c r="O324" i="77"/>
  <c r="O276" i="77"/>
  <c r="O322" i="77"/>
  <c r="O321" i="77"/>
  <c r="O323" i="77"/>
  <c r="H277" i="77"/>
  <c r="H322" i="77"/>
  <c r="H276" i="77"/>
  <c r="H321" i="77"/>
  <c r="H280" i="77"/>
  <c r="H323" i="77"/>
  <c r="T177" i="79"/>
  <c r="T180" i="79" s="1"/>
  <c r="H295" i="77"/>
  <c r="H289" i="77"/>
  <c r="H285" i="77"/>
  <c r="H292" i="77"/>
  <c r="H286" i="77"/>
  <c r="T60" i="79"/>
  <c r="T63" i="79" s="1"/>
  <c r="R200" i="79"/>
  <c r="R203" i="79" s="1"/>
  <c r="Q224" i="79"/>
  <c r="R294" i="79"/>
  <c r="S294" i="79"/>
  <c r="M532" i="77"/>
  <c r="N532" i="77" s="1"/>
  <c r="F213" i="78"/>
  <c r="G213" i="78" s="1"/>
  <c r="E207" i="78"/>
  <c r="F200" i="78"/>
  <c r="G200" i="78" s="1"/>
  <c r="F201" i="78"/>
  <c r="G201" i="78" s="1"/>
  <c r="S60" i="79"/>
  <c r="S63" i="79" s="1"/>
  <c r="T247" i="79"/>
  <c r="T250" i="79" s="1"/>
  <c r="M247" i="79"/>
  <c r="M250" i="79" s="1"/>
  <c r="F197" i="78"/>
  <c r="G197" i="78" s="1"/>
  <c r="M294" i="79"/>
  <c r="L248" i="79"/>
  <c r="E185" i="78"/>
  <c r="C214" i="78"/>
  <c r="V249" i="79" s="1"/>
  <c r="V295" i="79" s="1"/>
  <c r="V248" i="79"/>
  <c r="N200" i="79"/>
  <c r="N203" i="79" s="1"/>
  <c r="P294" i="79"/>
  <c r="P293" i="79" s="1"/>
  <c r="P296" i="79" s="1"/>
  <c r="S247" i="79"/>
  <c r="S250" i="79" s="1"/>
  <c r="Q200" i="79"/>
  <c r="Q203" i="79" s="1"/>
  <c r="M200" i="79"/>
  <c r="M203" i="79" s="1"/>
  <c r="N294" i="79"/>
  <c r="N293" i="79" s="1"/>
  <c r="N296" i="79" s="1"/>
  <c r="S200" i="79"/>
  <c r="S203" i="79" s="1"/>
  <c r="Q225" i="79"/>
  <c r="Q223" i="79" s="1"/>
  <c r="Q226" i="79" s="1"/>
  <c r="M207" i="78"/>
  <c r="Q294" i="79"/>
  <c r="C207" i="78"/>
  <c r="U249" i="79" s="1"/>
  <c r="R270" i="79"/>
  <c r="R273" i="79" s="1"/>
  <c r="F195" i="78"/>
  <c r="F193" i="78"/>
  <c r="G193" i="78" s="1"/>
  <c r="T295" i="79"/>
  <c r="T293" i="79" s="1"/>
  <c r="T296" i="79" s="1"/>
  <c r="K536" i="77"/>
  <c r="C192" i="78"/>
  <c r="L249" i="79" s="1"/>
  <c r="L295" i="79" s="1"/>
  <c r="L238" i="78"/>
  <c r="I377" i="77"/>
  <c r="F140" i="78"/>
  <c r="G140" i="78" s="1"/>
  <c r="O270" i="79"/>
  <c r="O273" i="79" s="1"/>
  <c r="F149" i="78"/>
  <c r="G149" i="78" s="1"/>
  <c r="T270" i="79"/>
  <c r="T273" i="79" s="1"/>
  <c r="P270" i="79"/>
  <c r="P273" i="79" s="1"/>
  <c r="S84" i="79"/>
  <c r="M85" i="79"/>
  <c r="Q85" i="79"/>
  <c r="M84" i="79"/>
  <c r="F147" i="78"/>
  <c r="F143" i="78"/>
  <c r="G143" i="78" s="1"/>
  <c r="Q155" i="79"/>
  <c r="T224" i="79"/>
  <c r="L131" i="79"/>
  <c r="L130" i="79" s="1"/>
  <c r="L133" i="79" s="1"/>
  <c r="F138" i="78"/>
  <c r="G138" i="78" s="1"/>
  <c r="C132" i="78"/>
  <c r="K179" i="79" s="1"/>
  <c r="V200" i="79"/>
  <c r="V203" i="79" s="1"/>
  <c r="M218" i="77"/>
  <c r="P225" i="79"/>
  <c r="P224" i="79"/>
  <c r="M155" i="79"/>
  <c r="N270" i="79"/>
  <c r="N273" i="79" s="1"/>
  <c r="Q270" i="79"/>
  <c r="Q273" i="79" s="1"/>
  <c r="M270" i="79"/>
  <c r="M273" i="79" s="1"/>
  <c r="F90" i="78"/>
  <c r="G90" i="78" s="1"/>
  <c r="C101" i="78"/>
  <c r="K108" i="79"/>
  <c r="V61" i="79"/>
  <c r="V60" i="79" s="1"/>
  <c r="V63" i="79" s="1"/>
  <c r="I267" i="78"/>
  <c r="K59" i="78"/>
  <c r="F96" i="78"/>
  <c r="G96" i="78" s="1"/>
  <c r="R60" i="79"/>
  <c r="R63" i="79" s="1"/>
  <c r="M255" i="78"/>
  <c r="N255" i="78" s="1"/>
  <c r="N85" i="79"/>
  <c r="N83" i="79" s="1"/>
  <c r="N86" i="79" s="1"/>
  <c r="R83" i="79"/>
  <c r="R86" i="79" s="1"/>
  <c r="P85" i="79"/>
  <c r="F92" i="78"/>
  <c r="L271" i="77"/>
  <c r="F88" i="78"/>
  <c r="M248" i="78"/>
  <c r="N248" i="78" s="1"/>
  <c r="F89" i="78"/>
  <c r="G89" i="78" s="1"/>
  <c r="C86" i="78"/>
  <c r="F83" i="78"/>
  <c r="G83" i="78" s="1"/>
  <c r="F76" i="78"/>
  <c r="G76" i="78" s="1"/>
  <c r="M235" i="78"/>
  <c r="N235" i="78" s="1"/>
  <c r="M234" i="78"/>
  <c r="N234" i="78" s="1"/>
  <c r="M266" i="78"/>
  <c r="N266" i="78" s="1"/>
  <c r="F47" i="78"/>
  <c r="R37" i="79"/>
  <c r="R40" i="79" s="1"/>
  <c r="F41" i="78"/>
  <c r="G41" i="78" s="1"/>
  <c r="U130" i="79"/>
  <c r="U133" i="79" s="1"/>
  <c r="F54" i="78"/>
  <c r="G52" i="78"/>
  <c r="M262" i="78"/>
  <c r="N262" i="78" s="1"/>
  <c r="C55" i="78"/>
  <c r="M224" i="79"/>
  <c r="M223" i="79" s="1"/>
  <c r="M226" i="79" s="1"/>
  <c r="F38" i="78"/>
  <c r="K260" i="78"/>
  <c r="T200" i="79"/>
  <c r="T203" i="79" s="1"/>
  <c r="N37" i="79"/>
  <c r="N40" i="79" s="1"/>
  <c r="I112" i="77"/>
  <c r="K218" i="78"/>
  <c r="F35" i="78"/>
  <c r="M259" i="78"/>
  <c r="N259" i="78" s="1"/>
  <c r="G44" i="78"/>
  <c r="M247" i="78"/>
  <c r="N247" i="78" s="1"/>
  <c r="M240" i="78"/>
  <c r="N240" i="78" s="1"/>
  <c r="Y223" i="79"/>
  <c r="S293" i="79"/>
  <c r="S296" i="79" s="1"/>
  <c r="J293" i="79"/>
  <c r="J296" i="79" s="1"/>
  <c r="O85" i="79"/>
  <c r="O83" i="79" s="1"/>
  <c r="O37" i="79"/>
  <c r="O40" i="79" s="1"/>
  <c r="K201" i="79"/>
  <c r="I165" i="78"/>
  <c r="K132" i="79"/>
  <c r="Z132" i="79" s="1"/>
  <c r="J112" i="78"/>
  <c r="K131" i="79"/>
  <c r="I112" i="78"/>
  <c r="K202" i="79"/>
  <c r="Z202" i="79" s="1"/>
  <c r="J165" i="78"/>
  <c r="E218" i="78"/>
  <c r="T109" i="79"/>
  <c r="J271" i="77"/>
  <c r="K112" i="77"/>
  <c r="M185" i="78"/>
  <c r="N185" i="78" s="1"/>
  <c r="K271" i="79"/>
  <c r="I218" i="78"/>
  <c r="K112" i="78"/>
  <c r="I238" i="78"/>
  <c r="I271" i="77"/>
  <c r="M214" i="78"/>
  <c r="N214" i="78" s="1"/>
  <c r="V271" i="79"/>
  <c r="D218" i="78"/>
  <c r="J377" i="77"/>
  <c r="U271" i="79"/>
  <c r="R109" i="79"/>
  <c r="P155" i="79"/>
  <c r="N155" i="79"/>
  <c r="C154" i="79"/>
  <c r="C153" i="79" s="1"/>
  <c r="C156" i="79" s="1"/>
  <c r="C107" i="79"/>
  <c r="C110" i="79" s="1"/>
  <c r="D83" i="79"/>
  <c r="D86" i="79" s="1"/>
  <c r="H83" i="79"/>
  <c r="H86" i="79" s="1"/>
  <c r="X85" i="79"/>
  <c r="X40" i="79"/>
  <c r="C294" i="79"/>
  <c r="C293" i="79" s="1"/>
  <c r="C296" i="79" s="1"/>
  <c r="C247" i="79"/>
  <c r="C250" i="79" s="1"/>
  <c r="W294" i="79"/>
  <c r="W293" i="79" s="1"/>
  <c r="W296" i="79" s="1"/>
  <c r="W247" i="79"/>
  <c r="W250" i="79" s="1"/>
  <c r="S224" i="79"/>
  <c r="S223" i="79" s="1"/>
  <c r="S226" i="79" s="1"/>
  <c r="S177" i="79"/>
  <c r="S180" i="79" s="1"/>
  <c r="R154" i="79"/>
  <c r="R107" i="79"/>
  <c r="I154" i="79"/>
  <c r="I153" i="79" s="1"/>
  <c r="I156" i="79" s="1"/>
  <c r="I107" i="79"/>
  <c r="I110" i="79" s="1"/>
  <c r="E177" i="79"/>
  <c r="E224" i="79"/>
  <c r="E223" i="79" s="1"/>
  <c r="I85" i="79"/>
  <c r="R178" i="79"/>
  <c r="F377" i="77"/>
  <c r="M165" i="77"/>
  <c r="E84" i="79"/>
  <c r="E37" i="79"/>
  <c r="Y84" i="79"/>
  <c r="Y37" i="79"/>
  <c r="Y40" i="79" s="1"/>
  <c r="H180" i="79"/>
  <c r="H225" i="79"/>
  <c r="H226" i="79" s="1"/>
  <c r="I294" i="79"/>
  <c r="I293" i="79" s="1"/>
  <c r="I296" i="79" s="1"/>
  <c r="I247" i="79"/>
  <c r="I250" i="79" s="1"/>
  <c r="J180" i="79"/>
  <c r="J225" i="79"/>
  <c r="J177" i="79"/>
  <c r="O295" i="79"/>
  <c r="T37" i="79"/>
  <c r="T40" i="79" s="1"/>
  <c r="T84" i="79"/>
  <c r="T83" i="79" s="1"/>
  <c r="T86" i="79" s="1"/>
  <c r="U272" i="79"/>
  <c r="Z272" i="79" s="1"/>
  <c r="L271" i="79"/>
  <c r="M344" i="77"/>
  <c r="N344" i="77" s="1"/>
  <c r="K377" i="77"/>
  <c r="L112" i="77"/>
  <c r="H223" i="79"/>
  <c r="E154" i="79"/>
  <c r="E153" i="79" s="1"/>
  <c r="E156" i="79" s="1"/>
  <c r="E107" i="79"/>
  <c r="J154" i="79"/>
  <c r="J153" i="79" s="1"/>
  <c r="J156" i="79" s="1"/>
  <c r="J107" i="79"/>
  <c r="J110" i="79" s="1"/>
  <c r="C224" i="79"/>
  <c r="C177" i="79"/>
  <c r="X225" i="79"/>
  <c r="X177" i="79"/>
  <c r="X180" i="79" s="1"/>
  <c r="L201" i="79"/>
  <c r="L200" i="79" s="1"/>
  <c r="L203" i="79" s="1"/>
  <c r="M37" i="79"/>
  <c r="M40" i="79" s="1"/>
  <c r="M430" i="77"/>
  <c r="P154" i="79"/>
  <c r="P107" i="79"/>
  <c r="P110" i="79" s="1"/>
  <c r="Q37" i="79"/>
  <c r="Q40" i="79" s="1"/>
  <c r="Q84" i="79"/>
  <c r="C40" i="79"/>
  <c r="C85" i="79"/>
  <c r="W85" i="79"/>
  <c r="W40" i="79"/>
  <c r="D294" i="79"/>
  <c r="D293" i="79" s="1"/>
  <c r="D296" i="79" s="1"/>
  <c r="D247" i="79"/>
  <c r="D250" i="79" s="1"/>
  <c r="X247" i="79"/>
  <c r="X250" i="79" s="1"/>
  <c r="X294" i="79"/>
  <c r="X293" i="79" s="1"/>
  <c r="X296" i="79" s="1"/>
  <c r="G84" i="79"/>
  <c r="G37" i="79"/>
  <c r="G107" i="79"/>
  <c r="G110" i="79" s="1"/>
  <c r="G154" i="79"/>
  <c r="G153" i="79" s="1"/>
  <c r="G156" i="79" s="1"/>
  <c r="Q295" i="79"/>
  <c r="Q293" i="79" s="1"/>
  <c r="Q296" i="79" s="1"/>
  <c r="T225" i="79"/>
  <c r="G324" i="77"/>
  <c r="F218" i="77"/>
  <c r="K271" i="77"/>
  <c r="U109" i="79"/>
  <c r="L377" i="77"/>
  <c r="B294" i="79"/>
  <c r="B247" i="79"/>
  <c r="B250" i="79" s="1"/>
  <c r="O248" i="79"/>
  <c r="O155" i="79"/>
  <c r="F154" i="79"/>
  <c r="F153" i="79" s="1"/>
  <c r="F156" i="79" s="1"/>
  <c r="F107" i="79"/>
  <c r="B84" i="79"/>
  <c r="B37" i="79"/>
  <c r="D180" i="79"/>
  <c r="D225" i="79"/>
  <c r="D226" i="79" s="1"/>
  <c r="G294" i="79"/>
  <c r="G293" i="79" s="1"/>
  <c r="G296" i="79" s="1"/>
  <c r="G247" i="79"/>
  <c r="G250" i="79" s="1"/>
  <c r="F430" i="77"/>
  <c r="O154" i="79"/>
  <c r="O107" i="79"/>
  <c r="O110" i="79" s="1"/>
  <c r="D154" i="79"/>
  <c r="D153" i="79" s="1"/>
  <c r="D156" i="79" s="1"/>
  <c r="D107" i="79"/>
  <c r="D110" i="79" s="1"/>
  <c r="Y154" i="79"/>
  <c r="Y153" i="79" s="1"/>
  <c r="Y156" i="79" s="1"/>
  <c r="Y107" i="79"/>
  <c r="Y110" i="79" s="1"/>
  <c r="E85" i="79"/>
  <c r="E40" i="79"/>
  <c r="Y85" i="79"/>
  <c r="N224" i="79"/>
  <c r="N223" i="79" s="1"/>
  <c r="N226" i="79" s="1"/>
  <c r="N177" i="79"/>
  <c r="N180" i="79" s="1"/>
  <c r="D177" i="79"/>
  <c r="I84" i="79"/>
  <c r="I83" i="79" s="1"/>
  <c r="I37" i="79"/>
  <c r="I40" i="79" s="1"/>
  <c r="E294" i="79"/>
  <c r="E293" i="79" s="1"/>
  <c r="E296" i="79" s="1"/>
  <c r="E247" i="79"/>
  <c r="E250" i="79" s="1"/>
  <c r="Y294" i="79"/>
  <c r="Y293" i="79" s="1"/>
  <c r="Y296" i="79" s="1"/>
  <c r="Y247" i="79"/>
  <c r="Y250" i="79" s="1"/>
  <c r="R225" i="79"/>
  <c r="Q177" i="79"/>
  <c r="Q180" i="79" s="1"/>
  <c r="I536" i="77"/>
  <c r="K165" i="78"/>
  <c r="L59" i="78"/>
  <c r="K62" i="79"/>
  <c r="J59" i="78"/>
  <c r="F159" i="78"/>
  <c r="J112" i="77"/>
  <c r="J536" i="77"/>
  <c r="F91" i="78"/>
  <c r="G91" i="78" s="1"/>
  <c r="Q108" i="79"/>
  <c r="S39" i="79"/>
  <c r="B154" i="79"/>
  <c r="B107" i="79"/>
  <c r="B110" i="79" s="1"/>
  <c r="H154" i="79"/>
  <c r="H153" i="79" s="1"/>
  <c r="H156" i="79" s="1"/>
  <c r="H107" i="79"/>
  <c r="H110" i="79" s="1"/>
  <c r="X154" i="79"/>
  <c r="X153" i="79" s="1"/>
  <c r="X156" i="79" s="1"/>
  <c r="X107" i="79"/>
  <c r="X110" i="79" s="1"/>
  <c r="B225" i="79"/>
  <c r="B180" i="79"/>
  <c r="B177" i="79"/>
  <c r="G223" i="79"/>
  <c r="G226" i="79" s="1"/>
  <c r="B40" i="79"/>
  <c r="B85" i="79"/>
  <c r="O224" i="79"/>
  <c r="O223" i="79" s="1"/>
  <c r="O226" i="79" s="1"/>
  <c r="O177" i="79"/>
  <c r="O180" i="79" s="1"/>
  <c r="S108" i="79"/>
  <c r="M154" i="79"/>
  <c r="M107" i="79"/>
  <c r="M110" i="79" s="1"/>
  <c r="G85" i="79"/>
  <c r="G40" i="79"/>
  <c r="F225" i="79"/>
  <c r="F177" i="79"/>
  <c r="F180" i="79" s="1"/>
  <c r="H294" i="79"/>
  <c r="H293" i="79" s="1"/>
  <c r="H296" i="79" s="1"/>
  <c r="H247" i="79"/>
  <c r="H250" i="79" s="1"/>
  <c r="C180" i="79"/>
  <c r="C225" i="79"/>
  <c r="C226" i="79" s="1"/>
  <c r="N108" i="79"/>
  <c r="I59" i="78"/>
  <c r="D223" i="79"/>
  <c r="C84" i="79"/>
  <c r="C83" i="79" s="1"/>
  <c r="C37" i="79"/>
  <c r="W84" i="79"/>
  <c r="W83" i="79" s="1"/>
  <c r="W37" i="79"/>
  <c r="R249" i="79"/>
  <c r="M295" i="79"/>
  <c r="M177" i="79"/>
  <c r="M180" i="79" s="1"/>
  <c r="N324" i="77"/>
  <c r="P37" i="79"/>
  <c r="P40" i="79" s="1"/>
  <c r="P84" i="79"/>
  <c r="P83" i="79" s="1"/>
  <c r="P86" i="79" s="1"/>
  <c r="L61" i="79"/>
  <c r="O214" i="77"/>
  <c r="N218" i="77"/>
  <c r="M257" i="78"/>
  <c r="N257" i="78" s="1"/>
  <c r="J260" i="78"/>
  <c r="B185" i="78"/>
  <c r="B86" i="78"/>
  <c r="M264" i="78"/>
  <c r="N264" i="78" s="1"/>
  <c r="F53" i="78"/>
  <c r="M101" i="77"/>
  <c r="M241" i="78"/>
  <c r="N241" i="78" s="1"/>
  <c r="D161" i="78"/>
  <c r="F208" i="78"/>
  <c r="G208" i="78" s="1"/>
  <c r="F483" i="77"/>
  <c r="E108" i="78"/>
  <c r="B139" i="78"/>
  <c r="M244" i="78"/>
  <c r="N244" i="78" s="1"/>
  <c r="M373" i="77"/>
  <c r="N373" i="77" s="1"/>
  <c r="J267" i="78"/>
  <c r="D132" i="78"/>
  <c r="F132" i="78" s="1"/>
  <c r="M236" i="78"/>
  <c r="N236" i="78" s="1"/>
  <c r="F43" i="78"/>
  <c r="M252" i="78"/>
  <c r="N252" i="78" s="1"/>
  <c r="G92" i="78"/>
  <c r="F202" i="78"/>
  <c r="G202" i="78" s="1"/>
  <c r="B48" i="78"/>
  <c r="U38" i="79" s="1"/>
  <c r="M366" i="77"/>
  <c r="N366" i="77" s="1"/>
  <c r="C48" i="78"/>
  <c r="M243" i="78"/>
  <c r="N243" i="78" s="1"/>
  <c r="H320" i="77"/>
  <c r="H314" i="77"/>
  <c r="H300" i="77"/>
  <c r="H304" i="77"/>
  <c r="H299" i="77"/>
  <c r="H301" i="77"/>
  <c r="H294" i="77"/>
  <c r="H306" i="77"/>
  <c r="H311" i="77"/>
  <c r="H312" i="77"/>
  <c r="H297" i="77"/>
  <c r="H293" i="77"/>
  <c r="H307" i="77"/>
  <c r="H308" i="77"/>
  <c r="H310" i="77"/>
  <c r="H324" i="77"/>
  <c r="H305" i="77"/>
  <c r="H319" i="77"/>
  <c r="H315" i="77"/>
  <c r="H302" i="77"/>
  <c r="H296" i="77"/>
  <c r="H303" i="77"/>
  <c r="H316" i="77"/>
  <c r="H298" i="77"/>
  <c r="H313" i="77"/>
  <c r="H290" i="77"/>
  <c r="H317" i="77"/>
  <c r="H318" i="77"/>
  <c r="H309" i="77"/>
  <c r="H288" i="77"/>
  <c r="M258" i="78"/>
  <c r="N258" i="78" s="1"/>
  <c r="C79" i="78"/>
  <c r="F78" i="78"/>
  <c r="N98" i="78"/>
  <c r="M192" i="78"/>
  <c r="C154" i="78"/>
  <c r="D101" i="78"/>
  <c r="F95" i="78"/>
  <c r="L260" i="78"/>
  <c r="N89" i="78"/>
  <c r="C185" i="78"/>
  <c r="F181" i="78"/>
  <c r="G181" i="78" s="1"/>
  <c r="D86" i="78"/>
  <c r="F80" i="78"/>
  <c r="E79" i="78"/>
  <c r="M246" i="78"/>
  <c r="M86" i="78"/>
  <c r="G159" i="78"/>
  <c r="C161" i="78"/>
  <c r="V179" i="79" s="1"/>
  <c r="V225" i="79" s="1"/>
  <c r="F203" i="78"/>
  <c r="B207" i="78"/>
  <c r="G147" i="78"/>
  <c r="F21" i="78"/>
  <c r="E86" i="78"/>
  <c r="N198" i="78"/>
  <c r="F100" i="78"/>
  <c r="G100" i="78" s="1"/>
  <c r="B101" i="78"/>
  <c r="U108" i="79" s="1"/>
  <c r="F32" i="78"/>
  <c r="G20" i="78"/>
  <c r="C26" i="78"/>
  <c r="N146" i="78"/>
  <c r="M132" i="78"/>
  <c r="N132" i="78" s="1"/>
  <c r="M510" i="77"/>
  <c r="N510" i="77" s="1"/>
  <c r="M483" i="77"/>
  <c r="O189" i="77"/>
  <c r="O198" i="77"/>
  <c r="O193" i="77"/>
  <c r="O191" i="77"/>
  <c r="O197" i="77"/>
  <c r="O218" i="77"/>
  <c r="O181" i="77"/>
  <c r="O196" i="77"/>
  <c r="O207" i="77"/>
  <c r="O187" i="77"/>
  <c r="O210" i="77"/>
  <c r="O192" i="77"/>
  <c r="O195" i="77"/>
  <c r="O201" i="77"/>
  <c r="O208" i="77"/>
  <c r="O184" i="77"/>
  <c r="O209" i="77"/>
  <c r="O211" i="77"/>
  <c r="O186" i="77"/>
  <c r="O200" i="77"/>
  <c r="O194" i="77"/>
  <c r="O190" i="77"/>
  <c r="O183" i="77"/>
  <c r="O206" i="77"/>
  <c r="O199" i="77"/>
  <c r="O203" i="77"/>
  <c r="M108" i="77"/>
  <c r="N108" i="77" s="1"/>
  <c r="F134" i="78"/>
  <c r="D139" i="78"/>
  <c r="F29" i="78"/>
  <c r="G29" i="78" s="1"/>
  <c r="F94" i="78"/>
  <c r="G94" i="78" s="1"/>
  <c r="H291" i="77"/>
  <c r="E139" i="78"/>
  <c r="F135" i="78"/>
  <c r="G135" i="78"/>
  <c r="F152" i="78"/>
  <c r="G152" i="78" s="1"/>
  <c r="J238" i="78"/>
  <c r="M79" i="77"/>
  <c r="N79" i="77" s="1"/>
  <c r="H408" i="77"/>
  <c r="O205" i="77"/>
  <c r="N207" i="78"/>
  <c r="E154" i="78"/>
  <c r="F148" i="78"/>
  <c r="G148" i="78"/>
  <c r="M239" i="78"/>
  <c r="N239" i="78" s="1"/>
  <c r="N161" i="78"/>
  <c r="G93" i="78"/>
  <c r="O185" i="77"/>
  <c r="F105" i="78"/>
  <c r="G105" i="78" s="1"/>
  <c r="F155" i="78"/>
  <c r="M503" i="77"/>
  <c r="N503" i="77" s="1"/>
  <c r="F51" i="78"/>
  <c r="G51" i="78" s="1"/>
  <c r="B55" i="78"/>
  <c r="V38" i="79" s="1"/>
  <c r="F28" i="78"/>
  <c r="D33" i="78"/>
  <c r="D59" i="78" s="1"/>
  <c r="E55" i="78"/>
  <c r="G49" i="78"/>
  <c r="N96" i="78"/>
  <c r="N102" i="78"/>
  <c r="F107" i="78"/>
  <c r="D108" i="78"/>
  <c r="V108" i="79" s="1"/>
  <c r="F127" i="78"/>
  <c r="G127" i="78"/>
  <c r="G199" i="78"/>
  <c r="N46" i="78"/>
  <c r="N154" i="78"/>
  <c r="G38" i="78"/>
  <c r="B161" i="78"/>
  <c r="M59" i="77"/>
  <c r="G85" i="78"/>
  <c r="F182" i="78"/>
  <c r="G182" i="78" s="1"/>
  <c r="G35" i="78"/>
  <c r="N101" i="78"/>
  <c r="M233" i="78"/>
  <c r="N233" i="78" s="1"/>
  <c r="B26" i="78"/>
  <c r="F20" i="78"/>
  <c r="F34" i="78"/>
  <c r="G34" i="78" s="1"/>
  <c r="N206" i="78"/>
  <c r="M260" i="77"/>
  <c r="N260" i="77" s="1"/>
  <c r="I260" i="78"/>
  <c r="M232" i="78"/>
  <c r="N232" i="78" s="1"/>
  <c r="M245" i="77"/>
  <c r="N245" i="77" s="1"/>
  <c r="N144" i="78"/>
  <c r="G46" i="78"/>
  <c r="F46" i="78"/>
  <c r="E48" i="78"/>
  <c r="N139" i="78"/>
  <c r="F165" i="77"/>
  <c r="N20" i="78"/>
  <c r="M265" i="78"/>
  <c r="G145" i="78"/>
  <c r="F37" i="78"/>
  <c r="G37" i="78" s="1"/>
  <c r="H179" i="77"/>
  <c r="M256" i="78"/>
  <c r="N92" i="78"/>
  <c r="N138" i="78"/>
  <c r="F206" i="78"/>
  <c r="G206" i="78" s="1"/>
  <c r="M55" i="78"/>
  <c r="F82" i="78"/>
  <c r="G82" i="78" s="1"/>
  <c r="M249" i="78"/>
  <c r="N249" i="78" s="1"/>
  <c r="N203" i="78"/>
  <c r="K267" i="78"/>
  <c r="G137" i="78"/>
  <c r="F137" i="78"/>
  <c r="C139" i="78"/>
  <c r="M351" i="77"/>
  <c r="N351" i="77" s="1"/>
  <c r="G75" i="78"/>
  <c r="F136" i="78"/>
  <c r="M238" i="77"/>
  <c r="N238" i="77" s="1"/>
  <c r="M261" i="78"/>
  <c r="K238" i="78"/>
  <c r="F40" i="78"/>
  <c r="G40" i="78" s="1"/>
  <c r="M250" i="78"/>
  <c r="N250" i="78" s="1"/>
  <c r="F198" i="78"/>
  <c r="G198" i="78" s="1"/>
  <c r="M267" i="77"/>
  <c r="N267" i="77" s="1"/>
  <c r="G27" i="78"/>
  <c r="C33" i="78"/>
  <c r="L39" i="79" s="1"/>
  <c r="L85" i="79" s="1"/>
  <c r="I245" i="78"/>
  <c r="M86" i="77"/>
  <c r="N86" i="77" s="1"/>
  <c r="M79" i="78"/>
  <c r="M26" i="78"/>
  <c r="F150" i="78"/>
  <c r="D154" i="78"/>
  <c r="L245" i="78"/>
  <c r="M254" i="78"/>
  <c r="N254" i="78" s="1"/>
  <c r="K245" i="78"/>
  <c r="F81" i="78"/>
  <c r="G81" i="78" s="1"/>
  <c r="N27" i="78"/>
  <c r="M263" i="78"/>
  <c r="N263" i="78" s="1"/>
  <c r="J245" i="78"/>
  <c r="G204" i="78"/>
  <c r="F106" i="78"/>
  <c r="G106" i="78" s="1"/>
  <c r="G50" i="78"/>
  <c r="F50" i="78"/>
  <c r="F153" i="78"/>
  <c r="B154" i="78"/>
  <c r="F31" i="78"/>
  <c r="B33" i="78"/>
  <c r="M253" i="78"/>
  <c r="G131" i="78"/>
  <c r="F131" i="78"/>
  <c r="G30" i="78"/>
  <c r="F36" i="78"/>
  <c r="G36" i="78" s="1"/>
  <c r="F73" i="78"/>
  <c r="F187" i="78"/>
  <c r="G187" i="78" s="1"/>
  <c r="M251" i="78"/>
  <c r="N251" i="78" s="1"/>
  <c r="M242" i="78"/>
  <c r="N242" i="78" s="1"/>
  <c r="F59" i="77"/>
  <c r="G88" i="78"/>
  <c r="M33" i="78"/>
  <c r="G195" i="78"/>
  <c r="N48" i="78"/>
  <c r="G102" i="78"/>
  <c r="F112" i="77"/>
  <c r="N186" i="78"/>
  <c r="G98" i="78"/>
  <c r="L267" i="78"/>
  <c r="E26" i="78"/>
  <c r="E59" i="78" s="1"/>
  <c r="F104" i="78"/>
  <c r="C108" i="78"/>
  <c r="M237" i="78"/>
  <c r="F25" i="78"/>
  <c r="G25" i="78" s="1"/>
  <c r="O149" i="77"/>
  <c r="O148" i="77"/>
  <c r="O143" i="77"/>
  <c r="O131" i="77"/>
  <c r="O147" i="77"/>
  <c r="O153" i="77"/>
  <c r="O138" i="77"/>
  <c r="O140" i="77"/>
  <c r="O137" i="77"/>
  <c r="O127" i="77"/>
  <c r="O135" i="77"/>
  <c r="O139" i="77"/>
  <c r="O145" i="77"/>
  <c r="O126" i="77"/>
  <c r="C86" i="79" l="1"/>
  <c r="N483" i="77"/>
  <c r="O480" i="77"/>
  <c r="O435" i="77"/>
  <c r="W86" i="79"/>
  <c r="I86" i="79"/>
  <c r="G483" i="77"/>
  <c r="H480" i="77"/>
  <c r="H435" i="77"/>
  <c r="O427" i="77"/>
  <c r="O382" i="77"/>
  <c r="N430" i="77"/>
  <c r="H430" i="77"/>
  <c r="H429" i="77"/>
  <c r="H382" i="77"/>
  <c r="H386" i="77"/>
  <c r="H409" i="77"/>
  <c r="H406" i="77"/>
  <c r="H407" i="77"/>
  <c r="H412" i="77"/>
  <c r="H405" i="77"/>
  <c r="H377" i="77"/>
  <c r="H374" i="77"/>
  <c r="H361" i="77"/>
  <c r="H369" i="77"/>
  <c r="H345" i="77"/>
  <c r="E165" i="78"/>
  <c r="O172" i="77"/>
  <c r="O217" i="77"/>
  <c r="O215" i="77"/>
  <c r="O216" i="77"/>
  <c r="O177" i="77"/>
  <c r="O178" i="77"/>
  <c r="O170" i="77"/>
  <c r="O212" i="77"/>
  <c r="O204" i="77"/>
  <c r="O213" i="77"/>
  <c r="H218" i="77"/>
  <c r="H171" i="77"/>
  <c r="H173" i="77"/>
  <c r="H175" i="77"/>
  <c r="H177" i="77"/>
  <c r="H217" i="77"/>
  <c r="H170" i="77"/>
  <c r="H216" i="77"/>
  <c r="H172" i="77"/>
  <c r="H174" i="77"/>
  <c r="H176" i="77"/>
  <c r="H178" i="77"/>
  <c r="H215" i="77"/>
  <c r="N165" i="77"/>
  <c r="O163" i="77"/>
  <c r="O162" i="77"/>
  <c r="O164" i="77"/>
  <c r="O117" i="77"/>
  <c r="O151" i="77"/>
  <c r="O160" i="77"/>
  <c r="O136" i="77"/>
  <c r="O156" i="77"/>
  <c r="F79" i="78"/>
  <c r="G165" i="77"/>
  <c r="H117" i="77"/>
  <c r="H162" i="77"/>
  <c r="H128" i="77"/>
  <c r="G112" i="77"/>
  <c r="H64" i="77"/>
  <c r="H111" i="77"/>
  <c r="H110" i="77"/>
  <c r="H109" i="77"/>
  <c r="H105" i="77"/>
  <c r="H106" i="77"/>
  <c r="H96" i="77"/>
  <c r="H97" i="77"/>
  <c r="N59" i="77"/>
  <c r="O56" i="77"/>
  <c r="O11" i="77"/>
  <c r="K225" i="79"/>
  <c r="G59" i="77"/>
  <c r="H56" i="77"/>
  <c r="H11" i="77"/>
  <c r="F214" i="78"/>
  <c r="G214" i="78" s="1"/>
  <c r="V247" i="79"/>
  <c r="V250" i="79" s="1"/>
  <c r="Q83" i="79"/>
  <c r="Q86" i="79" s="1"/>
  <c r="M293" i="79"/>
  <c r="M296" i="79" s="1"/>
  <c r="M83" i="79"/>
  <c r="M86" i="79" s="1"/>
  <c r="M153" i="79"/>
  <c r="M156" i="79" s="1"/>
  <c r="P153" i="79"/>
  <c r="P156" i="79" s="1"/>
  <c r="F192" i="78"/>
  <c r="G192" i="78" s="1"/>
  <c r="L247" i="79"/>
  <c r="L250" i="79" s="1"/>
  <c r="H413" i="77"/>
  <c r="H418" i="77"/>
  <c r="H411" i="77"/>
  <c r="H419" i="77"/>
  <c r="M536" i="77"/>
  <c r="O534" i="77" s="1"/>
  <c r="M218" i="78"/>
  <c r="O218" i="78" s="1"/>
  <c r="V178" i="79"/>
  <c r="P223" i="79"/>
  <c r="P226" i="79" s="1"/>
  <c r="G132" i="78"/>
  <c r="G377" i="77"/>
  <c r="U178" i="79"/>
  <c r="U224" i="79" s="1"/>
  <c r="T223" i="79"/>
  <c r="T226" i="79" s="1"/>
  <c r="L179" i="79"/>
  <c r="L225" i="79" s="1"/>
  <c r="D112" i="78"/>
  <c r="L109" i="79"/>
  <c r="L155" i="79" s="1"/>
  <c r="V109" i="79"/>
  <c r="V107" i="79" s="1"/>
  <c r="V110" i="79" s="1"/>
  <c r="E112" i="78"/>
  <c r="O165" i="77"/>
  <c r="O150" i="77"/>
  <c r="O144" i="77"/>
  <c r="O146" i="77"/>
  <c r="L38" i="79"/>
  <c r="L84" i="79" s="1"/>
  <c r="L83" i="79" s="1"/>
  <c r="L86" i="79" s="1"/>
  <c r="V39" i="79"/>
  <c r="V85" i="79" s="1"/>
  <c r="L271" i="78"/>
  <c r="U295" i="79"/>
  <c r="N218" i="78"/>
  <c r="O33" i="77"/>
  <c r="V154" i="79"/>
  <c r="U154" i="79"/>
  <c r="U107" i="79"/>
  <c r="U110" i="79" s="1"/>
  <c r="K249" i="79"/>
  <c r="C218" i="78"/>
  <c r="L108" i="79"/>
  <c r="R295" i="79"/>
  <c r="R293" i="79" s="1"/>
  <c r="R296" i="79" s="1"/>
  <c r="R247" i="79"/>
  <c r="R250" i="79" s="1"/>
  <c r="Z62" i="79"/>
  <c r="K60" i="79"/>
  <c r="O294" i="79"/>
  <c r="O293" i="79" s="1"/>
  <c r="O296" i="79" s="1"/>
  <c r="O247" i="79"/>
  <c r="O250" i="79" s="1"/>
  <c r="B112" i="78"/>
  <c r="C223" i="79"/>
  <c r="L294" i="79"/>
  <c r="L293" i="79" s="1"/>
  <c r="L296" i="79" s="1"/>
  <c r="L270" i="79"/>
  <c r="L273" i="79" s="1"/>
  <c r="J226" i="79"/>
  <c r="J223" i="79"/>
  <c r="V294" i="79"/>
  <c r="V293" i="79" s="1"/>
  <c r="V296" i="79" s="1"/>
  <c r="V270" i="79"/>
  <c r="V273" i="79" s="1"/>
  <c r="T155" i="79"/>
  <c r="T153" i="79" s="1"/>
  <c r="T156" i="79" s="1"/>
  <c r="T107" i="79"/>
  <c r="T110" i="79" s="1"/>
  <c r="C165" i="78"/>
  <c r="K271" i="78"/>
  <c r="V37" i="79"/>
  <c r="V40" i="79" s="1"/>
  <c r="V84" i="79"/>
  <c r="K39" i="79"/>
  <c r="C59" i="78"/>
  <c r="U179" i="79"/>
  <c r="U225" i="79" s="1"/>
  <c r="Z225" i="79" s="1"/>
  <c r="U39" i="79"/>
  <c r="U85" i="79" s="1"/>
  <c r="D165" i="78"/>
  <c r="L178" i="79"/>
  <c r="K248" i="79"/>
  <c r="B218" i="78"/>
  <c r="L60" i="79"/>
  <c r="L63" i="79" s="1"/>
  <c r="Z61" i="79"/>
  <c r="F226" i="79"/>
  <c r="F223" i="79"/>
  <c r="B153" i="79"/>
  <c r="B156" i="79" s="1"/>
  <c r="O153" i="79"/>
  <c r="O156" i="79" s="1"/>
  <c r="X226" i="79"/>
  <c r="X223" i="79"/>
  <c r="B165" i="78"/>
  <c r="E83" i="79"/>
  <c r="E86" i="79" s="1"/>
  <c r="R224" i="79"/>
  <c r="R223" i="79" s="1"/>
  <c r="R226" i="79" s="1"/>
  <c r="R177" i="79"/>
  <c r="R180" i="79" s="1"/>
  <c r="U270" i="79"/>
  <c r="U273" i="79" s="1"/>
  <c r="K154" i="79"/>
  <c r="K130" i="79"/>
  <c r="Z131" i="79"/>
  <c r="K200" i="79"/>
  <c r="Z201" i="79"/>
  <c r="L37" i="79"/>
  <c r="L40" i="79" s="1"/>
  <c r="K38" i="79"/>
  <c r="B59" i="78"/>
  <c r="V224" i="79"/>
  <c r="V223" i="79" s="1"/>
  <c r="V226" i="79" s="1"/>
  <c r="V177" i="79"/>
  <c r="V180" i="79" s="1"/>
  <c r="F207" i="78"/>
  <c r="G207" i="78" s="1"/>
  <c r="U248" i="79"/>
  <c r="K109" i="79"/>
  <c r="C112" i="78"/>
  <c r="B226" i="79"/>
  <c r="B223" i="79"/>
  <c r="S85" i="79"/>
  <c r="S37" i="79"/>
  <c r="S40" i="79" s="1"/>
  <c r="B83" i="79"/>
  <c r="U155" i="79"/>
  <c r="G83" i="79"/>
  <c r="G86" i="79" s="1"/>
  <c r="X83" i="79"/>
  <c r="X86" i="79" s="1"/>
  <c r="K270" i="79"/>
  <c r="Z271" i="79"/>
  <c r="K178" i="79"/>
  <c r="M377" i="77"/>
  <c r="V155" i="79"/>
  <c r="J271" i="78"/>
  <c r="U37" i="79"/>
  <c r="U40" i="79" s="1"/>
  <c r="U84" i="79"/>
  <c r="N154" i="79"/>
  <c r="N153" i="79" s="1"/>
  <c r="N156" i="79" s="1"/>
  <c r="N107" i="79"/>
  <c r="N110" i="79" s="1"/>
  <c r="S154" i="79"/>
  <c r="S153" i="79" s="1"/>
  <c r="S156" i="79" s="1"/>
  <c r="S107" i="79"/>
  <c r="S110" i="79" s="1"/>
  <c r="B86" i="79"/>
  <c r="Q154" i="79"/>
  <c r="Q153" i="79" s="1"/>
  <c r="Q156" i="79" s="1"/>
  <c r="Q107" i="79"/>
  <c r="Q110" i="79" s="1"/>
  <c r="B293" i="79"/>
  <c r="B296" i="79" s="1"/>
  <c r="Y83" i="79"/>
  <c r="Y86" i="79" s="1"/>
  <c r="R110" i="79"/>
  <c r="R155" i="79"/>
  <c r="R153" i="79" s="1"/>
  <c r="R156" i="79" s="1"/>
  <c r="I271" i="78"/>
  <c r="O86" i="79"/>
  <c r="H351" i="77"/>
  <c r="O141" i="77"/>
  <c r="O155" i="77"/>
  <c r="O128" i="77"/>
  <c r="O129" i="77"/>
  <c r="O152" i="77"/>
  <c r="O142" i="77"/>
  <c r="O130" i="77"/>
  <c r="O472" i="77"/>
  <c r="H450" i="77"/>
  <c r="O298" i="77"/>
  <c r="H214" i="77"/>
  <c r="G218" i="77"/>
  <c r="O132" i="77"/>
  <c r="H12" i="77"/>
  <c r="H16" i="77"/>
  <c r="H13" i="77"/>
  <c r="H17" i="77"/>
  <c r="H57" i="77"/>
  <c r="H14" i="77"/>
  <c r="H18" i="77"/>
  <c r="H58" i="77"/>
  <c r="H15" i="77"/>
  <c r="H19" i="77"/>
  <c r="H192" i="77"/>
  <c r="H66" i="77"/>
  <c r="H71" i="77"/>
  <c r="H68" i="77"/>
  <c r="H65" i="77"/>
  <c r="H70" i="77"/>
  <c r="H67" i="77"/>
  <c r="H72" i="77"/>
  <c r="H69" i="77"/>
  <c r="F48" i="78"/>
  <c r="O16" i="77"/>
  <c r="O12" i="77"/>
  <c r="O13" i="77"/>
  <c r="O17" i="77"/>
  <c r="O57" i="77"/>
  <c r="O14" i="77"/>
  <c r="O18" i="77"/>
  <c r="O58" i="77"/>
  <c r="O15" i="77"/>
  <c r="O19" i="77"/>
  <c r="O134" i="77"/>
  <c r="O118" i="77"/>
  <c r="O122" i="77"/>
  <c r="O119" i="77"/>
  <c r="O123" i="77"/>
  <c r="O120" i="77"/>
  <c r="O124" i="77"/>
  <c r="O121" i="77"/>
  <c r="O125" i="77"/>
  <c r="O133" i="77"/>
  <c r="O154" i="77"/>
  <c r="O158" i="77"/>
  <c r="O161" i="77"/>
  <c r="H375" i="77"/>
  <c r="H332" i="77"/>
  <c r="H336" i="77"/>
  <c r="H333" i="77"/>
  <c r="H335" i="77"/>
  <c r="H331" i="77"/>
  <c r="H330" i="77"/>
  <c r="H334" i="77"/>
  <c r="H376" i="77"/>
  <c r="H337" i="77"/>
  <c r="H121" i="77"/>
  <c r="H125" i="77"/>
  <c r="H118" i="77"/>
  <c r="H122" i="77"/>
  <c r="H119" i="77"/>
  <c r="H123" i="77"/>
  <c r="H163" i="77"/>
  <c r="H120" i="77"/>
  <c r="H124" i="77"/>
  <c r="H164" i="77"/>
  <c r="H207" i="77"/>
  <c r="H366" i="77"/>
  <c r="H185" i="77"/>
  <c r="H26" i="77"/>
  <c r="O278" i="77"/>
  <c r="O282" i="77"/>
  <c r="O279" i="77"/>
  <c r="O283" i="77"/>
  <c r="O280" i="77"/>
  <c r="O284" i="77"/>
  <c r="O277" i="77"/>
  <c r="O281" i="77"/>
  <c r="O383" i="77"/>
  <c r="O387" i="77"/>
  <c r="O384" i="77"/>
  <c r="O388" i="77"/>
  <c r="O428" i="77"/>
  <c r="O385" i="77"/>
  <c r="O389" i="77"/>
  <c r="O429" i="77"/>
  <c r="O386" i="77"/>
  <c r="O390" i="77"/>
  <c r="H161" i="77"/>
  <c r="M260" i="78"/>
  <c r="N260" i="78" s="1"/>
  <c r="O26" i="77"/>
  <c r="H441" i="77"/>
  <c r="H437" i="77"/>
  <c r="H443" i="77"/>
  <c r="H438" i="77"/>
  <c r="H481" i="77"/>
  <c r="H439" i="77"/>
  <c r="H482" i="77"/>
  <c r="H436" i="77"/>
  <c r="H440" i="77"/>
  <c r="H442" i="77"/>
  <c r="H473" i="77"/>
  <c r="H476" i="77"/>
  <c r="H478" i="77"/>
  <c r="H467" i="77"/>
  <c r="H474" i="77"/>
  <c r="H470" i="77"/>
  <c r="H464" i="77"/>
  <c r="H456" i="77"/>
  <c r="H445" i="77"/>
  <c r="H453" i="77"/>
  <c r="H459" i="77"/>
  <c r="H479" i="77"/>
  <c r="H447" i="77"/>
  <c r="H468" i="77"/>
  <c r="H444" i="77"/>
  <c r="H448" i="77"/>
  <c r="H451" i="77"/>
  <c r="H463" i="77"/>
  <c r="H475" i="77"/>
  <c r="H452" i="77"/>
  <c r="H454" i="77"/>
  <c r="H455" i="77"/>
  <c r="H472" i="77"/>
  <c r="H458" i="77"/>
  <c r="H469" i="77"/>
  <c r="H449" i="77"/>
  <c r="H462" i="77"/>
  <c r="H483" i="77"/>
  <c r="H477" i="77"/>
  <c r="H466" i="77"/>
  <c r="H446" i="77"/>
  <c r="H465" i="77"/>
  <c r="H471" i="77"/>
  <c r="H461" i="77"/>
  <c r="H460" i="77"/>
  <c r="H457" i="77"/>
  <c r="F139" i="78"/>
  <c r="G139" i="78" s="1"/>
  <c r="O442" i="77"/>
  <c r="O436" i="77"/>
  <c r="O438" i="77"/>
  <c r="O441" i="77"/>
  <c r="O440" i="77"/>
  <c r="O482" i="77"/>
  <c r="O437" i="77"/>
  <c r="O439" i="77"/>
  <c r="O443" i="77"/>
  <c r="O481" i="77"/>
  <c r="F86" i="78"/>
  <c r="G86" i="78" s="1"/>
  <c r="M267" i="78"/>
  <c r="M271" i="77"/>
  <c r="F55" i="78"/>
  <c r="G55" i="78" s="1"/>
  <c r="M59" i="78"/>
  <c r="N267" i="78"/>
  <c r="M238" i="78"/>
  <c r="N238" i="78" s="1"/>
  <c r="G48" i="78"/>
  <c r="F108" i="78"/>
  <c r="G108" i="78" s="1"/>
  <c r="N33" i="78"/>
  <c r="G153" i="78"/>
  <c r="M112" i="78"/>
  <c r="H347" i="77"/>
  <c r="H362" i="77"/>
  <c r="H355" i="77"/>
  <c r="H339" i="77"/>
  <c r="H341" i="77"/>
  <c r="H354" i="77"/>
  <c r="H370" i="77"/>
  <c r="H358" i="77"/>
  <c r="H350" i="77"/>
  <c r="H348" i="77"/>
  <c r="H349" i="77"/>
  <c r="H343" i="77"/>
  <c r="H340" i="77"/>
  <c r="H365" i="77"/>
  <c r="H346" i="77"/>
  <c r="H371" i="77"/>
  <c r="H359" i="77"/>
  <c r="H367" i="77"/>
  <c r="H372" i="77"/>
  <c r="H363" i="77"/>
  <c r="H357" i="77"/>
  <c r="H364" i="77"/>
  <c r="H368" i="77"/>
  <c r="H352" i="77"/>
  <c r="H360" i="77"/>
  <c r="H342" i="77"/>
  <c r="H356" i="77"/>
  <c r="H344" i="77"/>
  <c r="H338" i="77"/>
  <c r="H353" i="77"/>
  <c r="H373" i="77"/>
  <c r="H194" i="77"/>
  <c r="H180" i="77"/>
  <c r="H191" i="77"/>
  <c r="H201" i="77"/>
  <c r="H202" i="77"/>
  <c r="H196" i="77"/>
  <c r="H209" i="77"/>
  <c r="H190" i="77"/>
  <c r="H208" i="77"/>
  <c r="H200" i="77"/>
  <c r="H211" i="77"/>
  <c r="H213" i="77"/>
  <c r="H189" i="77"/>
  <c r="H210" i="77"/>
  <c r="H197" i="77"/>
  <c r="H206" i="77"/>
  <c r="H183" i="77"/>
  <c r="H182" i="77"/>
  <c r="H184" i="77"/>
  <c r="H204" i="77"/>
  <c r="H199" i="77"/>
  <c r="H186" i="77"/>
  <c r="H205" i="77"/>
  <c r="H212" i="77"/>
  <c r="H193" i="77"/>
  <c r="H181" i="77"/>
  <c r="H195" i="77"/>
  <c r="H198" i="77"/>
  <c r="H187" i="77"/>
  <c r="H203" i="77"/>
  <c r="H188" i="77"/>
  <c r="G107" i="78"/>
  <c r="G203" i="78"/>
  <c r="N86" i="78"/>
  <c r="O454" i="77"/>
  <c r="O483" i="77"/>
  <c r="O467" i="77"/>
  <c r="O453" i="77"/>
  <c r="O466" i="77"/>
  <c r="O449" i="77"/>
  <c r="O461" i="77"/>
  <c r="O458" i="77"/>
  <c r="O473" i="77"/>
  <c r="O464" i="77"/>
  <c r="O463" i="77"/>
  <c r="O459" i="77"/>
  <c r="O476" i="77"/>
  <c r="O448" i="77"/>
  <c r="O445" i="77"/>
  <c r="O456" i="77"/>
  <c r="O444" i="77"/>
  <c r="O452" i="77"/>
  <c r="O465" i="77"/>
  <c r="O474" i="77"/>
  <c r="O477" i="77"/>
  <c r="O462" i="77"/>
  <c r="O468" i="77"/>
  <c r="O451" i="77"/>
  <c r="O447" i="77"/>
  <c r="O460" i="77"/>
  <c r="O478" i="77"/>
  <c r="O475" i="77"/>
  <c r="O469" i="77"/>
  <c r="O455" i="77"/>
  <c r="O479" i="77"/>
  <c r="O471" i="77"/>
  <c r="O446" i="77"/>
  <c r="O457" i="77"/>
  <c r="O450" i="77"/>
  <c r="O470" i="77"/>
  <c r="N246" i="78"/>
  <c r="F101" i="78"/>
  <c r="F161" i="78"/>
  <c r="G161" i="78" s="1"/>
  <c r="G79" i="78"/>
  <c r="N237" i="78"/>
  <c r="H45" i="77"/>
  <c r="H23" i="77"/>
  <c r="H42" i="77"/>
  <c r="H29" i="77"/>
  <c r="H31" i="77"/>
  <c r="H22" i="77"/>
  <c r="H28" i="77"/>
  <c r="H41" i="77"/>
  <c r="H46" i="77"/>
  <c r="H32" i="77"/>
  <c r="H48" i="77"/>
  <c r="H20" i="77"/>
  <c r="H43" i="77"/>
  <c r="H52" i="77"/>
  <c r="H36" i="77"/>
  <c r="H49" i="77"/>
  <c r="H55" i="77"/>
  <c r="H39" i="77"/>
  <c r="H34" i="77"/>
  <c r="H35" i="77"/>
  <c r="H53" i="77"/>
  <c r="H27" i="77"/>
  <c r="H38" i="77"/>
  <c r="H37" i="77"/>
  <c r="H54" i="77"/>
  <c r="H21" i="77"/>
  <c r="H24" i="77"/>
  <c r="H59" i="77"/>
  <c r="H47" i="77"/>
  <c r="H30" i="77"/>
  <c r="H44" i="77"/>
  <c r="H40" i="77"/>
  <c r="H25" i="77"/>
  <c r="H50" i="77"/>
  <c r="H51" i="77"/>
  <c r="F33" i="78"/>
  <c r="H33" i="77"/>
  <c r="O285" i="77"/>
  <c r="O289" i="77"/>
  <c r="O290" i="77"/>
  <c r="O296" i="77"/>
  <c r="O315" i="77"/>
  <c r="O316" i="77"/>
  <c r="O318" i="77"/>
  <c r="O307" i="77"/>
  <c r="O311" i="77"/>
  <c r="O309" i="77"/>
  <c r="O314" i="77"/>
  <c r="O302" i="77"/>
  <c r="O308" i="77"/>
  <c r="O288" i="77"/>
  <c r="O303" i="77"/>
  <c r="O301" i="77"/>
  <c r="O306" i="77"/>
  <c r="O286" i="77"/>
  <c r="O297" i="77"/>
  <c r="O287" i="77"/>
  <c r="O300" i="77"/>
  <c r="O305" i="77"/>
  <c r="O292" i="77"/>
  <c r="O304" i="77"/>
  <c r="O295" i="77"/>
  <c r="O320" i="77"/>
  <c r="O317" i="77"/>
  <c r="O294" i="77"/>
  <c r="O313" i="77"/>
  <c r="O299" i="77"/>
  <c r="O312" i="77"/>
  <c r="O319" i="77"/>
  <c r="O293" i="77"/>
  <c r="O310" i="77"/>
  <c r="O291" i="77"/>
  <c r="O407" i="77"/>
  <c r="O425" i="77"/>
  <c r="O394" i="77"/>
  <c r="O391" i="77"/>
  <c r="O416" i="77"/>
  <c r="O402" i="77"/>
  <c r="O396" i="77"/>
  <c r="O403" i="77"/>
  <c r="O426" i="77"/>
  <c r="O421" i="77"/>
  <c r="O401" i="77"/>
  <c r="O392" i="77"/>
  <c r="O393" i="77"/>
  <c r="O399" i="77"/>
  <c r="O397" i="77"/>
  <c r="O398" i="77"/>
  <c r="O420" i="77"/>
  <c r="O412" i="77"/>
  <c r="O404" i="77"/>
  <c r="O418" i="77"/>
  <c r="O414" i="77"/>
  <c r="O413" i="77"/>
  <c r="O430" i="77"/>
  <c r="O405" i="77"/>
  <c r="O417" i="77"/>
  <c r="O408" i="77"/>
  <c r="O410" i="77"/>
  <c r="O415" i="77"/>
  <c r="O395" i="77"/>
  <c r="O411" i="77"/>
  <c r="O409" i="77"/>
  <c r="O423" i="77"/>
  <c r="O400" i="77"/>
  <c r="O406" i="77"/>
  <c r="O424" i="77"/>
  <c r="O419" i="77"/>
  <c r="O422" i="77"/>
  <c r="M245" i="78"/>
  <c r="N245" i="78" s="1"/>
  <c r="H129" i="77"/>
  <c r="H150" i="77"/>
  <c r="H146" i="77"/>
  <c r="H151" i="77"/>
  <c r="H158" i="77"/>
  <c r="H152" i="77"/>
  <c r="H142" i="77"/>
  <c r="H139" i="77"/>
  <c r="H160" i="77"/>
  <c r="H156" i="77"/>
  <c r="H126" i="77"/>
  <c r="H137" i="77"/>
  <c r="H141" i="77"/>
  <c r="H149" i="77"/>
  <c r="H147" i="77"/>
  <c r="H134" i="77"/>
  <c r="H153" i="77"/>
  <c r="H165" i="77"/>
  <c r="H136" i="77"/>
  <c r="H131" i="77"/>
  <c r="H140" i="77"/>
  <c r="H145" i="77"/>
  <c r="H148" i="77"/>
  <c r="H127" i="77"/>
  <c r="H138" i="77"/>
  <c r="H143" i="77"/>
  <c r="H159" i="77"/>
  <c r="H155" i="77"/>
  <c r="H133" i="77"/>
  <c r="H135" i="77"/>
  <c r="H144" i="77"/>
  <c r="H154" i="77"/>
  <c r="H130" i="77"/>
  <c r="H132" i="77"/>
  <c r="O34" i="77"/>
  <c r="O23" i="77"/>
  <c r="O31" i="77"/>
  <c r="O43" i="77"/>
  <c r="O45" i="77"/>
  <c r="O22" i="77"/>
  <c r="O51" i="77"/>
  <c r="O54" i="77"/>
  <c r="O37" i="77"/>
  <c r="O24" i="77"/>
  <c r="O20" i="77"/>
  <c r="O21" i="77"/>
  <c r="O35" i="77"/>
  <c r="O49" i="77"/>
  <c r="O32" i="77"/>
  <c r="O47" i="77"/>
  <c r="O55" i="77"/>
  <c r="O25" i="77"/>
  <c r="O42" i="77"/>
  <c r="O36" i="77"/>
  <c r="O53" i="77"/>
  <c r="O29" i="77"/>
  <c r="O59" i="77"/>
  <c r="O46" i="77"/>
  <c r="O40" i="77"/>
  <c r="O52" i="77"/>
  <c r="O38" i="77"/>
  <c r="O50" i="77"/>
  <c r="O39" i="77"/>
  <c r="O41" i="77"/>
  <c r="O30" i="77"/>
  <c r="O28" i="77"/>
  <c r="O27" i="77"/>
  <c r="O44" i="77"/>
  <c r="N265" i="78"/>
  <c r="O48" i="77"/>
  <c r="F185" i="78"/>
  <c r="G185" i="78" s="1"/>
  <c r="G80" i="78"/>
  <c r="G78" i="78"/>
  <c r="H104" i="77"/>
  <c r="H80" i="77"/>
  <c r="H90" i="77"/>
  <c r="H78" i="77"/>
  <c r="H84" i="77"/>
  <c r="H93" i="77"/>
  <c r="H112" i="77"/>
  <c r="H107" i="77"/>
  <c r="H91" i="77"/>
  <c r="H86" i="77"/>
  <c r="H77" i="77"/>
  <c r="H76" i="77"/>
  <c r="H103" i="77"/>
  <c r="H94" i="77"/>
  <c r="H73" i="77"/>
  <c r="H89" i="77"/>
  <c r="H74" i="77"/>
  <c r="H87" i="77"/>
  <c r="H85" i="77"/>
  <c r="H81" i="77"/>
  <c r="H100" i="77"/>
  <c r="H108" i="77"/>
  <c r="H75" i="77"/>
  <c r="H92" i="77"/>
  <c r="H102" i="77"/>
  <c r="H95" i="77"/>
  <c r="H88" i="77"/>
  <c r="F26" i="78"/>
  <c r="G26" i="78" s="1"/>
  <c r="N256" i="78"/>
  <c r="G155" i="78"/>
  <c r="G150" i="78"/>
  <c r="N261" i="78"/>
  <c r="M112" i="77"/>
  <c r="O64" i="77" s="1"/>
  <c r="G136" i="78"/>
  <c r="F165" i="78"/>
  <c r="G31" i="78"/>
  <c r="N79" i="78"/>
  <c r="N192" i="78"/>
  <c r="G95" i="78"/>
  <c r="H101" i="77"/>
  <c r="G32" i="78"/>
  <c r="G73" i="78"/>
  <c r="N253" i="78"/>
  <c r="G104" i="78"/>
  <c r="F154" i="78"/>
  <c r="N26" i="78"/>
  <c r="H79" i="77"/>
  <c r="M165" i="78"/>
  <c r="N55" i="78"/>
  <c r="N112" i="77" l="1"/>
  <c r="O109" i="77"/>
  <c r="O536" i="77"/>
  <c r="O488" i="77"/>
  <c r="O377" i="77"/>
  <c r="O329" i="77"/>
  <c r="O374" i="77"/>
  <c r="O330" i="77"/>
  <c r="O231" i="77"/>
  <c r="O225" i="77"/>
  <c r="O227" i="77"/>
  <c r="O226" i="77"/>
  <c r="O229" i="77"/>
  <c r="O228" i="77"/>
  <c r="O33" i="78"/>
  <c r="O56" i="78"/>
  <c r="O11" i="78"/>
  <c r="O234" i="77"/>
  <c r="O223" i="77"/>
  <c r="O230" i="77"/>
  <c r="O224" i="77"/>
  <c r="O510" i="77"/>
  <c r="N536" i="77"/>
  <c r="O37" i="78"/>
  <c r="V83" i="79"/>
  <c r="V86" i="79" s="1"/>
  <c r="O49" i="78"/>
  <c r="O25" i="78"/>
  <c r="O23" i="78"/>
  <c r="O21" i="78"/>
  <c r="O26" i="78"/>
  <c r="O59" i="78"/>
  <c r="O254" i="77"/>
  <c r="O245" i="77"/>
  <c r="M271" i="78"/>
  <c r="O271" i="78" s="1"/>
  <c r="U83" i="79"/>
  <c r="U86" i="79" s="1"/>
  <c r="U294" i="79"/>
  <c r="U293" i="79" s="1"/>
  <c r="U296" i="79" s="1"/>
  <c r="U247" i="79"/>
  <c r="U250" i="79" s="1"/>
  <c r="K85" i="79"/>
  <c r="Z39" i="79"/>
  <c r="Z179" i="79"/>
  <c r="U153" i="79"/>
  <c r="U156" i="79" s="1"/>
  <c r="O250" i="77"/>
  <c r="K224" i="79"/>
  <c r="K177" i="79"/>
  <c r="Z178" i="79"/>
  <c r="K37" i="79"/>
  <c r="K84" i="79"/>
  <c r="Z38" i="79"/>
  <c r="K203" i="79"/>
  <c r="AH162" i="79" s="1" a="1"/>
  <c r="Z200" i="79"/>
  <c r="Z203" i="79" s="1"/>
  <c r="N377" i="77"/>
  <c r="K295" i="79"/>
  <c r="Z249" i="79"/>
  <c r="U177" i="79"/>
  <c r="U180" i="79" s="1"/>
  <c r="S83" i="79"/>
  <c r="S86" i="79" s="1"/>
  <c r="K294" i="79"/>
  <c r="K247" i="79"/>
  <c r="Z248" i="79"/>
  <c r="K63" i="79"/>
  <c r="AH22" i="79" s="1" a="1"/>
  <c r="Z60" i="79"/>
  <c r="Z63" i="79" s="1"/>
  <c r="U223" i="79"/>
  <c r="U226" i="79" s="1"/>
  <c r="O260" i="77"/>
  <c r="K273" i="79"/>
  <c r="AH232" i="79" s="1" a="1"/>
  <c r="Z270" i="79"/>
  <c r="Z273" i="79" s="1"/>
  <c r="K155" i="79"/>
  <c r="Z155" i="79" s="1"/>
  <c r="Z109" i="79"/>
  <c r="K107" i="79"/>
  <c r="K110" i="79" s="1"/>
  <c r="K133" i="79"/>
  <c r="AH92" i="79" s="1" a="1"/>
  <c r="Z130" i="79"/>
  <c r="Z133" i="79" s="1"/>
  <c r="L177" i="79"/>
  <c r="L180" i="79" s="1"/>
  <c r="L224" i="79"/>
  <c r="L223" i="79" s="1"/>
  <c r="L226" i="79" s="1"/>
  <c r="L107" i="79"/>
  <c r="L110" i="79" s="1"/>
  <c r="L154" i="79"/>
  <c r="L153" i="79" s="1"/>
  <c r="L156" i="79" s="1"/>
  <c r="Z108" i="79"/>
  <c r="V153" i="79"/>
  <c r="V156" i="79" s="1"/>
  <c r="O39" i="78"/>
  <c r="O45" i="78"/>
  <c r="O35" i="78"/>
  <c r="O32" i="78"/>
  <c r="O38" i="78"/>
  <c r="O34" i="78"/>
  <c r="O50" i="78"/>
  <c r="O48" i="78"/>
  <c r="O52" i="78"/>
  <c r="O240" i="77"/>
  <c r="O244" i="77"/>
  <c r="O265" i="77"/>
  <c r="O238" i="77"/>
  <c r="O259" i="77"/>
  <c r="O232" i="77"/>
  <c r="O243" i="77"/>
  <c r="O242" i="77"/>
  <c r="N271" i="77"/>
  <c r="F112" i="78"/>
  <c r="H94" i="78" s="1"/>
  <c r="O229" i="78"/>
  <c r="O228" i="78"/>
  <c r="O215" i="78"/>
  <c r="O216" i="78"/>
  <c r="O217" i="78"/>
  <c r="O192" i="78"/>
  <c r="O170" i="78"/>
  <c r="O171" i="78"/>
  <c r="O172" i="78"/>
  <c r="O173" i="78"/>
  <c r="O174" i="78"/>
  <c r="O175" i="78"/>
  <c r="O176" i="78"/>
  <c r="O177" i="78"/>
  <c r="O178" i="78"/>
  <c r="O55" i="78"/>
  <c r="O31" i="78"/>
  <c r="O29" i="78"/>
  <c r="O40" i="78"/>
  <c r="O47" i="78"/>
  <c r="O54" i="78"/>
  <c r="O43" i="78"/>
  <c r="O22" i="78"/>
  <c r="O44" i="78"/>
  <c r="O28" i="78"/>
  <c r="O30" i="78"/>
  <c r="O53" i="78"/>
  <c r="O36" i="78"/>
  <c r="O41" i="78"/>
  <c r="O51" i="78"/>
  <c r="O46" i="78"/>
  <c r="H162" i="78"/>
  <c r="H163" i="78"/>
  <c r="H164" i="78"/>
  <c r="O162" i="78"/>
  <c r="O163" i="78"/>
  <c r="O164" i="78"/>
  <c r="H117" i="78"/>
  <c r="H118" i="78"/>
  <c r="H119" i="78"/>
  <c r="H120" i="78"/>
  <c r="H121" i="78"/>
  <c r="H122" i="78"/>
  <c r="H123" i="78"/>
  <c r="H124" i="78"/>
  <c r="H125" i="78"/>
  <c r="N165" i="78"/>
  <c r="O117" i="78"/>
  <c r="O118" i="78"/>
  <c r="O119" i="78"/>
  <c r="O120" i="78"/>
  <c r="O121" i="78"/>
  <c r="O122" i="78"/>
  <c r="O123" i="78"/>
  <c r="O124" i="78"/>
  <c r="O125" i="78"/>
  <c r="H109" i="78"/>
  <c r="H111" i="78"/>
  <c r="O109" i="78"/>
  <c r="O110" i="78"/>
  <c r="O111" i="78"/>
  <c r="H64" i="78"/>
  <c r="H66" i="78"/>
  <c r="H67" i="78"/>
  <c r="H68" i="78"/>
  <c r="H69" i="78"/>
  <c r="H70" i="78"/>
  <c r="H72" i="78"/>
  <c r="O86" i="78"/>
  <c r="O64" i="78"/>
  <c r="O65" i="78"/>
  <c r="O66" i="78"/>
  <c r="O67" i="78"/>
  <c r="O68" i="78"/>
  <c r="O69" i="78"/>
  <c r="O70" i="78"/>
  <c r="O71" i="78"/>
  <c r="O72" i="78"/>
  <c r="O57" i="78"/>
  <c r="O58" i="78"/>
  <c r="N59" i="78"/>
  <c r="O12" i="78"/>
  <c r="O13" i="78"/>
  <c r="O14" i="78"/>
  <c r="O15" i="78"/>
  <c r="O16" i="78"/>
  <c r="O17" i="78"/>
  <c r="O18" i="78"/>
  <c r="O19" i="78"/>
  <c r="O533" i="77"/>
  <c r="O535" i="77"/>
  <c r="O503" i="77"/>
  <c r="O490" i="77"/>
  <c r="O492" i="77"/>
  <c r="O494" i="77"/>
  <c r="O496" i="77"/>
  <c r="O489" i="77"/>
  <c r="O491" i="77"/>
  <c r="O493" i="77"/>
  <c r="O495" i="77"/>
  <c r="O237" i="77"/>
  <c r="O375" i="77"/>
  <c r="O376" i="77"/>
  <c r="O248" i="77"/>
  <c r="O233" i="77"/>
  <c r="O351" i="77"/>
  <c r="O332" i="77"/>
  <c r="O334" i="77"/>
  <c r="O336" i="77"/>
  <c r="O331" i="77"/>
  <c r="O333" i="77"/>
  <c r="O335" i="77"/>
  <c r="O337" i="77"/>
  <c r="O235" i="77"/>
  <c r="O249" i="77"/>
  <c r="O256" i="77"/>
  <c r="O268" i="77"/>
  <c r="O270" i="77"/>
  <c r="O269" i="77"/>
  <c r="O262" i="77"/>
  <c r="O251" i="77"/>
  <c r="O246" i="77"/>
  <c r="O258" i="77"/>
  <c r="O253" i="77"/>
  <c r="O271" i="77"/>
  <c r="O261" i="77"/>
  <c r="O255" i="77"/>
  <c r="O236" i="77"/>
  <c r="O110" i="77"/>
  <c r="O111" i="77"/>
  <c r="O65" i="77"/>
  <c r="O68" i="77"/>
  <c r="O67" i="77"/>
  <c r="O71" i="77"/>
  <c r="O66" i="77"/>
  <c r="O69" i="77"/>
  <c r="O70" i="77"/>
  <c r="O72" i="77"/>
  <c r="N112" i="78"/>
  <c r="O79" i="78"/>
  <c r="O24" i="78"/>
  <c r="H73" i="78"/>
  <c r="O263" i="77"/>
  <c r="O264" i="77"/>
  <c r="O257" i="77"/>
  <c r="O247" i="77"/>
  <c r="O252" i="77"/>
  <c r="O241" i="77"/>
  <c r="O239" i="77"/>
  <c r="O266" i="77"/>
  <c r="O108" i="77"/>
  <c r="O86" i="77"/>
  <c r="F59" i="78"/>
  <c r="O79" i="77"/>
  <c r="O267" i="77"/>
  <c r="O42" i="78"/>
  <c r="O20" i="78"/>
  <c r="O27" i="78"/>
  <c r="H165" i="78"/>
  <c r="H144" i="78"/>
  <c r="H141" i="78"/>
  <c r="H140" i="78"/>
  <c r="H160" i="78"/>
  <c r="H143" i="78"/>
  <c r="H142" i="78"/>
  <c r="H151" i="78"/>
  <c r="H149" i="78"/>
  <c r="H146" i="78"/>
  <c r="H133" i="78"/>
  <c r="H159" i="78"/>
  <c r="H156" i="78"/>
  <c r="H126" i="78"/>
  <c r="H145" i="78"/>
  <c r="H157" i="78"/>
  <c r="H128" i="78"/>
  <c r="H138" i="78"/>
  <c r="H130" i="78"/>
  <c r="H129" i="78"/>
  <c r="H158" i="78"/>
  <c r="H147" i="78"/>
  <c r="H127" i="78"/>
  <c r="H137" i="78"/>
  <c r="H148" i="78"/>
  <c r="H139" i="78"/>
  <c r="H155" i="78"/>
  <c r="H152" i="78"/>
  <c r="H136" i="78"/>
  <c r="H131" i="78"/>
  <c r="H153" i="78"/>
  <c r="H132" i="78"/>
  <c r="H135" i="78"/>
  <c r="H134" i="78"/>
  <c r="H150" i="78"/>
  <c r="O159" i="78"/>
  <c r="O143" i="78"/>
  <c r="O131" i="78"/>
  <c r="O136" i="78"/>
  <c r="O137" i="78"/>
  <c r="O157" i="78"/>
  <c r="O142" i="78"/>
  <c r="O141" i="78"/>
  <c r="O155" i="78"/>
  <c r="O140" i="78"/>
  <c r="O128" i="78"/>
  <c r="O165" i="78"/>
  <c r="O153" i="78"/>
  <c r="O150" i="78"/>
  <c r="O145" i="78"/>
  <c r="O151" i="78"/>
  <c r="O134" i="78"/>
  <c r="O149" i="78"/>
  <c r="O152" i="78"/>
  <c r="O156" i="78"/>
  <c r="O129" i="78"/>
  <c r="O135" i="78"/>
  <c r="O126" i="78"/>
  <c r="O160" i="78"/>
  <c r="O127" i="78"/>
  <c r="O148" i="78"/>
  <c r="O133" i="78"/>
  <c r="O147" i="78"/>
  <c r="O154" i="78"/>
  <c r="O158" i="78"/>
  <c r="O161" i="78"/>
  <c r="O146" i="78"/>
  <c r="O138" i="78"/>
  <c r="O130" i="78"/>
  <c r="O144" i="78"/>
  <c r="O139" i="78"/>
  <c r="O208" i="78"/>
  <c r="O189" i="78"/>
  <c r="O210" i="78"/>
  <c r="O183" i="78"/>
  <c r="O195" i="78"/>
  <c r="O211" i="78"/>
  <c r="O201" i="78"/>
  <c r="O197" i="78"/>
  <c r="O180" i="78"/>
  <c r="O181" i="78"/>
  <c r="O188" i="78"/>
  <c r="O182" i="78"/>
  <c r="O193" i="78"/>
  <c r="O212" i="78"/>
  <c r="O187" i="78"/>
  <c r="O205" i="78"/>
  <c r="O191" i="78"/>
  <c r="O184" i="78"/>
  <c r="O209" i="78"/>
  <c r="O199" i="78"/>
  <c r="O204" i="78"/>
  <c r="O196" i="78"/>
  <c r="O214" i="78"/>
  <c r="O179" i="78"/>
  <c r="O190" i="78"/>
  <c r="O202" i="78"/>
  <c r="O200" i="78"/>
  <c r="O213" i="78"/>
  <c r="O186" i="78"/>
  <c r="O206" i="78"/>
  <c r="O207" i="78"/>
  <c r="O198" i="78"/>
  <c r="O194" i="78"/>
  <c r="O203" i="78"/>
  <c r="O185" i="78"/>
  <c r="O132" i="78"/>
  <c r="O360" i="77"/>
  <c r="O346" i="77"/>
  <c r="O370" i="77"/>
  <c r="O341" i="77"/>
  <c r="O347" i="77"/>
  <c r="O352" i="77"/>
  <c r="O368" i="77"/>
  <c r="O359" i="77"/>
  <c r="O358" i="77"/>
  <c r="O345" i="77"/>
  <c r="O353" i="77"/>
  <c r="O372" i="77"/>
  <c r="O361" i="77"/>
  <c r="O354" i="77"/>
  <c r="O339" i="77"/>
  <c r="O356" i="77"/>
  <c r="O363" i="77"/>
  <c r="O369" i="77"/>
  <c r="O340" i="77"/>
  <c r="O338" i="77"/>
  <c r="O364" i="77"/>
  <c r="O355" i="77"/>
  <c r="O343" i="77"/>
  <c r="O362" i="77"/>
  <c r="O342" i="77"/>
  <c r="O348" i="77"/>
  <c r="O349" i="77"/>
  <c r="O344" i="77"/>
  <c r="O367" i="77"/>
  <c r="O357" i="77"/>
  <c r="O373" i="77"/>
  <c r="O350" i="77"/>
  <c r="O365" i="77"/>
  <c r="O366" i="77"/>
  <c r="O371" i="77"/>
  <c r="H161" i="78"/>
  <c r="H154" i="78"/>
  <c r="G101" i="78"/>
  <c r="O107" i="78"/>
  <c r="O104" i="78"/>
  <c r="O94" i="78"/>
  <c r="O90" i="78"/>
  <c r="O106" i="78"/>
  <c r="O100" i="78"/>
  <c r="O93" i="78"/>
  <c r="O76" i="78"/>
  <c r="O78" i="78"/>
  <c r="O77" i="78"/>
  <c r="O84" i="78"/>
  <c r="O81" i="78"/>
  <c r="O112" i="78"/>
  <c r="O83" i="78"/>
  <c r="O95" i="78"/>
  <c r="O75" i="78"/>
  <c r="O91" i="78"/>
  <c r="O97" i="78"/>
  <c r="O80" i="78"/>
  <c r="O82" i="78"/>
  <c r="O85" i="78"/>
  <c r="O87" i="78"/>
  <c r="O105" i="78"/>
  <c r="O103" i="78"/>
  <c r="O74" i="78"/>
  <c r="O88" i="78"/>
  <c r="O73" i="78"/>
  <c r="O99" i="78"/>
  <c r="O102" i="78"/>
  <c r="O101" i="78"/>
  <c r="O96" i="78"/>
  <c r="O89" i="78"/>
  <c r="O108" i="78"/>
  <c r="O98" i="78"/>
  <c r="O92" i="78"/>
  <c r="O107" i="77"/>
  <c r="O105" i="77"/>
  <c r="O75" i="77"/>
  <c r="O89" i="77"/>
  <c r="O98" i="77"/>
  <c r="O82" i="77"/>
  <c r="O83" i="77"/>
  <c r="O88" i="77"/>
  <c r="O85" i="77"/>
  <c r="O95" i="77"/>
  <c r="O106" i="77"/>
  <c r="O94" i="77"/>
  <c r="O102" i="77"/>
  <c r="O92" i="77"/>
  <c r="O112" i="77"/>
  <c r="O77" i="77"/>
  <c r="O96" i="77"/>
  <c r="O104" i="77"/>
  <c r="O81" i="77"/>
  <c r="O101" i="77"/>
  <c r="O103" i="77"/>
  <c r="O78" i="77"/>
  <c r="O80" i="77"/>
  <c r="O90" i="77"/>
  <c r="O97" i="77"/>
  <c r="O74" i="77"/>
  <c r="O84" i="77"/>
  <c r="O93" i="77"/>
  <c r="O99" i="77"/>
  <c r="O87" i="77"/>
  <c r="O76" i="77"/>
  <c r="O100" i="77"/>
  <c r="O73" i="77"/>
  <c r="O91" i="77"/>
  <c r="G154" i="78"/>
  <c r="G165" i="78"/>
  <c r="G33" i="78"/>
  <c r="O523" i="77"/>
  <c r="O509" i="77"/>
  <c r="O527" i="77"/>
  <c r="O511" i="77"/>
  <c r="O515" i="77"/>
  <c r="O520" i="77"/>
  <c r="O519" i="77"/>
  <c r="O501" i="77"/>
  <c r="O526" i="77"/>
  <c r="O517" i="77"/>
  <c r="O498" i="77"/>
  <c r="O528" i="77"/>
  <c r="O507" i="77"/>
  <c r="O497" i="77"/>
  <c r="O512" i="77"/>
  <c r="O504" i="77"/>
  <c r="O514" i="77"/>
  <c r="O522" i="77"/>
  <c r="O518" i="77"/>
  <c r="O531" i="77"/>
  <c r="O532" i="77"/>
  <c r="O508" i="77"/>
  <c r="O530" i="77"/>
  <c r="O529" i="77"/>
  <c r="O506" i="77"/>
  <c r="O524" i="77"/>
  <c r="O500" i="77"/>
  <c r="O513" i="77"/>
  <c r="O499" i="77"/>
  <c r="O521" i="77"/>
  <c r="O502" i="77"/>
  <c r="O525" i="77"/>
  <c r="O505" i="77"/>
  <c r="O516" i="77"/>
  <c r="F218" i="78"/>
  <c r="O224" i="78" l="1"/>
  <c r="O225" i="78"/>
  <c r="O230" i="78"/>
  <c r="O231" i="78"/>
  <c r="O223" i="78"/>
  <c r="H31" i="78"/>
  <c r="H11" i="78"/>
  <c r="O226" i="78"/>
  <c r="O227" i="78"/>
  <c r="H71" i="78"/>
  <c r="H65" i="78"/>
  <c r="H110" i="78"/>
  <c r="H38" i="78"/>
  <c r="H87" i="78"/>
  <c r="H92" i="78"/>
  <c r="H85" i="78"/>
  <c r="H88" i="78"/>
  <c r="O262" i="78"/>
  <c r="H99" i="78"/>
  <c r="H105" i="78"/>
  <c r="H103" i="78"/>
  <c r="O248" i="78"/>
  <c r="H84" i="78"/>
  <c r="H83" i="78"/>
  <c r="H101" i="78"/>
  <c r="O260" i="78"/>
  <c r="O244" i="78"/>
  <c r="H75" i="78"/>
  <c r="H89" i="78"/>
  <c r="H77" i="78"/>
  <c r="O257" i="78"/>
  <c r="O243" i="78"/>
  <c r="H108" i="78"/>
  <c r="O234" i="78"/>
  <c r="O237" i="78"/>
  <c r="H86" i="78"/>
  <c r="O236" i="78"/>
  <c r="O233" i="78"/>
  <c r="O258" i="78"/>
  <c r="O246" i="78"/>
  <c r="O238" i="78"/>
  <c r="O263" i="78"/>
  <c r="O232" i="78"/>
  <c r="O267" i="78"/>
  <c r="O255" i="78"/>
  <c r="H47" i="78"/>
  <c r="O261" i="78"/>
  <c r="N271" i="78"/>
  <c r="H52" i="78"/>
  <c r="H36" i="78"/>
  <c r="H45" i="78"/>
  <c r="H27" i="78"/>
  <c r="AK115" i="79"/>
  <c r="AH114" i="79"/>
  <c r="AH112" i="79"/>
  <c r="AH110" i="79"/>
  <c r="AH108" i="79"/>
  <c r="AH106" i="79"/>
  <c r="AH104" i="79"/>
  <c r="AH102" i="79"/>
  <c r="AH100" i="79"/>
  <c r="AH98" i="79"/>
  <c r="AH96" i="79"/>
  <c r="AH94" i="79"/>
  <c r="AH92" i="79"/>
  <c r="AJ115" i="79"/>
  <c r="AJ113" i="79"/>
  <c r="AJ111" i="79"/>
  <c r="AJ109" i="79"/>
  <c r="AJ107" i="79"/>
  <c r="AJ105" i="79"/>
  <c r="AJ103" i="79"/>
  <c r="AJ101" i="79"/>
  <c r="AJ99" i="79"/>
  <c r="AJ97" i="79"/>
  <c r="AJ95" i="79"/>
  <c r="AJ93" i="79"/>
  <c r="AH115" i="79"/>
  <c r="AH113" i="79"/>
  <c r="AH111" i="79"/>
  <c r="AH109" i="79"/>
  <c r="AH107" i="79"/>
  <c r="AH105" i="79"/>
  <c r="AH103" i="79"/>
  <c r="AH101" i="79"/>
  <c r="AH99" i="79"/>
  <c r="AH97" i="79"/>
  <c r="AH95" i="79"/>
  <c r="AH93" i="79"/>
  <c r="AJ114" i="79"/>
  <c r="AJ112" i="79"/>
  <c r="AJ110" i="79"/>
  <c r="AJ108" i="79"/>
  <c r="AJ106" i="79"/>
  <c r="AJ104" i="79"/>
  <c r="AJ102" i="79"/>
  <c r="AJ100" i="79"/>
  <c r="AJ98" i="79"/>
  <c r="AJ96" i="79"/>
  <c r="AJ94" i="79"/>
  <c r="AJ92" i="79"/>
  <c r="AI92" i="79"/>
  <c r="AI94" i="79"/>
  <c r="AI96" i="79"/>
  <c r="AI98" i="79"/>
  <c r="AI100" i="79"/>
  <c r="AI102" i="79"/>
  <c r="AI104" i="79"/>
  <c r="AI106" i="79"/>
  <c r="AI108" i="79"/>
  <c r="AI110" i="79"/>
  <c r="AI112" i="79"/>
  <c r="AI114" i="79"/>
  <c r="AK92" i="79"/>
  <c r="AK94" i="79"/>
  <c r="AK96" i="79"/>
  <c r="AK98" i="79"/>
  <c r="AK100" i="79"/>
  <c r="AK102" i="79"/>
  <c r="AK104" i="79"/>
  <c r="AK106" i="79"/>
  <c r="AK108" i="79"/>
  <c r="AK110" i="79"/>
  <c r="AK112" i="79"/>
  <c r="AK114" i="79"/>
  <c r="AI93" i="79"/>
  <c r="AI95" i="79"/>
  <c r="AI97" i="79"/>
  <c r="AI99" i="79"/>
  <c r="AI101" i="79"/>
  <c r="AI103" i="79"/>
  <c r="AI105" i="79"/>
  <c r="AI107" i="79"/>
  <c r="AI109" i="79"/>
  <c r="AI111" i="79"/>
  <c r="AI113" i="79"/>
  <c r="AI115" i="79"/>
  <c r="AK93" i="79"/>
  <c r="AK95" i="79"/>
  <c r="AK97" i="79"/>
  <c r="AK99" i="79"/>
  <c r="AK101" i="79"/>
  <c r="AK103" i="79"/>
  <c r="AK105" i="79"/>
  <c r="AK107" i="79"/>
  <c r="AK109" i="79"/>
  <c r="AK111" i="79"/>
  <c r="AK113" i="79"/>
  <c r="Z107" i="79"/>
  <c r="Z110" i="79" s="1"/>
  <c r="AD92" i="79" a="1"/>
  <c r="Z295" i="79"/>
  <c r="K40" i="79"/>
  <c r="AD22" i="79" s="1" a="1"/>
  <c r="Z37" i="79"/>
  <c r="Z40" i="79" s="1"/>
  <c r="Z85" i="79"/>
  <c r="AK255" i="79"/>
  <c r="AJ254" i="79"/>
  <c r="AJ252" i="79"/>
  <c r="AJ250" i="79"/>
  <c r="AJ248" i="79"/>
  <c r="AJ246" i="79"/>
  <c r="AJ244" i="79"/>
  <c r="AJ242" i="79"/>
  <c r="AJ240" i="79"/>
  <c r="AJ238" i="79"/>
  <c r="AJ236" i="79"/>
  <c r="AJ234" i="79"/>
  <c r="AJ232" i="79"/>
  <c r="AH254" i="79"/>
  <c r="AH252" i="79"/>
  <c r="AH250" i="79"/>
  <c r="AH248" i="79"/>
  <c r="AH246" i="79"/>
  <c r="AH244" i="79"/>
  <c r="AH242" i="79"/>
  <c r="AH240" i="79"/>
  <c r="AH238" i="79"/>
  <c r="AH236" i="79"/>
  <c r="AH234" i="79"/>
  <c r="AH232" i="79"/>
  <c r="AJ255" i="79"/>
  <c r="AJ253" i="79"/>
  <c r="AJ251" i="79"/>
  <c r="AJ249" i="79"/>
  <c r="AJ247" i="79"/>
  <c r="AJ245" i="79"/>
  <c r="AJ243" i="79"/>
  <c r="AJ241" i="79"/>
  <c r="AJ239" i="79"/>
  <c r="AJ237" i="79"/>
  <c r="AJ235" i="79"/>
  <c r="AJ233" i="79"/>
  <c r="AH255" i="79"/>
  <c r="AH253" i="79"/>
  <c r="AH251" i="79"/>
  <c r="AH249" i="79"/>
  <c r="AH247" i="79"/>
  <c r="AH245" i="79"/>
  <c r="AH243" i="79"/>
  <c r="AH241" i="79"/>
  <c r="AH239" i="79"/>
  <c r="AH237" i="79"/>
  <c r="AH235" i="79"/>
  <c r="AH233" i="79"/>
  <c r="AK232" i="79"/>
  <c r="AK234" i="79"/>
  <c r="AK236" i="79"/>
  <c r="AK238" i="79"/>
  <c r="AK240" i="79"/>
  <c r="AK242" i="79"/>
  <c r="AK244" i="79"/>
  <c r="AK246" i="79"/>
  <c r="AK248" i="79"/>
  <c r="AK250" i="79"/>
  <c r="AK252" i="79"/>
  <c r="AK254" i="79"/>
  <c r="AI233" i="79"/>
  <c r="AI235" i="79"/>
  <c r="AI237" i="79"/>
  <c r="AI239" i="79"/>
  <c r="AI241" i="79"/>
  <c r="AI243" i="79"/>
  <c r="AI245" i="79"/>
  <c r="AI247" i="79"/>
  <c r="AI249" i="79"/>
  <c r="AI251" i="79"/>
  <c r="AI253" i="79"/>
  <c r="AI255" i="79"/>
  <c r="AK233" i="79"/>
  <c r="AK235" i="79"/>
  <c r="AK237" i="79"/>
  <c r="AK239" i="79"/>
  <c r="AK241" i="79"/>
  <c r="AK243" i="79"/>
  <c r="AK245" i="79"/>
  <c r="AK247" i="79"/>
  <c r="AK249" i="79"/>
  <c r="AK251" i="79"/>
  <c r="AK253" i="79"/>
  <c r="AI232" i="79"/>
  <c r="AI234" i="79"/>
  <c r="AI236" i="79"/>
  <c r="AI238" i="79"/>
  <c r="AI240" i="79"/>
  <c r="AI242" i="79"/>
  <c r="AI244" i="79"/>
  <c r="AI246" i="79"/>
  <c r="AI248" i="79"/>
  <c r="AI250" i="79"/>
  <c r="AI252" i="79"/>
  <c r="AI254" i="79"/>
  <c r="Z154" i="79"/>
  <c r="K250" i="79"/>
  <c r="AD232" i="79" s="1" a="1"/>
  <c r="Z247" i="79"/>
  <c r="Z250" i="79" s="1"/>
  <c r="K180" i="79"/>
  <c r="AD162" i="79" s="1" a="1"/>
  <c r="Z177" i="79"/>
  <c r="Z180" i="79" s="1"/>
  <c r="K153" i="79"/>
  <c r="AK45" i="79"/>
  <c r="AJ45" i="79"/>
  <c r="AJ43" i="79"/>
  <c r="AJ41" i="79"/>
  <c r="AJ39" i="79"/>
  <c r="AJ37" i="79"/>
  <c r="AJ35" i="79"/>
  <c r="AJ33" i="79"/>
  <c r="AJ31" i="79"/>
  <c r="AJ29" i="79"/>
  <c r="AJ27" i="79"/>
  <c r="AJ25" i="79"/>
  <c r="AJ23" i="79"/>
  <c r="AH45" i="79"/>
  <c r="AH43" i="79"/>
  <c r="AH39" i="79"/>
  <c r="AH37" i="79"/>
  <c r="AH33" i="79"/>
  <c r="AH29" i="79"/>
  <c r="AH25" i="79"/>
  <c r="AJ44" i="79"/>
  <c r="AJ42" i="79"/>
  <c r="AJ40" i="79"/>
  <c r="AJ38" i="79"/>
  <c r="AJ36" i="79"/>
  <c r="AJ34" i="79"/>
  <c r="AJ32" i="79"/>
  <c r="AJ30" i="79"/>
  <c r="AJ28" i="79"/>
  <c r="AJ26" i="79"/>
  <c r="AJ24" i="79"/>
  <c r="AJ22" i="79"/>
  <c r="AH44" i="79"/>
  <c r="AH42" i="79"/>
  <c r="AH40" i="79"/>
  <c r="AH38" i="79"/>
  <c r="AH36" i="79"/>
  <c r="AH34" i="79"/>
  <c r="AH32" i="79"/>
  <c r="AH30" i="79"/>
  <c r="AH28" i="79"/>
  <c r="AH26" i="79"/>
  <c r="AH24" i="79"/>
  <c r="AH22" i="79"/>
  <c r="AH41" i="79"/>
  <c r="AH35" i="79"/>
  <c r="AH31" i="79"/>
  <c r="AH27" i="79"/>
  <c r="AH23" i="79"/>
  <c r="AK22" i="79"/>
  <c r="AK24" i="79"/>
  <c r="AK26" i="79"/>
  <c r="AK28" i="79"/>
  <c r="AK30" i="79"/>
  <c r="AK32" i="79"/>
  <c r="AK34" i="79"/>
  <c r="AK36" i="79"/>
  <c r="AK38" i="79"/>
  <c r="AK40" i="79"/>
  <c r="AK42" i="79"/>
  <c r="AK44" i="79"/>
  <c r="AI23" i="79"/>
  <c r="AI25" i="79"/>
  <c r="AI27" i="79"/>
  <c r="AI29" i="79"/>
  <c r="AI31" i="79"/>
  <c r="AI33" i="79"/>
  <c r="AI35" i="79"/>
  <c r="AI37" i="79"/>
  <c r="AI39" i="79"/>
  <c r="AI41" i="79"/>
  <c r="AI43" i="79"/>
  <c r="AI45" i="79"/>
  <c r="AK23" i="79"/>
  <c r="AK25" i="79"/>
  <c r="AK27" i="79"/>
  <c r="AK29" i="79"/>
  <c r="AK31" i="79"/>
  <c r="AK33" i="79"/>
  <c r="AK35" i="79"/>
  <c r="AK37" i="79"/>
  <c r="AK39" i="79"/>
  <c r="AK41" i="79"/>
  <c r="AK43" i="79"/>
  <c r="AI22" i="79"/>
  <c r="AI24" i="79"/>
  <c r="AI26" i="79"/>
  <c r="AI28" i="79"/>
  <c r="AI30" i="79"/>
  <c r="AI32" i="79"/>
  <c r="AI34" i="79"/>
  <c r="AI36" i="79"/>
  <c r="AI38" i="79"/>
  <c r="AI40" i="79"/>
  <c r="AI42" i="79"/>
  <c r="AI44" i="79"/>
  <c r="K293" i="79"/>
  <c r="K296" i="79" s="1"/>
  <c r="Z294" i="79"/>
  <c r="AH162" i="79"/>
  <c r="AH166" i="79"/>
  <c r="AH170" i="79"/>
  <c r="AH174" i="79"/>
  <c r="AH178" i="79"/>
  <c r="AH182" i="79"/>
  <c r="AI162" i="79"/>
  <c r="AI166" i="79"/>
  <c r="AI170" i="79"/>
  <c r="AI174" i="79"/>
  <c r="AI178" i="79"/>
  <c r="AI182" i="79"/>
  <c r="AJ162" i="79"/>
  <c r="AJ166" i="79"/>
  <c r="AJ170" i="79"/>
  <c r="AJ174" i="79"/>
  <c r="AJ178" i="79"/>
  <c r="AJ182" i="79"/>
  <c r="AK162" i="79"/>
  <c r="AK166" i="79"/>
  <c r="AK170" i="79"/>
  <c r="AK174" i="79"/>
  <c r="AK178" i="79"/>
  <c r="AK182" i="79"/>
  <c r="AH163" i="79"/>
  <c r="AH167" i="79"/>
  <c r="AH171" i="79"/>
  <c r="AH175" i="79"/>
  <c r="AH179" i="79"/>
  <c r="AH183" i="79"/>
  <c r="AI163" i="79"/>
  <c r="AI167" i="79"/>
  <c r="AI171" i="79"/>
  <c r="AI175" i="79"/>
  <c r="AI179" i="79"/>
  <c r="AI183" i="79"/>
  <c r="AJ163" i="79"/>
  <c r="AJ167" i="79"/>
  <c r="AJ171" i="79"/>
  <c r="AJ175" i="79"/>
  <c r="AJ179" i="79"/>
  <c r="AJ183" i="79"/>
  <c r="AK163" i="79"/>
  <c r="AK167" i="79"/>
  <c r="AK171" i="79"/>
  <c r="AK175" i="79"/>
  <c r="AK179" i="79"/>
  <c r="AK183" i="79"/>
  <c r="AH164" i="79"/>
  <c r="AH168" i="79"/>
  <c r="AH172" i="79"/>
  <c r="AH176" i="79"/>
  <c r="AH180" i="79"/>
  <c r="AH184" i="79"/>
  <c r="AI164" i="79"/>
  <c r="AI168" i="79"/>
  <c r="AI172" i="79"/>
  <c r="AI176" i="79"/>
  <c r="AI180" i="79"/>
  <c r="AI184" i="79"/>
  <c r="AJ164" i="79"/>
  <c r="AJ168" i="79"/>
  <c r="AJ172" i="79"/>
  <c r="AJ176" i="79"/>
  <c r="AJ180" i="79"/>
  <c r="AJ184" i="79"/>
  <c r="AK164" i="79"/>
  <c r="AK168" i="79"/>
  <c r="AK172" i="79"/>
  <c r="AK176" i="79"/>
  <c r="AK180" i="79"/>
  <c r="AK184" i="79"/>
  <c r="AK185" i="79"/>
  <c r="AH165" i="79"/>
  <c r="AH169" i="79"/>
  <c r="AH173" i="79"/>
  <c r="AH177" i="79"/>
  <c r="AH181" i="79"/>
  <c r="AH185" i="79"/>
  <c r="AI165" i="79"/>
  <c r="AI169" i="79"/>
  <c r="AI173" i="79"/>
  <c r="AI177" i="79"/>
  <c r="AI181" i="79"/>
  <c r="AI185" i="79"/>
  <c r="AJ165" i="79"/>
  <c r="AJ169" i="79"/>
  <c r="AJ173" i="79"/>
  <c r="AJ177" i="79"/>
  <c r="AJ181" i="79"/>
  <c r="AJ185" i="79"/>
  <c r="AK165" i="79"/>
  <c r="AK169" i="79"/>
  <c r="AK173" i="79"/>
  <c r="AK177" i="79"/>
  <c r="AK181" i="79"/>
  <c r="K83" i="79"/>
  <c r="Z84" i="79"/>
  <c r="K223" i="79"/>
  <c r="Z224" i="79"/>
  <c r="O245" i="78"/>
  <c r="O252" i="78"/>
  <c r="O253" i="78"/>
  <c r="O249" i="78"/>
  <c r="O254" i="78"/>
  <c r="O259" i="78"/>
  <c r="O266" i="78"/>
  <c r="O247" i="78"/>
  <c r="O250" i="78"/>
  <c r="O251" i="78"/>
  <c r="O264" i="78"/>
  <c r="O235" i="78"/>
  <c r="O240" i="78"/>
  <c r="O241" i="78"/>
  <c r="O239" i="78"/>
  <c r="O265" i="78"/>
  <c r="O242" i="78"/>
  <c r="H102" i="78"/>
  <c r="H98" i="78"/>
  <c r="H76" i="78"/>
  <c r="H97" i="78"/>
  <c r="H90" i="78"/>
  <c r="G112" i="78"/>
  <c r="H79" i="78"/>
  <c r="H78" i="78"/>
  <c r="H80" i="78"/>
  <c r="H104" i="78"/>
  <c r="H95" i="78"/>
  <c r="H81" i="78"/>
  <c r="H100" i="78"/>
  <c r="H106" i="78"/>
  <c r="H91" i="78"/>
  <c r="H93" i="78"/>
  <c r="H96" i="78"/>
  <c r="H112" i="78"/>
  <c r="H74" i="78"/>
  <c r="H82" i="78"/>
  <c r="H107" i="78"/>
  <c r="H43" i="78"/>
  <c r="H30" i="78"/>
  <c r="H59" i="78"/>
  <c r="H34" i="78"/>
  <c r="H55" i="78"/>
  <c r="H39" i="78"/>
  <c r="H42" i="78"/>
  <c r="O269" i="78"/>
  <c r="O268" i="78"/>
  <c r="O270" i="78"/>
  <c r="O256" i="78"/>
  <c r="H215" i="78"/>
  <c r="H216" i="78"/>
  <c r="H217" i="78"/>
  <c r="H170" i="78"/>
  <c r="H171" i="78"/>
  <c r="H172" i="78"/>
  <c r="H173" i="78"/>
  <c r="H174" i="78"/>
  <c r="H175" i="78"/>
  <c r="H176" i="78"/>
  <c r="H177" i="78"/>
  <c r="H178" i="78"/>
  <c r="H26" i="78"/>
  <c r="H48" i="78"/>
  <c r="H53" i="78"/>
  <c r="H49" i="78"/>
  <c r="H54" i="78"/>
  <c r="H24" i="78"/>
  <c r="H23" i="78"/>
  <c r="H35" i="78"/>
  <c r="H22" i="78"/>
  <c r="H41" i="78"/>
  <c r="H44" i="78"/>
  <c r="G59" i="78"/>
  <c r="H46" i="78"/>
  <c r="H56" i="78"/>
  <c r="H57" i="78"/>
  <c r="H58" i="78"/>
  <c r="H33" i="78"/>
  <c r="H12" i="78"/>
  <c r="H13" i="78"/>
  <c r="H14" i="78"/>
  <c r="H15" i="78"/>
  <c r="H16" i="78"/>
  <c r="H17" i="78"/>
  <c r="H18" i="78"/>
  <c r="H19" i="78"/>
  <c r="H51" i="78"/>
  <c r="H28" i="78"/>
  <c r="H21" i="78"/>
  <c r="H37" i="78"/>
  <c r="H29" i="78"/>
  <c r="H25" i="78"/>
  <c r="H50" i="78"/>
  <c r="H32" i="78"/>
  <c r="H20" i="78"/>
  <c r="H40" i="78"/>
  <c r="H191" i="78"/>
  <c r="H188" i="78"/>
  <c r="H189" i="78"/>
  <c r="H179" i="78"/>
  <c r="H201" i="78"/>
  <c r="H218" i="78"/>
  <c r="H197" i="78"/>
  <c r="H211" i="78"/>
  <c r="H183" i="78"/>
  <c r="H190" i="78"/>
  <c r="H209" i="78"/>
  <c r="H180" i="78"/>
  <c r="H212" i="78"/>
  <c r="H196" i="78"/>
  <c r="H200" i="78"/>
  <c r="H186" i="78"/>
  <c r="H193" i="78"/>
  <c r="H194" i="78"/>
  <c r="H205" i="78"/>
  <c r="H204" i="78"/>
  <c r="H184" i="78"/>
  <c r="H195" i="78"/>
  <c r="H199" i="78"/>
  <c r="H202" i="78"/>
  <c r="H208" i="78"/>
  <c r="H214" i="78"/>
  <c r="H210" i="78"/>
  <c r="H213" i="78"/>
  <c r="H207" i="78"/>
  <c r="H203" i="78"/>
  <c r="H182" i="78"/>
  <c r="H206" i="78"/>
  <c r="H198" i="78"/>
  <c r="H192" i="78"/>
  <c r="H187" i="78"/>
  <c r="H181" i="78"/>
  <c r="G218" i="78"/>
  <c r="H185" i="78"/>
  <c r="AH47" i="79" l="1"/>
  <c r="AJ47" i="79"/>
  <c r="AK47" i="79" s="1"/>
  <c r="AI47" i="79"/>
  <c r="AH117" i="79"/>
  <c r="AJ117" i="79"/>
  <c r="AI117" i="79"/>
  <c r="AJ187" i="79"/>
  <c r="AI187" i="79"/>
  <c r="AH187" i="79"/>
  <c r="AH257" i="79"/>
  <c r="AJ257" i="79"/>
  <c r="AI257" i="79"/>
  <c r="Z83" i="79"/>
  <c r="K156" i="79"/>
  <c r="AL92" i="79" s="1" a="1"/>
  <c r="Z153" i="79"/>
  <c r="Z156" i="79" s="1"/>
  <c r="K86" i="79"/>
  <c r="AL22" i="79" s="1" a="1"/>
  <c r="K226" i="79"/>
  <c r="AL162" i="79" s="1" a="1"/>
  <c r="Z223" i="79"/>
  <c r="Z226" i="79" s="1"/>
  <c r="AF255" i="79"/>
  <c r="AE232" i="79"/>
  <c r="AE234" i="79"/>
  <c r="AE236" i="79"/>
  <c r="AE238" i="79"/>
  <c r="AE240" i="79"/>
  <c r="AE242" i="79"/>
  <c r="AE244" i="79"/>
  <c r="AE246" i="79"/>
  <c r="AE248" i="79"/>
  <c r="AE250" i="79"/>
  <c r="AE252" i="79"/>
  <c r="AE254" i="79"/>
  <c r="AD232" i="79"/>
  <c r="AD234" i="79"/>
  <c r="AD236" i="79"/>
  <c r="AD238" i="79"/>
  <c r="AD240" i="79"/>
  <c r="AD242" i="79"/>
  <c r="AD244" i="79"/>
  <c r="AD246" i="79"/>
  <c r="AD248" i="79"/>
  <c r="AD250" i="79"/>
  <c r="AD252" i="79"/>
  <c r="AD254" i="79"/>
  <c r="AG232" i="79"/>
  <c r="AG234" i="79"/>
  <c r="AG236" i="79"/>
  <c r="AG238" i="79"/>
  <c r="AG240" i="79"/>
  <c r="AG242" i="79"/>
  <c r="AG244" i="79"/>
  <c r="AG246" i="79"/>
  <c r="AG248" i="79"/>
  <c r="AG250" i="79"/>
  <c r="AG252" i="79"/>
  <c r="AG254" i="79"/>
  <c r="AF232" i="79"/>
  <c r="AF234" i="79"/>
  <c r="AF236" i="79"/>
  <c r="AF238" i="79"/>
  <c r="AF240" i="79"/>
  <c r="AF242" i="79"/>
  <c r="AF244" i="79"/>
  <c r="AF246" i="79"/>
  <c r="AF248" i="79"/>
  <c r="AF250" i="79"/>
  <c r="AF252" i="79"/>
  <c r="AF254" i="79"/>
  <c r="AE233" i="79"/>
  <c r="AE235" i="79"/>
  <c r="AE237" i="79"/>
  <c r="AE239" i="79"/>
  <c r="AE241" i="79"/>
  <c r="AE243" i="79"/>
  <c r="AE245" i="79"/>
  <c r="AE247" i="79"/>
  <c r="AE249" i="79"/>
  <c r="AE251" i="79"/>
  <c r="AE253" i="79"/>
  <c r="AE255" i="79"/>
  <c r="AD233" i="79"/>
  <c r="AD235" i="79"/>
  <c r="AD237" i="79"/>
  <c r="AD239" i="79"/>
  <c r="AD241" i="79"/>
  <c r="AD243" i="79"/>
  <c r="AD245" i="79"/>
  <c r="AD247" i="79"/>
  <c r="AD249" i="79"/>
  <c r="AD251" i="79"/>
  <c r="AD253" i="79"/>
  <c r="AD255" i="79"/>
  <c r="AG233" i="79"/>
  <c r="AG235" i="79"/>
  <c r="AG237" i="79"/>
  <c r="AG239" i="79"/>
  <c r="AG241" i="79"/>
  <c r="AG243" i="79"/>
  <c r="AG245" i="79"/>
  <c r="AG247" i="79"/>
  <c r="AG249" i="79"/>
  <c r="AG251" i="79"/>
  <c r="AG253" i="79"/>
  <c r="AG255" i="79"/>
  <c r="AF233" i="79"/>
  <c r="AF235" i="79"/>
  <c r="AF237" i="79"/>
  <c r="AF239" i="79"/>
  <c r="AF241" i="79"/>
  <c r="AF243" i="79"/>
  <c r="AF245" i="79"/>
  <c r="AF247" i="79"/>
  <c r="AF249" i="79"/>
  <c r="AF251" i="79"/>
  <c r="AF253" i="79"/>
  <c r="AF45" i="79"/>
  <c r="AE23" i="79"/>
  <c r="AE25" i="79"/>
  <c r="AE27" i="79"/>
  <c r="AE29" i="79"/>
  <c r="AE31" i="79"/>
  <c r="AE33" i="79"/>
  <c r="AE35" i="79"/>
  <c r="AE37" i="79"/>
  <c r="AE39" i="79"/>
  <c r="AE41" i="79"/>
  <c r="AE43" i="79"/>
  <c r="AE45" i="79"/>
  <c r="AG23" i="79"/>
  <c r="AG25" i="79"/>
  <c r="AG27" i="79"/>
  <c r="AG29" i="79"/>
  <c r="AG31" i="79"/>
  <c r="AG33" i="79"/>
  <c r="AG35" i="79"/>
  <c r="AG37" i="79"/>
  <c r="AG39" i="79"/>
  <c r="AG41" i="79"/>
  <c r="AG43" i="79"/>
  <c r="AG45" i="79"/>
  <c r="AE22" i="79"/>
  <c r="AE24" i="79"/>
  <c r="AE26" i="79"/>
  <c r="AE28" i="79"/>
  <c r="AE30" i="79"/>
  <c r="AE32" i="79"/>
  <c r="AE34" i="79"/>
  <c r="AE36" i="79"/>
  <c r="AE38" i="79"/>
  <c r="AE40" i="79"/>
  <c r="AE42" i="79"/>
  <c r="AE44" i="79"/>
  <c r="AG22" i="79"/>
  <c r="AG24" i="79"/>
  <c r="AG26" i="79"/>
  <c r="AG28" i="79"/>
  <c r="AG30" i="79"/>
  <c r="AG32" i="79"/>
  <c r="AG34" i="79"/>
  <c r="AG36" i="79"/>
  <c r="AG38" i="79"/>
  <c r="AG40" i="79"/>
  <c r="AG42" i="79"/>
  <c r="AG44" i="79"/>
  <c r="AF22" i="79"/>
  <c r="AD24" i="79"/>
  <c r="AD26" i="79"/>
  <c r="AD28" i="79"/>
  <c r="AD30" i="79"/>
  <c r="AD32" i="79"/>
  <c r="AD34" i="79"/>
  <c r="AD36" i="79"/>
  <c r="AD38" i="79"/>
  <c r="AD40" i="79"/>
  <c r="AD42" i="79"/>
  <c r="AD44" i="79"/>
  <c r="AD22" i="79"/>
  <c r="AF24" i="79"/>
  <c r="AF26" i="79"/>
  <c r="AF28" i="79"/>
  <c r="AF30" i="79"/>
  <c r="AF32" i="79"/>
  <c r="AF34" i="79"/>
  <c r="AF36" i="79"/>
  <c r="AF38" i="79"/>
  <c r="AF40" i="79"/>
  <c r="AF42" i="79"/>
  <c r="AF44" i="79"/>
  <c r="AD23" i="79"/>
  <c r="AD25" i="79"/>
  <c r="AD27" i="79"/>
  <c r="AD29" i="79"/>
  <c r="AD31" i="79"/>
  <c r="AD33" i="79"/>
  <c r="AD35" i="79"/>
  <c r="AD37" i="79"/>
  <c r="AD39" i="79"/>
  <c r="AD41" i="79"/>
  <c r="AD43" i="79"/>
  <c r="AD45" i="79"/>
  <c r="AF23" i="79"/>
  <c r="AF25" i="79"/>
  <c r="AF27" i="79"/>
  <c r="AF29" i="79"/>
  <c r="AF31" i="79"/>
  <c r="AF33" i="79"/>
  <c r="AF35" i="79"/>
  <c r="AF37" i="79"/>
  <c r="AF39" i="79"/>
  <c r="AF41" i="79"/>
  <c r="AF43" i="79"/>
  <c r="AF115" i="79"/>
  <c r="AG93" i="79"/>
  <c r="AG95" i="79"/>
  <c r="AG97" i="79"/>
  <c r="AG99" i="79"/>
  <c r="AG101" i="79"/>
  <c r="AE92" i="79"/>
  <c r="AE94" i="79"/>
  <c r="AE96" i="79"/>
  <c r="AE98" i="79"/>
  <c r="AE100" i="79"/>
  <c r="AE102" i="79"/>
  <c r="AG92" i="79"/>
  <c r="AG96" i="79"/>
  <c r="AG100" i="79"/>
  <c r="AG103" i="79"/>
  <c r="AG105" i="79"/>
  <c r="AG107" i="79"/>
  <c r="AG109" i="79"/>
  <c r="AG111" i="79"/>
  <c r="AG113" i="79"/>
  <c r="AG115" i="79"/>
  <c r="AF93" i="79"/>
  <c r="AF95" i="79"/>
  <c r="AF97" i="79"/>
  <c r="AF99" i="79"/>
  <c r="AF101" i="79"/>
  <c r="AF103" i="79"/>
  <c r="AF105" i="79"/>
  <c r="AF107" i="79"/>
  <c r="AF109" i="79"/>
  <c r="AF111" i="79"/>
  <c r="AF113" i="79"/>
  <c r="AE93" i="79"/>
  <c r="AE97" i="79"/>
  <c r="AE101" i="79"/>
  <c r="AE104" i="79"/>
  <c r="AE106" i="79"/>
  <c r="AE108" i="79"/>
  <c r="AE110" i="79"/>
  <c r="AE112" i="79"/>
  <c r="AE114" i="79"/>
  <c r="AD92" i="79"/>
  <c r="AD94" i="79"/>
  <c r="AD96" i="79"/>
  <c r="AD98" i="79"/>
  <c r="AD100" i="79"/>
  <c r="AD102" i="79"/>
  <c r="AD104" i="79"/>
  <c r="AD106" i="79"/>
  <c r="AD108" i="79"/>
  <c r="AD110" i="79"/>
  <c r="AD112" i="79"/>
  <c r="AD114" i="79"/>
  <c r="AG94" i="79"/>
  <c r="AG98" i="79"/>
  <c r="AG102" i="79"/>
  <c r="AG104" i="79"/>
  <c r="AG106" i="79"/>
  <c r="AG108" i="79"/>
  <c r="AG110" i="79"/>
  <c r="AG112" i="79"/>
  <c r="AG114" i="79"/>
  <c r="AF92" i="79"/>
  <c r="AF94" i="79"/>
  <c r="AF96" i="79"/>
  <c r="AF98" i="79"/>
  <c r="AF100" i="79"/>
  <c r="AF102" i="79"/>
  <c r="AF104" i="79"/>
  <c r="AF106" i="79"/>
  <c r="AF108" i="79"/>
  <c r="AF110" i="79"/>
  <c r="AF112" i="79"/>
  <c r="AF114" i="79"/>
  <c r="AE95" i="79"/>
  <c r="AE99" i="79"/>
  <c r="AE103" i="79"/>
  <c r="AE105" i="79"/>
  <c r="AE107" i="79"/>
  <c r="AE109" i="79"/>
  <c r="AE111" i="79"/>
  <c r="AE113" i="79"/>
  <c r="AE115" i="79"/>
  <c r="AD93" i="79"/>
  <c r="AD95" i="79"/>
  <c r="AD97" i="79"/>
  <c r="AD99" i="79"/>
  <c r="AD101" i="79"/>
  <c r="AD103" i="79"/>
  <c r="AD105" i="79"/>
  <c r="AD107" i="79"/>
  <c r="AD109" i="79"/>
  <c r="AD111" i="79"/>
  <c r="AD113" i="79"/>
  <c r="AD115" i="79"/>
  <c r="AL232" i="79" a="1"/>
  <c r="Z293" i="79"/>
  <c r="Z296" i="79" s="1"/>
  <c r="AF185" i="79"/>
  <c r="AD169" i="79"/>
  <c r="AD167" i="79"/>
  <c r="AD165" i="79"/>
  <c r="AD163" i="79"/>
  <c r="AF168" i="79"/>
  <c r="AF166" i="79"/>
  <c r="AF164" i="79"/>
  <c r="AF162" i="79"/>
  <c r="AD168" i="79"/>
  <c r="AD166" i="79"/>
  <c r="AD164" i="79"/>
  <c r="AD162" i="79"/>
  <c r="AF167" i="79"/>
  <c r="AF165" i="79"/>
  <c r="AF163" i="79"/>
  <c r="AG163" i="79"/>
  <c r="AG165" i="79"/>
  <c r="AG167" i="79"/>
  <c r="AG169" i="79"/>
  <c r="AG171" i="79"/>
  <c r="AG173" i="79"/>
  <c r="AG175" i="79"/>
  <c r="AG177" i="79"/>
  <c r="AG179" i="79"/>
  <c r="AG181" i="79"/>
  <c r="AG183" i="79"/>
  <c r="AG185" i="79"/>
  <c r="AD171" i="79"/>
  <c r="AD173" i="79"/>
  <c r="AD175" i="79"/>
  <c r="AD177" i="79"/>
  <c r="AD179" i="79"/>
  <c r="AD181" i="79"/>
  <c r="AD183" i="79"/>
  <c r="AD185" i="79"/>
  <c r="AE162" i="79"/>
  <c r="AE164" i="79"/>
  <c r="AE166" i="79"/>
  <c r="AE168" i="79"/>
  <c r="AE170" i="79"/>
  <c r="AE172" i="79"/>
  <c r="AE174" i="79"/>
  <c r="AE176" i="79"/>
  <c r="AE178" i="79"/>
  <c r="AE180" i="79"/>
  <c r="AE182" i="79"/>
  <c r="AE184" i="79"/>
  <c r="AF169" i="79"/>
  <c r="AF171" i="79"/>
  <c r="AF173" i="79"/>
  <c r="AF175" i="79"/>
  <c r="AF177" i="79"/>
  <c r="AF179" i="79"/>
  <c r="AF181" i="79"/>
  <c r="AF183" i="79"/>
  <c r="AG162" i="79"/>
  <c r="AG164" i="79"/>
  <c r="AG166" i="79"/>
  <c r="AG168" i="79"/>
  <c r="AG170" i="79"/>
  <c r="AG172" i="79"/>
  <c r="AG174" i="79"/>
  <c r="AG176" i="79"/>
  <c r="AE163" i="79"/>
  <c r="AE165" i="79"/>
  <c r="AE167" i="79"/>
  <c r="AE169" i="79"/>
  <c r="AE171" i="79"/>
  <c r="AE173" i="79"/>
  <c r="AE175" i="79"/>
  <c r="AE177" i="79"/>
  <c r="AE179" i="79"/>
  <c r="AE181" i="79"/>
  <c r="AE183" i="79"/>
  <c r="AE185" i="79"/>
  <c r="AF170" i="79"/>
  <c r="AF172" i="79"/>
  <c r="AF174" i="79"/>
  <c r="AF176" i="79"/>
  <c r="AG178" i="79"/>
  <c r="AD170" i="79"/>
  <c r="AD178" i="79"/>
  <c r="AD182" i="79"/>
  <c r="AG180" i="79"/>
  <c r="AD172" i="79"/>
  <c r="AF178" i="79"/>
  <c r="AF182" i="79"/>
  <c r="AG182" i="79"/>
  <c r="AD174" i="79"/>
  <c r="AD180" i="79"/>
  <c r="AD184" i="79"/>
  <c r="AG184" i="79"/>
  <c r="AD176" i="79"/>
  <c r="AF180" i="79"/>
  <c r="AF184" i="79"/>
  <c r="Z86" i="79"/>
  <c r="AF257" i="79" l="1"/>
  <c r="AD257" i="79"/>
  <c r="AE257" i="79"/>
  <c r="AK117" i="79"/>
  <c r="AE117" i="79"/>
  <c r="AD117" i="79"/>
  <c r="AF117" i="79"/>
  <c r="AK187" i="79"/>
  <c r="AE187" i="79"/>
  <c r="AD187" i="79"/>
  <c r="AF187" i="79"/>
  <c r="AF47" i="79"/>
  <c r="AD47" i="79"/>
  <c r="AE47" i="79"/>
  <c r="AK257" i="79"/>
  <c r="AN45" i="79"/>
  <c r="AM23" i="79"/>
  <c r="AM25" i="79"/>
  <c r="AM27" i="79"/>
  <c r="AM29" i="79"/>
  <c r="AM31" i="79"/>
  <c r="AM33" i="79"/>
  <c r="AM35" i="79"/>
  <c r="AM37" i="79"/>
  <c r="AM39" i="79"/>
  <c r="AM41" i="79"/>
  <c r="AM43" i="79"/>
  <c r="AO23" i="79"/>
  <c r="AO25" i="79"/>
  <c r="AO27" i="79"/>
  <c r="AO29" i="79"/>
  <c r="AO31" i="79"/>
  <c r="AO33" i="79"/>
  <c r="AO35" i="79"/>
  <c r="AO37" i="79"/>
  <c r="AO39" i="79"/>
  <c r="AO41" i="79"/>
  <c r="AM22" i="79"/>
  <c r="AM24" i="79"/>
  <c r="AM26" i="79"/>
  <c r="AM28" i="79"/>
  <c r="AM30" i="79"/>
  <c r="AM32" i="79"/>
  <c r="AO22" i="79"/>
  <c r="AO24" i="79"/>
  <c r="AO26" i="79"/>
  <c r="AO28" i="79"/>
  <c r="AO30" i="79"/>
  <c r="AO32" i="79"/>
  <c r="AO34" i="79"/>
  <c r="AO36" i="79"/>
  <c r="AO38" i="79"/>
  <c r="AO40" i="79"/>
  <c r="AO42" i="79"/>
  <c r="AO44" i="79"/>
  <c r="AM34" i="79"/>
  <c r="AM42" i="79"/>
  <c r="AO45" i="79"/>
  <c r="AL23" i="79"/>
  <c r="AL25" i="79"/>
  <c r="AL27" i="79"/>
  <c r="AL29" i="79"/>
  <c r="AL31" i="79"/>
  <c r="AL33" i="79"/>
  <c r="AL35" i="79"/>
  <c r="AL37" i="79"/>
  <c r="AL39" i="79"/>
  <c r="AL41" i="79"/>
  <c r="AL43" i="79"/>
  <c r="AL45" i="79"/>
  <c r="AN23" i="79"/>
  <c r="AN27" i="79"/>
  <c r="AN31" i="79"/>
  <c r="AN35" i="79"/>
  <c r="AN39" i="79"/>
  <c r="AN43" i="79"/>
  <c r="AL32" i="79"/>
  <c r="AL38" i="79"/>
  <c r="AM36" i="79"/>
  <c r="AO43" i="79"/>
  <c r="AN25" i="79"/>
  <c r="AN29" i="79"/>
  <c r="AN33" i="79"/>
  <c r="AN37" i="79"/>
  <c r="AN41" i="79"/>
  <c r="AL28" i="79"/>
  <c r="AL40" i="79"/>
  <c r="AM38" i="79"/>
  <c r="AM44" i="79"/>
  <c r="AL22" i="79"/>
  <c r="AL24" i="79"/>
  <c r="AL26" i="79"/>
  <c r="AL30" i="79"/>
  <c r="AL36" i="79"/>
  <c r="AL44" i="79"/>
  <c r="AM40" i="79"/>
  <c r="AM45" i="79"/>
  <c r="AN22" i="79"/>
  <c r="AN24" i="79"/>
  <c r="AN26" i="79"/>
  <c r="AN28" i="79"/>
  <c r="AN30" i="79"/>
  <c r="AN32" i="79"/>
  <c r="AN34" i="79"/>
  <c r="AN36" i="79"/>
  <c r="AN38" i="79"/>
  <c r="AN40" i="79"/>
  <c r="AN42" i="79"/>
  <c r="AN44" i="79"/>
  <c r="AL34" i="79"/>
  <c r="AL42" i="79"/>
  <c r="AM162" i="79"/>
  <c r="AM166" i="79"/>
  <c r="AM170" i="79"/>
  <c r="AM174" i="79"/>
  <c r="AM178" i="79"/>
  <c r="AM182" i="79"/>
  <c r="AN162" i="79"/>
  <c r="AN166" i="79"/>
  <c r="AN170" i="79"/>
  <c r="AN174" i="79"/>
  <c r="AN178" i="79"/>
  <c r="AN182" i="79"/>
  <c r="AO163" i="79"/>
  <c r="AO167" i="79"/>
  <c r="AO171" i="79"/>
  <c r="AO175" i="79"/>
  <c r="AO179" i="79"/>
  <c r="AO183" i="79"/>
  <c r="AL163" i="79"/>
  <c r="AL167" i="79"/>
  <c r="AL171" i="79"/>
  <c r="AL175" i="79"/>
  <c r="AL179" i="79"/>
  <c r="AL183" i="79"/>
  <c r="AM163" i="79"/>
  <c r="AM167" i="79"/>
  <c r="AM171" i="79"/>
  <c r="AM175" i="79"/>
  <c r="AM179" i="79"/>
  <c r="AM183" i="79"/>
  <c r="AN163" i="79"/>
  <c r="AN167" i="79"/>
  <c r="AN171" i="79"/>
  <c r="AN175" i="79"/>
  <c r="AN179" i="79"/>
  <c r="AN183" i="79"/>
  <c r="AO164" i="79"/>
  <c r="AO168" i="79"/>
  <c r="AO172" i="79"/>
  <c r="AO176" i="79"/>
  <c r="AO180" i="79"/>
  <c r="AO184" i="79"/>
  <c r="AL164" i="79"/>
  <c r="AL168" i="79"/>
  <c r="AL172" i="79"/>
  <c r="AL176" i="79"/>
  <c r="AL180" i="79"/>
  <c r="AL184" i="79"/>
  <c r="AM164" i="79"/>
  <c r="AM168" i="79"/>
  <c r="AM172" i="79"/>
  <c r="AM176" i="79"/>
  <c r="AM180" i="79"/>
  <c r="AM184" i="79"/>
  <c r="AN164" i="79"/>
  <c r="AN168" i="79"/>
  <c r="AN172" i="79"/>
  <c r="AN176" i="79"/>
  <c r="AN180" i="79"/>
  <c r="AN184" i="79"/>
  <c r="AO165" i="79"/>
  <c r="AO169" i="79"/>
  <c r="AO173" i="79"/>
  <c r="AO177" i="79"/>
  <c r="AO181" i="79"/>
  <c r="AO185" i="79"/>
  <c r="AL165" i="79"/>
  <c r="AL169" i="79"/>
  <c r="AL173" i="79"/>
  <c r="AL177" i="79"/>
  <c r="AL181" i="79"/>
  <c r="AL185" i="79"/>
  <c r="AN185" i="79"/>
  <c r="AM165" i="79"/>
  <c r="AM169" i="79"/>
  <c r="AM173" i="79"/>
  <c r="AM177" i="79"/>
  <c r="AM181" i="79"/>
  <c r="AM185" i="79"/>
  <c r="AN165" i="79"/>
  <c r="AN169" i="79"/>
  <c r="AN173" i="79"/>
  <c r="AN177" i="79"/>
  <c r="AN181" i="79"/>
  <c r="AO162" i="79"/>
  <c r="AO166" i="79"/>
  <c r="AO170" i="79"/>
  <c r="AO174" i="79"/>
  <c r="AO178" i="79"/>
  <c r="AO182" i="79"/>
  <c r="AL162" i="79"/>
  <c r="AL166" i="79"/>
  <c r="AL170" i="79"/>
  <c r="AL174" i="79"/>
  <c r="AL178" i="79"/>
  <c r="AL182" i="79"/>
  <c r="AN255" i="79"/>
  <c r="AM232" i="79"/>
  <c r="AM234" i="79"/>
  <c r="AM236" i="79"/>
  <c r="AM238" i="79"/>
  <c r="AM240" i="79"/>
  <c r="AM242" i="79"/>
  <c r="AM244" i="79"/>
  <c r="AM246" i="79"/>
  <c r="AM248" i="79"/>
  <c r="AM250" i="79"/>
  <c r="AM252" i="79"/>
  <c r="AM254" i="79"/>
  <c r="AL233" i="79"/>
  <c r="AL235" i="79"/>
  <c r="AL237" i="79"/>
  <c r="AL239" i="79"/>
  <c r="AL241" i="79"/>
  <c r="AL243" i="79"/>
  <c r="AL245" i="79"/>
  <c r="AL247" i="79"/>
  <c r="AL249" i="79"/>
  <c r="AL251" i="79"/>
  <c r="AL253" i="79"/>
  <c r="AL255" i="79"/>
  <c r="AO232" i="79"/>
  <c r="AO234" i="79"/>
  <c r="AO236" i="79"/>
  <c r="AO238" i="79"/>
  <c r="AO240" i="79"/>
  <c r="AO242" i="79"/>
  <c r="AO244" i="79"/>
  <c r="AO246" i="79"/>
  <c r="AO248" i="79"/>
  <c r="AO250" i="79"/>
  <c r="AO252" i="79"/>
  <c r="AO254" i="79"/>
  <c r="AN233" i="79"/>
  <c r="AN235" i="79"/>
  <c r="AN237" i="79"/>
  <c r="AN239" i="79"/>
  <c r="AN241" i="79"/>
  <c r="AN243" i="79"/>
  <c r="AN245" i="79"/>
  <c r="AN247" i="79"/>
  <c r="AN249" i="79"/>
  <c r="AN251" i="79"/>
  <c r="AN253" i="79"/>
  <c r="AM233" i="79"/>
  <c r="AM235" i="79"/>
  <c r="AM237" i="79"/>
  <c r="AM239" i="79"/>
  <c r="AM241" i="79"/>
  <c r="AM243" i="79"/>
  <c r="AM245" i="79"/>
  <c r="AM247" i="79"/>
  <c r="AM249" i="79"/>
  <c r="AM251" i="79"/>
  <c r="AM253" i="79"/>
  <c r="AM255" i="79"/>
  <c r="AL232" i="79"/>
  <c r="AL234" i="79"/>
  <c r="AL236" i="79"/>
  <c r="AL238" i="79"/>
  <c r="AL240" i="79"/>
  <c r="AL242" i="79"/>
  <c r="AL244" i="79"/>
  <c r="AL246" i="79"/>
  <c r="AL248" i="79"/>
  <c r="AL250" i="79"/>
  <c r="AL252" i="79"/>
  <c r="AL254" i="79"/>
  <c r="AO233" i="79"/>
  <c r="AO235" i="79"/>
  <c r="AO237" i="79"/>
  <c r="AO239" i="79"/>
  <c r="AO241" i="79"/>
  <c r="AO243" i="79"/>
  <c r="AO245" i="79"/>
  <c r="AO247" i="79"/>
  <c r="AO249" i="79"/>
  <c r="AO251" i="79"/>
  <c r="AO253" i="79"/>
  <c r="AO255" i="79"/>
  <c r="AN232" i="79"/>
  <c r="AN234" i="79"/>
  <c r="AN236" i="79"/>
  <c r="AN238" i="79"/>
  <c r="AN240" i="79"/>
  <c r="AN242" i="79"/>
  <c r="AN244" i="79"/>
  <c r="AN246" i="79"/>
  <c r="AN248" i="79"/>
  <c r="AN250" i="79"/>
  <c r="AN252" i="79"/>
  <c r="AN254" i="79"/>
  <c r="AN115" i="79"/>
  <c r="AO93" i="79"/>
  <c r="AO95" i="79"/>
  <c r="AO97" i="79"/>
  <c r="AO99" i="79"/>
  <c r="AO101" i="79"/>
  <c r="AO103" i="79"/>
  <c r="AO105" i="79"/>
  <c r="AO107" i="79"/>
  <c r="AO109" i="79"/>
  <c r="AO111" i="79"/>
  <c r="AO113" i="79"/>
  <c r="AO115" i="79"/>
  <c r="AN92" i="79"/>
  <c r="AN94" i="79"/>
  <c r="AN96" i="79"/>
  <c r="AN98" i="79"/>
  <c r="AN100" i="79"/>
  <c r="AN102" i="79"/>
  <c r="AN104" i="79"/>
  <c r="AN106" i="79"/>
  <c r="AN108" i="79"/>
  <c r="AN110" i="79"/>
  <c r="AN112" i="79"/>
  <c r="AN114" i="79"/>
  <c r="AM92" i="79"/>
  <c r="AM94" i="79"/>
  <c r="AM96" i="79"/>
  <c r="AM98" i="79"/>
  <c r="AM100" i="79"/>
  <c r="AM102" i="79"/>
  <c r="AM104" i="79"/>
  <c r="AM106" i="79"/>
  <c r="AM108" i="79"/>
  <c r="AM110" i="79"/>
  <c r="AM112" i="79"/>
  <c r="AM114" i="79"/>
  <c r="AL93" i="79"/>
  <c r="AL95" i="79"/>
  <c r="AL97" i="79"/>
  <c r="AL99" i="79"/>
  <c r="AL101" i="79"/>
  <c r="AL103" i="79"/>
  <c r="AL105" i="79"/>
  <c r="AL107" i="79"/>
  <c r="AL109" i="79"/>
  <c r="AL111" i="79"/>
  <c r="AL113" i="79"/>
  <c r="AL115" i="79"/>
  <c r="AO92" i="79"/>
  <c r="AO94" i="79"/>
  <c r="AO96" i="79"/>
  <c r="AO98" i="79"/>
  <c r="AO100" i="79"/>
  <c r="AO102" i="79"/>
  <c r="AO104" i="79"/>
  <c r="AO106" i="79"/>
  <c r="AO108" i="79"/>
  <c r="AO110" i="79"/>
  <c r="AO112" i="79"/>
  <c r="AO114" i="79"/>
  <c r="AN93" i="79"/>
  <c r="AN95" i="79"/>
  <c r="AN97" i="79"/>
  <c r="AN99" i="79"/>
  <c r="AN101" i="79"/>
  <c r="AN103" i="79"/>
  <c r="AN105" i="79"/>
  <c r="AN107" i="79"/>
  <c r="AN109" i="79"/>
  <c r="AN111" i="79"/>
  <c r="AN113" i="79"/>
  <c r="AM93" i="79"/>
  <c r="AM95" i="79"/>
  <c r="AM97" i="79"/>
  <c r="AM99" i="79"/>
  <c r="AM101" i="79"/>
  <c r="AM103" i="79"/>
  <c r="AM105" i="79"/>
  <c r="AM107" i="79"/>
  <c r="AM109" i="79"/>
  <c r="AM111" i="79"/>
  <c r="AM113" i="79"/>
  <c r="AM115" i="79"/>
  <c r="AL92" i="79"/>
  <c r="AL94" i="79"/>
  <c r="AL96" i="79"/>
  <c r="AL98" i="79"/>
  <c r="AL100" i="79"/>
  <c r="AL102" i="79"/>
  <c r="AL104" i="79"/>
  <c r="AL106" i="79"/>
  <c r="AL108" i="79"/>
  <c r="AL110" i="79"/>
  <c r="AL112" i="79"/>
  <c r="AL114" i="79"/>
  <c r="AG257" i="79" l="1"/>
  <c r="AG117" i="79"/>
  <c r="AM117" i="79"/>
  <c r="AN117" i="79"/>
  <c r="AL117" i="79"/>
  <c r="AG187" i="79"/>
  <c r="AN257" i="79"/>
  <c r="AL257" i="79"/>
  <c r="AN47" i="79"/>
  <c r="AL47" i="79"/>
  <c r="AM47" i="79"/>
  <c r="AM257" i="79"/>
  <c r="AN187" i="79"/>
  <c r="AM187" i="79"/>
  <c r="AL187" i="79"/>
  <c r="AG47" i="79"/>
  <c r="AO257" i="79" l="1"/>
  <c r="AO117" i="79"/>
  <c r="AO47" i="79"/>
  <c r="AO187" i="79"/>
</calcChain>
</file>

<file path=xl/sharedStrings.xml><?xml version="1.0" encoding="utf-8"?>
<sst xmlns="http://schemas.openxmlformats.org/spreadsheetml/2006/main" count="1152" uniqueCount="111">
  <si>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</si>
  <si>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</si>
  <si>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</si>
  <si>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</si>
  <si>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</si>
  <si>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</si>
  <si>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</si>
  <si>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</si>
  <si>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</si>
  <si>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</si>
  <si>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</si>
  <si>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</si>
  <si>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</si>
  <si>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</si>
  <si>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</si>
  <si>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</si>
  <si>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</si>
  <si>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</si>
  <si>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</si>
  <si>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</si>
  <si>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</si>
  <si>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</si>
  <si>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</si>
  <si>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</si>
  <si>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</si>
  <si>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</si>
  <si>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</si>
  <si>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</si>
  <si>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</si>
  <si>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</si>
  <si>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</si>
  <si>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</si>
  <si>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</si>
  <si>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</si>
  <si>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</si>
  <si>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</si>
  <si>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</si>
  <si>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</si>
  <si>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</si>
  <si>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</si>
  <si>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</si>
  <si>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</si>
  <si>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自 動 車 交 通 量 時 間 変 動 図</t>
  </si>
  <si>
    <t>凡　例</t>
  </si>
  <si>
    <t>小型車</t>
  </si>
  <si>
    <t>大型車</t>
  </si>
  <si>
    <t>大型車混入率</t>
  </si>
  <si>
    <t>時間帯</t>
  </si>
  <si>
    <t>計</t>
  </si>
  <si>
    <t>全車合計</t>
  </si>
  <si>
    <t>天　候　　:　晴れ</t>
    <rPh sb="7" eb="8">
      <t>ハ</t>
    </rPh>
    <phoneticPr fontId="1"/>
  </si>
  <si>
    <t>16:00-17:00</t>
  </si>
  <si>
    <t>A 合計 ( 1+ 2+ 3)</t>
  </si>
  <si>
    <t>A 流入部(1+ 2+ 3)</t>
  </si>
  <si>
    <t>自動車類交通量集計表</t>
    <phoneticPr fontId="12"/>
  </si>
  <si>
    <t>調査方向案内図</t>
    <phoneticPr fontId="12"/>
  </si>
  <si>
    <t>調査地点　：№５ 検見川高校西側</t>
    <rPh sb="9" eb="12">
      <t>ケミガワ</t>
    </rPh>
    <rPh sb="12" eb="14">
      <t>コウコウ</t>
    </rPh>
    <rPh sb="14" eb="16">
      <t>ニシガワ</t>
    </rPh>
    <phoneticPr fontId="12"/>
  </si>
  <si>
    <t>自動車類交通量集計表</t>
    <phoneticPr fontId="12"/>
  </si>
  <si>
    <t>調査方向案内図</t>
    <phoneticPr fontId="12"/>
  </si>
  <si>
    <t>B 合計 ( 4+ 5+ 6+ 7)</t>
    <phoneticPr fontId="12"/>
  </si>
  <si>
    <t>C 合計 ( 8+ 9+10)</t>
    <phoneticPr fontId="12"/>
  </si>
  <si>
    <t>D 合計 (11+12+13+14)</t>
    <phoneticPr fontId="12"/>
  </si>
  <si>
    <t>A 流出部(5+ 9+14)</t>
    <phoneticPr fontId="12"/>
  </si>
  <si>
    <t>B 流入部(4+ 5+ 6+ 7)</t>
    <phoneticPr fontId="12"/>
  </si>
  <si>
    <t>B 流出部(3+ 4+ 8+13)</t>
    <phoneticPr fontId="12"/>
  </si>
  <si>
    <t>C 流入部(8+ 9+10)</t>
    <phoneticPr fontId="12"/>
  </si>
  <si>
    <t>C 流出部(2+ 7+12)</t>
    <phoneticPr fontId="12"/>
  </si>
  <si>
    <t>D 流入部(11+12+13+14)</t>
    <phoneticPr fontId="12"/>
  </si>
  <si>
    <t>D 流出部(1+ 6+10+11)</t>
    <phoneticPr fontId="12"/>
  </si>
  <si>
    <t>合計</t>
    <phoneticPr fontId="12"/>
  </si>
  <si>
    <t>調査地点：№５ 検見川高校西側</t>
    <rPh sb="8" eb="11">
      <t>ケミガワ</t>
    </rPh>
    <rPh sb="11" eb="13">
      <t>コウコウ</t>
    </rPh>
    <rPh sb="13" eb="15">
      <t>ニシガワ</t>
    </rPh>
    <phoneticPr fontId="12"/>
  </si>
  <si>
    <t>A 流出部(5+ 9+14)</t>
  </si>
  <si>
    <t>A 合計 ( 1+ 2+ 3+ 5+ 9+14)</t>
  </si>
  <si>
    <t>B 流入部(4+ 5+ 6+ 7)</t>
  </si>
  <si>
    <t>B 流出部(3+ 4+ 8+13)</t>
  </si>
  <si>
    <t>B 合計 (3+ 4+ 5+ 6+ 7+ 8+13)</t>
  </si>
  <si>
    <t>C 流入部(8+ 9+10)</t>
  </si>
  <si>
    <t>C 流出部(2+ 7+12)</t>
  </si>
  <si>
    <t>C 合計 ( 2+ 7+ 8+ 9+10+12)</t>
  </si>
  <si>
    <t>D 流入部(11+12+13+14)</t>
  </si>
  <si>
    <t>D 流出部(1+ 6+10+11)</t>
  </si>
  <si>
    <t>D 合計 ( 1+ 6+10+11+12+13+14)</t>
  </si>
  <si>
    <t>天　候　　:　晴れ</t>
  </si>
  <si>
    <t>調査地点　：№５ 検見川高校西側</t>
  </si>
  <si>
    <t>22:00-23:00</t>
  </si>
  <si>
    <t>23:00- 0:00</t>
  </si>
  <si>
    <t xml:space="preserve"> 0:00- 1:00</t>
  </si>
  <si>
    <t>1:00- 2:00</t>
  </si>
  <si>
    <t>2:00- 3:00</t>
  </si>
  <si>
    <t>3:00- 4:00</t>
  </si>
  <si>
    <t>4:00- 5:00</t>
  </si>
  <si>
    <t>5:00- 6:00</t>
  </si>
  <si>
    <t>6:00- 7:00</t>
  </si>
  <si>
    <t>19:00-20:00</t>
  </si>
  <si>
    <t>20:00-21:00</t>
  </si>
  <si>
    <t>21:00-22:00</t>
  </si>
  <si>
    <t>23:00-24:00</t>
  </si>
  <si>
    <t>24:00- 1:00</t>
  </si>
  <si>
    <t>12時間計</t>
    <rPh sb="2" eb="4">
      <t>ジカン</t>
    </rPh>
    <rPh sb="4" eb="5">
      <t>ケイ</t>
    </rPh>
    <phoneticPr fontId="1"/>
  </si>
  <si>
    <t>調査年月日：平成29年10月4日(水)
　　　　　　　　 ～10月5日(木)</t>
    <rPh sb="17" eb="18">
      <t>スイ</t>
    </rPh>
    <rPh sb="32" eb="33">
      <t>ガツ</t>
    </rPh>
    <rPh sb="34" eb="35">
      <t>ニチ</t>
    </rPh>
    <rPh sb="36" eb="37">
      <t>モク</t>
    </rPh>
    <phoneticPr fontId="12"/>
  </si>
  <si>
    <t>調査時間　: 22時～翌22時</t>
    <rPh sb="9" eb="10">
      <t>ジ</t>
    </rPh>
    <rPh sb="11" eb="12">
      <t>ヨク</t>
    </rPh>
    <rPh sb="14" eb="15">
      <t>ジ</t>
    </rPh>
    <phoneticPr fontId="1"/>
  </si>
  <si>
    <t>調査年月日：平成29年10月4日(水)～10月5日(木)天候:晴れ</t>
    <rPh sb="31" eb="32">
      <t>ハ</t>
    </rPh>
    <phoneticPr fontId="12"/>
  </si>
  <si>
    <t>［ピーク時（17：00～18：00）］</t>
    <rPh sb="4" eb="5">
      <t>ジ</t>
    </rPh>
    <phoneticPr fontId="1"/>
  </si>
  <si>
    <t>［24時間合計（22：00～翌22：00）］</t>
    <rPh sb="3" eb="5">
      <t>ジカン</t>
    </rPh>
    <rPh sb="5" eb="7">
      <t>ゴウケイ</t>
    </rPh>
    <rPh sb="14" eb="15">
      <t>ヨク</t>
    </rPh>
    <phoneticPr fontId="1"/>
  </si>
  <si>
    <t xml:space="preserve"> №５ 検見川高校西側</t>
    <rPh sb="4" eb="7">
      <t>ケミガワ</t>
    </rPh>
    <rPh sb="7" eb="9">
      <t>コウコウ</t>
    </rPh>
    <rPh sb="9" eb="11">
      <t>ニシガワ</t>
    </rPh>
    <phoneticPr fontId="1"/>
  </si>
  <si>
    <t>調査地点名</t>
    <rPh sb="0" eb="2">
      <t>チョウサ</t>
    </rPh>
    <rPh sb="2" eb="4">
      <t>チテン</t>
    </rPh>
    <rPh sb="4" eb="5">
      <t>メイ</t>
    </rPh>
    <phoneticPr fontId="1"/>
  </si>
  <si>
    <t>　22:00～翌22:00（24時間）</t>
    <rPh sb="7" eb="8">
      <t>ヨク</t>
    </rPh>
    <phoneticPr fontId="1"/>
  </si>
  <si>
    <t>調査時間</t>
    <rPh sb="0" eb="2">
      <t>チョウサ</t>
    </rPh>
    <rPh sb="2" eb="4">
      <t>ジカン</t>
    </rPh>
    <phoneticPr fontId="1"/>
  </si>
  <si>
    <t xml:space="preserve"> 平成29年10月4日（水） 天候：晴れ</t>
    <rPh sb="1" eb="3">
      <t>ヘイセイ</t>
    </rPh>
    <rPh sb="5" eb="6">
      <t>ネン</t>
    </rPh>
    <rPh sb="8" eb="9">
      <t>ガツ</t>
    </rPh>
    <rPh sb="10" eb="11">
      <t>ニチ</t>
    </rPh>
    <rPh sb="12" eb="13">
      <t>スイ</t>
    </rPh>
    <rPh sb="15" eb="17">
      <t>テンコウ</t>
    </rPh>
    <rPh sb="18" eb="19">
      <t>ハ</t>
    </rPh>
    <phoneticPr fontId="1"/>
  </si>
  <si>
    <t>調査年月日</t>
    <rPh sb="0" eb="2">
      <t>チョウサ</t>
    </rPh>
    <rPh sb="2" eb="5">
      <t>ネンガッピ</t>
    </rPh>
    <phoneticPr fontId="1"/>
  </si>
  <si>
    <t>自　動　車　交　通　流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リュウ</t>
    </rPh>
    <rPh sb="12" eb="13">
      <t>ドウ</t>
    </rPh>
    <rPh sb="14" eb="15">
      <t>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</si>
</sst>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"/>
    <numFmt numFmtId="177" formatCode="0.0___;"/>
    <numFmt numFmtId="178" formatCode="0.0%"/>
  </numFmts>
  <fonts count="2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11"/>
      <name val="明朝"/>
      <family val="1"/>
      <charset val="128"/>
    </font>
    <font>
      <sz val="22"/>
      <name val="ＭＳ 明朝"/>
      <family val="1"/>
      <charset val="128"/>
    </font>
    <font>
      <sz val="18"/>
      <name val="ＭＳ 明朝"/>
      <family val="1"/>
      <charset val="128"/>
    </font>
    <font>
      <sz val="15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  <font>
      <sz val="6"/>
      <name val="明朝"/>
      <family val="1"/>
      <charset val="128"/>
    </font>
    <font>
      <sz val="12"/>
      <name val="ＭＳ 明朝"/>
      <family val="1"/>
      <charset val="128"/>
    </font>
    <font>
      <sz val="9.5"/>
      <name val="ＭＳ 明朝"/>
      <family val="1"/>
      <charset val="128"/>
    </font>
    <font>
      <sz val="12"/>
      <name val="明朝"/>
      <family val="1"/>
      <charset val="128"/>
    </font>
    <font>
      <sz val="8"/>
      <name val="明朝"/>
      <family val="1"/>
      <charset val="128"/>
    </font>
    <font>
      <b/>
      <sz val="8"/>
      <name val="ＭＳ 明朝"/>
      <family val="1"/>
      <charset val="128"/>
    </font>
    <font>
      <b/>
      <sz val="11"/>
      <name val="明朝"/>
      <family val="1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2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15" fillId="0" borderId="0"/>
  </cellStyleXfs>
  <cellXfs count="172">
    <xf numFmtId="0" fontId="0" fillId="0" borderId="0" xfId="0"/>
    <xf numFmtId="0" fontId="5" fillId="0" borderId="0" xfId="1" applyFont="1" applyAlignment="1">
      <alignment horizontal="centerContinuous" vertical="top"/>
    </xf>
    <xf numFmtId="0" fontId="6" fillId="0" borderId="0" xfId="1" applyFont="1" applyAlignment="1">
      <alignment vertical="top"/>
    </xf>
    <xf numFmtId="49" fontId="4" fillId="0" borderId="0" xfId="1" applyNumberFormat="1"/>
    <xf numFmtId="0" fontId="4" fillId="0" borderId="0" xfId="1"/>
    <xf numFmtId="0" fontId="7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quotePrefix="1" applyFont="1" applyAlignment="1">
      <alignment horizontal="left" vertical="center"/>
    </xf>
    <xf numFmtId="0" fontId="9" fillId="0" borderId="0" xfId="1" applyFont="1" applyBorder="1" applyAlignment="1">
      <alignment horizontal="centerContinuous" vertical="center"/>
    </xf>
    <xf numFmtId="0" fontId="9" fillId="0" borderId="0" xfId="1" applyFont="1" applyBorder="1" applyAlignment="1">
      <alignment vertical="center"/>
    </xf>
    <xf numFmtId="0" fontId="9" fillId="0" borderId="0" xfId="1" applyFont="1" applyBorder="1" applyAlignment="1">
      <alignment horizontal="left" vertical="center"/>
    </xf>
    <xf numFmtId="0" fontId="2" fillId="0" borderId="0" xfId="1" applyFont="1" applyAlignment="1">
      <alignment vertical="center"/>
    </xf>
    <xf numFmtId="177" fontId="2" fillId="0" borderId="0" xfId="1" applyNumberFormat="1" applyFont="1" applyAlignment="1">
      <alignment vertical="center"/>
    </xf>
    <xf numFmtId="177" fontId="2" fillId="0" borderId="0" xfId="1" applyNumberFormat="1" applyFont="1" applyAlignment="1">
      <alignment horizontal="right" vertical="center"/>
    </xf>
    <xf numFmtId="0" fontId="9" fillId="0" borderId="0" xfId="1" applyNumberFormat="1" applyFont="1" applyAlignment="1">
      <alignment vertical="center"/>
    </xf>
    <xf numFmtId="0" fontId="2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right" vertical="center"/>
    </xf>
    <xf numFmtId="0" fontId="2" fillId="0" borderId="0" xfId="1" applyNumberFormat="1" applyFont="1" applyAlignment="1">
      <alignment vertical="center"/>
    </xf>
    <xf numFmtId="0" fontId="11" fillId="0" borderId="1" xfId="1" applyNumberFormat="1" applyFont="1" applyBorder="1" applyAlignment="1">
      <alignment horizontal="distributed" vertical="center"/>
    </xf>
    <xf numFmtId="0" fontId="9" fillId="0" borderId="0" xfId="1" applyNumberFormat="1" applyFont="1"/>
    <xf numFmtId="0" fontId="9" fillId="0" borderId="0" xfId="1" applyFont="1"/>
    <xf numFmtId="0" fontId="2" fillId="0" borderId="0" xfId="2" applyNumberFormat="1" applyFont="1" applyAlignment="1">
      <alignment horizontal="right"/>
    </xf>
    <xf numFmtId="0" fontId="3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 vertical="center"/>
    </xf>
    <xf numFmtId="0" fontId="11" fillId="0" borderId="0" xfId="2" applyNumberFormat="1" applyFont="1"/>
    <xf numFmtId="0" fontId="11" fillId="0" borderId="0" xfId="2" applyNumberFormat="1" applyFont="1" applyAlignment="1">
      <alignment horizontal="center" wrapText="1"/>
    </xf>
    <xf numFmtId="176" fontId="11" fillId="0" borderId="11" xfId="2" applyNumberFormat="1" applyFont="1" applyBorder="1" applyAlignment="1">
      <alignment horizontal="right" vertical="center"/>
    </xf>
    <xf numFmtId="176" fontId="11" fillId="0" borderId="12" xfId="2" applyNumberFormat="1" applyFont="1" applyBorder="1" applyAlignment="1">
      <alignment horizontal="right" vertical="center"/>
    </xf>
    <xf numFmtId="0" fontId="11" fillId="0" borderId="12" xfId="2" applyNumberFormat="1" applyFont="1" applyBorder="1" applyAlignment="1">
      <alignment horizontal="right" vertical="center"/>
    </xf>
    <xf numFmtId="0" fontId="11" fillId="0" borderId="13" xfId="2" applyNumberFormat="1" applyFont="1" applyBorder="1" applyAlignment="1">
      <alignment horizontal="right" vertical="center"/>
    </xf>
    <xf numFmtId="176" fontId="11" fillId="0" borderId="14" xfId="2" applyNumberFormat="1" applyFont="1" applyBorder="1" applyAlignment="1">
      <alignment horizontal="right" vertical="center"/>
    </xf>
    <xf numFmtId="176" fontId="11" fillId="0" borderId="15" xfId="2" applyNumberFormat="1" applyFont="1" applyBorder="1" applyAlignment="1">
      <alignment horizontal="right" vertical="center"/>
    </xf>
    <xf numFmtId="0" fontId="11" fillId="0" borderId="15" xfId="2" applyNumberFormat="1" applyFont="1" applyBorder="1" applyAlignment="1">
      <alignment horizontal="right" vertical="center"/>
    </xf>
    <xf numFmtId="0" fontId="11" fillId="0" borderId="16" xfId="2" applyNumberFormat="1" applyFont="1" applyBorder="1" applyAlignment="1">
      <alignment horizontal="right" vertical="center"/>
    </xf>
    <xf numFmtId="176" fontId="11" fillId="0" borderId="17" xfId="2" applyNumberFormat="1" applyFont="1" applyBorder="1" applyAlignment="1">
      <alignment horizontal="right" vertical="center"/>
    </xf>
    <xf numFmtId="176" fontId="11" fillId="0" borderId="18" xfId="2" applyNumberFormat="1" applyFont="1" applyBorder="1" applyAlignment="1">
      <alignment horizontal="right" vertical="center"/>
    </xf>
    <xf numFmtId="0" fontId="11" fillId="0" borderId="18" xfId="2" applyNumberFormat="1" applyFont="1" applyBorder="1" applyAlignment="1">
      <alignment horizontal="right" vertical="center"/>
    </xf>
    <xf numFmtId="0" fontId="11" fillId="0" borderId="19" xfId="2" applyNumberFormat="1" applyFont="1" applyBorder="1" applyAlignment="1">
      <alignment horizontal="right" vertical="center"/>
    </xf>
    <xf numFmtId="0" fontId="11" fillId="0" borderId="0" xfId="2" applyNumberFormat="1" applyFont="1" applyBorder="1" applyAlignment="1">
      <alignment horizontal="center" wrapText="1"/>
    </xf>
    <xf numFmtId="0" fontId="11" fillId="0" borderId="11" xfId="2" applyNumberFormat="1" applyFont="1" applyBorder="1" applyAlignment="1">
      <alignment horizontal="center" wrapText="1"/>
    </xf>
    <xf numFmtId="0" fontId="11" fillId="0" borderId="12" xfId="2" applyNumberFormat="1" applyFont="1" applyBorder="1" applyAlignment="1">
      <alignment horizontal="center" wrapText="1"/>
    </xf>
    <xf numFmtId="0" fontId="11" fillId="0" borderId="12" xfId="2" quotePrefix="1" applyNumberFormat="1" applyFont="1" applyBorder="1" applyAlignment="1">
      <alignment horizontal="center" wrapText="1"/>
    </xf>
    <xf numFmtId="0" fontId="11" fillId="0" borderId="20" xfId="2" quotePrefix="1" applyNumberFormat="1" applyFont="1" applyBorder="1" applyAlignment="1">
      <alignment horizontal="center" wrapText="1"/>
    </xf>
    <xf numFmtId="0" fontId="11" fillId="0" borderId="11" xfId="2" quotePrefix="1" applyNumberFormat="1" applyFont="1" applyBorder="1" applyAlignment="1">
      <alignment horizontal="center" wrapText="1"/>
    </xf>
    <xf numFmtId="0" fontId="11" fillId="0" borderId="0" xfId="2" applyFont="1"/>
    <xf numFmtId="0" fontId="11" fillId="0" borderId="21" xfId="2" applyFont="1" applyBorder="1" applyAlignment="1">
      <alignment horizontal="centerContinuous" vertical="center"/>
    </xf>
    <xf numFmtId="0" fontId="11" fillId="0" borderId="22" xfId="2" applyFont="1" applyBorder="1" applyAlignment="1">
      <alignment horizontal="centerContinuous" vertical="center"/>
    </xf>
    <xf numFmtId="0" fontId="11" fillId="0" borderId="23" xfId="2" applyFont="1" applyBorder="1" applyAlignment="1">
      <alignment horizontal="centerContinuous" vertical="center"/>
    </xf>
    <xf numFmtId="0" fontId="11" fillId="0" borderId="24" xfId="2" applyNumberFormat="1" applyFont="1" applyBorder="1" applyAlignment="1">
      <alignment horizontal="right" vertical="center"/>
    </xf>
    <xf numFmtId="0" fontId="11" fillId="0" borderId="25" xfId="2" applyNumberFormat="1" applyFont="1" applyBorder="1" applyAlignment="1">
      <alignment horizontal="right"/>
    </xf>
    <xf numFmtId="0" fontId="11" fillId="0" borderId="7" xfId="2" applyNumberFormat="1" applyFont="1" applyBorder="1" applyAlignment="1">
      <alignment horizontal="right"/>
    </xf>
    <xf numFmtId="0" fontId="11" fillId="0" borderId="26" xfId="2" applyNumberFormat="1" applyFont="1" applyBorder="1" applyAlignment="1">
      <alignment horizontal="right"/>
    </xf>
    <xf numFmtId="0" fontId="11" fillId="0" borderId="27" xfId="2" applyNumberFormat="1" applyFont="1" applyBorder="1" applyAlignment="1">
      <alignment horizontal="right"/>
    </xf>
    <xf numFmtId="0" fontId="11" fillId="0" borderId="0" xfId="2" applyNumberFormat="1" applyFont="1" applyBorder="1" applyAlignment="1">
      <alignment horizontal="right"/>
    </xf>
    <xf numFmtId="0" fontId="11" fillId="0" borderId="28" xfId="2" applyNumberFormat="1" applyFont="1" applyBorder="1" applyAlignment="1">
      <alignment horizontal="right"/>
    </xf>
    <xf numFmtId="0" fontId="11" fillId="0" borderId="0" xfId="2" applyNumberFormat="1" applyFont="1" applyAlignment="1">
      <alignment horizontal="left"/>
    </xf>
    <xf numFmtId="0" fontId="11" fillId="0" borderId="27" xfId="2" applyNumberFormat="1" applyFont="1" applyBorder="1" applyAlignment="1">
      <alignment horizontal="left"/>
    </xf>
    <xf numFmtId="0" fontId="11" fillId="0" borderId="0" xfId="2" applyNumberFormat="1" applyFont="1" applyBorder="1" applyAlignment="1">
      <alignment horizontal="left"/>
    </xf>
    <xf numFmtId="0" fontId="11" fillId="0" borderId="28" xfId="2" applyNumberFormat="1" applyFont="1" applyBorder="1" applyAlignment="1">
      <alignment horizontal="left"/>
    </xf>
    <xf numFmtId="0" fontId="14" fillId="0" borderId="0" xfId="2" applyNumberFormat="1" applyFont="1" applyAlignment="1">
      <alignment vertical="center"/>
    </xf>
    <xf numFmtId="0" fontId="14" fillId="0" borderId="27" xfId="2" applyNumberFormat="1" applyFont="1" applyBorder="1" applyAlignment="1">
      <alignment vertical="center"/>
    </xf>
    <xf numFmtId="0" fontId="14" fillId="0" borderId="0" xfId="2" applyNumberFormat="1" applyFont="1" applyBorder="1" applyAlignment="1">
      <alignment vertical="center"/>
    </xf>
    <xf numFmtId="0" fontId="14" fillId="0" borderId="28" xfId="2" applyNumberFormat="1" applyFont="1" applyBorder="1" applyAlignment="1">
      <alignment vertical="center"/>
    </xf>
    <xf numFmtId="0" fontId="14" fillId="0" borderId="29" xfId="2" applyNumberFormat="1" applyFont="1" applyBorder="1" applyAlignment="1">
      <alignment vertical="center"/>
    </xf>
    <xf numFmtId="0" fontId="14" fillId="0" borderId="30" xfId="2" applyNumberFormat="1" applyFont="1" applyBorder="1" applyAlignment="1">
      <alignment vertical="center"/>
    </xf>
    <xf numFmtId="0" fontId="14" fillId="0" borderId="31" xfId="2" applyNumberFormat="1" applyFont="1" applyBorder="1" applyAlignment="1">
      <alignment vertical="center"/>
    </xf>
    <xf numFmtId="0" fontId="2" fillId="0" borderId="0" xfId="2" applyNumberFormat="1" applyFont="1" applyAlignment="1">
      <alignment vertical="center"/>
    </xf>
    <xf numFmtId="0" fontId="13" fillId="0" borderId="0" xfId="2" applyNumberFormat="1" applyFont="1" applyAlignment="1">
      <alignment vertical="center"/>
    </xf>
    <xf numFmtId="0" fontId="11" fillId="0" borderId="0" xfId="2" applyNumberFormat="1" applyFont="1" applyAlignment="1">
      <alignment vertical="center"/>
    </xf>
    <xf numFmtId="0" fontId="11" fillId="0" borderId="33" xfId="1" applyNumberFormat="1" applyFont="1" applyBorder="1" applyAlignment="1">
      <alignment horizontal="distributed" vertical="center"/>
    </xf>
    <xf numFmtId="0" fontId="2" fillId="0" borderId="0" xfId="1" applyNumberFormat="1" applyFont="1" applyBorder="1" applyAlignment="1">
      <alignment horizontal="center" vertical="center"/>
    </xf>
    <xf numFmtId="0" fontId="11" fillId="0" borderId="20" xfId="1" applyNumberFormat="1" applyFont="1" applyBorder="1" applyAlignment="1">
      <alignment horizontal="distributed" vertical="center"/>
    </xf>
    <xf numFmtId="0" fontId="2" fillId="0" borderId="10" xfId="1" applyFont="1" applyBorder="1" applyAlignment="1">
      <alignment vertical="center"/>
    </xf>
    <xf numFmtId="0" fontId="2" fillId="0" borderId="9" xfId="1" applyFont="1" applyBorder="1" applyAlignment="1">
      <alignment vertical="center"/>
    </xf>
    <xf numFmtId="0" fontId="2" fillId="0" borderId="8" xfId="1" applyFont="1" applyBorder="1" applyAlignment="1">
      <alignment vertical="center"/>
    </xf>
    <xf numFmtId="0" fontId="9" fillId="0" borderId="6" xfId="1" applyFont="1" applyBorder="1" applyAlignment="1">
      <alignment vertical="center"/>
    </xf>
    <xf numFmtId="0" fontId="9" fillId="0" borderId="5" xfId="1" applyFont="1" applyBorder="1" applyAlignment="1">
      <alignment vertical="center"/>
    </xf>
    <xf numFmtId="176" fontId="4" fillId="0" borderId="0" xfId="1" applyNumberFormat="1"/>
    <xf numFmtId="0" fontId="9" fillId="0" borderId="0" xfId="1" applyFont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7" fillId="0" borderId="4" xfId="1" applyFont="1" applyBorder="1" applyAlignment="1">
      <alignment horizontal="right" vertical="center"/>
    </xf>
    <xf numFmtId="0" fontId="7" fillId="0" borderId="3" xfId="1" applyFont="1" applyBorder="1" applyAlignment="1">
      <alignment horizontal="right" vertical="center"/>
    </xf>
    <xf numFmtId="0" fontId="7" fillId="0" borderId="2" xfId="1" applyFont="1" applyBorder="1" applyAlignment="1">
      <alignment vertical="center"/>
    </xf>
    <xf numFmtId="0" fontId="5" fillId="0" borderId="0" xfId="1" applyFont="1" applyAlignment="1">
      <alignment vertical="top"/>
    </xf>
    <xf numFmtId="0" fontId="7" fillId="0" borderId="0" xfId="1" applyFont="1" applyAlignment="1">
      <alignment horizontal="right" vertical="center"/>
    </xf>
    <xf numFmtId="176" fontId="2" fillId="0" borderId="0" xfId="1" applyNumberFormat="1" applyFont="1" applyAlignment="1">
      <alignment vertical="center"/>
    </xf>
    <xf numFmtId="1" fontId="2" fillId="0" borderId="0" xfId="1" applyNumberFormat="1" applyFont="1" applyBorder="1" applyAlignment="1">
      <alignment vertical="center"/>
    </xf>
    <xf numFmtId="176" fontId="2" fillId="0" borderId="0" xfId="1" applyNumberFormat="1" applyFont="1" applyBorder="1" applyAlignment="1">
      <alignment vertical="center"/>
    </xf>
    <xf numFmtId="20" fontId="11" fillId="0" borderId="0" xfId="2" applyNumberFormat="1" applyFont="1"/>
    <xf numFmtId="0" fontId="11" fillId="0" borderId="0" xfId="1" applyNumberFormat="1" applyFont="1" applyBorder="1" applyAlignment="1">
      <alignment horizontal="distributed" vertical="center"/>
    </xf>
    <xf numFmtId="177" fontId="2" fillId="0" borderId="0" xfId="1" applyNumberFormat="1" applyFont="1" applyBorder="1" applyAlignment="1">
      <alignment vertical="center"/>
    </xf>
    <xf numFmtId="0" fontId="11" fillId="0" borderId="34" xfId="2" quotePrefix="1" applyNumberFormat="1" applyFont="1" applyBorder="1" applyAlignment="1">
      <alignment wrapText="1"/>
    </xf>
    <xf numFmtId="0" fontId="4" fillId="0" borderId="7" xfId="1" applyBorder="1"/>
    <xf numFmtId="0" fontId="2" fillId="0" borderId="26" xfId="1" applyFont="1" applyBorder="1" applyAlignment="1">
      <alignment vertical="center"/>
    </xf>
    <xf numFmtId="0" fontId="9" fillId="0" borderId="7" xfId="1" applyFont="1" applyBorder="1" applyAlignment="1">
      <alignment vertical="center"/>
    </xf>
    <xf numFmtId="0" fontId="16" fillId="0" borderId="7" xfId="1" applyFont="1" applyBorder="1" applyAlignment="1">
      <alignment shrinkToFit="1"/>
    </xf>
    <xf numFmtId="0" fontId="4" fillId="0" borderId="28" xfId="1" applyBorder="1"/>
    <xf numFmtId="1" fontId="4" fillId="0" borderId="0" xfId="1" applyNumberFormat="1"/>
    <xf numFmtId="0" fontId="2" fillId="0" borderId="23" xfId="1" applyNumberFormat="1" applyFont="1" applyBorder="1" applyAlignment="1">
      <alignment horizontal="distributed" vertical="center"/>
    </xf>
    <xf numFmtId="0" fontId="2" fillId="0" borderId="12" xfId="1" applyNumberFormat="1" applyFont="1" applyBorder="1" applyAlignment="1">
      <alignment horizontal="distributed" vertical="center"/>
    </xf>
    <xf numFmtId="0" fontId="2" fillId="0" borderId="39" xfId="1" applyNumberFormat="1" applyFont="1" applyBorder="1" applyAlignment="1">
      <alignment horizontal="distributed" vertical="center"/>
    </xf>
    <xf numFmtId="0" fontId="2" fillId="0" borderId="15" xfId="1" applyNumberFormat="1" applyFont="1" applyBorder="1" applyAlignment="1">
      <alignment horizontal="distributed" vertical="center"/>
    </xf>
    <xf numFmtId="176" fontId="2" fillId="0" borderId="40" xfId="1" applyNumberFormat="1" applyFont="1" applyBorder="1" applyAlignment="1">
      <alignment horizontal="distributed" vertical="center" shrinkToFit="1"/>
    </xf>
    <xf numFmtId="176" fontId="2" fillId="0" borderId="32" xfId="1" applyNumberFormat="1" applyFont="1" applyBorder="1" applyAlignment="1">
      <alignment horizontal="distributed" vertical="center" shrinkToFit="1"/>
    </xf>
    <xf numFmtId="0" fontId="2" fillId="0" borderId="36" xfId="1" applyNumberFormat="1" applyFont="1" applyBorder="1" applyAlignment="1">
      <alignment horizontal="distributed" vertical="center"/>
    </xf>
    <xf numFmtId="0" fontId="2" fillId="0" borderId="37" xfId="1" applyNumberFormat="1" applyFont="1" applyBorder="1" applyAlignment="1">
      <alignment horizontal="distributed" vertical="center"/>
    </xf>
    <xf numFmtId="176" fontId="2" fillId="0" borderId="38" xfId="1" applyNumberFormat="1" applyFont="1" applyBorder="1" applyAlignment="1">
      <alignment horizontal="distributed" vertical="center" shrinkToFit="1"/>
    </xf>
    <xf numFmtId="0" fontId="2" fillId="0" borderId="13" xfId="1" applyNumberFormat="1" applyFont="1" applyBorder="1" applyAlignment="1">
      <alignment horizontal="distributed" vertical="center"/>
    </xf>
    <xf numFmtId="0" fontId="2" fillId="0" borderId="16" xfId="1" applyNumberFormat="1" applyFont="1" applyBorder="1" applyAlignment="1">
      <alignment horizontal="distributed" vertical="center"/>
    </xf>
    <xf numFmtId="176" fontId="2" fillId="0" borderId="41" xfId="1" applyNumberFormat="1" applyFont="1" applyBorder="1" applyAlignment="1">
      <alignment horizontal="distributed" vertical="center" shrinkToFit="1"/>
    </xf>
    <xf numFmtId="0" fontId="17" fillId="0" borderId="15" xfId="2" applyNumberFormat="1" applyFont="1" applyBorder="1" applyAlignment="1">
      <alignment horizontal="right" vertical="center"/>
    </xf>
    <xf numFmtId="176" fontId="17" fillId="0" borderId="15" xfId="2" applyNumberFormat="1" applyFont="1" applyBorder="1" applyAlignment="1">
      <alignment horizontal="right" vertical="center"/>
    </xf>
    <xf numFmtId="176" fontId="17" fillId="0" borderId="14" xfId="2" applyNumberFormat="1" applyFont="1" applyBorder="1" applyAlignment="1">
      <alignment horizontal="right" vertical="center"/>
    </xf>
    <xf numFmtId="0" fontId="17" fillId="0" borderId="18" xfId="2" applyNumberFormat="1" applyFont="1" applyBorder="1" applyAlignment="1">
      <alignment horizontal="right" vertical="center"/>
    </xf>
    <xf numFmtId="176" fontId="17" fillId="0" borderId="18" xfId="2" applyNumberFormat="1" applyFont="1" applyBorder="1" applyAlignment="1">
      <alignment horizontal="right" vertical="center"/>
    </xf>
    <xf numFmtId="176" fontId="17" fillId="0" borderId="17" xfId="2" applyNumberFormat="1" applyFont="1" applyBorder="1" applyAlignment="1">
      <alignment horizontal="right" vertical="center"/>
    </xf>
    <xf numFmtId="0" fontId="17" fillId="0" borderId="12" xfId="2" applyNumberFormat="1" applyFont="1" applyBorder="1" applyAlignment="1">
      <alignment horizontal="right" vertical="center"/>
    </xf>
    <xf numFmtId="176" fontId="17" fillId="0" borderId="12" xfId="2" applyNumberFormat="1" applyFont="1" applyBorder="1" applyAlignment="1">
      <alignment horizontal="right" vertical="center"/>
    </xf>
    <xf numFmtId="176" fontId="17" fillId="0" borderId="11" xfId="2" applyNumberFormat="1" applyFont="1" applyBorder="1" applyAlignment="1">
      <alignment horizontal="right" vertical="center"/>
    </xf>
    <xf numFmtId="0" fontId="4" fillId="0" borderId="0" xfId="1" applyAlignment="1">
      <alignment horizontal="right"/>
    </xf>
    <xf numFmtId="0" fontId="18" fillId="0" borderId="0" xfId="1" applyFont="1"/>
    <xf numFmtId="178" fontId="18" fillId="0" borderId="0" xfId="1" applyNumberFormat="1" applyFont="1"/>
    <xf numFmtId="0" fontId="6" fillId="0" borderId="0" xfId="2" applyNumberFormat="1" applyFont="1" applyAlignment="1">
      <alignment horizontal="center" vertical="center"/>
    </xf>
    <xf numFmtId="0" fontId="9" fillId="0" borderId="31" xfId="2" applyNumberFormat="1" applyFont="1" applyBorder="1" applyAlignment="1">
      <alignment horizontal="left" vertical="center" wrapText="1"/>
    </xf>
    <xf numFmtId="0" fontId="9" fillId="0" borderId="30" xfId="2" applyNumberFormat="1" applyFont="1" applyBorder="1" applyAlignment="1">
      <alignment horizontal="left" vertical="center"/>
    </xf>
    <xf numFmtId="0" fontId="9" fillId="0" borderId="29" xfId="2" applyNumberFormat="1" applyFont="1" applyBorder="1" applyAlignment="1">
      <alignment horizontal="left" vertical="center"/>
    </xf>
    <xf numFmtId="0" fontId="9" fillId="0" borderId="26" xfId="2" applyNumberFormat="1" applyFont="1" applyBorder="1" applyAlignment="1">
      <alignment horizontal="left" vertical="center"/>
    </xf>
    <xf numFmtId="0" fontId="9" fillId="0" borderId="7" xfId="2" applyNumberFormat="1" applyFont="1" applyBorder="1" applyAlignment="1">
      <alignment horizontal="left" vertical="center"/>
    </xf>
    <xf numFmtId="0" fontId="9" fillId="0" borderId="25" xfId="2" applyNumberFormat="1" applyFont="1" applyBorder="1" applyAlignment="1">
      <alignment horizontal="left" vertical="center"/>
    </xf>
    <xf numFmtId="0" fontId="9" fillId="0" borderId="24" xfId="2" applyNumberFormat="1" applyFont="1" applyBorder="1" applyAlignment="1">
      <alignment vertical="center" textRotation="255"/>
    </xf>
    <xf numFmtId="0" fontId="9" fillId="0" borderId="34" xfId="2" applyNumberFormat="1" applyFont="1" applyBorder="1" applyAlignment="1">
      <alignment vertical="center" textRotation="255"/>
    </xf>
    <xf numFmtId="0" fontId="9" fillId="0" borderId="35" xfId="2" applyNumberFormat="1" applyFont="1" applyBorder="1" applyAlignment="1">
      <alignment vertical="center" textRotation="255"/>
    </xf>
    <xf numFmtId="0" fontId="9" fillId="0" borderId="23" xfId="2" applyNumberFormat="1" applyFont="1" applyBorder="1" applyAlignment="1">
      <alignment horizontal="left" vertical="center"/>
    </xf>
    <xf numFmtId="0" fontId="9" fillId="0" borderId="22" xfId="2" applyNumberFormat="1" applyFont="1" applyBorder="1" applyAlignment="1">
      <alignment horizontal="left" vertical="center"/>
    </xf>
    <xf numFmtId="0" fontId="9" fillId="0" borderId="21" xfId="2" applyNumberFormat="1" applyFont="1" applyBorder="1" applyAlignment="1">
      <alignment horizontal="left" vertical="center"/>
    </xf>
    <xf numFmtId="0" fontId="9" fillId="0" borderId="23" xfId="2" quotePrefix="1" applyNumberFormat="1" applyFont="1" applyBorder="1" applyAlignment="1">
      <alignment horizontal="left" vertical="center"/>
    </xf>
    <xf numFmtId="0" fontId="9" fillId="0" borderId="22" xfId="2" quotePrefix="1" applyNumberFormat="1" applyFont="1" applyBorder="1" applyAlignment="1">
      <alignment horizontal="left" vertical="center"/>
    </xf>
    <xf numFmtId="0" fontId="9" fillId="0" borderId="21" xfId="2" quotePrefix="1" applyNumberFormat="1" applyFont="1" applyBorder="1" applyAlignment="1">
      <alignment horizontal="left" vertical="center"/>
    </xf>
    <xf numFmtId="0" fontId="9" fillId="0" borderId="31" xfId="2" applyNumberFormat="1" applyFont="1" applyBorder="1" applyAlignment="1">
      <alignment vertical="center"/>
    </xf>
    <xf numFmtId="0" fontId="9" fillId="0" borderId="30" xfId="2" applyNumberFormat="1" applyFont="1" applyBorder="1" applyAlignment="1">
      <alignment vertical="center"/>
    </xf>
    <xf numFmtId="0" fontId="9" fillId="0" borderId="29" xfId="2" applyNumberFormat="1" applyFont="1" applyBorder="1" applyAlignment="1">
      <alignment vertical="center"/>
    </xf>
    <xf numFmtId="0" fontId="9" fillId="0" borderId="26" xfId="2" applyNumberFormat="1" applyFont="1" applyBorder="1" applyAlignment="1">
      <alignment vertical="center"/>
    </xf>
    <xf numFmtId="0" fontId="9" fillId="0" borderId="7" xfId="2" applyNumberFormat="1" applyFont="1" applyBorder="1" applyAlignment="1">
      <alignment vertical="center"/>
    </xf>
    <xf numFmtId="0" fontId="9" fillId="0" borderId="25" xfId="2" applyNumberFormat="1" applyFont="1" applyBorder="1" applyAlignment="1">
      <alignment vertical="center"/>
    </xf>
    <xf numFmtId="0" fontId="14" fillId="0" borderId="24" xfId="2" applyNumberFormat="1" applyFont="1" applyBorder="1" applyAlignment="1">
      <alignment vertical="center" textRotation="255"/>
    </xf>
    <xf numFmtId="0" fontId="14" fillId="0" borderId="34" xfId="2" applyNumberFormat="1" applyFont="1" applyBorder="1" applyAlignment="1">
      <alignment vertical="center" textRotation="255"/>
    </xf>
    <xf numFmtId="0" fontId="14" fillId="0" borderId="35" xfId="2" applyNumberFormat="1" applyFont="1" applyBorder="1" applyAlignment="1">
      <alignment vertical="center" textRotation="255"/>
    </xf>
    <xf numFmtId="0" fontId="9" fillId="0" borderId="31" xfId="2" applyNumberFormat="1" applyFont="1" applyBorder="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19" fillId="0" borderId="42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4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20" fillId="0" borderId="44" xfId="0" applyFont="1" applyBorder="1" applyAlignment="1">
      <alignment horizontal="left" vertical="center" shrinkToFit="1"/>
    </xf>
    <xf numFmtId="0" fontId="20" fillId="0" borderId="45" xfId="0" applyFont="1" applyBorder="1" applyAlignment="1">
      <alignment horizontal="center" vertical="center"/>
    </xf>
    <xf numFmtId="0" fontId="20" fillId="0" borderId="46" xfId="0" applyFont="1" applyBorder="1" applyAlignment="1">
      <alignment horizontal="left" vertical="center"/>
    </xf>
    <xf numFmtId="0" fontId="20" fillId="0" borderId="46" xfId="0" applyFont="1" applyBorder="1" applyAlignment="1">
      <alignment horizontal="center" vertical="center"/>
    </xf>
    <xf numFmtId="0" fontId="20" fillId="0" borderId="47" xfId="0" applyFont="1" applyBorder="1" applyAlignment="1">
      <alignment vertical="center"/>
    </xf>
    <xf numFmtId="0" fontId="20" fillId="0" borderId="48" xfId="0" applyFont="1" applyBorder="1" applyAlignment="1">
      <alignment horizontal="left" vertical="center" shrinkToFit="1"/>
    </xf>
    <xf numFmtId="0" fontId="21" fillId="0" borderId="44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変動図!$AD$20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3978102189781043"/>
          <c:y val="1.51515151515151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23E-2"/>
          <c:w val="0.83667883211678906"/>
          <c:h val="0.8151515151515155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変動図!$AF$22:$AF$45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  <c:pt idx="12">
                  <c:v>6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変動図!$AE$22:$AE$45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7</c:v>
                </c:pt>
                <c:pt idx="8">
                  <c:v>33</c:v>
                </c:pt>
                <c:pt idx="9">
                  <c:v>86</c:v>
                </c:pt>
                <c:pt idx="10">
                  <c:v>71</c:v>
                </c:pt>
                <c:pt idx="11">
                  <c:v>72</c:v>
                </c:pt>
                <c:pt idx="12">
                  <c:v>71</c:v>
                </c:pt>
                <c:pt idx="13">
                  <c:v>61</c:v>
                </c:pt>
                <c:pt idx="14">
                  <c:v>51</c:v>
                </c:pt>
                <c:pt idx="15">
                  <c:v>68</c:v>
                </c:pt>
                <c:pt idx="16">
                  <c:v>67</c:v>
                </c:pt>
                <c:pt idx="17">
                  <c:v>52</c:v>
                </c:pt>
                <c:pt idx="18">
                  <c:v>64</c:v>
                </c:pt>
                <c:pt idx="19">
                  <c:v>87</c:v>
                </c:pt>
                <c:pt idx="20">
                  <c:v>53</c:v>
                </c:pt>
                <c:pt idx="21">
                  <c:v>24</c:v>
                </c:pt>
                <c:pt idx="22">
                  <c:v>32</c:v>
                </c:pt>
                <c:pt idx="23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2200832"/>
        <c:axId val="1024778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変動図!$AG$22:$AG$45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0</c:v>
                </c:pt>
                <c:pt idx="5">
                  <c:v>33.299999999999997</c:v>
                </c:pt>
                <c:pt idx="6">
                  <c:v>0</c:v>
                </c:pt>
                <c:pt idx="7">
                  <c:v>12.5</c:v>
                </c:pt>
                <c:pt idx="8">
                  <c:v>2.9</c:v>
                </c:pt>
                <c:pt idx="9">
                  <c:v>3.4</c:v>
                </c:pt>
                <c:pt idx="10">
                  <c:v>7.8</c:v>
                </c:pt>
                <c:pt idx="11">
                  <c:v>2.7</c:v>
                </c:pt>
                <c:pt idx="12">
                  <c:v>7.8</c:v>
                </c:pt>
                <c:pt idx="13">
                  <c:v>3.2</c:v>
                </c:pt>
                <c:pt idx="14">
                  <c:v>1.9</c:v>
                </c:pt>
                <c:pt idx="15">
                  <c:v>5.6</c:v>
                </c:pt>
                <c:pt idx="16">
                  <c:v>6.9</c:v>
                </c:pt>
                <c:pt idx="17">
                  <c:v>7.1</c:v>
                </c:pt>
                <c:pt idx="18">
                  <c:v>7.2</c:v>
                </c:pt>
                <c:pt idx="19">
                  <c:v>0</c:v>
                </c:pt>
                <c:pt idx="20">
                  <c:v>1.9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69824"/>
        <c:axId val="103471360"/>
      </c:lineChart>
      <c:catAx>
        <c:axId val="10220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4452554745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2477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247782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92E-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2200832"/>
        <c:crosses val="autoZero"/>
        <c:crossBetween val="between"/>
        <c:majorUnit val="100"/>
      </c:valAx>
      <c:catAx>
        <c:axId val="10346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3471360"/>
        <c:crosses val="autoZero"/>
        <c:auto val="0"/>
        <c:lblAlgn val="ctr"/>
        <c:lblOffset val="100"/>
        <c:noMultiLvlLbl val="0"/>
      </c:catAx>
      <c:valAx>
        <c:axId val="1034713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9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34698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変動図!$AD$230</c:f>
          <c:strCache>
            <c:ptCount val="1"/>
            <c:pt idx="0">
              <c:v>D 流入部(11+12+13+14)</c:v>
            </c:pt>
          </c:strCache>
        </c:strRef>
      </c:tx>
      <c:layout>
        <c:manualLayout>
          <c:xMode val="edge"/>
          <c:yMode val="edge"/>
          <c:x val="0.43613136350623449"/>
          <c:y val="1.51515151515151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23E-2"/>
          <c:w val="0.83667883211678906"/>
          <c:h val="0.8151515151515155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変動図!$AF$232:$AF$255</c:f>
              <c:numCache>
                <c:formatCode>0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5</c:v>
                </c:pt>
                <c:pt idx="8">
                  <c:v>10</c:v>
                </c:pt>
                <c:pt idx="9">
                  <c:v>33</c:v>
                </c:pt>
                <c:pt idx="10">
                  <c:v>40</c:v>
                </c:pt>
                <c:pt idx="11">
                  <c:v>38</c:v>
                </c:pt>
                <c:pt idx="12">
                  <c:v>20</c:v>
                </c:pt>
                <c:pt idx="13">
                  <c:v>23</c:v>
                </c:pt>
                <c:pt idx="14">
                  <c:v>30</c:v>
                </c:pt>
                <c:pt idx="15">
                  <c:v>33</c:v>
                </c:pt>
                <c:pt idx="16">
                  <c:v>29</c:v>
                </c:pt>
                <c:pt idx="17">
                  <c:v>38</c:v>
                </c:pt>
                <c:pt idx="18">
                  <c:v>20</c:v>
                </c:pt>
                <c:pt idx="19">
                  <c:v>25</c:v>
                </c:pt>
                <c:pt idx="20">
                  <c:v>21</c:v>
                </c:pt>
                <c:pt idx="21">
                  <c:v>16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変動図!$AE$232:$AE$255</c:f>
              <c:numCache>
                <c:formatCode>General</c:formatCode>
                <c:ptCount val="24"/>
                <c:pt idx="0">
                  <c:v>108</c:v>
                </c:pt>
                <c:pt idx="1">
                  <c:v>63</c:v>
                </c:pt>
                <c:pt idx="2">
                  <c:v>43</c:v>
                </c:pt>
                <c:pt idx="3">
                  <c:v>31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20</c:v>
                </c:pt>
                <c:pt idx="8">
                  <c:v>87</c:v>
                </c:pt>
                <c:pt idx="9">
                  <c:v>243</c:v>
                </c:pt>
                <c:pt idx="10">
                  <c:v>321</c:v>
                </c:pt>
                <c:pt idx="11">
                  <c:v>301</c:v>
                </c:pt>
                <c:pt idx="12">
                  <c:v>205</c:v>
                </c:pt>
                <c:pt idx="13">
                  <c:v>278</c:v>
                </c:pt>
                <c:pt idx="14">
                  <c:v>303</c:v>
                </c:pt>
                <c:pt idx="15">
                  <c:v>293</c:v>
                </c:pt>
                <c:pt idx="16">
                  <c:v>321</c:v>
                </c:pt>
                <c:pt idx="17">
                  <c:v>405</c:v>
                </c:pt>
                <c:pt idx="18">
                  <c:v>445</c:v>
                </c:pt>
                <c:pt idx="19">
                  <c:v>507</c:v>
                </c:pt>
                <c:pt idx="20">
                  <c:v>475</c:v>
                </c:pt>
                <c:pt idx="21">
                  <c:v>320</c:v>
                </c:pt>
                <c:pt idx="22">
                  <c:v>226</c:v>
                </c:pt>
                <c:pt idx="23">
                  <c:v>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2010240"/>
        <c:axId val="1020455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変動図!$AG$232:$AG$255</c:f>
              <c:numCache>
                <c:formatCode>0.0</c:formatCode>
                <c:ptCount val="24"/>
                <c:pt idx="0">
                  <c:v>12.2</c:v>
                </c:pt>
                <c:pt idx="1">
                  <c:v>16</c:v>
                </c:pt>
                <c:pt idx="2">
                  <c:v>10.4</c:v>
                </c:pt>
                <c:pt idx="3">
                  <c:v>8.8000000000000007</c:v>
                </c:pt>
                <c:pt idx="4">
                  <c:v>23.1</c:v>
                </c:pt>
                <c:pt idx="5">
                  <c:v>7.1</c:v>
                </c:pt>
                <c:pt idx="6">
                  <c:v>18.8</c:v>
                </c:pt>
                <c:pt idx="7">
                  <c:v>20</c:v>
                </c:pt>
                <c:pt idx="8">
                  <c:v>10.3</c:v>
                </c:pt>
                <c:pt idx="9">
                  <c:v>12</c:v>
                </c:pt>
                <c:pt idx="10">
                  <c:v>11.1</c:v>
                </c:pt>
                <c:pt idx="11">
                  <c:v>11.2</c:v>
                </c:pt>
                <c:pt idx="12">
                  <c:v>8.9</c:v>
                </c:pt>
                <c:pt idx="13">
                  <c:v>7.6</c:v>
                </c:pt>
                <c:pt idx="14">
                  <c:v>9</c:v>
                </c:pt>
                <c:pt idx="15">
                  <c:v>10.1</c:v>
                </c:pt>
                <c:pt idx="16">
                  <c:v>8.3000000000000007</c:v>
                </c:pt>
                <c:pt idx="17">
                  <c:v>8.6</c:v>
                </c:pt>
                <c:pt idx="18">
                  <c:v>4.3</c:v>
                </c:pt>
                <c:pt idx="19">
                  <c:v>4.7</c:v>
                </c:pt>
                <c:pt idx="20">
                  <c:v>4.2</c:v>
                </c:pt>
                <c:pt idx="21">
                  <c:v>4.8</c:v>
                </c:pt>
                <c:pt idx="22">
                  <c:v>5.4</c:v>
                </c:pt>
                <c:pt idx="23">
                  <c:v>5.7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51840"/>
        <c:axId val="102053376"/>
      </c:lineChart>
      <c:catAx>
        <c:axId val="10201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2045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204556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2010240"/>
        <c:crosses val="autoZero"/>
        <c:crossBetween val="between"/>
        <c:majorUnit val="100"/>
      </c:valAx>
      <c:catAx>
        <c:axId val="102051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053376"/>
        <c:crosses val="autoZero"/>
        <c:auto val="0"/>
        <c:lblAlgn val="ctr"/>
        <c:lblOffset val="100"/>
        <c:noMultiLvlLbl val="0"/>
      </c:catAx>
      <c:valAx>
        <c:axId val="1020533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20518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変動図!$AH$230</c:f>
          <c:strCache>
            <c:ptCount val="1"/>
            <c:pt idx="0">
              <c:v>D 流出部(1+ 6+10+11)</c:v>
            </c:pt>
          </c:strCache>
        </c:strRef>
      </c:tx>
      <c:layout>
        <c:manualLayout>
          <c:xMode val="edge"/>
          <c:yMode val="edge"/>
          <c:x val="0.44018261937441344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変動図!$AJ$232:$AJ$255</c:f>
              <c:numCache>
                <c:formatCode>0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9</c:v>
                </c:pt>
                <c:pt idx="8">
                  <c:v>15</c:v>
                </c:pt>
                <c:pt idx="9">
                  <c:v>17</c:v>
                </c:pt>
                <c:pt idx="10">
                  <c:v>25</c:v>
                </c:pt>
                <c:pt idx="11">
                  <c:v>25</c:v>
                </c:pt>
                <c:pt idx="12">
                  <c:v>21</c:v>
                </c:pt>
                <c:pt idx="13">
                  <c:v>20</c:v>
                </c:pt>
                <c:pt idx="14">
                  <c:v>14</c:v>
                </c:pt>
                <c:pt idx="15">
                  <c:v>16</c:v>
                </c:pt>
                <c:pt idx="16">
                  <c:v>23</c:v>
                </c:pt>
                <c:pt idx="17">
                  <c:v>21</c:v>
                </c:pt>
                <c:pt idx="18">
                  <c:v>17</c:v>
                </c:pt>
                <c:pt idx="19">
                  <c:v>22</c:v>
                </c:pt>
                <c:pt idx="20">
                  <c:v>14</c:v>
                </c:pt>
                <c:pt idx="21">
                  <c:v>6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変動図!$AI$232:$AI$255</c:f>
              <c:numCache>
                <c:formatCode>General</c:formatCode>
                <c:ptCount val="24"/>
                <c:pt idx="0">
                  <c:v>36</c:v>
                </c:pt>
                <c:pt idx="1">
                  <c:v>23</c:v>
                </c:pt>
                <c:pt idx="2">
                  <c:v>17</c:v>
                </c:pt>
                <c:pt idx="3">
                  <c:v>8</c:v>
                </c:pt>
                <c:pt idx="4">
                  <c:v>11</c:v>
                </c:pt>
                <c:pt idx="5">
                  <c:v>8</c:v>
                </c:pt>
                <c:pt idx="6">
                  <c:v>10</c:v>
                </c:pt>
                <c:pt idx="7">
                  <c:v>28</c:v>
                </c:pt>
                <c:pt idx="8">
                  <c:v>69</c:v>
                </c:pt>
                <c:pt idx="9">
                  <c:v>192</c:v>
                </c:pt>
                <c:pt idx="10">
                  <c:v>225</c:v>
                </c:pt>
                <c:pt idx="11">
                  <c:v>203</c:v>
                </c:pt>
                <c:pt idx="12">
                  <c:v>199</c:v>
                </c:pt>
                <c:pt idx="13">
                  <c:v>188</c:v>
                </c:pt>
                <c:pt idx="14">
                  <c:v>162</c:v>
                </c:pt>
                <c:pt idx="15">
                  <c:v>171</c:v>
                </c:pt>
                <c:pt idx="16">
                  <c:v>145</c:v>
                </c:pt>
                <c:pt idx="17">
                  <c:v>188</c:v>
                </c:pt>
                <c:pt idx="18">
                  <c:v>216</c:v>
                </c:pt>
                <c:pt idx="19">
                  <c:v>228</c:v>
                </c:pt>
                <c:pt idx="20">
                  <c:v>166</c:v>
                </c:pt>
                <c:pt idx="21">
                  <c:v>112</c:v>
                </c:pt>
                <c:pt idx="22">
                  <c:v>81</c:v>
                </c:pt>
                <c:pt idx="23">
                  <c:v>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2088704"/>
        <c:axId val="1020910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変動図!$AK$232:$AK$255</c:f>
              <c:numCache>
                <c:formatCode>0.0</c:formatCode>
                <c:ptCount val="24"/>
                <c:pt idx="0">
                  <c:v>7.7</c:v>
                </c:pt>
                <c:pt idx="1">
                  <c:v>4.2</c:v>
                </c:pt>
                <c:pt idx="2">
                  <c:v>5.6</c:v>
                </c:pt>
                <c:pt idx="3">
                  <c:v>11.1</c:v>
                </c:pt>
                <c:pt idx="4">
                  <c:v>0</c:v>
                </c:pt>
                <c:pt idx="5">
                  <c:v>27.3</c:v>
                </c:pt>
                <c:pt idx="6">
                  <c:v>9.1</c:v>
                </c:pt>
                <c:pt idx="7">
                  <c:v>24.3</c:v>
                </c:pt>
                <c:pt idx="8">
                  <c:v>17.899999999999999</c:v>
                </c:pt>
                <c:pt idx="9">
                  <c:v>8.1</c:v>
                </c:pt>
                <c:pt idx="10">
                  <c:v>10</c:v>
                </c:pt>
                <c:pt idx="11">
                  <c:v>11</c:v>
                </c:pt>
                <c:pt idx="12">
                  <c:v>9.5</c:v>
                </c:pt>
                <c:pt idx="13">
                  <c:v>9.6</c:v>
                </c:pt>
                <c:pt idx="14">
                  <c:v>8</c:v>
                </c:pt>
                <c:pt idx="15">
                  <c:v>8.6</c:v>
                </c:pt>
                <c:pt idx="16">
                  <c:v>13.7</c:v>
                </c:pt>
                <c:pt idx="17">
                  <c:v>10</c:v>
                </c:pt>
                <c:pt idx="18">
                  <c:v>7.3</c:v>
                </c:pt>
                <c:pt idx="19">
                  <c:v>8.8000000000000007</c:v>
                </c:pt>
                <c:pt idx="20">
                  <c:v>7.8</c:v>
                </c:pt>
                <c:pt idx="21">
                  <c:v>5.0999999999999996</c:v>
                </c:pt>
                <c:pt idx="22">
                  <c:v>4.7</c:v>
                </c:pt>
                <c:pt idx="23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01376"/>
        <c:axId val="102102912"/>
      </c:lineChart>
      <c:catAx>
        <c:axId val="10208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20910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209100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79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2088704"/>
        <c:crosses val="autoZero"/>
        <c:crossBetween val="between"/>
        <c:majorUnit val="100"/>
      </c:valAx>
      <c:catAx>
        <c:axId val="102101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102912"/>
        <c:crosses val="autoZero"/>
        <c:auto val="0"/>
        <c:lblAlgn val="ctr"/>
        <c:lblOffset val="100"/>
        <c:noMultiLvlLbl val="0"/>
      </c:catAx>
      <c:valAx>
        <c:axId val="1021029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21013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変動図!$AL$230</c:f>
          <c:strCache>
            <c:ptCount val="1"/>
            <c:pt idx="0">
              <c:v>D 合計 ( 1+ 6+10+11+12+13+14)</c:v>
            </c:pt>
          </c:strCache>
        </c:strRef>
      </c:tx>
      <c:layout>
        <c:manualLayout>
          <c:xMode val="edge"/>
          <c:yMode val="edge"/>
          <c:x val="0.39781019123297084"/>
          <c:y val="1.519756838905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06"/>
          <c:h val="0.81458966565349578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変動図!$AN$232:$AN$255</c:f>
              <c:numCache>
                <c:formatCode>0</c:formatCode>
                <c:ptCount val="24"/>
                <c:pt idx="0">
                  <c:v>18</c:v>
                </c:pt>
                <c:pt idx="1">
                  <c:v>13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14</c:v>
                </c:pt>
                <c:pt idx="8">
                  <c:v>25</c:v>
                </c:pt>
                <c:pt idx="9">
                  <c:v>50</c:v>
                </c:pt>
                <c:pt idx="10">
                  <c:v>65</c:v>
                </c:pt>
                <c:pt idx="11">
                  <c:v>63</c:v>
                </c:pt>
                <c:pt idx="12">
                  <c:v>41</c:v>
                </c:pt>
                <c:pt idx="13">
                  <c:v>43</c:v>
                </c:pt>
                <c:pt idx="14">
                  <c:v>44</c:v>
                </c:pt>
                <c:pt idx="15">
                  <c:v>49</c:v>
                </c:pt>
                <c:pt idx="16">
                  <c:v>52</c:v>
                </c:pt>
                <c:pt idx="17">
                  <c:v>59</c:v>
                </c:pt>
                <c:pt idx="18">
                  <c:v>37</c:v>
                </c:pt>
                <c:pt idx="19">
                  <c:v>47</c:v>
                </c:pt>
                <c:pt idx="20">
                  <c:v>35</c:v>
                </c:pt>
                <c:pt idx="21">
                  <c:v>22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変動図!$AM$232:$AM$255</c:f>
              <c:numCache>
                <c:formatCode>General</c:formatCode>
                <c:ptCount val="24"/>
                <c:pt idx="0">
                  <c:v>144</c:v>
                </c:pt>
                <c:pt idx="1">
                  <c:v>86</c:v>
                </c:pt>
                <c:pt idx="2">
                  <c:v>60</c:v>
                </c:pt>
                <c:pt idx="3">
                  <c:v>39</c:v>
                </c:pt>
                <c:pt idx="4">
                  <c:v>21</c:v>
                </c:pt>
                <c:pt idx="5">
                  <c:v>21</c:v>
                </c:pt>
                <c:pt idx="6">
                  <c:v>23</c:v>
                </c:pt>
                <c:pt idx="7">
                  <c:v>48</c:v>
                </c:pt>
                <c:pt idx="8">
                  <c:v>156</c:v>
                </c:pt>
                <c:pt idx="9">
                  <c:v>435</c:v>
                </c:pt>
                <c:pt idx="10">
                  <c:v>546</c:v>
                </c:pt>
                <c:pt idx="11">
                  <c:v>504</c:v>
                </c:pt>
                <c:pt idx="12">
                  <c:v>404</c:v>
                </c:pt>
                <c:pt idx="13">
                  <c:v>466</c:v>
                </c:pt>
                <c:pt idx="14">
                  <c:v>465</c:v>
                </c:pt>
                <c:pt idx="15">
                  <c:v>464</c:v>
                </c:pt>
                <c:pt idx="16">
                  <c:v>466</c:v>
                </c:pt>
                <c:pt idx="17">
                  <c:v>593</c:v>
                </c:pt>
                <c:pt idx="18">
                  <c:v>661</c:v>
                </c:pt>
                <c:pt idx="19">
                  <c:v>735</c:v>
                </c:pt>
                <c:pt idx="20">
                  <c:v>641</c:v>
                </c:pt>
                <c:pt idx="21">
                  <c:v>432</c:v>
                </c:pt>
                <c:pt idx="22">
                  <c:v>307</c:v>
                </c:pt>
                <c:pt idx="23">
                  <c:v>276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2195584"/>
        <c:axId val="1021978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変動図!$AO$232:$AO$255</c:f>
              <c:numCache>
                <c:formatCode>0.0</c:formatCode>
                <c:ptCount val="24"/>
                <c:pt idx="0">
                  <c:v>11.1</c:v>
                </c:pt>
                <c:pt idx="1">
                  <c:v>13.1</c:v>
                </c:pt>
                <c:pt idx="2">
                  <c:v>9.1</c:v>
                </c:pt>
                <c:pt idx="3">
                  <c:v>9.3000000000000007</c:v>
                </c:pt>
                <c:pt idx="4">
                  <c:v>12.5</c:v>
                </c:pt>
                <c:pt idx="5">
                  <c:v>16</c:v>
                </c:pt>
                <c:pt idx="6">
                  <c:v>14.8</c:v>
                </c:pt>
                <c:pt idx="7">
                  <c:v>22.6</c:v>
                </c:pt>
                <c:pt idx="8">
                  <c:v>13.8</c:v>
                </c:pt>
                <c:pt idx="9">
                  <c:v>10.3</c:v>
                </c:pt>
                <c:pt idx="10">
                  <c:v>10.6</c:v>
                </c:pt>
                <c:pt idx="11">
                  <c:v>11.1</c:v>
                </c:pt>
                <c:pt idx="12">
                  <c:v>9.1999999999999993</c:v>
                </c:pt>
                <c:pt idx="13">
                  <c:v>8.4</c:v>
                </c:pt>
                <c:pt idx="14">
                  <c:v>8.6</c:v>
                </c:pt>
                <c:pt idx="15">
                  <c:v>9.6</c:v>
                </c:pt>
                <c:pt idx="16">
                  <c:v>10</c:v>
                </c:pt>
                <c:pt idx="17">
                  <c:v>9</c:v>
                </c:pt>
                <c:pt idx="18">
                  <c:v>5.3</c:v>
                </c:pt>
                <c:pt idx="19">
                  <c:v>6</c:v>
                </c:pt>
                <c:pt idx="20">
                  <c:v>5.2</c:v>
                </c:pt>
                <c:pt idx="21">
                  <c:v>4.8</c:v>
                </c:pt>
                <c:pt idx="22">
                  <c:v>5.2</c:v>
                </c:pt>
                <c:pt idx="23">
                  <c:v>5.5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04160"/>
        <c:axId val="102205696"/>
      </c:lineChart>
      <c:catAx>
        <c:axId val="10219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21978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21978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2195584"/>
        <c:crosses val="autoZero"/>
        <c:crossBetween val="between"/>
        <c:majorUnit val="200"/>
      </c:valAx>
      <c:catAx>
        <c:axId val="10220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205696"/>
        <c:crosses val="autoZero"/>
        <c:auto val="0"/>
        <c:lblAlgn val="ctr"/>
        <c:lblOffset val="100"/>
        <c:noMultiLvlLbl val="0"/>
      </c:catAx>
      <c:valAx>
        <c:axId val="1022056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22041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変動図!$AH$20</c:f>
          <c:strCache>
            <c:ptCount val="1"/>
            <c:pt idx="0">
              <c:v>A 流出部(5+ 9+14)</c:v>
            </c:pt>
          </c:strCache>
        </c:strRef>
      </c:tx>
      <c:layout>
        <c:manualLayout>
          <c:xMode val="edge"/>
          <c:yMode val="edge"/>
          <c:x val="0.44018264840182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変動図!$AJ$22:$AJ$45</c:f>
              <c:numCache>
                <c:formatCode>0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5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14</c:v>
                </c:pt>
                <c:pt idx="17">
                  <c:v>17</c:v>
                </c:pt>
                <c:pt idx="18">
                  <c:v>6</c:v>
                </c:pt>
                <c:pt idx="19">
                  <c:v>5</c:v>
                </c:pt>
                <c:pt idx="20">
                  <c:v>3</c:v>
                </c:pt>
                <c:pt idx="21">
                  <c:v>5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変動図!$AI$22:$AI$45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6</c:v>
                </c:pt>
                <c:pt idx="3">
                  <c:v>6</c:v>
                </c:pt>
                <c:pt idx="4">
                  <c:v>0</c:v>
                </c:pt>
                <c:pt idx="5">
                  <c:v>5</c:v>
                </c:pt>
                <c:pt idx="6">
                  <c:v>3</c:v>
                </c:pt>
                <c:pt idx="7">
                  <c:v>7</c:v>
                </c:pt>
                <c:pt idx="8">
                  <c:v>35</c:v>
                </c:pt>
                <c:pt idx="9">
                  <c:v>71</c:v>
                </c:pt>
                <c:pt idx="10">
                  <c:v>109</c:v>
                </c:pt>
                <c:pt idx="11">
                  <c:v>93</c:v>
                </c:pt>
                <c:pt idx="12">
                  <c:v>78</c:v>
                </c:pt>
                <c:pt idx="13">
                  <c:v>96</c:v>
                </c:pt>
                <c:pt idx="14">
                  <c:v>98</c:v>
                </c:pt>
                <c:pt idx="15">
                  <c:v>93</c:v>
                </c:pt>
                <c:pt idx="16">
                  <c:v>110</c:v>
                </c:pt>
                <c:pt idx="17">
                  <c:v>125</c:v>
                </c:pt>
                <c:pt idx="18">
                  <c:v>185</c:v>
                </c:pt>
                <c:pt idx="19">
                  <c:v>241</c:v>
                </c:pt>
                <c:pt idx="20">
                  <c:v>220</c:v>
                </c:pt>
                <c:pt idx="21">
                  <c:v>123</c:v>
                </c:pt>
                <c:pt idx="22">
                  <c:v>98</c:v>
                </c:pt>
                <c:pt idx="23">
                  <c:v>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2720896"/>
        <c:axId val="1327614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変動図!$AK$22:$AK$45</c:f>
              <c:numCache>
                <c:formatCode>0.0</c:formatCode>
                <c:ptCount val="24"/>
                <c:pt idx="0">
                  <c:v>2.6</c:v>
                </c:pt>
                <c:pt idx="1">
                  <c:v>5.7</c:v>
                </c:pt>
                <c:pt idx="2">
                  <c:v>14.3</c:v>
                </c:pt>
                <c:pt idx="3">
                  <c:v>0</c:v>
                </c:pt>
                <c:pt idx="4">
                  <c:v>100</c:v>
                </c:pt>
                <c:pt idx="5">
                  <c:v>16.7</c:v>
                </c:pt>
                <c:pt idx="6">
                  <c:v>25</c:v>
                </c:pt>
                <c:pt idx="7">
                  <c:v>12.5</c:v>
                </c:pt>
                <c:pt idx="8">
                  <c:v>5.4</c:v>
                </c:pt>
                <c:pt idx="9">
                  <c:v>14.5</c:v>
                </c:pt>
                <c:pt idx="10">
                  <c:v>10.7</c:v>
                </c:pt>
                <c:pt idx="11">
                  <c:v>11.4</c:v>
                </c:pt>
                <c:pt idx="12">
                  <c:v>6</c:v>
                </c:pt>
                <c:pt idx="13">
                  <c:v>6.8</c:v>
                </c:pt>
                <c:pt idx="14">
                  <c:v>7.5</c:v>
                </c:pt>
                <c:pt idx="15">
                  <c:v>7.9</c:v>
                </c:pt>
                <c:pt idx="16">
                  <c:v>11.3</c:v>
                </c:pt>
                <c:pt idx="17">
                  <c:v>12</c:v>
                </c:pt>
                <c:pt idx="18">
                  <c:v>3.1</c:v>
                </c:pt>
                <c:pt idx="19">
                  <c:v>2</c:v>
                </c:pt>
                <c:pt idx="20">
                  <c:v>1.3</c:v>
                </c:pt>
                <c:pt idx="21">
                  <c:v>3.9</c:v>
                </c:pt>
                <c:pt idx="22">
                  <c:v>3.9</c:v>
                </c:pt>
                <c:pt idx="23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00928"/>
        <c:axId val="133502848"/>
      </c:lineChart>
      <c:catAx>
        <c:axId val="13272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735159817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2761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276147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2720896"/>
        <c:crosses val="autoZero"/>
        <c:crossBetween val="between"/>
        <c:majorUnit val="100"/>
      </c:valAx>
      <c:catAx>
        <c:axId val="13350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3502848"/>
        <c:crosses val="autoZero"/>
        <c:auto val="0"/>
        <c:lblAlgn val="ctr"/>
        <c:lblOffset val="100"/>
        <c:noMultiLvlLbl val="0"/>
      </c:catAx>
      <c:valAx>
        <c:axId val="1335028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9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35009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変動図!$AL$20</c:f>
          <c:strCache>
            <c:ptCount val="1"/>
            <c:pt idx="0">
              <c:v>A 合計 ( 1+ 2+ 3+ 5+ 9+14)</c:v>
            </c:pt>
          </c:strCache>
        </c:strRef>
      </c:tx>
      <c:layout>
        <c:manualLayout>
          <c:xMode val="edge"/>
          <c:yMode val="edge"/>
          <c:x val="0.39781021897810243"/>
          <c:y val="1.519756838905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06"/>
          <c:h val="0.81458966565349578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変動図!$AN$22:$AN$45</c:f>
              <c:numCache>
                <c:formatCode>0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15</c:v>
                </c:pt>
                <c:pt idx="10">
                  <c:v>19</c:v>
                </c:pt>
                <c:pt idx="11">
                  <c:v>14</c:v>
                </c:pt>
                <c:pt idx="12">
                  <c:v>11</c:v>
                </c:pt>
                <c:pt idx="13">
                  <c:v>9</c:v>
                </c:pt>
                <c:pt idx="14">
                  <c:v>9</c:v>
                </c:pt>
                <c:pt idx="15">
                  <c:v>12</c:v>
                </c:pt>
                <c:pt idx="16">
                  <c:v>19</c:v>
                </c:pt>
                <c:pt idx="17">
                  <c:v>21</c:v>
                </c:pt>
                <c:pt idx="18">
                  <c:v>11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変動図!$AM$22:$AM$45</c:f>
              <c:numCache>
                <c:formatCode>General</c:formatCode>
                <c:ptCount val="24"/>
                <c:pt idx="0">
                  <c:v>48</c:v>
                </c:pt>
                <c:pt idx="1">
                  <c:v>41</c:v>
                </c:pt>
                <c:pt idx="2">
                  <c:v>9</c:v>
                </c:pt>
                <c:pt idx="3">
                  <c:v>9</c:v>
                </c:pt>
                <c:pt idx="4">
                  <c:v>1</c:v>
                </c:pt>
                <c:pt idx="5">
                  <c:v>7</c:v>
                </c:pt>
                <c:pt idx="6">
                  <c:v>6</c:v>
                </c:pt>
                <c:pt idx="7">
                  <c:v>14</c:v>
                </c:pt>
                <c:pt idx="8">
                  <c:v>68</c:v>
                </c:pt>
                <c:pt idx="9">
                  <c:v>157</c:v>
                </c:pt>
                <c:pt idx="10">
                  <c:v>180</c:v>
                </c:pt>
                <c:pt idx="11">
                  <c:v>165</c:v>
                </c:pt>
                <c:pt idx="12">
                  <c:v>149</c:v>
                </c:pt>
                <c:pt idx="13">
                  <c:v>157</c:v>
                </c:pt>
                <c:pt idx="14">
                  <c:v>149</c:v>
                </c:pt>
                <c:pt idx="15">
                  <c:v>161</c:v>
                </c:pt>
                <c:pt idx="16">
                  <c:v>177</c:v>
                </c:pt>
                <c:pt idx="17">
                  <c:v>177</c:v>
                </c:pt>
                <c:pt idx="18">
                  <c:v>249</c:v>
                </c:pt>
                <c:pt idx="19">
                  <c:v>328</c:v>
                </c:pt>
                <c:pt idx="20">
                  <c:v>273</c:v>
                </c:pt>
                <c:pt idx="21">
                  <c:v>147</c:v>
                </c:pt>
                <c:pt idx="22">
                  <c:v>130</c:v>
                </c:pt>
                <c:pt idx="23">
                  <c:v>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0982784"/>
        <c:axId val="80985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変動図!$AO$22:$AO$45</c:f>
              <c:numCache>
                <c:formatCode>0.0</c:formatCode>
                <c:ptCount val="24"/>
                <c:pt idx="0">
                  <c:v>2</c:v>
                </c:pt>
                <c:pt idx="1">
                  <c:v>4.7</c:v>
                </c:pt>
                <c:pt idx="2">
                  <c:v>10</c:v>
                </c:pt>
                <c:pt idx="3">
                  <c:v>10</c:v>
                </c:pt>
                <c:pt idx="4">
                  <c:v>50</c:v>
                </c:pt>
                <c:pt idx="5">
                  <c:v>22.2</c:v>
                </c:pt>
                <c:pt idx="6">
                  <c:v>14.3</c:v>
                </c:pt>
                <c:pt idx="7">
                  <c:v>12.5</c:v>
                </c:pt>
                <c:pt idx="8">
                  <c:v>4.2</c:v>
                </c:pt>
                <c:pt idx="9">
                  <c:v>8.6999999999999993</c:v>
                </c:pt>
                <c:pt idx="10">
                  <c:v>9.5</c:v>
                </c:pt>
                <c:pt idx="11">
                  <c:v>7.8</c:v>
                </c:pt>
                <c:pt idx="12">
                  <c:v>6.9</c:v>
                </c:pt>
                <c:pt idx="13">
                  <c:v>5.4</c:v>
                </c:pt>
                <c:pt idx="14">
                  <c:v>5.7</c:v>
                </c:pt>
                <c:pt idx="15">
                  <c:v>6.9</c:v>
                </c:pt>
                <c:pt idx="16">
                  <c:v>9.6999999999999993</c:v>
                </c:pt>
                <c:pt idx="17">
                  <c:v>10.6</c:v>
                </c:pt>
                <c:pt idx="18">
                  <c:v>4.2</c:v>
                </c:pt>
                <c:pt idx="19">
                  <c:v>1.5</c:v>
                </c:pt>
                <c:pt idx="20">
                  <c:v>1.4</c:v>
                </c:pt>
                <c:pt idx="21">
                  <c:v>3.3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91360"/>
        <c:axId val="80992896"/>
      </c:lineChart>
      <c:catAx>
        <c:axId val="8098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445255474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85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09850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92E-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82784"/>
        <c:crosses val="autoZero"/>
        <c:crossBetween val="between"/>
        <c:majorUnit val="200"/>
      </c:valAx>
      <c:catAx>
        <c:axId val="8099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0992896"/>
        <c:crosses val="autoZero"/>
        <c:auto val="0"/>
        <c:lblAlgn val="ctr"/>
        <c:lblOffset val="100"/>
        <c:noMultiLvlLbl val="0"/>
      </c:catAx>
      <c:valAx>
        <c:axId val="809928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9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913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変動図!$AD$90</c:f>
          <c:strCache>
            <c:ptCount val="1"/>
            <c:pt idx="0">
              <c:v>B 流入部(4+ 5+ 6+ 7)</c:v>
            </c:pt>
          </c:strCache>
        </c:strRef>
      </c:tx>
      <c:layout>
        <c:manualLayout>
          <c:xMode val="edge"/>
          <c:yMode val="edge"/>
          <c:x val="0.43978098063131676"/>
          <c:y val="1.51515151515151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23E-2"/>
          <c:w val="0.83667883211678906"/>
          <c:h val="0.8151515151515155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変動図!$AF$92:$AF$115</c:f>
              <c:numCache>
                <c:formatCode>0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9</c:v>
                </c:pt>
                <c:pt idx="8">
                  <c:v>15</c:v>
                </c:pt>
                <c:pt idx="9">
                  <c:v>15</c:v>
                </c:pt>
                <c:pt idx="10">
                  <c:v>21</c:v>
                </c:pt>
                <c:pt idx="11">
                  <c:v>23</c:v>
                </c:pt>
                <c:pt idx="12">
                  <c:v>20</c:v>
                </c:pt>
                <c:pt idx="13">
                  <c:v>19</c:v>
                </c:pt>
                <c:pt idx="14">
                  <c:v>13</c:v>
                </c:pt>
                <c:pt idx="15">
                  <c:v>14</c:v>
                </c:pt>
                <c:pt idx="16">
                  <c:v>17</c:v>
                </c:pt>
                <c:pt idx="17">
                  <c:v>17</c:v>
                </c:pt>
                <c:pt idx="18">
                  <c:v>15</c:v>
                </c:pt>
                <c:pt idx="19">
                  <c:v>22</c:v>
                </c:pt>
                <c:pt idx="20">
                  <c:v>12</c:v>
                </c:pt>
                <c:pt idx="21">
                  <c:v>6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変動図!$AE$92:$AE$115</c:f>
              <c:numCache>
                <c:formatCode>General</c:formatCode>
                <c:ptCount val="24"/>
                <c:pt idx="0">
                  <c:v>32</c:v>
                </c:pt>
                <c:pt idx="1">
                  <c:v>17</c:v>
                </c:pt>
                <c:pt idx="2">
                  <c:v>17</c:v>
                </c:pt>
                <c:pt idx="3">
                  <c:v>7</c:v>
                </c:pt>
                <c:pt idx="4">
                  <c:v>10</c:v>
                </c:pt>
                <c:pt idx="5">
                  <c:v>7</c:v>
                </c:pt>
                <c:pt idx="6">
                  <c:v>8</c:v>
                </c:pt>
                <c:pt idx="7">
                  <c:v>22</c:v>
                </c:pt>
                <c:pt idx="8">
                  <c:v>52</c:v>
                </c:pt>
                <c:pt idx="9">
                  <c:v>153</c:v>
                </c:pt>
                <c:pt idx="10">
                  <c:v>186</c:v>
                </c:pt>
                <c:pt idx="11">
                  <c:v>146</c:v>
                </c:pt>
                <c:pt idx="12">
                  <c:v>142</c:v>
                </c:pt>
                <c:pt idx="13">
                  <c:v>150</c:v>
                </c:pt>
                <c:pt idx="14">
                  <c:v>136</c:v>
                </c:pt>
                <c:pt idx="15">
                  <c:v>131</c:v>
                </c:pt>
                <c:pt idx="16">
                  <c:v>119</c:v>
                </c:pt>
                <c:pt idx="17">
                  <c:v>156</c:v>
                </c:pt>
                <c:pt idx="18">
                  <c:v>171</c:v>
                </c:pt>
                <c:pt idx="19">
                  <c:v>183</c:v>
                </c:pt>
                <c:pt idx="20">
                  <c:v>143</c:v>
                </c:pt>
                <c:pt idx="21">
                  <c:v>109</c:v>
                </c:pt>
                <c:pt idx="22">
                  <c:v>74</c:v>
                </c:pt>
                <c:pt idx="23">
                  <c:v>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081472"/>
        <c:axId val="810837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変動図!$AG$92:$AG$115</c:f>
              <c:numCache>
                <c:formatCode>0.0</c:formatCode>
                <c:ptCount val="24"/>
                <c:pt idx="0">
                  <c:v>8.6</c:v>
                </c:pt>
                <c:pt idx="1">
                  <c:v>5.6</c:v>
                </c:pt>
                <c:pt idx="2">
                  <c:v>5.6</c:v>
                </c:pt>
                <c:pt idx="3">
                  <c:v>0</c:v>
                </c:pt>
                <c:pt idx="4">
                  <c:v>0</c:v>
                </c:pt>
                <c:pt idx="5">
                  <c:v>22.2</c:v>
                </c:pt>
                <c:pt idx="6">
                  <c:v>11.1</c:v>
                </c:pt>
                <c:pt idx="7">
                  <c:v>29</c:v>
                </c:pt>
                <c:pt idx="8">
                  <c:v>22.4</c:v>
                </c:pt>
                <c:pt idx="9">
                  <c:v>8.9</c:v>
                </c:pt>
                <c:pt idx="10">
                  <c:v>10.1</c:v>
                </c:pt>
                <c:pt idx="11">
                  <c:v>13.6</c:v>
                </c:pt>
                <c:pt idx="12">
                  <c:v>12.3</c:v>
                </c:pt>
                <c:pt idx="13">
                  <c:v>11.2</c:v>
                </c:pt>
                <c:pt idx="14">
                  <c:v>8.6999999999999993</c:v>
                </c:pt>
                <c:pt idx="15">
                  <c:v>9.6999999999999993</c:v>
                </c:pt>
                <c:pt idx="16">
                  <c:v>12.5</c:v>
                </c:pt>
                <c:pt idx="17">
                  <c:v>9.8000000000000007</c:v>
                </c:pt>
                <c:pt idx="18">
                  <c:v>8.1</c:v>
                </c:pt>
                <c:pt idx="19">
                  <c:v>10.7</c:v>
                </c:pt>
                <c:pt idx="20">
                  <c:v>7.7</c:v>
                </c:pt>
                <c:pt idx="21">
                  <c:v>5.2</c:v>
                </c:pt>
                <c:pt idx="22">
                  <c:v>5.0999999999999996</c:v>
                </c:pt>
                <c:pt idx="23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85952"/>
        <c:axId val="81087488"/>
      </c:lineChart>
      <c:catAx>
        <c:axId val="8108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0837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108377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081472"/>
        <c:crosses val="autoZero"/>
        <c:crossBetween val="between"/>
        <c:majorUnit val="100"/>
      </c:valAx>
      <c:catAx>
        <c:axId val="81085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1087488"/>
        <c:crosses val="autoZero"/>
        <c:auto val="0"/>
        <c:lblAlgn val="ctr"/>
        <c:lblOffset val="100"/>
        <c:noMultiLvlLbl val="0"/>
      </c:catAx>
      <c:valAx>
        <c:axId val="810874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0859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変動図!$AH$90</c:f>
          <c:strCache>
            <c:ptCount val="1"/>
            <c:pt idx="0">
              <c:v>B 流出部(3+ 4+ 8+13)</c:v>
            </c:pt>
          </c:strCache>
        </c:strRef>
      </c:tx>
      <c:layout>
        <c:manualLayout>
          <c:xMode val="edge"/>
          <c:yMode val="edge"/>
          <c:x val="0.44018261937441344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変動図!$AJ$92:$AJ$115</c:f>
              <c:numCache>
                <c:formatCode>0</c:formatCode>
                <c:ptCount val="24"/>
                <c:pt idx="0">
                  <c:v>14</c:v>
                </c:pt>
                <c:pt idx="1">
                  <c:v>10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9</c:v>
                </c:pt>
                <c:pt idx="9">
                  <c:v>20</c:v>
                </c:pt>
                <c:pt idx="10">
                  <c:v>28</c:v>
                </c:pt>
                <c:pt idx="11">
                  <c:v>28</c:v>
                </c:pt>
                <c:pt idx="12">
                  <c:v>17</c:v>
                </c:pt>
                <c:pt idx="13">
                  <c:v>18</c:v>
                </c:pt>
                <c:pt idx="14">
                  <c:v>22</c:v>
                </c:pt>
                <c:pt idx="15">
                  <c:v>28</c:v>
                </c:pt>
                <c:pt idx="16">
                  <c:v>15</c:v>
                </c:pt>
                <c:pt idx="17">
                  <c:v>24</c:v>
                </c:pt>
                <c:pt idx="18">
                  <c:v>17</c:v>
                </c:pt>
                <c:pt idx="19">
                  <c:v>21</c:v>
                </c:pt>
                <c:pt idx="20">
                  <c:v>17</c:v>
                </c:pt>
                <c:pt idx="21">
                  <c:v>11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変動図!$AI$92:$AI$115</c:f>
              <c:numCache>
                <c:formatCode>General</c:formatCode>
                <c:ptCount val="24"/>
                <c:pt idx="0">
                  <c:v>81</c:v>
                </c:pt>
                <c:pt idx="1">
                  <c:v>52</c:v>
                </c:pt>
                <c:pt idx="2">
                  <c:v>36</c:v>
                </c:pt>
                <c:pt idx="3">
                  <c:v>26</c:v>
                </c:pt>
                <c:pt idx="4">
                  <c:v>11</c:v>
                </c:pt>
                <c:pt idx="5">
                  <c:v>11</c:v>
                </c:pt>
                <c:pt idx="6">
                  <c:v>8</c:v>
                </c:pt>
                <c:pt idx="7">
                  <c:v>16</c:v>
                </c:pt>
                <c:pt idx="8">
                  <c:v>73</c:v>
                </c:pt>
                <c:pt idx="9">
                  <c:v>228</c:v>
                </c:pt>
                <c:pt idx="10">
                  <c:v>271</c:v>
                </c:pt>
                <c:pt idx="11">
                  <c:v>248</c:v>
                </c:pt>
                <c:pt idx="12">
                  <c:v>165</c:v>
                </c:pt>
                <c:pt idx="13">
                  <c:v>212</c:v>
                </c:pt>
                <c:pt idx="14">
                  <c:v>235</c:v>
                </c:pt>
                <c:pt idx="15">
                  <c:v>230</c:v>
                </c:pt>
                <c:pt idx="16">
                  <c:v>244</c:v>
                </c:pt>
                <c:pt idx="17">
                  <c:v>309</c:v>
                </c:pt>
                <c:pt idx="18">
                  <c:v>328</c:v>
                </c:pt>
                <c:pt idx="19">
                  <c:v>358</c:v>
                </c:pt>
                <c:pt idx="20">
                  <c:v>327</c:v>
                </c:pt>
                <c:pt idx="21">
                  <c:v>233</c:v>
                </c:pt>
                <c:pt idx="22">
                  <c:v>159</c:v>
                </c:pt>
                <c:pt idx="23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098240"/>
        <c:axId val="81113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変動図!$AK$92:$AK$115</c:f>
              <c:numCache>
                <c:formatCode>0.0</c:formatCode>
                <c:ptCount val="24"/>
                <c:pt idx="0">
                  <c:v>14.7</c:v>
                </c:pt>
                <c:pt idx="1">
                  <c:v>16.100000000000001</c:v>
                </c:pt>
                <c:pt idx="2">
                  <c:v>10</c:v>
                </c:pt>
                <c:pt idx="3">
                  <c:v>10.3</c:v>
                </c:pt>
                <c:pt idx="4">
                  <c:v>15.4</c:v>
                </c:pt>
                <c:pt idx="5">
                  <c:v>8.3000000000000007</c:v>
                </c:pt>
                <c:pt idx="6">
                  <c:v>20</c:v>
                </c:pt>
                <c:pt idx="7">
                  <c:v>23.8</c:v>
                </c:pt>
                <c:pt idx="8">
                  <c:v>11</c:v>
                </c:pt>
                <c:pt idx="9">
                  <c:v>8.1</c:v>
                </c:pt>
                <c:pt idx="10">
                  <c:v>9.4</c:v>
                </c:pt>
                <c:pt idx="11">
                  <c:v>10.1</c:v>
                </c:pt>
                <c:pt idx="12">
                  <c:v>9.3000000000000007</c:v>
                </c:pt>
                <c:pt idx="13">
                  <c:v>7.8</c:v>
                </c:pt>
                <c:pt idx="14">
                  <c:v>8.6</c:v>
                </c:pt>
                <c:pt idx="15">
                  <c:v>10.9</c:v>
                </c:pt>
                <c:pt idx="16">
                  <c:v>5.8</c:v>
                </c:pt>
                <c:pt idx="17">
                  <c:v>7.2</c:v>
                </c:pt>
                <c:pt idx="18">
                  <c:v>4.9000000000000004</c:v>
                </c:pt>
                <c:pt idx="19">
                  <c:v>5.5</c:v>
                </c:pt>
                <c:pt idx="20">
                  <c:v>4.9000000000000004</c:v>
                </c:pt>
                <c:pt idx="21">
                  <c:v>4.5</c:v>
                </c:pt>
                <c:pt idx="22">
                  <c:v>5.9</c:v>
                </c:pt>
                <c:pt idx="23">
                  <c:v>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15008"/>
        <c:axId val="81116544"/>
      </c:lineChart>
      <c:catAx>
        <c:axId val="810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113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111308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79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098240"/>
        <c:crosses val="autoZero"/>
        <c:crossBetween val="between"/>
        <c:majorUnit val="100"/>
      </c:valAx>
      <c:catAx>
        <c:axId val="8111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1116544"/>
        <c:crosses val="autoZero"/>
        <c:auto val="0"/>
        <c:lblAlgn val="ctr"/>
        <c:lblOffset val="100"/>
        <c:noMultiLvlLbl val="0"/>
      </c:catAx>
      <c:valAx>
        <c:axId val="811165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1150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変動図!$AL$90</c:f>
          <c:strCache>
            <c:ptCount val="1"/>
            <c:pt idx="0">
              <c:v>B 合計 (3+ 4+ 5+ 6+ 7+ 8+13)</c:v>
            </c:pt>
          </c:strCache>
        </c:strRef>
      </c:tx>
      <c:layout>
        <c:manualLayout>
          <c:xMode val="edge"/>
          <c:yMode val="edge"/>
          <c:x val="0.39781019123297084"/>
          <c:y val="1.519756838905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06"/>
          <c:h val="0.81458966565349578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変動図!$AN$92:$AN$115</c:f>
              <c:numCache>
                <c:formatCode>0</c:formatCode>
                <c:ptCount val="24"/>
                <c:pt idx="0">
                  <c:v>17</c:v>
                </c:pt>
                <c:pt idx="1">
                  <c:v>11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14</c:v>
                </c:pt>
                <c:pt idx="8">
                  <c:v>24</c:v>
                </c:pt>
                <c:pt idx="9">
                  <c:v>35</c:v>
                </c:pt>
                <c:pt idx="10">
                  <c:v>49</c:v>
                </c:pt>
                <c:pt idx="11">
                  <c:v>51</c:v>
                </c:pt>
                <c:pt idx="12">
                  <c:v>37</c:v>
                </c:pt>
                <c:pt idx="13">
                  <c:v>37</c:v>
                </c:pt>
                <c:pt idx="14">
                  <c:v>35</c:v>
                </c:pt>
                <c:pt idx="15">
                  <c:v>42</c:v>
                </c:pt>
                <c:pt idx="16">
                  <c:v>32</c:v>
                </c:pt>
                <c:pt idx="17">
                  <c:v>41</c:v>
                </c:pt>
                <c:pt idx="18">
                  <c:v>32</c:v>
                </c:pt>
                <c:pt idx="19">
                  <c:v>43</c:v>
                </c:pt>
                <c:pt idx="20">
                  <c:v>29</c:v>
                </c:pt>
                <c:pt idx="21">
                  <c:v>17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変動図!$AM$92:$AM$115</c:f>
              <c:numCache>
                <c:formatCode>General</c:formatCode>
                <c:ptCount val="24"/>
                <c:pt idx="0">
                  <c:v>113</c:v>
                </c:pt>
                <c:pt idx="1">
                  <c:v>69</c:v>
                </c:pt>
                <c:pt idx="2">
                  <c:v>53</c:v>
                </c:pt>
                <c:pt idx="3">
                  <c:v>33</c:v>
                </c:pt>
                <c:pt idx="4">
                  <c:v>21</c:v>
                </c:pt>
                <c:pt idx="5">
                  <c:v>18</c:v>
                </c:pt>
                <c:pt idx="6">
                  <c:v>16</c:v>
                </c:pt>
                <c:pt idx="7">
                  <c:v>38</c:v>
                </c:pt>
                <c:pt idx="8">
                  <c:v>125</c:v>
                </c:pt>
                <c:pt idx="9">
                  <c:v>381</c:v>
                </c:pt>
                <c:pt idx="10">
                  <c:v>457</c:v>
                </c:pt>
                <c:pt idx="11">
                  <c:v>394</c:v>
                </c:pt>
                <c:pt idx="12">
                  <c:v>307</c:v>
                </c:pt>
                <c:pt idx="13">
                  <c:v>362</c:v>
                </c:pt>
                <c:pt idx="14">
                  <c:v>371</c:v>
                </c:pt>
                <c:pt idx="15">
                  <c:v>361</c:v>
                </c:pt>
                <c:pt idx="16">
                  <c:v>363</c:v>
                </c:pt>
                <c:pt idx="17">
                  <c:v>465</c:v>
                </c:pt>
                <c:pt idx="18">
                  <c:v>499</c:v>
                </c:pt>
                <c:pt idx="19">
                  <c:v>541</c:v>
                </c:pt>
                <c:pt idx="20">
                  <c:v>470</c:v>
                </c:pt>
                <c:pt idx="21">
                  <c:v>342</c:v>
                </c:pt>
                <c:pt idx="22">
                  <c:v>233</c:v>
                </c:pt>
                <c:pt idx="23">
                  <c:v>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135488"/>
        <c:axId val="811380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変動図!$AO$92:$AO$115</c:f>
              <c:numCache>
                <c:formatCode>0.0</c:formatCode>
                <c:ptCount val="24"/>
                <c:pt idx="0">
                  <c:v>13.1</c:v>
                </c:pt>
                <c:pt idx="1">
                  <c:v>13.8</c:v>
                </c:pt>
                <c:pt idx="2">
                  <c:v>8.6</c:v>
                </c:pt>
                <c:pt idx="3">
                  <c:v>8.3000000000000007</c:v>
                </c:pt>
                <c:pt idx="4">
                  <c:v>8.6999999999999993</c:v>
                </c:pt>
                <c:pt idx="5">
                  <c:v>14.3</c:v>
                </c:pt>
                <c:pt idx="6">
                  <c:v>15.8</c:v>
                </c:pt>
                <c:pt idx="7">
                  <c:v>26.9</c:v>
                </c:pt>
                <c:pt idx="8">
                  <c:v>16.100000000000001</c:v>
                </c:pt>
                <c:pt idx="9">
                  <c:v>8.4</c:v>
                </c:pt>
                <c:pt idx="10">
                  <c:v>9.6999999999999993</c:v>
                </c:pt>
                <c:pt idx="11">
                  <c:v>11.5</c:v>
                </c:pt>
                <c:pt idx="12">
                  <c:v>10.8</c:v>
                </c:pt>
                <c:pt idx="13">
                  <c:v>9.3000000000000007</c:v>
                </c:pt>
                <c:pt idx="14">
                  <c:v>8.6</c:v>
                </c:pt>
                <c:pt idx="15">
                  <c:v>10.4</c:v>
                </c:pt>
                <c:pt idx="16">
                  <c:v>8.1</c:v>
                </c:pt>
                <c:pt idx="17">
                  <c:v>8.1</c:v>
                </c:pt>
                <c:pt idx="18">
                  <c:v>6</c:v>
                </c:pt>
                <c:pt idx="19">
                  <c:v>7.4</c:v>
                </c:pt>
                <c:pt idx="20">
                  <c:v>5.8</c:v>
                </c:pt>
                <c:pt idx="21">
                  <c:v>4.7</c:v>
                </c:pt>
                <c:pt idx="22">
                  <c:v>5.7</c:v>
                </c:pt>
                <c:pt idx="23">
                  <c:v>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39968"/>
        <c:axId val="81141760"/>
      </c:lineChart>
      <c:catAx>
        <c:axId val="8113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138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11380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135488"/>
        <c:crosses val="autoZero"/>
        <c:crossBetween val="between"/>
        <c:majorUnit val="200"/>
      </c:valAx>
      <c:catAx>
        <c:axId val="81139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1141760"/>
        <c:crosses val="autoZero"/>
        <c:auto val="0"/>
        <c:lblAlgn val="ctr"/>
        <c:lblOffset val="100"/>
        <c:noMultiLvlLbl val="0"/>
      </c:catAx>
      <c:valAx>
        <c:axId val="81141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1399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変動図!$AD$160</c:f>
          <c:strCache>
            <c:ptCount val="1"/>
            <c:pt idx="0">
              <c:v>C 流入部(8+ 9+10)</c:v>
            </c:pt>
          </c:strCache>
        </c:strRef>
      </c:tx>
      <c:layout>
        <c:manualLayout>
          <c:xMode val="edge"/>
          <c:yMode val="edge"/>
          <c:x val="0.43978098063131676"/>
          <c:y val="1.51515151515151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23E-2"/>
          <c:w val="0.83667883211678906"/>
          <c:h val="0.8151515151515155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変動図!$AF$162:$AF$185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変動図!$AE$162:$AE$185</c:f>
              <c:numCache>
                <c:formatCode>General</c:formatCode>
                <c:ptCount val="24"/>
                <c:pt idx="0">
                  <c:v>16</c:v>
                </c:pt>
                <c:pt idx="1">
                  <c:v>22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5</c:v>
                </c:pt>
                <c:pt idx="8">
                  <c:v>14</c:v>
                </c:pt>
                <c:pt idx="9">
                  <c:v>41</c:v>
                </c:pt>
                <c:pt idx="10">
                  <c:v>66</c:v>
                </c:pt>
                <c:pt idx="11">
                  <c:v>67</c:v>
                </c:pt>
                <c:pt idx="12">
                  <c:v>58</c:v>
                </c:pt>
                <c:pt idx="13">
                  <c:v>58</c:v>
                </c:pt>
                <c:pt idx="14">
                  <c:v>48</c:v>
                </c:pt>
                <c:pt idx="15">
                  <c:v>48</c:v>
                </c:pt>
                <c:pt idx="16">
                  <c:v>43</c:v>
                </c:pt>
                <c:pt idx="17">
                  <c:v>70</c:v>
                </c:pt>
                <c:pt idx="18">
                  <c:v>89</c:v>
                </c:pt>
                <c:pt idx="19">
                  <c:v>115</c:v>
                </c:pt>
                <c:pt idx="20">
                  <c:v>93</c:v>
                </c:pt>
                <c:pt idx="21">
                  <c:v>43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160448"/>
        <c:axId val="811671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変動図!$AG$162:$AG$185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33.299999999999997</c:v>
                </c:pt>
                <c:pt idx="5">
                  <c:v>25</c:v>
                </c:pt>
                <c:pt idx="6">
                  <c:v>0</c:v>
                </c:pt>
                <c:pt idx="7">
                  <c:v>16.7</c:v>
                </c:pt>
                <c:pt idx="8">
                  <c:v>0</c:v>
                </c:pt>
                <c:pt idx="9">
                  <c:v>4.7</c:v>
                </c:pt>
                <c:pt idx="10">
                  <c:v>1.5</c:v>
                </c:pt>
                <c:pt idx="11">
                  <c:v>4.3</c:v>
                </c:pt>
                <c:pt idx="12">
                  <c:v>1.7</c:v>
                </c:pt>
                <c:pt idx="13">
                  <c:v>3.3</c:v>
                </c:pt>
                <c:pt idx="14">
                  <c:v>4</c:v>
                </c:pt>
                <c:pt idx="15">
                  <c:v>5.9</c:v>
                </c:pt>
                <c:pt idx="16">
                  <c:v>8.5</c:v>
                </c:pt>
                <c:pt idx="17">
                  <c:v>7.9</c:v>
                </c:pt>
                <c:pt idx="18">
                  <c:v>3.3</c:v>
                </c:pt>
                <c:pt idx="19">
                  <c:v>0.9</c:v>
                </c:pt>
                <c:pt idx="20">
                  <c:v>1.1000000000000001</c:v>
                </c:pt>
                <c:pt idx="21">
                  <c:v>0</c:v>
                </c:pt>
                <c:pt idx="22">
                  <c:v>2.8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69024"/>
        <c:axId val="81170816"/>
      </c:lineChart>
      <c:catAx>
        <c:axId val="8116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1671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116710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160448"/>
        <c:crosses val="autoZero"/>
        <c:crossBetween val="between"/>
        <c:majorUnit val="100"/>
      </c:valAx>
      <c:catAx>
        <c:axId val="8116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1170816"/>
        <c:crosses val="autoZero"/>
        <c:auto val="0"/>
        <c:lblAlgn val="ctr"/>
        <c:lblOffset val="100"/>
        <c:noMultiLvlLbl val="0"/>
      </c:catAx>
      <c:valAx>
        <c:axId val="811708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1690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変動図!$AH$160</c:f>
          <c:strCache>
            <c:ptCount val="1"/>
            <c:pt idx="0">
              <c:v>C 流出部(2+ 7+12)</c:v>
            </c:pt>
          </c:strCache>
        </c:strRef>
      </c:tx>
      <c:layout>
        <c:manualLayout>
          <c:xMode val="edge"/>
          <c:yMode val="edge"/>
          <c:x val="0.44018261937441344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変動図!$AJ$162:$AJ$185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変動図!$AI$162:$AI$185</c:f>
              <c:numCache>
                <c:formatCode>General</c:formatCode>
                <c:ptCount val="24"/>
                <c:pt idx="0">
                  <c:v>13</c:v>
                </c:pt>
                <c:pt idx="1">
                  <c:v>2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9</c:v>
                </c:pt>
                <c:pt idx="9">
                  <c:v>32</c:v>
                </c:pt>
                <c:pt idx="10">
                  <c:v>39</c:v>
                </c:pt>
                <c:pt idx="11">
                  <c:v>42</c:v>
                </c:pt>
                <c:pt idx="12">
                  <c:v>34</c:v>
                </c:pt>
                <c:pt idx="13">
                  <c:v>51</c:v>
                </c:pt>
                <c:pt idx="14">
                  <c:v>43</c:v>
                </c:pt>
                <c:pt idx="15">
                  <c:v>46</c:v>
                </c:pt>
                <c:pt idx="16">
                  <c:v>51</c:v>
                </c:pt>
                <c:pt idx="17">
                  <c:v>61</c:v>
                </c:pt>
                <c:pt idx="18">
                  <c:v>40</c:v>
                </c:pt>
                <c:pt idx="19">
                  <c:v>65</c:v>
                </c:pt>
                <c:pt idx="20">
                  <c:v>51</c:v>
                </c:pt>
                <c:pt idx="21">
                  <c:v>28</c:v>
                </c:pt>
                <c:pt idx="22">
                  <c:v>29</c:v>
                </c:pt>
                <c:pt idx="2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205888"/>
        <c:axId val="812125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変動図!$AK$162:$AK$185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25</c:v>
                </c:pt>
                <c:pt idx="8">
                  <c:v>0</c:v>
                </c:pt>
                <c:pt idx="9">
                  <c:v>11.1</c:v>
                </c:pt>
                <c:pt idx="10">
                  <c:v>4.9000000000000004</c:v>
                </c:pt>
                <c:pt idx="11">
                  <c:v>2.2999999999999998</c:v>
                </c:pt>
                <c:pt idx="12">
                  <c:v>10.5</c:v>
                </c:pt>
                <c:pt idx="13">
                  <c:v>1.9</c:v>
                </c:pt>
                <c:pt idx="14">
                  <c:v>4.4000000000000004</c:v>
                </c:pt>
                <c:pt idx="15">
                  <c:v>4.2</c:v>
                </c:pt>
                <c:pt idx="16">
                  <c:v>5.6</c:v>
                </c:pt>
                <c:pt idx="17">
                  <c:v>4.7</c:v>
                </c:pt>
                <c:pt idx="18">
                  <c:v>7</c:v>
                </c:pt>
                <c:pt idx="19">
                  <c:v>0</c:v>
                </c:pt>
                <c:pt idx="20">
                  <c:v>1.9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14464"/>
        <c:axId val="81224448"/>
      </c:lineChart>
      <c:catAx>
        <c:axId val="8120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2125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121254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79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205888"/>
        <c:crosses val="autoZero"/>
        <c:crossBetween val="between"/>
        <c:majorUnit val="100"/>
      </c:valAx>
      <c:catAx>
        <c:axId val="81214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1224448"/>
        <c:crosses val="autoZero"/>
        <c:auto val="0"/>
        <c:lblAlgn val="ctr"/>
        <c:lblOffset val="100"/>
        <c:noMultiLvlLbl val="0"/>
      </c:catAx>
      <c:valAx>
        <c:axId val="812244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2144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変動図!$AL$160</c:f>
          <c:strCache>
            <c:ptCount val="1"/>
            <c:pt idx="0">
              <c:v>C 合計 ( 2+ 7+ 8+ 9+10+12)</c:v>
            </c:pt>
          </c:strCache>
        </c:strRef>
      </c:tx>
      <c:layout>
        <c:manualLayout>
          <c:xMode val="edge"/>
          <c:yMode val="edge"/>
          <c:x val="0.39781019123297084"/>
          <c:y val="1.519756838905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06"/>
          <c:h val="0.81458966565349578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変動図!$AN$162:$AN$185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6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7</c:v>
                </c:pt>
                <c:pt idx="17">
                  <c:v>9</c:v>
                </c:pt>
                <c:pt idx="18">
                  <c:v>6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変動図!$AM$162:$AM$185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23</c:v>
                </c:pt>
                <c:pt idx="9">
                  <c:v>73</c:v>
                </c:pt>
                <c:pt idx="10">
                  <c:v>105</c:v>
                </c:pt>
                <c:pt idx="11">
                  <c:v>109</c:v>
                </c:pt>
                <c:pt idx="12">
                  <c:v>92</c:v>
                </c:pt>
                <c:pt idx="13">
                  <c:v>109</c:v>
                </c:pt>
                <c:pt idx="14">
                  <c:v>91</c:v>
                </c:pt>
                <c:pt idx="15">
                  <c:v>94</c:v>
                </c:pt>
                <c:pt idx="16">
                  <c:v>94</c:v>
                </c:pt>
                <c:pt idx="17">
                  <c:v>131</c:v>
                </c:pt>
                <c:pt idx="18">
                  <c:v>129</c:v>
                </c:pt>
                <c:pt idx="19">
                  <c:v>180</c:v>
                </c:pt>
                <c:pt idx="20">
                  <c:v>144</c:v>
                </c:pt>
                <c:pt idx="21">
                  <c:v>71</c:v>
                </c:pt>
                <c:pt idx="22">
                  <c:v>64</c:v>
                </c:pt>
                <c:pt idx="23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251328"/>
        <c:axId val="812620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変動図!$AO$162:$AO$185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</c:v>
                </c:pt>
                <c:pt idx="5">
                  <c:v>20</c:v>
                </c:pt>
                <c:pt idx="6">
                  <c:v>0</c:v>
                </c:pt>
                <c:pt idx="7">
                  <c:v>20</c:v>
                </c:pt>
                <c:pt idx="8">
                  <c:v>0</c:v>
                </c:pt>
                <c:pt idx="9">
                  <c:v>7.6</c:v>
                </c:pt>
                <c:pt idx="10">
                  <c:v>2.8</c:v>
                </c:pt>
                <c:pt idx="11">
                  <c:v>3.5</c:v>
                </c:pt>
                <c:pt idx="12">
                  <c:v>5.2</c:v>
                </c:pt>
                <c:pt idx="13">
                  <c:v>2.7</c:v>
                </c:pt>
                <c:pt idx="14">
                  <c:v>4.2</c:v>
                </c:pt>
                <c:pt idx="15">
                  <c:v>5.0999999999999996</c:v>
                </c:pt>
                <c:pt idx="16">
                  <c:v>6.9</c:v>
                </c:pt>
                <c:pt idx="17">
                  <c:v>6.4</c:v>
                </c:pt>
                <c:pt idx="18">
                  <c:v>4.4000000000000004</c:v>
                </c:pt>
                <c:pt idx="19">
                  <c:v>0.6</c:v>
                </c:pt>
                <c:pt idx="20">
                  <c:v>1.4</c:v>
                </c:pt>
                <c:pt idx="21">
                  <c:v>0</c:v>
                </c:pt>
                <c:pt idx="22">
                  <c:v>1.5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64000"/>
        <c:axId val="81339520"/>
      </c:lineChart>
      <c:catAx>
        <c:axId val="8125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2620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12620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251328"/>
        <c:crosses val="autoZero"/>
        <c:crossBetween val="between"/>
        <c:majorUnit val="200"/>
      </c:valAx>
      <c:catAx>
        <c:axId val="8126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1339520"/>
        <c:crosses val="autoZero"/>
        <c:auto val="0"/>
        <c:lblAlgn val="ctr"/>
        <c:lblOffset val="100"/>
        <c:noMultiLvlLbl val="0"/>
      </c:catAx>
      <c:valAx>
        <c:axId val="813395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12640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image" Target="../media/image3.emf"/><Relationship Id="rId10" Type="http://schemas.openxmlformats.org/officeDocument/2006/relationships/chart" Target="../charts/chart8.xml"/><Relationship Id="rId4" Type="http://schemas.openxmlformats.org/officeDocument/2006/relationships/chart" Target="../charts/chart3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1</xdr:row>
      <xdr:rowOff>66675</xdr:rowOff>
    </xdr:from>
    <xdr:to>
      <xdr:col>13</xdr:col>
      <xdr:colOff>304800</xdr:colOff>
      <xdr:row>6</xdr:row>
      <xdr:rowOff>133350</xdr:rowOff>
    </xdr:to>
    <xdr:pic>
      <xdr:nvPicPr>
        <xdr:cNvPr id="2049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714375"/>
          <a:ext cx="227647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1</xdr:row>
      <xdr:rowOff>66675</xdr:rowOff>
    </xdr:from>
    <xdr:to>
      <xdr:col>14</xdr:col>
      <xdr:colOff>228600</xdr:colOff>
      <xdr:row>6</xdr:row>
      <xdr:rowOff>152400</xdr:rowOff>
    </xdr:to>
    <xdr:grpSp>
      <xdr:nvGrpSpPr>
        <xdr:cNvPr id="3073" name="グループ化 1"/>
        <xdr:cNvGrpSpPr>
          <a:grpSpLocks/>
        </xdr:cNvGrpSpPr>
      </xdr:nvGrpSpPr>
      <xdr:grpSpPr bwMode="auto">
        <a:xfrm>
          <a:off x="3743325" y="717550"/>
          <a:ext cx="2581275" cy="2355850"/>
          <a:chOff x="3390901" y="714376"/>
          <a:chExt cx="2276474" cy="2351574"/>
        </a:xfrm>
      </xdr:grpSpPr>
      <xdr:pic>
        <xdr:nvPicPr>
          <xdr:cNvPr id="3074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90901" y="714376"/>
            <a:ext cx="2276474" cy="23515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3075" name="直線コネクタ 5"/>
          <xdr:cNvCxnSpPr>
            <a:cxnSpLocks noChangeShapeType="1"/>
          </xdr:cNvCxnSpPr>
        </xdr:nvCxnSpPr>
        <xdr:spPr bwMode="auto">
          <a:xfrm>
            <a:off x="4267200" y="971550"/>
            <a:ext cx="647700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076" name="直線コネクタ 10"/>
          <xdr:cNvCxnSpPr>
            <a:cxnSpLocks noChangeShapeType="1"/>
          </xdr:cNvCxnSpPr>
        </xdr:nvCxnSpPr>
        <xdr:spPr bwMode="auto">
          <a:xfrm>
            <a:off x="3762375" y="1200150"/>
            <a:ext cx="0" cy="140970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6" name="テキスト ボックス 5"/>
          <xdr:cNvSpPr txBox="1"/>
        </xdr:nvSpPr>
        <xdr:spPr bwMode="auto">
          <a:xfrm>
            <a:off x="4425662" y="847664"/>
            <a:ext cx="173840" cy="1713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Ａ</a:t>
            </a:r>
          </a:p>
        </xdr:txBody>
      </xdr:sp>
      <xdr:sp macro="" textlink="">
        <xdr:nvSpPr>
          <xdr:cNvPr id="7" name="テキスト ボックス 6"/>
          <xdr:cNvSpPr txBox="1"/>
        </xdr:nvSpPr>
        <xdr:spPr bwMode="auto">
          <a:xfrm>
            <a:off x="3614409" y="1771156"/>
            <a:ext cx="182118" cy="1713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Ｄ</a:t>
            </a:r>
          </a:p>
        </xdr:txBody>
      </xdr:sp>
      <xdr:cxnSp macro="">
        <xdr:nvCxnSpPr>
          <xdr:cNvPr id="3079" name="直線コネクタ 5"/>
          <xdr:cNvCxnSpPr>
            <a:cxnSpLocks noChangeShapeType="1"/>
          </xdr:cNvCxnSpPr>
        </xdr:nvCxnSpPr>
        <xdr:spPr bwMode="auto">
          <a:xfrm>
            <a:off x="4248150" y="2790825"/>
            <a:ext cx="676275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/>
          <xdr:cNvSpPr txBox="1"/>
        </xdr:nvSpPr>
        <xdr:spPr bwMode="auto">
          <a:xfrm>
            <a:off x="4450496" y="2675608"/>
            <a:ext cx="182118" cy="1713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Ｃ</a:t>
            </a:r>
          </a:p>
        </xdr:txBody>
      </xdr:sp>
      <xdr:cxnSp macro="">
        <xdr:nvCxnSpPr>
          <xdr:cNvPr id="3081" name="直線コネクタ 10"/>
          <xdr:cNvCxnSpPr>
            <a:cxnSpLocks noChangeShapeType="1"/>
          </xdr:cNvCxnSpPr>
        </xdr:nvCxnSpPr>
        <xdr:spPr bwMode="auto">
          <a:xfrm>
            <a:off x="5334000" y="1190625"/>
            <a:ext cx="0" cy="1400175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11" name="テキスト ボックス 10"/>
          <xdr:cNvSpPr txBox="1"/>
        </xdr:nvSpPr>
        <xdr:spPr bwMode="auto">
          <a:xfrm>
            <a:off x="5203802" y="1742595"/>
            <a:ext cx="173840" cy="1618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Ｂ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26</xdr:col>
      <xdr:colOff>9525</xdr:colOff>
      <xdr:row>34</xdr:row>
      <xdr:rowOff>104775</xdr:rowOff>
    </xdr:to>
    <xdr:graphicFrame macro="">
      <xdr:nvGraphicFramePr>
        <xdr:cNvPr id="40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4098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099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4100" name="sen"/>
        <xdr:cNvGrpSpPr>
          <a:grpSpLocks/>
        </xdr:cNvGrpSpPr>
      </xdr:nvGrpSpPr>
      <xdr:grpSpPr bwMode="auto">
        <a:xfrm>
          <a:off x="228600" y="3467100"/>
          <a:ext cx="361950" cy="66675"/>
          <a:chOff x="-57" y="-15"/>
          <a:chExt cx="38" cy="7"/>
        </a:xfrm>
      </xdr:grpSpPr>
      <xdr:sp macro="" textlink="">
        <xdr:nvSpPr>
          <xdr:cNvPr id="4113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14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26</xdr:col>
      <xdr:colOff>9525</xdr:colOff>
      <xdr:row>57</xdr:row>
      <xdr:rowOff>104775</xdr:rowOff>
    </xdr:to>
    <xdr:graphicFrame macro="">
      <xdr:nvGraphicFramePr>
        <xdr:cNvPr id="410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26</xdr:col>
      <xdr:colOff>9525</xdr:colOff>
      <xdr:row>80</xdr:row>
      <xdr:rowOff>85725</xdr:rowOff>
    </xdr:to>
    <xdr:graphicFrame macro="">
      <xdr:nvGraphicFramePr>
        <xdr:cNvPr id="410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18</xdr:col>
      <xdr:colOff>164311</xdr:colOff>
      <xdr:row>1</xdr:row>
      <xdr:rowOff>171450</xdr:rowOff>
    </xdr:from>
    <xdr:to>
      <xdr:col>25</xdr:col>
      <xdr:colOff>373429</xdr:colOff>
      <xdr:row>16</xdr:row>
      <xdr:rowOff>47625</xdr:rowOff>
    </xdr:to>
    <xdr:pic>
      <xdr:nvPicPr>
        <xdr:cNvPr id="4103" name="図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7624" y="647700"/>
          <a:ext cx="2959461" cy="307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26</xdr:col>
      <xdr:colOff>0</xdr:colOff>
      <xdr:row>104</xdr:row>
      <xdr:rowOff>104775</xdr:rowOff>
    </xdr:to>
    <xdr:graphicFrame macro="">
      <xdr:nvGraphicFramePr>
        <xdr:cNvPr id="410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0</xdr:col>
      <xdr:colOff>9525</xdr:colOff>
      <xdr:row>111</xdr:row>
      <xdr:rowOff>28575</xdr:rowOff>
    </xdr:from>
    <xdr:to>
      <xdr:col>26</xdr:col>
      <xdr:colOff>0</xdr:colOff>
      <xdr:row>127</xdr:row>
      <xdr:rowOff>104775</xdr:rowOff>
    </xdr:to>
    <xdr:graphicFrame macro="">
      <xdr:nvGraphicFramePr>
        <xdr:cNvPr id="410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0</xdr:col>
      <xdr:colOff>0</xdr:colOff>
      <xdr:row>134</xdr:row>
      <xdr:rowOff>0</xdr:rowOff>
    </xdr:from>
    <xdr:to>
      <xdr:col>26</xdr:col>
      <xdr:colOff>0</xdr:colOff>
      <xdr:row>150</xdr:row>
      <xdr:rowOff>85725</xdr:rowOff>
    </xdr:to>
    <xdr:graphicFrame macro="">
      <xdr:nvGraphicFramePr>
        <xdr:cNvPr id="4106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 editAs="oneCell">
    <xdr:from>
      <xdr:col>0</xdr:col>
      <xdr:colOff>0</xdr:colOff>
      <xdr:row>158</xdr:row>
      <xdr:rowOff>9525</xdr:rowOff>
    </xdr:from>
    <xdr:to>
      <xdr:col>26</xdr:col>
      <xdr:colOff>0</xdr:colOff>
      <xdr:row>174</xdr:row>
      <xdr:rowOff>104775</xdr:rowOff>
    </xdr:to>
    <xdr:graphicFrame macro="">
      <xdr:nvGraphicFramePr>
        <xdr:cNvPr id="410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 editAs="oneCell">
    <xdr:from>
      <xdr:col>0</xdr:col>
      <xdr:colOff>9525</xdr:colOff>
      <xdr:row>181</xdr:row>
      <xdr:rowOff>28575</xdr:rowOff>
    </xdr:from>
    <xdr:to>
      <xdr:col>26</xdr:col>
      <xdr:colOff>0</xdr:colOff>
      <xdr:row>197</xdr:row>
      <xdr:rowOff>104775</xdr:rowOff>
    </xdr:to>
    <xdr:graphicFrame macro="">
      <xdr:nvGraphicFramePr>
        <xdr:cNvPr id="410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 editAs="oneCell">
    <xdr:from>
      <xdr:col>0</xdr:col>
      <xdr:colOff>0</xdr:colOff>
      <xdr:row>204</xdr:row>
      <xdr:rowOff>0</xdr:rowOff>
    </xdr:from>
    <xdr:to>
      <xdr:col>26</xdr:col>
      <xdr:colOff>0</xdr:colOff>
      <xdr:row>220</xdr:row>
      <xdr:rowOff>85725</xdr:rowOff>
    </xdr:to>
    <xdr:graphicFrame macro="">
      <xdr:nvGraphicFramePr>
        <xdr:cNvPr id="410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 editAs="oneCell">
    <xdr:from>
      <xdr:col>0</xdr:col>
      <xdr:colOff>0</xdr:colOff>
      <xdr:row>228</xdr:row>
      <xdr:rowOff>9525</xdr:rowOff>
    </xdr:from>
    <xdr:to>
      <xdr:col>26</xdr:col>
      <xdr:colOff>0</xdr:colOff>
      <xdr:row>244</xdr:row>
      <xdr:rowOff>104775</xdr:rowOff>
    </xdr:to>
    <xdr:graphicFrame macro="">
      <xdr:nvGraphicFramePr>
        <xdr:cNvPr id="4110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 editAs="oneCell">
    <xdr:from>
      <xdr:col>0</xdr:col>
      <xdr:colOff>9525</xdr:colOff>
      <xdr:row>251</xdr:row>
      <xdr:rowOff>28575</xdr:rowOff>
    </xdr:from>
    <xdr:to>
      <xdr:col>26</xdr:col>
      <xdr:colOff>0</xdr:colOff>
      <xdr:row>267</xdr:row>
      <xdr:rowOff>104775</xdr:rowOff>
    </xdr:to>
    <xdr:graphicFrame macro="">
      <xdr:nvGraphicFramePr>
        <xdr:cNvPr id="411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 editAs="oneCell">
    <xdr:from>
      <xdr:col>0</xdr:col>
      <xdr:colOff>0</xdr:colOff>
      <xdr:row>274</xdr:row>
      <xdr:rowOff>0</xdr:rowOff>
    </xdr:from>
    <xdr:to>
      <xdr:col>26</xdr:col>
      <xdr:colOff>0</xdr:colOff>
      <xdr:row>290</xdr:row>
      <xdr:rowOff>85725</xdr:rowOff>
    </xdr:to>
    <xdr:graphicFrame macro="">
      <xdr:nvGraphicFramePr>
        <xdr:cNvPr id="411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38100</xdr:colOff>
          <xdr:row>4</xdr:row>
          <xdr:rowOff>95250</xdr:rowOff>
        </xdr:from>
        <xdr:ext cx="6172200" cy="3933825"/>
        <xdr:sp macro="" textlink="">
          <xdr:nvSpPr>
            <xdr:cNvPr id="4097" name="ピクチャ 44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38100</xdr:colOff>
          <xdr:row>29</xdr:row>
          <xdr:rowOff>95250</xdr:rowOff>
        </xdr:from>
        <xdr:ext cx="6172200" cy="3933825"/>
        <xdr:sp macro="" textlink="">
          <xdr:nvSpPr>
            <xdr:cNvPr id="4098" name="ピクチャ 44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Relationship Id="rId6" Type="http://schemas.openxmlformats.org/officeDocument/2006/relationships/image" Target="../media/image5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36"/>
  <sheetViews>
    <sheetView showGridLines="0" tabSelected="1" view="pageBreakPreview" zoomScaleNormal="90" zoomScaleSheetLayoutView="100" workbookViewId="0">
      <selection activeCell="A2" sqref="A2:F3"/>
    </sheetView>
  </sheetViews>
  <sheetFormatPr defaultColWidth="5.125" defaultRowHeight="11.25"/>
  <cols>
    <col min="1" max="1" width="9.625" style="21" customWidth="1"/>
    <col min="2" max="15" width="5.5" style="22" customWidth="1"/>
    <col min="16" max="17" width="4.75" style="22" customWidth="1"/>
    <col min="18" max="52" width="4.75" style="21" customWidth="1"/>
    <col min="53" max="104" width="3.625" style="21" customWidth="1"/>
    <col min="105" max="16384" width="5.125" style="21"/>
  </cols>
  <sheetData>
    <row r="1" spans="1:67" s="67" customFormat="1" ht="51" customHeight="1">
      <c r="A1" s="123" t="s">
        <v>57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69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0" customFormat="1" ht="27" customHeight="1">
      <c r="A2" s="124" t="s">
        <v>99</v>
      </c>
      <c r="B2" s="125"/>
      <c r="C2" s="125"/>
      <c r="D2" s="125"/>
      <c r="E2" s="125"/>
      <c r="F2" s="126"/>
      <c r="G2" s="62"/>
      <c r="H2" s="130" t="s">
        <v>58</v>
      </c>
      <c r="I2" s="66"/>
      <c r="J2" s="65"/>
      <c r="K2" s="65"/>
      <c r="L2" s="65"/>
      <c r="M2" s="65"/>
      <c r="N2" s="65"/>
      <c r="O2" s="64"/>
    </row>
    <row r="3" spans="1:67" s="60" customFormat="1" ht="27" customHeight="1">
      <c r="A3" s="127"/>
      <c r="B3" s="128"/>
      <c r="C3" s="128"/>
      <c r="D3" s="128"/>
      <c r="E3" s="128"/>
      <c r="F3" s="129"/>
      <c r="H3" s="131"/>
      <c r="I3" s="63"/>
      <c r="J3" s="62"/>
      <c r="K3" s="62"/>
      <c r="L3" s="62"/>
      <c r="M3" s="62"/>
      <c r="N3" s="62"/>
      <c r="O3" s="61"/>
    </row>
    <row r="4" spans="1:67" s="23" customFormat="1" ht="45.75" customHeight="1">
      <c r="A4" s="133" t="s">
        <v>100</v>
      </c>
      <c r="B4" s="134"/>
      <c r="C4" s="134"/>
      <c r="D4" s="134"/>
      <c r="E4" s="134"/>
      <c r="F4" s="135"/>
      <c r="H4" s="131"/>
      <c r="I4" s="55"/>
      <c r="J4" s="54"/>
      <c r="K4" s="54"/>
      <c r="L4" s="54"/>
      <c r="M4" s="54"/>
      <c r="N4" s="54"/>
      <c r="O4" s="53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</row>
    <row r="5" spans="1:67" s="56" customFormat="1" ht="45.75" customHeight="1">
      <c r="A5" s="136" t="s">
        <v>50</v>
      </c>
      <c r="B5" s="137"/>
      <c r="C5" s="137"/>
      <c r="D5" s="137"/>
      <c r="E5" s="137"/>
      <c r="F5" s="138"/>
      <c r="H5" s="131"/>
      <c r="I5" s="59"/>
      <c r="J5" s="58"/>
      <c r="K5" s="58"/>
      <c r="L5" s="58"/>
      <c r="M5" s="58"/>
      <c r="N5" s="58"/>
      <c r="O5" s="57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</row>
    <row r="6" spans="1:67" s="23" customFormat="1" ht="35.1" customHeight="1">
      <c r="A6" s="139" t="s">
        <v>56</v>
      </c>
      <c r="B6" s="140"/>
      <c r="C6" s="140"/>
      <c r="D6" s="140"/>
      <c r="E6" s="140"/>
      <c r="F6" s="141"/>
      <c r="H6" s="131"/>
      <c r="I6" s="55"/>
      <c r="J6" s="54"/>
      <c r="K6" s="54"/>
      <c r="L6" s="54"/>
      <c r="M6" s="54"/>
      <c r="N6" s="54"/>
      <c r="O6" s="53"/>
      <c r="Q6" s="25"/>
      <c r="R6" s="25"/>
      <c r="S6" s="25"/>
      <c r="T6" s="25"/>
      <c r="U6" s="25"/>
      <c r="V6" s="89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</row>
    <row r="7" spans="1:67" s="23" customFormat="1" ht="14.25" customHeight="1">
      <c r="A7" s="142"/>
      <c r="B7" s="143"/>
      <c r="C7" s="143"/>
      <c r="D7" s="143"/>
      <c r="E7" s="143"/>
      <c r="F7" s="144"/>
      <c r="H7" s="132"/>
      <c r="I7" s="52"/>
      <c r="J7" s="51"/>
      <c r="K7" s="51"/>
      <c r="L7" s="51"/>
      <c r="M7" s="51"/>
      <c r="N7" s="51"/>
      <c r="O7" s="50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</row>
    <row r="8" spans="1:67" s="23" customFormat="1" ht="12" customHeight="1"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</row>
    <row r="9" spans="1:67" s="24" customFormat="1" ht="12" customHeight="1">
      <c r="A9" s="49" t="s">
        <v>0</v>
      </c>
      <c r="B9" s="48">
        <v>1</v>
      </c>
      <c r="C9" s="47"/>
      <c r="D9" s="47"/>
      <c r="E9" s="47"/>
      <c r="F9" s="47"/>
      <c r="G9" s="47"/>
      <c r="H9" s="46"/>
      <c r="I9" s="48">
        <v>2</v>
      </c>
      <c r="J9" s="47"/>
      <c r="K9" s="47"/>
      <c r="L9" s="47"/>
      <c r="M9" s="47"/>
      <c r="N9" s="47"/>
      <c r="O9" s="46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</row>
    <row r="10" spans="1:67" s="26" customFormat="1" ht="39.6" customHeight="1">
      <c r="A10" s="92" t="s">
        <v>1</v>
      </c>
      <c r="B10" s="43" t="s">
        <v>2</v>
      </c>
      <c r="C10" s="42" t="s">
        <v>3</v>
      </c>
      <c r="D10" s="41" t="s">
        <v>4</v>
      </c>
      <c r="E10" s="42" t="s">
        <v>5</v>
      </c>
      <c r="F10" s="41" t="s">
        <v>6</v>
      </c>
      <c r="G10" s="41" t="s">
        <v>7</v>
      </c>
      <c r="H10" s="44" t="s">
        <v>8</v>
      </c>
      <c r="I10" s="43" t="s">
        <v>2</v>
      </c>
      <c r="J10" s="41" t="s">
        <v>3</v>
      </c>
      <c r="K10" s="41" t="s">
        <v>4</v>
      </c>
      <c r="L10" s="42" t="s">
        <v>5</v>
      </c>
      <c r="M10" s="41" t="s">
        <v>6</v>
      </c>
      <c r="N10" s="41" t="s">
        <v>7</v>
      </c>
      <c r="O10" s="40" t="s">
        <v>8</v>
      </c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</row>
    <row r="11" spans="1:67" s="23" customFormat="1" ht="13.5" customHeight="1">
      <c r="A11" s="38" t="s">
        <v>84</v>
      </c>
      <c r="B11" s="33">
        <v>7</v>
      </c>
      <c r="C11" s="33">
        <v>0</v>
      </c>
      <c r="D11" s="33">
        <v>0</v>
      </c>
      <c r="E11" s="33">
        <v>0</v>
      </c>
      <c r="F11" s="111">
        <f>SUM(B11:E11)</f>
        <v>7</v>
      </c>
      <c r="G11" s="112">
        <f>IF(SUM(C11,E11)=0,0,ROUND(SUM(C11,E11)/F11*100,1))</f>
        <v>0</v>
      </c>
      <c r="H11" s="113">
        <f>IF(F11=0,0,F11/F$59*100)</f>
        <v>1.4198782961460445</v>
      </c>
      <c r="I11" s="33">
        <v>3</v>
      </c>
      <c r="J11" s="33">
        <v>0</v>
      </c>
      <c r="K11" s="33">
        <v>0</v>
      </c>
      <c r="L11" s="33">
        <v>0</v>
      </c>
      <c r="M11" s="111">
        <f>SUM(I11:L11)</f>
        <v>3</v>
      </c>
      <c r="N11" s="112">
        <f>IF(SUM(J11,L11)=0,0,ROUND(SUM(J11,L11)/M11*100,1))</f>
        <v>0</v>
      </c>
      <c r="O11" s="113">
        <f>IF(M11=0,0,M11/M$59*100)</f>
        <v>0.89552238805970152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</row>
    <row r="12" spans="1:67" s="23" customFormat="1" ht="13.5" customHeight="1">
      <c r="A12" s="34" t="s">
        <v>85</v>
      </c>
      <c r="B12" s="33">
        <v>5</v>
      </c>
      <c r="C12" s="33">
        <v>0</v>
      </c>
      <c r="D12" s="33">
        <v>1</v>
      </c>
      <c r="E12" s="33">
        <v>0</v>
      </c>
      <c r="F12" s="111">
        <f t="shared" ref="F12:F19" si="0">SUM(B12:E12)</f>
        <v>6</v>
      </c>
      <c r="G12" s="112">
        <f t="shared" ref="G12:G59" si="1">IF(SUM(C12,E12)=0,0,ROUND(SUM(C12,E12)/F12*100,1))</f>
        <v>0</v>
      </c>
      <c r="H12" s="113">
        <f t="shared" ref="H12:H19" si="2">IF(F12=0,0,F12/F$59*100)</f>
        <v>1.2170385395537524</v>
      </c>
      <c r="I12" s="33">
        <v>2</v>
      </c>
      <c r="J12" s="33">
        <v>0</v>
      </c>
      <c r="K12" s="33">
        <v>0</v>
      </c>
      <c r="L12" s="33">
        <v>0</v>
      </c>
      <c r="M12" s="111">
        <f t="shared" ref="M12:M19" si="3">SUM(I12:L12)</f>
        <v>2</v>
      </c>
      <c r="N12" s="112">
        <f t="shared" ref="N12:N59" si="4">IF(SUM(J12,L12)=0,0,ROUND(SUM(J12,L12)/M12*100,1))</f>
        <v>0</v>
      </c>
      <c r="O12" s="113">
        <f t="shared" ref="O12:O19" si="5">IF(M12=0,0,M12/M$59*100)</f>
        <v>0.59701492537313439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</row>
    <row r="13" spans="1:67" s="23" customFormat="1" ht="13.5" customHeight="1">
      <c r="A13" s="34" t="s">
        <v>86</v>
      </c>
      <c r="B13" s="33">
        <v>0</v>
      </c>
      <c r="C13" s="33">
        <v>0</v>
      </c>
      <c r="D13" s="33">
        <v>0</v>
      </c>
      <c r="E13" s="33">
        <v>0</v>
      </c>
      <c r="F13" s="111">
        <f t="shared" si="0"/>
        <v>0</v>
      </c>
      <c r="G13" s="112">
        <f t="shared" si="1"/>
        <v>0</v>
      </c>
      <c r="H13" s="113">
        <f t="shared" si="2"/>
        <v>0</v>
      </c>
      <c r="I13" s="33">
        <v>3</v>
      </c>
      <c r="J13" s="33">
        <v>0</v>
      </c>
      <c r="K13" s="33">
        <v>0</v>
      </c>
      <c r="L13" s="33">
        <v>0</v>
      </c>
      <c r="M13" s="111">
        <f t="shared" si="3"/>
        <v>3</v>
      </c>
      <c r="N13" s="112">
        <f t="shared" si="4"/>
        <v>0</v>
      </c>
      <c r="O13" s="113">
        <f t="shared" si="5"/>
        <v>0.89552238805970152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</row>
    <row r="14" spans="1:67" s="23" customFormat="1" ht="13.5" customHeight="1">
      <c r="A14" s="34" t="s">
        <v>87</v>
      </c>
      <c r="B14" s="33">
        <v>1</v>
      </c>
      <c r="C14" s="33">
        <v>0</v>
      </c>
      <c r="D14" s="33">
        <v>0</v>
      </c>
      <c r="E14" s="33">
        <v>1</v>
      </c>
      <c r="F14" s="111">
        <f t="shared" si="0"/>
        <v>2</v>
      </c>
      <c r="G14" s="112">
        <f t="shared" si="1"/>
        <v>50</v>
      </c>
      <c r="H14" s="113">
        <f t="shared" si="2"/>
        <v>0.40567951318458417</v>
      </c>
      <c r="I14" s="33">
        <v>1</v>
      </c>
      <c r="J14" s="33">
        <v>0</v>
      </c>
      <c r="K14" s="33">
        <v>0</v>
      </c>
      <c r="L14" s="33">
        <v>0</v>
      </c>
      <c r="M14" s="111">
        <f t="shared" si="3"/>
        <v>1</v>
      </c>
      <c r="N14" s="112">
        <f t="shared" si="4"/>
        <v>0</v>
      </c>
      <c r="O14" s="113">
        <f t="shared" si="5"/>
        <v>0.29850746268656719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</row>
    <row r="15" spans="1:67" s="23" customFormat="1" ht="13.5" customHeight="1">
      <c r="A15" s="34" t="s">
        <v>88</v>
      </c>
      <c r="B15" s="33">
        <v>0</v>
      </c>
      <c r="C15" s="33">
        <v>0</v>
      </c>
      <c r="D15" s="33">
        <v>0</v>
      </c>
      <c r="E15" s="33">
        <v>0</v>
      </c>
      <c r="F15" s="111">
        <f t="shared" si="0"/>
        <v>0</v>
      </c>
      <c r="G15" s="112">
        <f t="shared" si="1"/>
        <v>0</v>
      </c>
      <c r="H15" s="113">
        <f t="shared" si="2"/>
        <v>0</v>
      </c>
      <c r="I15" s="33">
        <v>1</v>
      </c>
      <c r="J15" s="33">
        <v>0</v>
      </c>
      <c r="K15" s="33">
        <v>0</v>
      </c>
      <c r="L15" s="33">
        <v>0</v>
      </c>
      <c r="M15" s="111">
        <f t="shared" si="3"/>
        <v>1</v>
      </c>
      <c r="N15" s="112">
        <f t="shared" si="4"/>
        <v>0</v>
      </c>
      <c r="O15" s="113">
        <f t="shared" si="5"/>
        <v>0.29850746268656719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</row>
    <row r="16" spans="1:67" s="23" customFormat="1" ht="13.5" customHeight="1">
      <c r="A16" s="34" t="s">
        <v>89</v>
      </c>
      <c r="B16" s="33">
        <v>0</v>
      </c>
      <c r="C16" s="33">
        <v>0</v>
      </c>
      <c r="D16" s="33">
        <v>1</v>
      </c>
      <c r="E16" s="33">
        <v>1</v>
      </c>
      <c r="F16" s="111">
        <f t="shared" si="0"/>
        <v>2</v>
      </c>
      <c r="G16" s="112">
        <f t="shared" si="1"/>
        <v>50</v>
      </c>
      <c r="H16" s="113">
        <f t="shared" si="2"/>
        <v>0.40567951318458417</v>
      </c>
      <c r="I16" s="33">
        <v>0</v>
      </c>
      <c r="J16" s="33">
        <v>0</v>
      </c>
      <c r="K16" s="33">
        <v>1</v>
      </c>
      <c r="L16" s="33">
        <v>0</v>
      </c>
      <c r="M16" s="111">
        <f t="shared" si="3"/>
        <v>1</v>
      </c>
      <c r="N16" s="112">
        <f t="shared" si="4"/>
        <v>0</v>
      </c>
      <c r="O16" s="113">
        <f t="shared" si="5"/>
        <v>0.29850746268656719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</row>
    <row r="17" spans="1:67" s="23" customFormat="1" ht="13.5" customHeight="1">
      <c r="A17" s="34" t="s">
        <v>90</v>
      </c>
      <c r="B17" s="33">
        <v>1</v>
      </c>
      <c r="C17" s="33">
        <v>0</v>
      </c>
      <c r="D17" s="33">
        <v>0</v>
      </c>
      <c r="E17" s="33">
        <v>0</v>
      </c>
      <c r="F17" s="111">
        <f t="shared" si="0"/>
        <v>1</v>
      </c>
      <c r="G17" s="112">
        <f t="shared" si="1"/>
        <v>0</v>
      </c>
      <c r="H17" s="113">
        <f t="shared" si="2"/>
        <v>0.20283975659229209</v>
      </c>
      <c r="I17" s="33">
        <v>1</v>
      </c>
      <c r="J17" s="33">
        <v>0</v>
      </c>
      <c r="K17" s="33">
        <v>1</v>
      </c>
      <c r="L17" s="33">
        <v>0</v>
      </c>
      <c r="M17" s="111">
        <f t="shared" si="3"/>
        <v>2</v>
      </c>
      <c r="N17" s="112">
        <f t="shared" si="4"/>
        <v>0</v>
      </c>
      <c r="O17" s="113">
        <f t="shared" si="5"/>
        <v>0.59701492537313439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</row>
    <row r="18" spans="1:67" s="23" customFormat="1" ht="13.5" customHeight="1">
      <c r="A18" s="34" t="s">
        <v>91</v>
      </c>
      <c r="B18" s="33">
        <v>5</v>
      </c>
      <c r="C18" s="33">
        <v>0</v>
      </c>
      <c r="D18" s="33">
        <v>0</v>
      </c>
      <c r="E18" s="33">
        <v>0</v>
      </c>
      <c r="F18" s="111">
        <f t="shared" si="0"/>
        <v>5</v>
      </c>
      <c r="G18" s="112">
        <f t="shared" si="1"/>
        <v>0</v>
      </c>
      <c r="H18" s="113">
        <f t="shared" si="2"/>
        <v>1.0141987829614605</v>
      </c>
      <c r="I18" s="33">
        <v>2</v>
      </c>
      <c r="J18" s="33">
        <v>0</v>
      </c>
      <c r="K18" s="33">
        <v>0</v>
      </c>
      <c r="L18" s="33">
        <v>0</v>
      </c>
      <c r="M18" s="111">
        <f t="shared" si="3"/>
        <v>2</v>
      </c>
      <c r="N18" s="112">
        <f t="shared" si="4"/>
        <v>0</v>
      </c>
      <c r="O18" s="113">
        <f t="shared" si="5"/>
        <v>0.59701492537313439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</row>
    <row r="19" spans="1:67" s="23" customFormat="1" ht="13.5" customHeight="1">
      <c r="A19" s="34" t="s">
        <v>92</v>
      </c>
      <c r="B19" s="33">
        <v>14</v>
      </c>
      <c r="C19" s="33">
        <v>0</v>
      </c>
      <c r="D19" s="33">
        <v>0</v>
      </c>
      <c r="E19" s="33">
        <v>0</v>
      </c>
      <c r="F19" s="111">
        <f t="shared" si="0"/>
        <v>14</v>
      </c>
      <c r="G19" s="112">
        <f t="shared" si="1"/>
        <v>0</v>
      </c>
      <c r="H19" s="113">
        <f t="shared" si="2"/>
        <v>2.8397565922920891</v>
      </c>
      <c r="I19" s="33">
        <v>7</v>
      </c>
      <c r="J19" s="33">
        <v>0</v>
      </c>
      <c r="K19" s="33">
        <v>0</v>
      </c>
      <c r="L19" s="33">
        <v>0</v>
      </c>
      <c r="M19" s="111">
        <f t="shared" si="3"/>
        <v>7</v>
      </c>
      <c r="N19" s="112">
        <f t="shared" si="4"/>
        <v>0</v>
      </c>
      <c r="O19" s="113">
        <f t="shared" si="5"/>
        <v>2.0895522388059704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</row>
    <row r="20" spans="1:67" s="23" customFormat="1" ht="13.5" customHeight="1">
      <c r="A20" s="38" t="s">
        <v>9</v>
      </c>
      <c r="B20" s="37">
        <v>2</v>
      </c>
      <c r="C20" s="37">
        <v>0</v>
      </c>
      <c r="D20" s="37">
        <v>1</v>
      </c>
      <c r="E20" s="37">
        <v>0</v>
      </c>
      <c r="F20" s="114">
        <f>SUM(B20:E20)</f>
        <v>3</v>
      </c>
      <c r="G20" s="115">
        <f t="shared" si="1"/>
        <v>0</v>
      </c>
      <c r="H20" s="116">
        <f>IF(F20=0,0,F20/F$59*100)</f>
        <v>0.6085192697768762</v>
      </c>
      <c r="I20" s="37">
        <v>4</v>
      </c>
      <c r="J20" s="37">
        <v>0</v>
      </c>
      <c r="K20" s="37">
        <v>0</v>
      </c>
      <c r="L20" s="37">
        <v>0</v>
      </c>
      <c r="M20" s="114">
        <f>SUM(I20:L20)</f>
        <v>4</v>
      </c>
      <c r="N20" s="115">
        <f t="shared" si="4"/>
        <v>0</v>
      </c>
      <c r="O20" s="116">
        <f t="shared" ref="O20:O59" si="6">IF(M20=0,0,M20/M$59*100)</f>
        <v>1.1940298507462688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</row>
    <row r="21" spans="1:67" s="23" customFormat="1" ht="13.5" customHeight="1">
      <c r="A21" s="34" t="s">
        <v>10</v>
      </c>
      <c r="B21" s="33">
        <v>8</v>
      </c>
      <c r="C21" s="33">
        <v>0</v>
      </c>
      <c r="D21" s="33">
        <v>0</v>
      </c>
      <c r="E21" s="33">
        <v>0</v>
      </c>
      <c r="F21" s="111">
        <f t="shared" ref="F21:F59" si="7">SUM(B21:E21)</f>
        <v>8</v>
      </c>
      <c r="G21" s="112">
        <f t="shared" si="1"/>
        <v>0</v>
      </c>
      <c r="H21" s="113">
        <f>IF(F21=0,0,F21/F$59*100)</f>
        <v>1.6227180527383367</v>
      </c>
      <c r="I21" s="33">
        <v>0</v>
      </c>
      <c r="J21" s="33">
        <v>0</v>
      </c>
      <c r="K21" s="33">
        <v>0</v>
      </c>
      <c r="L21" s="33">
        <v>0</v>
      </c>
      <c r="M21" s="111">
        <f t="shared" ref="M21:M59" si="8">SUM(I21:L21)</f>
        <v>0</v>
      </c>
      <c r="N21" s="112">
        <f t="shared" si="4"/>
        <v>0</v>
      </c>
      <c r="O21" s="113">
        <f t="shared" si="6"/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</row>
    <row r="22" spans="1:67" s="24" customFormat="1" ht="13.5" customHeight="1">
      <c r="A22" s="34" t="s">
        <v>11</v>
      </c>
      <c r="B22" s="33">
        <v>5</v>
      </c>
      <c r="C22" s="33">
        <v>0</v>
      </c>
      <c r="D22" s="33">
        <v>1</v>
      </c>
      <c r="E22" s="33">
        <v>0</v>
      </c>
      <c r="F22" s="111">
        <f t="shared" si="7"/>
        <v>6</v>
      </c>
      <c r="G22" s="112">
        <f t="shared" si="1"/>
        <v>0</v>
      </c>
      <c r="H22" s="113">
        <f>IF(F22=0,0,F22/F$59*100)</f>
        <v>1.2170385395537524</v>
      </c>
      <c r="I22" s="33">
        <v>2</v>
      </c>
      <c r="J22" s="33">
        <v>0</v>
      </c>
      <c r="K22" s="33">
        <v>1</v>
      </c>
      <c r="L22" s="33">
        <v>1</v>
      </c>
      <c r="M22" s="111">
        <f t="shared" si="8"/>
        <v>4</v>
      </c>
      <c r="N22" s="112">
        <f t="shared" si="4"/>
        <v>25</v>
      </c>
      <c r="O22" s="113">
        <f t="shared" si="6"/>
        <v>1.1940298507462688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</row>
    <row r="23" spans="1:67" s="26" customFormat="1" ht="13.5" customHeight="1">
      <c r="A23" s="34" t="s">
        <v>12</v>
      </c>
      <c r="B23" s="33">
        <v>9</v>
      </c>
      <c r="C23" s="33">
        <v>1</v>
      </c>
      <c r="D23" s="33">
        <v>0</v>
      </c>
      <c r="E23" s="33">
        <v>0</v>
      </c>
      <c r="F23" s="111">
        <f t="shared" si="7"/>
        <v>10</v>
      </c>
      <c r="G23" s="112">
        <f t="shared" si="1"/>
        <v>10</v>
      </c>
      <c r="H23" s="113">
        <f t="shared" ref="H23:H59" si="9">IF(F23=0,0,F23/F$59*100)</f>
        <v>2.028397565922921</v>
      </c>
      <c r="I23" s="33">
        <v>4</v>
      </c>
      <c r="J23" s="33">
        <v>0</v>
      </c>
      <c r="K23" s="33">
        <v>0</v>
      </c>
      <c r="L23" s="33">
        <v>0</v>
      </c>
      <c r="M23" s="111">
        <f t="shared" si="8"/>
        <v>4</v>
      </c>
      <c r="N23" s="112">
        <f t="shared" si="4"/>
        <v>0</v>
      </c>
      <c r="O23" s="113">
        <f t="shared" si="6"/>
        <v>1.1940298507462688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</row>
    <row r="24" spans="1:67" s="24" customFormat="1" ht="13.5" customHeight="1">
      <c r="A24" s="34" t="s">
        <v>13</v>
      </c>
      <c r="B24" s="33">
        <v>8</v>
      </c>
      <c r="C24" s="33">
        <v>0</v>
      </c>
      <c r="D24" s="33">
        <v>0</v>
      </c>
      <c r="E24" s="33">
        <v>0</v>
      </c>
      <c r="F24" s="111">
        <f t="shared" si="7"/>
        <v>8</v>
      </c>
      <c r="G24" s="112">
        <f t="shared" si="1"/>
        <v>0</v>
      </c>
      <c r="H24" s="113">
        <f t="shared" si="9"/>
        <v>1.6227180527383367</v>
      </c>
      <c r="I24" s="33">
        <v>6</v>
      </c>
      <c r="J24" s="33">
        <v>0</v>
      </c>
      <c r="K24" s="33">
        <v>0</v>
      </c>
      <c r="L24" s="33">
        <v>0</v>
      </c>
      <c r="M24" s="111">
        <f t="shared" si="8"/>
        <v>6</v>
      </c>
      <c r="N24" s="112">
        <f t="shared" si="4"/>
        <v>0</v>
      </c>
      <c r="O24" s="113">
        <f t="shared" si="6"/>
        <v>1.791044776119403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</row>
    <row r="25" spans="1:67" s="24" customFormat="1" ht="13.5" customHeight="1">
      <c r="A25" s="34" t="s">
        <v>14</v>
      </c>
      <c r="B25" s="33">
        <v>4</v>
      </c>
      <c r="C25" s="33">
        <v>1</v>
      </c>
      <c r="D25" s="33">
        <v>0</v>
      </c>
      <c r="E25" s="33">
        <v>0</v>
      </c>
      <c r="F25" s="111">
        <f t="shared" si="7"/>
        <v>5</v>
      </c>
      <c r="G25" s="112">
        <f t="shared" si="1"/>
        <v>20</v>
      </c>
      <c r="H25" s="113">
        <f t="shared" si="9"/>
        <v>1.0141987829614605</v>
      </c>
      <c r="I25" s="33">
        <v>6</v>
      </c>
      <c r="J25" s="33">
        <v>0</v>
      </c>
      <c r="K25" s="33">
        <v>0</v>
      </c>
      <c r="L25" s="33">
        <v>0</v>
      </c>
      <c r="M25" s="111">
        <f t="shared" si="8"/>
        <v>6</v>
      </c>
      <c r="N25" s="112">
        <f t="shared" si="4"/>
        <v>0</v>
      </c>
      <c r="O25" s="113">
        <f t="shared" si="6"/>
        <v>1.791044776119403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</row>
    <row r="26" spans="1:67" s="24" customFormat="1" ht="13.5" customHeight="1">
      <c r="A26" s="30" t="s">
        <v>15</v>
      </c>
      <c r="B26" s="117">
        <f>SUM(B20:B25)</f>
        <v>36</v>
      </c>
      <c r="C26" s="117">
        <f>SUM(C20:C25)</f>
        <v>2</v>
      </c>
      <c r="D26" s="117">
        <f>SUM(D20:D25)</f>
        <v>2</v>
      </c>
      <c r="E26" s="117">
        <f>SUM(E20:E25)</f>
        <v>0</v>
      </c>
      <c r="F26" s="117">
        <f t="shared" si="7"/>
        <v>40</v>
      </c>
      <c r="G26" s="118">
        <f t="shared" si="1"/>
        <v>5</v>
      </c>
      <c r="H26" s="119">
        <f t="shared" si="9"/>
        <v>8.1135902636916839</v>
      </c>
      <c r="I26" s="117">
        <f>SUM(I20:I25)</f>
        <v>22</v>
      </c>
      <c r="J26" s="117">
        <f>SUM(J20:J25)</f>
        <v>0</v>
      </c>
      <c r="K26" s="117">
        <f>SUM(K20:K25)</f>
        <v>1</v>
      </c>
      <c r="L26" s="117">
        <f>SUM(L20:L25)</f>
        <v>1</v>
      </c>
      <c r="M26" s="117">
        <f t="shared" si="8"/>
        <v>24</v>
      </c>
      <c r="N26" s="118">
        <f t="shared" si="4"/>
        <v>4.2</v>
      </c>
      <c r="O26" s="119">
        <f t="shared" si="6"/>
        <v>7.1641791044776122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</row>
    <row r="27" spans="1:67" s="26" customFormat="1" ht="13.5" customHeight="1">
      <c r="A27" s="38" t="s">
        <v>16</v>
      </c>
      <c r="B27" s="37">
        <v>8</v>
      </c>
      <c r="C27" s="37">
        <v>0</v>
      </c>
      <c r="D27" s="37">
        <v>0</v>
      </c>
      <c r="E27" s="37">
        <v>0</v>
      </c>
      <c r="F27" s="114">
        <f t="shared" si="7"/>
        <v>8</v>
      </c>
      <c r="G27" s="115">
        <f t="shared" si="1"/>
        <v>0</v>
      </c>
      <c r="H27" s="116">
        <f t="shared" si="9"/>
        <v>1.6227180527383367</v>
      </c>
      <c r="I27" s="37">
        <v>7</v>
      </c>
      <c r="J27" s="37">
        <v>0</v>
      </c>
      <c r="K27" s="37">
        <v>0</v>
      </c>
      <c r="L27" s="37">
        <v>0</v>
      </c>
      <c r="M27" s="114">
        <f t="shared" si="8"/>
        <v>7</v>
      </c>
      <c r="N27" s="115">
        <f t="shared" si="4"/>
        <v>0</v>
      </c>
      <c r="O27" s="116">
        <f t="shared" si="6"/>
        <v>2.0895522388059704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67" s="26" customFormat="1" ht="13.5" customHeight="1">
      <c r="A28" s="34" t="s">
        <v>17</v>
      </c>
      <c r="B28" s="33">
        <v>4</v>
      </c>
      <c r="C28" s="33">
        <v>0</v>
      </c>
      <c r="D28" s="33">
        <v>0</v>
      </c>
      <c r="E28" s="33">
        <v>0</v>
      </c>
      <c r="F28" s="111">
        <f t="shared" si="7"/>
        <v>4</v>
      </c>
      <c r="G28" s="112">
        <f t="shared" si="1"/>
        <v>0</v>
      </c>
      <c r="H28" s="113">
        <f t="shared" si="9"/>
        <v>0.81135902636916835</v>
      </c>
      <c r="I28" s="33">
        <v>1</v>
      </c>
      <c r="J28" s="33">
        <v>0</v>
      </c>
      <c r="K28" s="33">
        <v>0</v>
      </c>
      <c r="L28" s="33">
        <v>0</v>
      </c>
      <c r="M28" s="111">
        <f t="shared" si="8"/>
        <v>1</v>
      </c>
      <c r="N28" s="112">
        <f t="shared" si="4"/>
        <v>0</v>
      </c>
      <c r="O28" s="113">
        <f t="shared" si="6"/>
        <v>0.29850746268656719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67" s="26" customFormat="1" ht="13.5" customHeight="1">
      <c r="A29" s="34" t="s">
        <v>18</v>
      </c>
      <c r="B29" s="33">
        <v>1</v>
      </c>
      <c r="C29" s="33">
        <v>0</v>
      </c>
      <c r="D29" s="33">
        <v>0</v>
      </c>
      <c r="E29" s="33">
        <v>0</v>
      </c>
      <c r="F29" s="111">
        <f t="shared" si="7"/>
        <v>1</v>
      </c>
      <c r="G29" s="112">
        <f t="shared" si="1"/>
        <v>0</v>
      </c>
      <c r="H29" s="113">
        <f t="shared" si="9"/>
        <v>0.20283975659229209</v>
      </c>
      <c r="I29" s="33">
        <v>4</v>
      </c>
      <c r="J29" s="33">
        <v>1</v>
      </c>
      <c r="K29" s="33">
        <v>0</v>
      </c>
      <c r="L29" s="33">
        <v>0</v>
      </c>
      <c r="M29" s="111">
        <f t="shared" si="8"/>
        <v>5</v>
      </c>
      <c r="N29" s="112">
        <f t="shared" si="4"/>
        <v>20</v>
      </c>
      <c r="O29" s="113">
        <f t="shared" si="6"/>
        <v>1.4925373134328357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</row>
    <row r="30" spans="1:67" s="24" customFormat="1" ht="13.5" customHeight="1">
      <c r="A30" s="34" t="s">
        <v>19</v>
      </c>
      <c r="B30" s="33">
        <v>11</v>
      </c>
      <c r="C30" s="33">
        <v>1</v>
      </c>
      <c r="D30" s="33">
        <v>0</v>
      </c>
      <c r="E30" s="33">
        <v>1</v>
      </c>
      <c r="F30" s="111">
        <f t="shared" si="7"/>
        <v>13</v>
      </c>
      <c r="G30" s="112">
        <f t="shared" si="1"/>
        <v>15.4</v>
      </c>
      <c r="H30" s="113">
        <f>IF(F30=0,0,F30/F$59*100)</f>
        <v>2.6369168356997972</v>
      </c>
      <c r="I30" s="33">
        <v>9</v>
      </c>
      <c r="J30" s="33">
        <v>0</v>
      </c>
      <c r="K30" s="33">
        <v>0</v>
      </c>
      <c r="L30" s="33">
        <v>0</v>
      </c>
      <c r="M30" s="111">
        <f t="shared" si="8"/>
        <v>9</v>
      </c>
      <c r="N30" s="112">
        <f t="shared" si="4"/>
        <v>0</v>
      </c>
      <c r="O30" s="113">
        <f t="shared" si="6"/>
        <v>2.6865671641791042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</row>
    <row r="31" spans="1:67" s="26" customFormat="1" ht="13.5" customHeight="1">
      <c r="A31" s="34" t="s">
        <v>20</v>
      </c>
      <c r="B31" s="33">
        <v>4</v>
      </c>
      <c r="C31" s="33">
        <v>0</v>
      </c>
      <c r="D31" s="33">
        <v>0</v>
      </c>
      <c r="E31" s="33">
        <v>1</v>
      </c>
      <c r="F31" s="111">
        <f t="shared" si="7"/>
        <v>5</v>
      </c>
      <c r="G31" s="112">
        <f t="shared" si="1"/>
        <v>20</v>
      </c>
      <c r="H31" s="113">
        <f t="shared" si="9"/>
        <v>1.0141987829614605</v>
      </c>
      <c r="I31" s="33">
        <v>3</v>
      </c>
      <c r="J31" s="33">
        <v>1</v>
      </c>
      <c r="K31" s="33">
        <v>0</v>
      </c>
      <c r="L31" s="33">
        <v>0</v>
      </c>
      <c r="M31" s="111">
        <f t="shared" si="8"/>
        <v>4</v>
      </c>
      <c r="N31" s="112">
        <f t="shared" si="4"/>
        <v>25</v>
      </c>
      <c r="O31" s="113">
        <f t="shared" si="6"/>
        <v>1.1940298507462688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</row>
    <row r="32" spans="1:67" s="24" customFormat="1" ht="13.5" customHeight="1">
      <c r="A32" s="34" t="s">
        <v>21</v>
      </c>
      <c r="B32" s="33">
        <v>6</v>
      </c>
      <c r="C32" s="33">
        <v>0</v>
      </c>
      <c r="D32" s="33">
        <v>0</v>
      </c>
      <c r="E32" s="33">
        <v>0</v>
      </c>
      <c r="F32" s="111">
        <f t="shared" si="7"/>
        <v>6</v>
      </c>
      <c r="G32" s="112">
        <f t="shared" si="1"/>
        <v>0</v>
      </c>
      <c r="H32" s="113">
        <f t="shared" si="9"/>
        <v>1.2170385395537524</v>
      </c>
      <c r="I32" s="33">
        <v>3</v>
      </c>
      <c r="J32" s="33">
        <v>0</v>
      </c>
      <c r="K32" s="33">
        <v>0</v>
      </c>
      <c r="L32" s="33">
        <v>0</v>
      </c>
      <c r="M32" s="111">
        <f t="shared" si="8"/>
        <v>3</v>
      </c>
      <c r="N32" s="112">
        <f t="shared" si="4"/>
        <v>0</v>
      </c>
      <c r="O32" s="113">
        <f t="shared" si="6"/>
        <v>0.89552238805970152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</row>
    <row r="33" spans="1:67" s="26" customFormat="1" ht="13.5" customHeight="1">
      <c r="A33" s="30" t="s">
        <v>15</v>
      </c>
      <c r="B33" s="117">
        <f>SUM(B27:B32)</f>
        <v>34</v>
      </c>
      <c r="C33" s="117">
        <f>SUM(C27:C32)</f>
        <v>1</v>
      </c>
      <c r="D33" s="117">
        <f>SUM(D27:D32)</f>
        <v>0</v>
      </c>
      <c r="E33" s="117">
        <f>SUM(E27:E32)</f>
        <v>2</v>
      </c>
      <c r="F33" s="117">
        <f t="shared" si="7"/>
        <v>37</v>
      </c>
      <c r="G33" s="118">
        <f t="shared" si="1"/>
        <v>8.1</v>
      </c>
      <c r="H33" s="119">
        <f t="shared" si="9"/>
        <v>7.5050709939148073</v>
      </c>
      <c r="I33" s="117">
        <f>SUM(I27:I32)</f>
        <v>27</v>
      </c>
      <c r="J33" s="117">
        <f>SUM(J27:J32)</f>
        <v>2</v>
      </c>
      <c r="K33" s="117">
        <f>SUM(K27:K32)</f>
        <v>0</v>
      </c>
      <c r="L33" s="117">
        <f>SUM(L27:L32)</f>
        <v>0</v>
      </c>
      <c r="M33" s="117">
        <f t="shared" si="8"/>
        <v>29</v>
      </c>
      <c r="N33" s="118">
        <f t="shared" si="4"/>
        <v>6.9</v>
      </c>
      <c r="O33" s="119">
        <f>IF(M33=0,0,M33/M$59*100)</f>
        <v>8.6567164179104488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67" s="24" customFormat="1" ht="13.5" customHeight="1">
      <c r="A34" s="34" t="s">
        <v>22</v>
      </c>
      <c r="B34" s="33">
        <v>35</v>
      </c>
      <c r="C34" s="33">
        <v>1</v>
      </c>
      <c r="D34" s="33">
        <v>3</v>
      </c>
      <c r="E34" s="33">
        <v>0</v>
      </c>
      <c r="F34" s="111">
        <f t="shared" si="7"/>
        <v>39</v>
      </c>
      <c r="G34" s="112">
        <f t="shared" si="1"/>
        <v>2.6</v>
      </c>
      <c r="H34" s="113">
        <f t="shared" si="9"/>
        <v>7.9107505070993911</v>
      </c>
      <c r="I34" s="33">
        <v>22</v>
      </c>
      <c r="J34" s="33">
        <v>0</v>
      </c>
      <c r="K34" s="33">
        <v>2</v>
      </c>
      <c r="L34" s="33">
        <v>0</v>
      </c>
      <c r="M34" s="111">
        <f t="shared" si="8"/>
        <v>24</v>
      </c>
      <c r="N34" s="112">
        <f t="shared" si="4"/>
        <v>0</v>
      </c>
      <c r="O34" s="113">
        <f t="shared" si="6"/>
        <v>7.1641791044776122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</row>
    <row r="35" spans="1:67" s="26" customFormat="1" ht="13.5" customHeight="1">
      <c r="A35" s="34" t="s">
        <v>23</v>
      </c>
      <c r="B35" s="33">
        <v>34</v>
      </c>
      <c r="C35" s="33">
        <v>0</v>
      </c>
      <c r="D35" s="33">
        <v>10</v>
      </c>
      <c r="E35" s="33">
        <v>1</v>
      </c>
      <c r="F35" s="111">
        <f t="shared" si="7"/>
        <v>45</v>
      </c>
      <c r="G35" s="112">
        <f t="shared" si="1"/>
        <v>2.2000000000000002</v>
      </c>
      <c r="H35" s="113">
        <f t="shared" si="9"/>
        <v>9.1277890466531435</v>
      </c>
      <c r="I35" s="33">
        <v>16</v>
      </c>
      <c r="J35" s="33">
        <v>0</v>
      </c>
      <c r="K35" s="33">
        <v>3</v>
      </c>
      <c r="L35" s="33">
        <v>3</v>
      </c>
      <c r="M35" s="111">
        <f>SUM(I35:L35)</f>
        <v>22</v>
      </c>
      <c r="N35" s="112">
        <f t="shared" si="4"/>
        <v>13.6</v>
      </c>
      <c r="O35" s="113">
        <f t="shared" si="6"/>
        <v>6.567164179104477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67" s="24" customFormat="1" ht="13.5" customHeight="1">
      <c r="A36" s="34" t="s">
        <v>24</v>
      </c>
      <c r="B36" s="33">
        <v>28</v>
      </c>
      <c r="C36" s="33">
        <v>0</v>
      </c>
      <c r="D36" s="33">
        <v>3</v>
      </c>
      <c r="E36" s="33">
        <v>2</v>
      </c>
      <c r="F36" s="111">
        <f t="shared" si="7"/>
        <v>33</v>
      </c>
      <c r="G36" s="112">
        <f t="shared" si="1"/>
        <v>6.1</v>
      </c>
      <c r="H36" s="113">
        <f t="shared" si="9"/>
        <v>6.6937119675456387</v>
      </c>
      <c r="I36" s="33">
        <v>17</v>
      </c>
      <c r="J36" s="33">
        <v>0</v>
      </c>
      <c r="K36" s="33">
        <v>3</v>
      </c>
      <c r="L36" s="33">
        <v>0</v>
      </c>
      <c r="M36" s="111">
        <f t="shared" si="8"/>
        <v>20</v>
      </c>
      <c r="N36" s="112">
        <f t="shared" si="4"/>
        <v>0</v>
      </c>
      <c r="O36" s="113">
        <f t="shared" si="6"/>
        <v>5.9701492537313428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</row>
    <row r="37" spans="1:67" s="26" customFormat="1" ht="13.5" customHeight="1">
      <c r="A37" s="34" t="s">
        <v>25</v>
      </c>
      <c r="B37" s="33">
        <v>28</v>
      </c>
      <c r="C37" s="33">
        <v>0</v>
      </c>
      <c r="D37" s="33">
        <v>2</v>
      </c>
      <c r="E37" s="33">
        <v>0</v>
      </c>
      <c r="F37" s="111">
        <f t="shared" si="7"/>
        <v>30</v>
      </c>
      <c r="G37" s="112">
        <f t="shared" si="1"/>
        <v>0</v>
      </c>
      <c r="H37" s="113">
        <f t="shared" si="9"/>
        <v>6.0851926977687629</v>
      </c>
      <c r="I37" s="33">
        <v>13</v>
      </c>
      <c r="J37" s="33">
        <v>0</v>
      </c>
      <c r="K37" s="33">
        <v>2</v>
      </c>
      <c r="L37" s="33">
        <v>1</v>
      </c>
      <c r="M37" s="111">
        <f t="shared" si="8"/>
        <v>16</v>
      </c>
      <c r="N37" s="112">
        <f t="shared" si="4"/>
        <v>6.3</v>
      </c>
      <c r="O37" s="113">
        <f t="shared" si="6"/>
        <v>4.7761194029850751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67" s="26" customFormat="1" ht="13.5" customHeight="1">
      <c r="A38" s="34" t="s">
        <v>26</v>
      </c>
      <c r="B38" s="33">
        <v>28</v>
      </c>
      <c r="C38" s="33">
        <v>1</v>
      </c>
      <c r="D38" s="33">
        <v>4</v>
      </c>
      <c r="E38" s="33">
        <v>0</v>
      </c>
      <c r="F38" s="111">
        <f t="shared" si="7"/>
        <v>33</v>
      </c>
      <c r="G38" s="112">
        <f t="shared" si="1"/>
        <v>3</v>
      </c>
      <c r="H38" s="113">
        <f t="shared" si="9"/>
        <v>6.6937119675456387</v>
      </c>
      <c r="I38" s="33">
        <v>24</v>
      </c>
      <c r="J38" s="33">
        <v>0</v>
      </c>
      <c r="K38" s="33">
        <v>2</v>
      </c>
      <c r="L38" s="33">
        <v>1</v>
      </c>
      <c r="M38" s="111">
        <f t="shared" si="8"/>
        <v>27</v>
      </c>
      <c r="N38" s="112">
        <f t="shared" si="4"/>
        <v>3.7</v>
      </c>
      <c r="O38" s="113">
        <f t="shared" si="6"/>
        <v>8.0597014925373127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67" s="26" customFormat="1" ht="13.5" customHeight="1">
      <c r="A39" s="34" t="s">
        <v>27</v>
      </c>
      <c r="B39" s="33">
        <v>29</v>
      </c>
      <c r="C39" s="33">
        <v>3</v>
      </c>
      <c r="D39" s="33">
        <v>3</v>
      </c>
      <c r="E39" s="33">
        <v>1</v>
      </c>
      <c r="F39" s="111">
        <f t="shared" si="7"/>
        <v>36</v>
      </c>
      <c r="G39" s="112">
        <f t="shared" si="1"/>
        <v>11.1</v>
      </c>
      <c r="H39" s="113">
        <f t="shared" si="9"/>
        <v>7.3022312373225153</v>
      </c>
      <c r="I39" s="33">
        <v>21</v>
      </c>
      <c r="J39" s="33">
        <v>1</v>
      </c>
      <c r="K39" s="33">
        <v>1</v>
      </c>
      <c r="L39" s="33">
        <v>0</v>
      </c>
      <c r="M39" s="111">
        <f t="shared" si="8"/>
        <v>23</v>
      </c>
      <c r="N39" s="112">
        <f t="shared" si="4"/>
        <v>4.3</v>
      </c>
      <c r="O39" s="113">
        <f t="shared" si="6"/>
        <v>6.8656716417910451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</row>
    <row r="40" spans="1:67" s="24" customFormat="1" ht="13.5" customHeight="1">
      <c r="A40" s="34" t="s">
        <v>28</v>
      </c>
      <c r="B40" s="33">
        <v>20</v>
      </c>
      <c r="C40" s="33">
        <v>1</v>
      </c>
      <c r="D40" s="33">
        <v>5</v>
      </c>
      <c r="E40" s="33">
        <v>1</v>
      </c>
      <c r="F40" s="111">
        <f t="shared" si="7"/>
        <v>27</v>
      </c>
      <c r="G40" s="112">
        <f t="shared" si="1"/>
        <v>7.4</v>
      </c>
      <c r="H40" s="113">
        <f t="shared" si="9"/>
        <v>5.4766734279918863</v>
      </c>
      <c r="I40" s="33">
        <v>17</v>
      </c>
      <c r="J40" s="33">
        <v>0</v>
      </c>
      <c r="K40" s="33">
        <v>1</v>
      </c>
      <c r="L40" s="33">
        <v>1</v>
      </c>
      <c r="M40" s="111">
        <f t="shared" si="8"/>
        <v>19</v>
      </c>
      <c r="N40" s="112">
        <f t="shared" si="4"/>
        <v>5.3</v>
      </c>
      <c r="O40" s="113">
        <f t="shared" si="6"/>
        <v>5.6716417910447765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</row>
    <row r="41" spans="1:67" s="24" customFormat="1" ht="13.5" customHeight="1">
      <c r="A41" s="34" t="s">
        <v>51</v>
      </c>
      <c r="B41" s="33">
        <v>29</v>
      </c>
      <c r="C41" s="33">
        <v>0</v>
      </c>
      <c r="D41" s="33">
        <v>5</v>
      </c>
      <c r="E41" s="33">
        <v>1</v>
      </c>
      <c r="F41" s="111">
        <f t="shared" si="7"/>
        <v>35</v>
      </c>
      <c r="G41" s="112">
        <f t="shared" si="1"/>
        <v>2.9</v>
      </c>
      <c r="H41" s="113">
        <f t="shared" si="9"/>
        <v>7.0993914807302234</v>
      </c>
      <c r="I41" s="33">
        <v>21</v>
      </c>
      <c r="J41" s="33">
        <v>2</v>
      </c>
      <c r="K41" s="33">
        <v>1</v>
      </c>
      <c r="L41" s="33">
        <v>1</v>
      </c>
      <c r="M41" s="111">
        <f t="shared" si="8"/>
        <v>25</v>
      </c>
      <c r="N41" s="112">
        <f t="shared" si="4"/>
        <v>12</v>
      </c>
      <c r="O41" s="113">
        <f t="shared" si="6"/>
        <v>7.4626865671641784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</row>
    <row r="42" spans="1:67" s="24" customFormat="1" ht="13.5" customHeight="1">
      <c r="A42" s="38" t="s">
        <v>29</v>
      </c>
      <c r="B42" s="37">
        <v>8</v>
      </c>
      <c r="C42" s="37">
        <v>0</v>
      </c>
      <c r="D42" s="37">
        <v>0</v>
      </c>
      <c r="E42" s="37">
        <v>0</v>
      </c>
      <c r="F42" s="114">
        <f t="shared" si="7"/>
        <v>8</v>
      </c>
      <c r="G42" s="115">
        <f t="shared" si="1"/>
        <v>0</v>
      </c>
      <c r="H42" s="116">
        <f t="shared" si="9"/>
        <v>1.6227180527383367</v>
      </c>
      <c r="I42" s="37">
        <v>6</v>
      </c>
      <c r="J42" s="37">
        <v>0</v>
      </c>
      <c r="K42" s="37">
        <v>0</v>
      </c>
      <c r="L42" s="37">
        <v>0</v>
      </c>
      <c r="M42" s="114">
        <f t="shared" si="8"/>
        <v>6</v>
      </c>
      <c r="N42" s="115">
        <f t="shared" si="4"/>
        <v>0</v>
      </c>
      <c r="O42" s="116">
        <f t="shared" si="6"/>
        <v>1.791044776119403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</row>
    <row r="43" spans="1:67" s="26" customFormat="1" ht="13.5" customHeight="1">
      <c r="A43" s="34" t="s">
        <v>30</v>
      </c>
      <c r="B43" s="33">
        <v>9</v>
      </c>
      <c r="C43" s="33">
        <v>0</v>
      </c>
      <c r="D43" s="33">
        <v>0</v>
      </c>
      <c r="E43" s="33">
        <v>0</v>
      </c>
      <c r="F43" s="111">
        <f t="shared" si="7"/>
        <v>9</v>
      </c>
      <c r="G43" s="112">
        <f t="shared" si="1"/>
        <v>0</v>
      </c>
      <c r="H43" s="113">
        <f t="shared" si="9"/>
        <v>1.8255578093306288</v>
      </c>
      <c r="I43" s="33">
        <v>6</v>
      </c>
      <c r="J43" s="33">
        <v>0</v>
      </c>
      <c r="K43" s="33">
        <v>0</v>
      </c>
      <c r="L43" s="33">
        <v>0</v>
      </c>
      <c r="M43" s="111">
        <f t="shared" si="8"/>
        <v>6</v>
      </c>
      <c r="N43" s="112">
        <f t="shared" si="4"/>
        <v>0</v>
      </c>
      <c r="O43" s="113">
        <f t="shared" si="6"/>
        <v>1.791044776119403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67" s="26" customFormat="1" ht="13.5" customHeight="1">
      <c r="A44" s="34" t="s">
        <v>31</v>
      </c>
      <c r="B44" s="33">
        <v>11</v>
      </c>
      <c r="C44" s="33">
        <v>0</v>
      </c>
      <c r="D44" s="33">
        <v>0</v>
      </c>
      <c r="E44" s="33">
        <v>0</v>
      </c>
      <c r="F44" s="111">
        <f t="shared" si="7"/>
        <v>11</v>
      </c>
      <c r="G44" s="112">
        <f t="shared" si="1"/>
        <v>0</v>
      </c>
      <c r="H44" s="113">
        <f t="shared" si="9"/>
        <v>2.2312373225152129</v>
      </c>
      <c r="I44" s="33">
        <v>4</v>
      </c>
      <c r="J44" s="33">
        <v>0</v>
      </c>
      <c r="K44" s="33">
        <v>0</v>
      </c>
      <c r="L44" s="33">
        <v>0</v>
      </c>
      <c r="M44" s="111">
        <f t="shared" si="8"/>
        <v>4</v>
      </c>
      <c r="N44" s="112">
        <f t="shared" si="4"/>
        <v>0</v>
      </c>
      <c r="O44" s="113">
        <f t="shared" si="6"/>
        <v>1.1940298507462688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67" s="26" customFormat="1" ht="13.5" customHeight="1">
      <c r="A45" s="34" t="s">
        <v>32</v>
      </c>
      <c r="B45" s="33">
        <v>6</v>
      </c>
      <c r="C45" s="33">
        <v>0</v>
      </c>
      <c r="D45" s="33">
        <v>1</v>
      </c>
      <c r="E45" s="33">
        <v>0</v>
      </c>
      <c r="F45" s="111">
        <f t="shared" si="7"/>
        <v>7</v>
      </c>
      <c r="G45" s="112">
        <f t="shared" si="1"/>
        <v>0</v>
      </c>
      <c r="H45" s="113">
        <f t="shared" si="9"/>
        <v>1.4198782961460445</v>
      </c>
      <c r="I45" s="33">
        <v>6</v>
      </c>
      <c r="J45" s="33">
        <v>0</v>
      </c>
      <c r="K45" s="33">
        <v>1</v>
      </c>
      <c r="L45" s="33">
        <v>0</v>
      </c>
      <c r="M45" s="111">
        <f t="shared" si="8"/>
        <v>7</v>
      </c>
      <c r="N45" s="112">
        <f t="shared" si="4"/>
        <v>0</v>
      </c>
      <c r="O45" s="113">
        <f t="shared" si="6"/>
        <v>2.0895522388059704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</row>
    <row r="46" spans="1:67" s="24" customFormat="1" ht="13.5" customHeight="1">
      <c r="A46" s="34" t="s">
        <v>33</v>
      </c>
      <c r="B46" s="33">
        <v>9</v>
      </c>
      <c r="C46" s="33">
        <v>0</v>
      </c>
      <c r="D46" s="33">
        <v>3</v>
      </c>
      <c r="E46" s="33">
        <v>0</v>
      </c>
      <c r="F46" s="111">
        <f t="shared" si="7"/>
        <v>12</v>
      </c>
      <c r="G46" s="112">
        <f t="shared" si="1"/>
        <v>0</v>
      </c>
      <c r="H46" s="113">
        <f t="shared" si="9"/>
        <v>2.4340770791075048</v>
      </c>
      <c r="I46" s="33">
        <v>4</v>
      </c>
      <c r="J46" s="33">
        <v>0</v>
      </c>
      <c r="K46" s="33">
        <v>0</v>
      </c>
      <c r="L46" s="33">
        <v>0</v>
      </c>
      <c r="M46" s="111">
        <f t="shared" si="8"/>
        <v>4</v>
      </c>
      <c r="N46" s="112">
        <f t="shared" si="4"/>
        <v>0</v>
      </c>
      <c r="O46" s="113">
        <f t="shared" si="6"/>
        <v>1.1940298507462688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</row>
    <row r="47" spans="1:67" s="26" customFormat="1" ht="13.5" customHeight="1">
      <c r="A47" s="34" t="s">
        <v>34</v>
      </c>
      <c r="B47" s="33">
        <v>2</v>
      </c>
      <c r="C47" s="33">
        <v>0</v>
      </c>
      <c r="D47" s="33">
        <v>0</v>
      </c>
      <c r="E47" s="33">
        <v>0</v>
      </c>
      <c r="F47" s="111">
        <f t="shared" si="7"/>
        <v>2</v>
      </c>
      <c r="G47" s="112">
        <f t="shared" si="1"/>
        <v>0</v>
      </c>
      <c r="H47" s="113">
        <f t="shared" si="9"/>
        <v>0.40567951318458417</v>
      </c>
      <c r="I47" s="33">
        <v>5</v>
      </c>
      <c r="J47" s="33">
        <v>0</v>
      </c>
      <c r="K47" s="33">
        <v>0</v>
      </c>
      <c r="L47" s="33">
        <v>0</v>
      </c>
      <c r="M47" s="111">
        <f t="shared" si="8"/>
        <v>5</v>
      </c>
      <c r="N47" s="112">
        <f t="shared" si="4"/>
        <v>0</v>
      </c>
      <c r="O47" s="113">
        <f t="shared" si="6"/>
        <v>1.4925373134328357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</row>
    <row r="48" spans="1:67" s="24" customFormat="1" ht="13.5" customHeight="1">
      <c r="A48" s="30" t="s">
        <v>15</v>
      </c>
      <c r="B48" s="117">
        <f>SUM(B42:B47)</f>
        <v>45</v>
      </c>
      <c r="C48" s="117">
        <f>SUM(C42:C47)</f>
        <v>0</v>
      </c>
      <c r="D48" s="117">
        <f>SUM(D42:D47)</f>
        <v>4</v>
      </c>
      <c r="E48" s="117">
        <f>SUM(E42:E47)</f>
        <v>0</v>
      </c>
      <c r="F48" s="117">
        <f t="shared" si="7"/>
        <v>49</v>
      </c>
      <c r="G48" s="118">
        <f t="shared" si="1"/>
        <v>0</v>
      </c>
      <c r="H48" s="119">
        <f t="shared" si="9"/>
        <v>9.939148073022313</v>
      </c>
      <c r="I48" s="117">
        <f>SUM(I42:I47)</f>
        <v>31</v>
      </c>
      <c r="J48" s="117">
        <f>SUM(J42:J47)</f>
        <v>0</v>
      </c>
      <c r="K48" s="117">
        <f>SUM(K42:K47)</f>
        <v>1</v>
      </c>
      <c r="L48" s="117">
        <f>SUM(L42:L47)</f>
        <v>0</v>
      </c>
      <c r="M48" s="117">
        <f t="shared" si="8"/>
        <v>32</v>
      </c>
      <c r="N48" s="118">
        <f t="shared" si="4"/>
        <v>0</v>
      </c>
      <c r="O48" s="119">
        <f t="shared" si="6"/>
        <v>9.5522388059701502</v>
      </c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</row>
    <row r="49" spans="1:67" s="24" customFormat="1" ht="13.5" customHeight="1">
      <c r="A49" s="38" t="s">
        <v>35</v>
      </c>
      <c r="B49" s="37">
        <v>8</v>
      </c>
      <c r="C49" s="37">
        <v>0</v>
      </c>
      <c r="D49" s="37">
        <v>1</v>
      </c>
      <c r="E49" s="37">
        <v>0</v>
      </c>
      <c r="F49" s="114">
        <f t="shared" si="7"/>
        <v>9</v>
      </c>
      <c r="G49" s="115">
        <f t="shared" si="1"/>
        <v>0</v>
      </c>
      <c r="H49" s="116">
        <f t="shared" si="9"/>
        <v>1.8255578093306288</v>
      </c>
      <c r="I49" s="37">
        <v>3</v>
      </c>
      <c r="J49" s="37">
        <v>0</v>
      </c>
      <c r="K49" s="37">
        <v>0</v>
      </c>
      <c r="L49" s="37">
        <v>0</v>
      </c>
      <c r="M49" s="114">
        <f t="shared" si="8"/>
        <v>3</v>
      </c>
      <c r="N49" s="115">
        <f t="shared" si="4"/>
        <v>0</v>
      </c>
      <c r="O49" s="116">
        <f t="shared" si="6"/>
        <v>0.89552238805970152</v>
      </c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</row>
    <row r="50" spans="1:67" s="26" customFormat="1" ht="13.5" customHeight="1">
      <c r="A50" s="34" t="s">
        <v>36</v>
      </c>
      <c r="B50" s="33">
        <v>1</v>
      </c>
      <c r="C50" s="33">
        <v>0</v>
      </c>
      <c r="D50" s="33">
        <v>1</v>
      </c>
      <c r="E50" s="33">
        <v>0</v>
      </c>
      <c r="F50" s="111">
        <f t="shared" si="7"/>
        <v>2</v>
      </c>
      <c r="G50" s="112">
        <f t="shared" si="1"/>
        <v>0</v>
      </c>
      <c r="H50" s="113">
        <f t="shared" si="9"/>
        <v>0.40567951318458417</v>
      </c>
      <c r="I50" s="33">
        <v>7</v>
      </c>
      <c r="J50" s="33">
        <v>0</v>
      </c>
      <c r="K50" s="33">
        <v>0</v>
      </c>
      <c r="L50" s="33">
        <v>0</v>
      </c>
      <c r="M50" s="111">
        <f t="shared" si="8"/>
        <v>7</v>
      </c>
      <c r="N50" s="112">
        <f t="shared" si="4"/>
        <v>0</v>
      </c>
      <c r="O50" s="113">
        <f t="shared" si="6"/>
        <v>2.0895522388059704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67" s="26" customFormat="1" ht="13.5" customHeight="1">
      <c r="A51" s="34" t="s">
        <v>37</v>
      </c>
      <c r="B51" s="33">
        <v>3</v>
      </c>
      <c r="C51" s="33">
        <v>1</v>
      </c>
      <c r="D51" s="33">
        <v>0</v>
      </c>
      <c r="E51" s="33">
        <v>0</v>
      </c>
      <c r="F51" s="111">
        <f t="shared" si="7"/>
        <v>4</v>
      </c>
      <c r="G51" s="112">
        <f t="shared" si="1"/>
        <v>25</v>
      </c>
      <c r="H51" s="113">
        <f t="shared" si="9"/>
        <v>0.81135902636916835</v>
      </c>
      <c r="I51" s="33">
        <v>2</v>
      </c>
      <c r="J51" s="33">
        <v>0</v>
      </c>
      <c r="K51" s="33">
        <v>1</v>
      </c>
      <c r="L51" s="33">
        <v>0</v>
      </c>
      <c r="M51" s="111">
        <f t="shared" si="8"/>
        <v>3</v>
      </c>
      <c r="N51" s="112">
        <f t="shared" si="4"/>
        <v>0</v>
      </c>
      <c r="O51" s="113">
        <f t="shared" si="6"/>
        <v>0.89552238805970152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67" s="23" customFormat="1" ht="13.5" customHeight="1">
      <c r="A52" s="34" t="s">
        <v>38</v>
      </c>
      <c r="B52" s="33">
        <v>3</v>
      </c>
      <c r="C52" s="33">
        <v>0</v>
      </c>
      <c r="D52" s="33">
        <v>0</v>
      </c>
      <c r="E52" s="33">
        <v>0</v>
      </c>
      <c r="F52" s="111">
        <f t="shared" si="7"/>
        <v>3</v>
      </c>
      <c r="G52" s="112">
        <f t="shared" si="1"/>
        <v>0</v>
      </c>
      <c r="H52" s="113">
        <f t="shared" si="9"/>
        <v>0.6085192697768762</v>
      </c>
      <c r="I52" s="33">
        <v>1</v>
      </c>
      <c r="J52" s="33">
        <v>0</v>
      </c>
      <c r="K52" s="33">
        <v>0</v>
      </c>
      <c r="L52" s="33">
        <v>0</v>
      </c>
      <c r="M52" s="111">
        <f t="shared" si="8"/>
        <v>1</v>
      </c>
      <c r="N52" s="112">
        <f t="shared" si="4"/>
        <v>0</v>
      </c>
      <c r="O52" s="113">
        <f t="shared" si="6"/>
        <v>0.29850746268656719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</row>
    <row r="53" spans="1:67" s="23" customFormat="1" ht="13.5" customHeight="1">
      <c r="A53" s="34" t="s">
        <v>39</v>
      </c>
      <c r="B53" s="33">
        <v>3</v>
      </c>
      <c r="C53" s="33">
        <v>0</v>
      </c>
      <c r="D53" s="33">
        <v>0</v>
      </c>
      <c r="E53" s="33">
        <v>0</v>
      </c>
      <c r="F53" s="111">
        <f t="shared" si="7"/>
        <v>3</v>
      </c>
      <c r="G53" s="112">
        <f t="shared" si="1"/>
        <v>0</v>
      </c>
      <c r="H53" s="113">
        <f t="shared" si="9"/>
        <v>0.6085192697768762</v>
      </c>
      <c r="I53" s="33">
        <v>2</v>
      </c>
      <c r="J53" s="33">
        <v>0</v>
      </c>
      <c r="K53" s="33">
        <v>0</v>
      </c>
      <c r="L53" s="33">
        <v>0</v>
      </c>
      <c r="M53" s="111">
        <f t="shared" si="8"/>
        <v>2</v>
      </c>
      <c r="N53" s="112">
        <f t="shared" si="4"/>
        <v>0</v>
      </c>
      <c r="O53" s="113">
        <f t="shared" si="6"/>
        <v>0.59701492537313439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</row>
    <row r="54" spans="1:67" s="24" customFormat="1" ht="13.5" customHeight="1">
      <c r="A54" s="34" t="s">
        <v>40</v>
      </c>
      <c r="B54" s="33">
        <v>1</v>
      </c>
      <c r="C54" s="33">
        <v>0</v>
      </c>
      <c r="D54" s="33">
        <v>0</v>
      </c>
      <c r="E54" s="33">
        <v>0</v>
      </c>
      <c r="F54" s="111">
        <f t="shared" si="7"/>
        <v>1</v>
      </c>
      <c r="G54" s="112">
        <f t="shared" si="1"/>
        <v>0</v>
      </c>
      <c r="H54" s="113">
        <f t="shared" si="9"/>
        <v>0.20283975659229209</v>
      </c>
      <c r="I54" s="33">
        <v>2</v>
      </c>
      <c r="J54" s="33">
        <v>0</v>
      </c>
      <c r="K54" s="33">
        <v>0</v>
      </c>
      <c r="L54" s="33">
        <v>0</v>
      </c>
      <c r="M54" s="111">
        <f t="shared" si="8"/>
        <v>2</v>
      </c>
      <c r="N54" s="112">
        <f t="shared" si="4"/>
        <v>0</v>
      </c>
      <c r="O54" s="113">
        <f t="shared" si="6"/>
        <v>0.59701492537313439</v>
      </c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</row>
    <row r="55" spans="1:67" s="26" customFormat="1" ht="13.5" customHeight="1">
      <c r="A55" s="30" t="s">
        <v>15</v>
      </c>
      <c r="B55" s="117">
        <f>SUM(B49:B54)</f>
        <v>19</v>
      </c>
      <c r="C55" s="117">
        <f>SUM(C49:C54)</f>
        <v>1</v>
      </c>
      <c r="D55" s="117">
        <f>SUM(D49:D54)</f>
        <v>2</v>
      </c>
      <c r="E55" s="117">
        <f>SUM(E49:E54)</f>
        <v>0</v>
      </c>
      <c r="F55" s="117">
        <f t="shared" si="7"/>
        <v>22</v>
      </c>
      <c r="G55" s="118">
        <f t="shared" si="1"/>
        <v>4.5</v>
      </c>
      <c r="H55" s="119">
        <f t="shared" si="9"/>
        <v>4.4624746450304258</v>
      </c>
      <c r="I55" s="117">
        <f>SUM(I49:I54)</f>
        <v>17</v>
      </c>
      <c r="J55" s="117">
        <f>SUM(J49:J54)</f>
        <v>0</v>
      </c>
      <c r="K55" s="117">
        <f>SUM(K49:K54)</f>
        <v>1</v>
      </c>
      <c r="L55" s="117">
        <f>SUM(L49:L54)</f>
        <v>0</v>
      </c>
      <c r="M55" s="117">
        <f t="shared" si="8"/>
        <v>18</v>
      </c>
      <c r="N55" s="118">
        <f t="shared" si="4"/>
        <v>0</v>
      </c>
      <c r="O55" s="119">
        <f t="shared" si="6"/>
        <v>5.3731343283582085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67" s="23" customFormat="1" ht="13.5" customHeight="1">
      <c r="A56" s="34" t="s">
        <v>93</v>
      </c>
      <c r="B56" s="33">
        <v>6</v>
      </c>
      <c r="C56" s="33">
        <v>0</v>
      </c>
      <c r="D56" s="33">
        <v>0</v>
      </c>
      <c r="E56" s="33">
        <v>0</v>
      </c>
      <c r="F56" s="111">
        <f>SUM(B56:E56)</f>
        <v>6</v>
      </c>
      <c r="G56" s="112">
        <f>IF(SUM(C56,E56)=0,0,ROUND(SUM(C56,E56)/F56*100,1))</f>
        <v>0</v>
      </c>
      <c r="H56" s="113">
        <f>IF(F56=0,0,F56/F$59*100)</f>
        <v>1.2170385395537524</v>
      </c>
      <c r="I56" s="33">
        <v>13</v>
      </c>
      <c r="J56" s="33">
        <v>0</v>
      </c>
      <c r="K56" s="33">
        <v>1</v>
      </c>
      <c r="L56" s="33">
        <v>0</v>
      </c>
      <c r="M56" s="111">
        <f>SUM(I56:L56)</f>
        <v>14</v>
      </c>
      <c r="N56" s="112">
        <f>IF(SUM(J56,L56)=0,0,ROUND(SUM(J56,L56)/M56*100,1))</f>
        <v>0</v>
      </c>
      <c r="O56" s="113">
        <f>IF(M56=0,0,M56/M$59*100)</f>
        <v>4.1791044776119408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</row>
    <row r="57" spans="1:67" s="23" customFormat="1" ht="13.5" customHeight="1">
      <c r="A57" s="34" t="s">
        <v>94</v>
      </c>
      <c r="B57" s="33">
        <v>8</v>
      </c>
      <c r="C57" s="33">
        <v>0</v>
      </c>
      <c r="D57" s="33">
        <v>0</v>
      </c>
      <c r="E57" s="33">
        <v>0</v>
      </c>
      <c r="F57" s="111">
        <f t="shared" ref="F57:F58" si="10">SUM(B57:E57)</f>
        <v>8</v>
      </c>
      <c r="G57" s="112">
        <f t="shared" si="1"/>
        <v>0</v>
      </c>
      <c r="H57" s="113">
        <f t="shared" ref="H57:H58" si="11">IF(F57=0,0,F57/F$59*100)</f>
        <v>1.6227180527383367</v>
      </c>
      <c r="I57" s="33">
        <v>16</v>
      </c>
      <c r="J57" s="33">
        <v>0</v>
      </c>
      <c r="K57" s="33">
        <v>0</v>
      </c>
      <c r="L57" s="33">
        <v>0</v>
      </c>
      <c r="M57" s="111">
        <f t="shared" ref="M57:M58" si="12">SUM(I57:L57)</f>
        <v>16</v>
      </c>
      <c r="N57" s="112">
        <f t="shared" si="4"/>
        <v>0</v>
      </c>
      <c r="O57" s="113">
        <f t="shared" ref="O57:O58" si="13">IF(M57=0,0,M57/M$59*100)</f>
        <v>4.7761194029850751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</row>
    <row r="58" spans="1:67" s="23" customFormat="1" ht="13.5" customHeight="1">
      <c r="A58" s="34" t="s">
        <v>95</v>
      </c>
      <c r="B58" s="33">
        <v>14</v>
      </c>
      <c r="C58" s="33">
        <v>0</v>
      </c>
      <c r="D58" s="33">
        <v>1</v>
      </c>
      <c r="E58" s="33">
        <v>1</v>
      </c>
      <c r="F58" s="111">
        <f t="shared" si="10"/>
        <v>16</v>
      </c>
      <c r="G58" s="112">
        <f t="shared" si="1"/>
        <v>6.3</v>
      </c>
      <c r="H58" s="113">
        <f t="shared" si="11"/>
        <v>3.2454361054766734</v>
      </c>
      <c r="I58" s="33">
        <v>4</v>
      </c>
      <c r="J58" s="33">
        <v>0</v>
      </c>
      <c r="K58" s="33">
        <v>0</v>
      </c>
      <c r="L58" s="33">
        <v>0</v>
      </c>
      <c r="M58" s="111">
        <f t="shared" si="12"/>
        <v>4</v>
      </c>
      <c r="N58" s="112">
        <f t="shared" si="4"/>
        <v>0</v>
      </c>
      <c r="O58" s="113">
        <f t="shared" si="13"/>
        <v>1.1940298507462688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</row>
    <row r="59" spans="1:67" s="23" customFormat="1" ht="13.5" customHeight="1">
      <c r="A59" s="30" t="s">
        <v>41</v>
      </c>
      <c r="B59" s="117">
        <f>SUM(B11:B19,B26,B33:B41,B48,B55,B56:B58)</f>
        <v>426</v>
      </c>
      <c r="C59" s="117">
        <f t="shared" ref="C59:E59" si="14">SUM(C11:C19,C26,C33:C41,C48,C55,C56:C58)</f>
        <v>10</v>
      </c>
      <c r="D59" s="117">
        <f t="shared" si="14"/>
        <v>46</v>
      </c>
      <c r="E59" s="117">
        <f t="shared" si="14"/>
        <v>11</v>
      </c>
      <c r="F59" s="117">
        <f t="shared" si="7"/>
        <v>493</v>
      </c>
      <c r="G59" s="118">
        <f t="shared" si="1"/>
        <v>4.3</v>
      </c>
      <c r="H59" s="119">
        <f t="shared" si="9"/>
        <v>100</v>
      </c>
      <c r="I59" s="117">
        <f>SUM(I11:I19,I26,I33:I41,I48,I55,I56:I58)</f>
        <v>301</v>
      </c>
      <c r="J59" s="117">
        <f>SUM(J11:J19,J26,J33:J41,J48,J55,J56:J58)</f>
        <v>5</v>
      </c>
      <c r="K59" s="117">
        <f>SUM(K11:K19,K26,K33:K41,K48,K55,K56:K58)</f>
        <v>21</v>
      </c>
      <c r="L59" s="117">
        <f>SUM(L11:L19,L26,L33:L41,L48,L55,L56:L58)</f>
        <v>8</v>
      </c>
      <c r="M59" s="117">
        <f t="shared" si="8"/>
        <v>335</v>
      </c>
      <c r="N59" s="118">
        <f t="shared" si="4"/>
        <v>3.9</v>
      </c>
      <c r="O59" s="119">
        <f t="shared" si="6"/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</row>
    <row r="60" spans="1:67" s="23" customFormat="1" ht="13.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</row>
    <row r="61" spans="1:67" s="24" customFormat="1" ht="13.5" customHeight="1"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</row>
    <row r="62" spans="1:67" s="24" customFormat="1" ht="12" customHeight="1">
      <c r="A62" s="49" t="s">
        <v>0</v>
      </c>
      <c r="B62" s="48">
        <v>3</v>
      </c>
      <c r="C62" s="47"/>
      <c r="D62" s="47"/>
      <c r="E62" s="47"/>
      <c r="F62" s="47"/>
      <c r="G62" s="47"/>
      <c r="H62" s="46"/>
      <c r="I62" s="48" t="s">
        <v>52</v>
      </c>
      <c r="J62" s="47"/>
      <c r="K62" s="47"/>
      <c r="L62" s="47"/>
      <c r="M62" s="47"/>
      <c r="N62" s="47"/>
      <c r="O62" s="46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</row>
    <row r="63" spans="1:67" s="26" customFormat="1" ht="39.6" customHeight="1">
      <c r="A63" s="92" t="s">
        <v>1</v>
      </c>
      <c r="B63" s="43" t="s">
        <v>2</v>
      </c>
      <c r="C63" s="42" t="s">
        <v>3</v>
      </c>
      <c r="D63" s="41" t="s">
        <v>4</v>
      </c>
      <c r="E63" s="42" t="s">
        <v>5</v>
      </c>
      <c r="F63" s="41" t="s">
        <v>6</v>
      </c>
      <c r="G63" s="41" t="s">
        <v>7</v>
      </c>
      <c r="H63" s="44" t="s">
        <v>8</v>
      </c>
      <c r="I63" s="43" t="s">
        <v>2</v>
      </c>
      <c r="J63" s="41" t="s">
        <v>3</v>
      </c>
      <c r="K63" s="41" t="s">
        <v>4</v>
      </c>
      <c r="L63" s="42" t="s">
        <v>5</v>
      </c>
      <c r="M63" s="41" t="s">
        <v>6</v>
      </c>
      <c r="N63" s="41" t="s">
        <v>7</v>
      </c>
      <c r="O63" s="40" t="s">
        <v>8</v>
      </c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</row>
    <row r="64" spans="1:67" s="23" customFormat="1" ht="13.5" customHeight="1">
      <c r="A64" s="38" t="s">
        <v>84</v>
      </c>
      <c r="B64" s="33">
        <v>1</v>
      </c>
      <c r="C64" s="33">
        <v>0</v>
      </c>
      <c r="D64" s="33">
        <v>0</v>
      </c>
      <c r="E64" s="33">
        <v>0</v>
      </c>
      <c r="F64" s="111">
        <f>SUM(B64:E64)</f>
        <v>1</v>
      </c>
      <c r="G64" s="112">
        <f>IF(SUM(C64,E64)=0,0,ROUND(SUM(C64,E64)/F64*100,1))</f>
        <v>0</v>
      </c>
      <c r="H64" s="113">
        <f>IF(F64=0,0,F64/F$112*100)</f>
        <v>0.58823529411764708</v>
      </c>
      <c r="I64" s="111">
        <f>SUM(方向別!B11,方向別!I11,方向別!B64)</f>
        <v>11</v>
      </c>
      <c r="J64" s="111">
        <f>SUM(方向別!C11,方向別!J11,方向別!C64)</f>
        <v>0</v>
      </c>
      <c r="K64" s="111">
        <f>SUM(方向別!D11,方向別!K11,方向別!D64)</f>
        <v>0</v>
      </c>
      <c r="L64" s="111">
        <f>SUM(方向別!E11,方向別!L11,方向別!E64)</f>
        <v>0</v>
      </c>
      <c r="M64" s="111">
        <f>SUM(I64:L64)</f>
        <v>11</v>
      </c>
      <c r="N64" s="112">
        <f>IF(SUM(J64,L64)=0,0,ROUND(SUM(J64,L64)/M64*100,1))</f>
        <v>0</v>
      </c>
      <c r="O64" s="113">
        <f>IF(M64=0,0,M64/M$112*100)</f>
        <v>1.1022044088176353</v>
      </c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</row>
    <row r="65" spans="1:67" s="23" customFormat="1" ht="13.5" customHeight="1">
      <c r="A65" s="34" t="s">
        <v>85</v>
      </c>
      <c r="B65" s="33">
        <v>0</v>
      </c>
      <c r="C65" s="33">
        <v>0</v>
      </c>
      <c r="D65" s="33">
        <v>0</v>
      </c>
      <c r="E65" s="33">
        <v>0</v>
      </c>
      <c r="F65" s="111">
        <f t="shared" ref="F65:F72" si="15">SUM(B65:E65)</f>
        <v>0</v>
      </c>
      <c r="G65" s="112">
        <f t="shared" ref="G65:G112" si="16">IF(SUM(C65,E65)=0,0,ROUND(SUM(C65,E65)/F65*100,1))</f>
        <v>0</v>
      </c>
      <c r="H65" s="113">
        <f t="shared" ref="H65:H72" si="17">IF(F65=0,0,F65/F$112*100)</f>
        <v>0</v>
      </c>
      <c r="I65" s="111">
        <f>SUM(方向別!B12,方向別!I12,方向別!B65)</f>
        <v>7</v>
      </c>
      <c r="J65" s="111">
        <f>SUM(方向別!C12,方向別!J12,方向別!C65)</f>
        <v>0</v>
      </c>
      <c r="K65" s="111">
        <f>SUM(方向別!D12,方向別!K12,方向別!D65)</f>
        <v>1</v>
      </c>
      <c r="L65" s="111">
        <f>SUM(方向別!E12,方向別!L12,方向別!E65)</f>
        <v>0</v>
      </c>
      <c r="M65" s="111">
        <f t="shared" ref="M65:M72" si="18">SUM(I65:L65)</f>
        <v>8</v>
      </c>
      <c r="N65" s="112">
        <f t="shared" ref="N65:N112" si="19">IF(SUM(J65,L65)=0,0,ROUND(SUM(J65,L65)/M65*100,1))</f>
        <v>0</v>
      </c>
      <c r="O65" s="113">
        <f t="shared" ref="O65:O72" si="20">IF(M65=0,0,M65/M$112*100)</f>
        <v>0.80160320641282556</v>
      </c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</row>
    <row r="66" spans="1:67" s="23" customFormat="1" ht="13.5" customHeight="1">
      <c r="A66" s="34" t="s">
        <v>86</v>
      </c>
      <c r="B66" s="33">
        <v>0</v>
      </c>
      <c r="C66" s="33">
        <v>0</v>
      </c>
      <c r="D66" s="33">
        <v>0</v>
      </c>
      <c r="E66" s="33">
        <v>0</v>
      </c>
      <c r="F66" s="111">
        <f t="shared" si="15"/>
        <v>0</v>
      </c>
      <c r="G66" s="112">
        <f t="shared" si="16"/>
        <v>0</v>
      </c>
      <c r="H66" s="113">
        <f t="shared" si="17"/>
        <v>0</v>
      </c>
      <c r="I66" s="111">
        <f>SUM(方向別!B13,方向別!I13,方向別!B66)</f>
        <v>3</v>
      </c>
      <c r="J66" s="111">
        <f>SUM(方向別!C13,方向別!J13,方向別!C66)</f>
        <v>0</v>
      </c>
      <c r="K66" s="111">
        <f>SUM(方向別!D13,方向別!K13,方向別!D66)</f>
        <v>0</v>
      </c>
      <c r="L66" s="111">
        <f>SUM(方向別!E13,方向別!L13,方向別!E66)</f>
        <v>0</v>
      </c>
      <c r="M66" s="111">
        <f t="shared" si="18"/>
        <v>3</v>
      </c>
      <c r="N66" s="112">
        <f t="shared" si="19"/>
        <v>0</v>
      </c>
      <c r="O66" s="113">
        <f t="shared" si="20"/>
        <v>0.30060120240480964</v>
      </c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</row>
    <row r="67" spans="1:67" s="23" customFormat="1" ht="13.5" customHeight="1">
      <c r="A67" s="34" t="s">
        <v>87</v>
      </c>
      <c r="B67" s="33">
        <v>0</v>
      </c>
      <c r="C67" s="33">
        <v>0</v>
      </c>
      <c r="D67" s="33">
        <v>1</v>
      </c>
      <c r="E67" s="33">
        <v>0</v>
      </c>
      <c r="F67" s="111">
        <f t="shared" si="15"/>
        <v>1</v>
      </c>
      <c r="G67" s="112">
        <f t="shared" si="16"/>
        <v>0</v>
      </c>
      <c r="H67" s="113">
        <f t="shared" si="17"/>
        <v>0.58823529411764708</v>
      </c>
      <c r="I67" s="111">
        <f>SUM(方向別!B14,方向別!I14,方向別!B67)</f>
        <v>2</v>
      </c>
      <c r="J67" s="111">
        <f>SUM(方向別!C14,方向別!J14,方向別!C67)</f>
        <v>0</v>
      </c>
      <c r="K67" s="111">
        <f>SUM(方向別!D14,方向別!K14,方向別!D67)</f>
        <v>1</v>
      </c>
      <c r="L67" s="111">
        <f>SUM(方向別!E14,方向別!L14,方向別!E67)</f>
        <v>1</v>
      </c>
      <c r="M67" s="111">
        <f t="shared" si="18"/>
        <v>4</v>
      </c>
      <c r="N67" s="112">
        <f t="shared" si="19"/>
        <v>25</v>
      </c>
      <c r="O67" s="113">
        <f t="shared" si="20"/>
        <v>0.40080160320641278</v>
      </c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</row>
    <row r="68" spans="1:67" s="23" customFormat="1" ht="13.5" customHeight="1">
      <c r="A68" s="34" t="s">
        <v>88</v>
      </c>
      <c r="B68" s="33">
        <v>0</v>
      </c>
      <c r="C68" s="33">
        <v>0</v>
      </c>
      <c r="D68" s="33">
        <v>0</v>
      </c>
      <c r="E68" s="33">
        <v>0</v>
      </c>
      <c r="F68" s="111">
        <f t="shared" si="15"/>
        <v>0</v>
      </c>
      <c r="G68" s="112">
        <f t="shared" si="16"/>
        <v>0</v>
      </c>
      <c r="H68" s="113">
        <f t="shared" si="17"/>
        <v>0</v>
      </c>
      <c r="I68" s="111">
        <f>SUM(方向別!B15,方向別!I15,方向別!B68)</f>
        <v>1</v>
      </c>
      <c r="J68" s="111">
        <f>SUM(方向別!C15,方向別!J15,方向別!C68)</f>
        <v>0</v>
      </c>
      <c r="K68" s="111">
        <f>SUM(方向別!D15,方向別!K15,方向別!D68)</f>
        <v>0</v>
      </c>
      <c r="L68" s="111">
        <f>SUM(方向別!E15,方向別!L15,方向別!E68)</f>
        <v>0</v>
      </c>
      <c r="M68" s="111">
        <f t="shared" si="18"/>
        <v>1</v>
      </c>
      <c r="N68" s="112">
        <f t="shared" si="19"/>
        <v>0</v>
      </c>
      <c r="O68" s="113">
        <f t="shared" si="20"/>
        <v>0.1002004008016032</v>
      </c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</row>
    <row r="69" spans="1:67" s="23" customFormat="1" ht="13.5" customHeight="1">
      <c r="A69" s="34" t="s">
        <v>89</v>
      </c>
      <c r="B69" s="33">
        <v>0</v>
      </c>
      <c r="C69" s="33">
        <v>0</v>
      </c>
      <c r="D69" s="33">
        <v>0</v>
      </c>
      <c r="E69" s="33">
        <v>0</v>
      </c>
      <c r="F69" s="111">
        <f t="shared" si="15"/>
        <v>0</v>
      </c>
      <c r="G69" s="112">
        <f t="shared" si="16"/>
        <v>0</v>
      </c>
      <c r="H69" s="113">
        <f t="shared" si="17"/>
        <v>0</v>
      </c>
      <c r="I69" s="111">
        <f>SUM(方向別!B16,方向別!I16,方向別!B69)</f>
        <v>0</v>
      </c>
      <c r="J69" s="111">
        <f>SUM(方向別!C16,方向別!J16,方向別!C69)</f>
        <v>0</v>
      </c>
      <c r="K69" s="111">
        <f>SUM(方向別!D16,方向別!K16,方向別!D69)</f>
        <v>2</v>
      </c>
      <c r="L69" s="111">
        <f>SUM(方向別!E16,方向別!L16,方向別!E69)</f>
        <v>1</v>
      </c>
      <c r="M69" s="111">
        <f t="shared" si="18"/>
        <v>3</v>
      </c>
      <c r="N69" s="112">
        <f t="shared" si="19"/>
        <v>33.299999999999997</v>
      </c>
      <c r="O69" s="113">
        <f t="shared" si="20"/>
        <v>0.30060120240480964</v>
      </c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</row>
    <row r="70" spans="1:67" s="23" customFormat="1" ht="13.5" customHeight="1">
      <c r="A70" s="34" t="s">
        <v>90</v>
      </c>
      <c r="B70" s="33">
        <v>0</v>
      </c>
      <c r="C70" s="33">
        <v>0</v>
      </c>
      <c r="D70" s="33">
        <v>0</v>
      </c>
      <c r="E70" s="33">
        <v>0</v>
      </c>
      <c r="F70" s="111">
        <f t="shared" si="15"/>
        <v>0</v>
      </c>
      <c r="G70" s="112">
        <f t="shared" si="16"/>
        <v>0</v>
      </c>
      <c r="H70" s="113">
        <f t="shared" si="17"/>
        <v>0</v>
      </c>
      <c r="I70" s="111">
        <f>SUM(方向別!B17,方向別!I17,方向別!B70)</f>
        <v>2</v>
      </c>
      <c r="J70" s="111">
        <f>SUM(方向別!C17,方向別!J17,方向別!C70)</f>
        <v>0</v>
      </c>
      <c r="K70" s="111">
        <f>SUM(方向別!D17,方向別!K17,方向別!D70)</f>
        <v>1</v>
      </c>
      <c r="L70" s="111">
        <f>SUM(方向別!E17,方向別!L17,方向別!E70)</f>
        <v>0</v>
      </c>
      <c r="M70" s="111">
        <f t="shared" si="18"/>
        <v>3</v>
      </c>
      <c r="N70" s="112">
        <f t="shared" si="19"/>
        <v>0</v>
      </c>
      <c r="O70" s="113">
        <f t="shared" si="20"/>
        <v>0.30060120240480964</v>
      </c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</row>
    <row r="71" spans="1:67" s="23" customFormat="1" ht="13.5" customHeight="1">
      <c r="A71" s="34" t="s">
        <v>91</v>
      </c>
      <c r="B71" s="33">
        <v>0</v>
      </c>
      <c r="C71" s="33">
        <v>1</v>
      </c>
      <c r="D71" s="33">
        <v>0</v>
      </c>
      <c r="E71" s="33">
        <v>0</v>
      </c>
      <c r="F71" s="111">
        <f t="shared" si="15"/>
        <v>1</v>
      </c>
      <c r="G71" s="112">
        <f t="shared" si="16"/>
        <v>100</v>
      </c>
      <c r="H71" s="113">
        <f t="shared" si="17"/>
        <v>0.58823529411764708</v>
      </c>
      <c r="I71" s="111">
        <f>SUM(方向別!B18,方向別!I18,方向別!B71)</f>
        <v>7</v>
      </c>
      <c r="J71" s="111">
        <f>SUM(方向別!C18,方向別!J18,方向別!C71)</f>
        <v>1</v>
      </c>
      <c r="K71" s="111">
        <f>SUM(方向別!D18,方向別!K18,方向別!D71)</f>
        <v>0</v>
      </c>
      <c r="L71" s="111">
        <f>SUM(方向別!E18,方向別!L18,方向別!E71)</f>
        <v>0</v>
      </c>
      <c r="M71" s="111">
        <f t="shared" si="18"/>
        <v>8</v>
      </c>
      <c r="N71" s="112">
        <f t="shared" si="19"/>
        <v>12.5</v>
      </c>
      <c r="O71" s="113">
        <f t="shared" si="20"/>
        <v>0.80160320641282556</v>
      </c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</row>
    <row r="72" spans="1:67" s="23" customFormat="1" ht="13.5" customHeight="1">
      <c r="A72" s="34" t="s">
        <v>92</v>
      </c>
      <c r="B72" s="33">
        <v>11</v>
      </c>
      <c r="C72" s="33">
        <v>0</v>
      </c>
      <c r="D72" s="33">
        <v>1</v>
      </c>
      <c r="E72" s="33">
        <v>1</v>
      </c>
      <c r="F72" s="111">
        <f t="shared" si="15"/>
        <v>13</v>
      </c>
      <c r="G72" s="112">
        <f t="shared" si="16"/>
        <v>7.7</v>
      </c>
      <c r="H72" s="113">
        <f t="shared" si="17"/>
        <v>7.6470588235294121</v>
      </c>
      <c r="I72" s="111">
        <f>SUM(方向別!B19,方向別!I19,方向別!B72)</f>
        <v>32</v>
      </c>
      <c r="J72" s="111">
        <f>SUM(方向別!C19,方向別!J19,方向別!C72)</f>
        <v>0</v>
      </c>
      <c r="K72" s="111">
        <f>SUM(方向別!D19,方向別!K19,方向別!D72)</f>
        <v>1</v>
      </c>
      <c r="L72" s="111">
        <f>SUM(方向別!E19,方向別!L19,方向別!E72)</f>
        <v>1</v>
      </c>
      <c r="M72" s="111">
        <f t="shared" si="18"/>
        <v>34</v>
      </c>
      <c r="N72" s="112">
        <f t="shared" si="19"/>
        <v>2.9</v>
      </c>
      <c r="O72" s="113">
        <f t="shared" si="20"/>
        <v>3.4068136272545089</v>
      </c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</row>
    <row r="73" spans="1:67" s="23" customFormat="1" ht="13.5" customHeight="1">
      <c r="A73" s="38" t="s">
        <v>9</v>
      </c>
      <c r="B73" s="37">
        <v>4</v>
      </c>
      <c r="C73" s="37">
        <v>0</v>
      </c>
      <c r="D73" s="37">
        <v>0</v>
      </c>
      <c r="E73" s="37">
        <v>0</v>
      </c>
      <c r="F73" s="114">
        <f t="shared" ref="F73:F112" si="21">SUM(B73:E73)</f>
        <v>4</v>
      </c>
      <c r="G73" s="115">
        <f t="shared" si="16"/>
        <v>0</v>
      </c>
      <c r="H73" s="116">
        <f t="shared" ref="H73:H112" si="22">IF(F73=0,0,F73/F$112*100)</f>
        <v>2.3529411764705883</v>
      </c>
      <c r="I73" s="114">
        <f>SUM(方向別!B20,方向別!I20,方向別!B73)</f>
        <v>10</v>
      </c>
      <c r="J73" s="114">
        <f>SUM(方向別!C20,方向別!J20,方向別!C73)</f>
        <v>0</v>
      </c>
      <c r="K73" s="114">
        <f>SUM(方向別!D20,方向別!K20,方向別!D73)</f>
        <v>1</v>
      </c>
      <c r="L73" s="114">
        <f>SUM(方向別!E20,方向別!L20,方向別!E73)</f>
        <v>0</v>
      </c>
      <c r="M73" s="114">
        <f t="shared" ref="M73:M112" si="23">SUM(I73:L73)</f>
        <v>11</v>
      </c>
      <c r="N73" s="115">
        <f t="shared" si="19"/>
        <v>0</v>
      </c>
      <c r="O73" s="116">
        <f t="shared" ref="O73:O112" si="24">IF(M73=0,0,M73/M$112*100)</f>
        <v>1.1022044088176353</v>
      </c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</row>
    <row r="74" spans="1:67" s="23" customFormat="1" ht="13.5" customHeight="1">
      <c r="A74" s="34" t="s">
        <v>10</v>
      </c>
      <c r="B74" s="33">
        <v>5</v>
      </c>
      <c r="C74" s="33">
        <v>0</v>
      </c>
      <c r="D74" s="33">
        <v>0</v>
      </c>
      <c r="E74" s="33">
        <v>0</v>
      </c>
      <c r="F74" s="111">
        <f t="shared" si="21"/>
        <v>5</v>
      </c>
      <c r="G74" s="112">
        <f t="shared" si="16"/>
        <v>0</v>
      </c>
      <c r="H74" s="113">
        <f t="shared" si="22"/>
        <v>2.9411764705882351</v>
      </c>
      <c r="I74" s="111">
        <f>SUM(方向別!B21,方向別!I21,方向別!B74)</f>
        <v>13</v>
      </c>
      <c r="J74" s="111">
        <f>SUM(方向別!C21,方向別!J21,方向別!C74)</f>
        <v>0</v>
      </c>
      <c r="K74" s="111">
        <f>SUM(方向別!D21,方向別!K21,方向別!D74)</f>
        <v>0</v>
      </c>
      <c r="L74" s="111">
        <f>SUM(方向別!E21,方向別!L21,方向別!E74)</f>
        <v>0</v>
      </c>
      <c r="M74" s="111">
        <f t="shared" si="23"/>
        <v>13</v>
      </c>
      <c r="N74" s="112">
        <f t="shared" si="19"/>
        <v>0</v>
      </c>
      <c r="O74" s="113">
        <f t="shared" si="24"/>
        <v>1.3026052104208417</v>
      </c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</row>
    <row r="75" spans="1:67" s="24" customFormat="1" ht="13.5" customHeight="1">
      <c r="A75" s="34" t="s">
        <v>11</v>
      </c>
      <c r="B75" s="33">
        <v>1</v>
      </c>
      <c r="C75" s="33">
        <v>0</v>
      </c>
      <c r="D75" s="33">
        <v>0</v>
      </c>
      <c r="E75" s="33">
        <v>0</v>
      </c>
      <c r="F75" s="111">
        <f t="shared" si="21"/>
        <v>1</v>
      </c>
      <c r="G75" s="112">
        <f t="shared" si="16"/>
        <v>0</v>
      </c>
      <c r="H75" s="113">
        <f t="shared" si="22"/>
        <v>0.58823529411764708</v>
      </c>
      <c r="I75" s="111">
        <f>SUM(方向別!B22,方向別!I22,方向別!B75)</f>
        <v>8</v>
      </c>
      <c r="J75" s="111">
        <f>SUM(方向別!C22,方向別!J22,方向別!C75)</f>
        <v>0</v>
      </c>
      <c r="K75" s="111">
        <f>SUM(方向別!D22,方向別!K22,方向別!D75)</f>
        <v>2</v>
      </c>
      <c r="L75" s="111">
        <f>SUM(方向別!E22,方向別!L22,方向別!E75)</f>
        <v>1</v>
      </c>
      <c r="M75" s="111">
        <f t="shared" si="23"/>
        <v>11</v>
      </c>
      <c r="N75" s="112">
        <f t="shared" si="19"/>
        <v>9.1</v>
      </c>
      <c r="O75" s="113">
        <f t="shared" si="24"/>
        <v>1.1022044088176353</v>
      </c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</row>
    <row r="76" spans="1:67" s="26" customFormat="1" ht="13.5" customHeight="1">
      <c r="A76" s="34" t="s">
        <v>12</v>
      </c>
      <c r="B76" s="33">
        <v>5</v>
      </c>
      <c r="C76" s="33">
        <v>0</v>
      </c>
      <c r="D76" s="33">
        <v>0</v>
      </c>
      <c r="E76" s="33">
        <v>0</v>
      </c>
      <c r="F76" s="111">
        <f t="shared" si="21"/>
        <v>5</v>
      </c>
      <c r="G76" s="112">
        <f t="shared" si="16"/>
        <v>0</v>
      </c>
      <c r="H76" s="113">
        <f t="shared" si="22"/>
        <v>2.9411764705882351</v>
      </c>
      <c r="I76" s="111">
        <f>SUM(方向別!B23,方向別!I23,方向別!B76)</f>
        <v>18</v>
      </c>
      <c r="J76" s="111">
        <f>SUM(方向別!C23,方向別!J23,方向別!C76)</f>
        <v>1</v>
      </c>
      <c r="K76" s="111">
        <f>SUM(方向別!D23,方向別!K23,方向別!D76)</f>
        <v>0</v>
      </c>
      <c r="L76" s="111">
        <f>SUM(方向別!E23,方向別!L23,方向別!E76)</f>
        <v>0</v>
      </c>
      <c r="M76" s="111">
        <f t="shared" si="23"/>
        <v>19</v>
      </c>
      <c r="N76" s="112">
        <f t="shared" si="19"/>
        <v>5.3</v>
      </c>
      <c r="O76" s="113">
        <f t="shared" si="24"/>
        <v>1.903807615230461</v>
      </c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</row>
    <row r="77" spans="1:67" s="24" customFormat="1" ht="13.5" customHeight="1">
      <c r="A77" s="34" t="s">
        <v>13</v>
      </c>
      <c r="B77" s="33">
        <v>3</v>
      </c>
      <c r="C77" s="33">
        <v>0</v>
      </c>
      <c r="D77" s="33">
        <v>0</v>
      </c>
      <c r="E77" s="33">
        <v>0</v>
      </c>
      <c r="F77" s="111">
        <f t="shared" si="21"/>
        <v>3</v>
      </c>
      <c r="G77" s="112">
        <f t="shared" si="16"/>
        <v>0</v>
      </c>
      <c r="H77" s="113">
        <f t="shared" si="22"/>
        <v>1.7647058823529411</v>
      </c>
      <c r="I77" s="111">
        <f>SUM(方向別!B24,方向別!I24,方向別!B77)</f>
        <v>17</v>
      </c>
      <c r="J77" s="111">
        <f>SUM(方向別!C24,方向別!J24,方向別!C77)</f>
        <v>0</v>
      </c>
      <c r="K77" s="111">
        <f>SUM(方向別!D24,方向別!K24,方向別!D77)</f>
        <v>0</v>
      </c>
      <c r="L77" s="111">
        <f>SUM(方向別!E24,方向別!L24,方向別!E77)</f>
        <v>0</v>
      </c>
      <c r="M77" s="111">
        <f t="shared" si="23"/>
        <v>17</v>
      </c>
      <c r="N77" s="112">
        <f t="shared" si="19"/>
        <v>0</v>
      </c>
      <c r="O77" s="113">
        <f t="shared" si="24"/>
        <v>1.7034068136272544</v>
      </c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</row>
    <row r="78" spans="1:67" s="24" customFormat="1" ht="13.5" customHeight="1">
      <c r="A78" s="34" t="s">
        <v>14</v>
      </c>
      <c r="B78" s="33">
        <v>7</v>
      </c>
      <c r="C78" s="33">
        <v>0</v>
      </c>
      <c r="D78" s="33">
        <v>0</v>
      </c>
      <c r="E78" s="33">
        <v>0</v>
      </c>
      <c r="F78" s="111">
        <f t="shared" si="21"/>
        <v>7</v>
      </c>
      <c r="G78" s="112">
        <f t="shared" si="16"/>
        <v>0</v>
      </c>
      <c r="H78" s="113">
        <f t="shared" si="22"/>
        <v>4.117647058823529</v>
      </c>
      <c r="I78" s="111">
        <f>SUM(方向別!B25,方向別!I25,方向別!B78)</f>
        <v>17</v>
      </c>
      <c r="J78" s="111">
        <f>SUM(方向別!C25,方向別!J25,方向別!C78)</f>
        <v>1</v>
      </c>
      <c r="K78" s="111">
        <f>SUM(方向別!D25,方向別!K25,方向別!D78)</f>
        <v>0</v>
      </c>
      <c r="L78" s="111">
        <f>SUM(方向別!E25,方向別!L25,方向別!E78)</f>
        <v>0</v>
      </c>
      <c r="M78" s="111">
        <f t="shared" si="23"/>
        <v>18</v>
      </c>
      <c r="N78" s="112">
        <f t="shared" si="19"/>
        <v>5.6</v>
      </c>
      <c r="O78" s="113">
        <f t="shared" si="24"/>
        <v>1.8036072144288577</v>
      </c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</row>
    <row r="79" spans="1:67" s="24" customFormat="1" ht="13.5" customHeight="1">
      <c r="A79" s="30" t="s">
        <v>15</v>
      </c>
      <c r="B79" s="117">
        <f>SUM(B73:B78)</f>
        <v>25</v>
      </c>
      <c r="C79" s="117">
        <f>SUM(C73:C78)</f>
        <v>0</v>
      </c>
      <c r="D79" s="117">
        <f>SUM(D73:D78)</f>
        <v>0</v>
      </c>
      <c r="E79" s="117">
        <f>SUM(E73:E78)</f>
        <v>0</v>
      </c>
      <c r="F79" s="117">
        <f t="shared" si="21"/>
        <v>25</v>
      </c>
      <c r="G79" s="118">
        <f t="shared" si="16"/>
        <v>0</v>
      </c>
      <c r="H79" s="119">
        <f t="shared" si="22"/>
        <v>14.705882352941178</v>
      </c>
      <c r="I79" s="117">
        <f>SUM(I73:I78)</f>
        <v>83</v>
      </c>
      <c r="J79" s="117">
        <f>SUM(J73:J78)</f>
        <v>2</v>
      </c>
      <c r="K79" s="117">
        <f>SUM(K73:K78)</f>
        <v>3</v>
      </c>
      <c r="L79" s="117">
        <f>SUM(L73:L78)</f>
        <v>1</v>
      </c>
      <c r="M79" s="117">
        <f t="shared" si="23"/>
        <v>89</v>
      </c>
      <c r="N79" s="118">
        <f t="shared" si="19"/>
        <v>3.4</v>
      </c>
      <c r="O79" s="119">
        <f t="shared" si="24"/>
        <v>8.9178356713426865</v>
      </c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</row>
    <row r="80" spans="1:67" s="26" customFormat="1" ht="13.5" customHeight="1">
      <c r="A80" s="38" t="s">
        <v>16</v>
      </c>
      <c r="B80" s="37">
        <v>4</v>
      </c>
      <c r="C80" s="37">
        <v>0</v>
      </c>
      <c r="D80" s="37">
        <v>0</v>
      </c>
      <c r="E80" s="37">
        <v>0</v>
      </c>
      <c r="F80" s="114">
        <f t="shared" si="21"/>
        <v>4</v>
      </c>
      <c r="G80" s="115">
        <f t="shared" si="16"/>
        <v>0</v>
      </c>
      <c r="H80" s="116">
        <f t="shared" si="22"/>
        <v>2.3529411764705883</v>
      </c>
      <c r="I80" s="114">
        <f>SUM(方向別!B27,方向別!I27,方向別!B80)</f>
        <v>19</v>
      </c>
      <c r="J80" s="114">
        <f>SUM(方向別!C27,方向別!J27,方向別!C80)</f>
        <v>0</v>
      </c>
      <c r="K80" s="114">
        <f>SUM(方向別!D27,方向別!K27,方向別!D80)</f>
        <v>0</v>
      </c>
      <c r="L80" s="114">
        <f>SUM(方向別!E27,方向別!L27,方向別!E80)</f>
        <v>0</v>
      </c>
      <c r="M80" s="114">
        <f t="shared" si="23"/>
        <v>19</v>
      </c>
      <c r="N80" s="115">
        <f t="shared" si="19"/>
        <v>0</v>
      </c>
      <c r="O80" s="116">
        <f t="shared" si="24"/>
        <v>1.903807615230461</v>
      </c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67" s="26" customFormat="1" ht="13.5" customHeight="1">
      <c r="A81" s="34" t="s">
        <v>17</v>
      </c>
      <c r="B81" s="33">
        <v>4</v>
      </c>
      <c r="C81" s="33">
        <v>0</v>
      </c>
      <c r="D81" s="33">
        <v>1</v>
      </c>
      <c r="E81" s="33">
        <v>0</v>
      </c>
      <c r="F81" s="111">
        <f t="shared" si="21"/>
        <v>5</v>
      </c>
      <c r="G81" s="112">
        <f t="shared" si="16"/>
        <v>0</v>
      </c>
      <c r="H81" s="113">
        <f t="shared" si="22"/>
        <v>2.9411764705882351</v>
      </c>
      <c r="I81" s="111">
        <f>SUM(方向別!B28,方向別!I28,方向別!B81)</f>
        <v>9</v>
      </c>
      <c r="J81" s="111">
        <f>SUM(方向別!C28,方向別!J28,方向別!C81)</f>
        <v>0</v>
      </c>
      <c r="K81" s="111">
        <f>SUM(方向別!D28,方向別!K28,方向別!D81)</f>
        <v>1</v>
      </c>
      <c r="L81" s="111">
        <f>SUM(方向別!E28,方向別!L28,方向別!E81)</f>
        <v>0</v>
      </c>
      <c r="M81" s="111">
        <f t="shared" si="23"/>
        <v>10</v>
      </c>
      <c r="N81" s="112">
        <f t="shared" si="19"/>
        <v>0</v>
      </c>
      <c r="O81" s="113">
        <f t="shared" si="24"/>
        <v>1.002004008016032</v>
      </c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67" s="26" customFormat="1" ht="13.5" customHeight="1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111">
        <f t="shared" si="21"/>
        <v>0</v>
      </c>
      <c r="G82" s="112">
        <f t="shared" si="16"/>
        <v>0</v>
      </c>
      <c r="H82" s="113">
        <f t="shared" si="22"/>
        <v>0</v>
      </c>
      <c r="I82" s="111">
        <f>SUM(方向別!B29,方向別!I29,方向別!B82)</f>
        <v>5</v>
      </c>
      <c r="J82" s="111">
        <f>SUM(方向別!C29,方向別!J29,方向別!C82)</f>
        <v>1</v>
      </c>
      <c r="K82" s="111">
        <f>SUM(方向別!D29,方向別!K29,方向別!D82)</f>
        <v>0</v>
      </c>
      <c r="L82" s="111">
        <f>SUM(方向別!E29,方向別!L29,方向別!E82)</f>
        <v>0</v>
      </c>
      <c r="M82" s="111">
        <f t="shared" si="23"/>
        <v>6</v>
      </c>
      <c r="N82" s="112">
        <f t="shared" si="19"/>
        <v>16.7</v>
      </c>
      <c r="O82" s="113">
        <f t="shared" si="24"/>
        <v>0.60120240480961928</v>
      </c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</row>
    <row r="83" spans="1:67" s="24" customFormat="1" ht="13.5" customHeight="1">
      <c r="A83" s="34" t="s">
        <v>19</v>
      </c>
      <c r="B83" s="33">
        <v>0</v>
      </c>
      <c r="C83" s="33">
        <v>0</v>
      </c>
      <c r="D83" s="33">
        <v>0</v>
      </c>
      <c r="E83" s="33">
        <v>0</v>
      </c>
      <c r="F83" s="111">
        <f t="shared" si="21"/>
        <v>0</v>
      </c>
      <c r="G83" s="112">
        <f t="shared" si="16"/>
        <v>0</v>
      </c>
      <c r="H83" s="113">
        <f t="shared" si="22"/>
        <v>0</v>
      </c>
      <c r="I83" s="111">
        <f>SUM(方向別!B30,方向別!I30,方向別!B83)</f>
        <v>20</v>
      </c>
      <c r="J83" s="111">
        <f>SUM(方向別!C30,方向別!J30,方向別!C83)</f>
        <v>1</v>
      </c>
      <c r="K83" s="111">
        <f>SUM(方向別!D30,方向別!K30,方向別!D83)</f>
        <v>0</v>
      </c>
      <c r="L83" s="111">
        <f>SUM(方向別!E30,方向別!L30,方向別!E83)</f>
        <v>1</v>
      </c>
      <c r="M83" s="111">
        <f t="shared" si="23"/>
        <v>22</v>
      </c>
      <c r="N83" s="112">
        <f t="shared" si="19"/>
        <v>9.1</v>
      </c>
      <c r="O83" s="113">
        <f t="shared" si="24"/>
        <v>2.2044088176352705</v>
      </c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</row>
    <row r="84" spans="1:67" s="26" customFormat="1" ht="13.5" customHeight="1">
      <c r="A84" s="34" t="s">
        <v>20</v>
      </c>
      <c r="B84" s="33">
        <v>0</v>
      </c>
      <c r="C84" s="33">
        <v>0</v>
      </c>
      <c r="D84" s="33">
        <v>0</v>
      </c>
      <c r="E84" s="33">
        <v>1</v>
      </c>
      <c r="F84" s="111">
        <f t="shared" si="21"/>
        <v>1</v>
      </c>
      <c r="G84" s="112">
        <f t="shared" si="16"/>
        <v>100</v>
      </c>
      <c r="H84" s="113">
        <f t="shared" si="22"/>
        <v>0.58823529411764708</v>
      </c>
      <c r="I84" s="111">
        <f>SUM(方向別!B31,方向別!I31,方向別!B84)</f>
        <v>7</v>
      </c>
      <c r="J84" s="111">
        <f>SUM(方向別!C31,方向別!J31,方向別!C84)</f>
        <v>1</v>
      </c>
      <c r="K84" s="111">
        <f>SUM(方向別!D31,方向別!K31,方向別!D84)</f>
        <v>0</v>
      </c>
      <c r="L84" s="111">
        <f>SUM(方向別!E31,方向別!L31,方向別!E84)</f>
        <v>2</v>
      </c>
      <c r="M84" s="111">
        <f t="shared" si="23"/>
        <v>10</v>
      </c>
      <c r="N84" s="112">
        <f t="shared" si="19"/>
        <v>30</v>
      </c>
      <c r="O84" s="113">
        <f t="shared" si="24"/>
        <v>1.002004008016032</v>
      </c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</row>
    <row r="85" spans="1:67" s="24" customFormat="1" ht="13.5" customHeight="1">
      <c r="A85" s="34" t="s">
        <v>21</v>
      </c>
      <c r="B85" s="33">
        <v>0</v>
      </c>
      <c r="C85" s="33">
        <v>0</v>
      </c>
      <c r="D85" s="33">
        <v>1</v>
      </c>
      <c r="E85" s="33">
        <v>0</v>
      </c>
      <c r="F85" s="111">
        <f t="shared" si="21"/>
        <v>1</v>
      </c>
      <c r="G85" s="112">
        <f t="shared" si="16"/>
        <v>0</v>
      </c>
      <c r="H85" s="113">
        <f t="shared" si="22"/>
        <v>0.58823529411764708</v>
      </c>
      <c r="I85" s="111">
        <f>SUM(方向別!B32,方向別!I32,方向別!B85)</f>
        <v>9</v>
      </c>
      <c r="J85" s="111">
        <f>SUM(方向別!C32,方向別!J32,方向別!C85)</f>
        <v>0</v>
      </c>
      <c r="K85" s="111">
        <f>SUM(方向別!D32,方向別!K32,方向別!D85)</f>
        <v>1</v>
      </c>
      <c r="L85" s="111">
        <f>SUM(方向別!E32,方向別!L32,方向別!E85)</f>
        <v>0</v>
      </c>
      <c r="M85" s="111">
        <f t="shared" si="23"/>
        <v>10</v>
      </c>
      <c r="N85" s="112">
        <f t="shared" si="19"/>
        <v>0</v>
      </c>
      <c r="O85" s="113">
        <f t="shared" si="24"/>
        <v>1.002004008016032</v>
      </c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</row>
    <row r="86" spans="1:67" s="26" customFormat="1" ht="13.5" customHeight="1">
      <c r="A86" s="30" t="s">
        <v>15</v>
      </c>
      <c r="B86" s="117">
        <f>SUM(B80:B85)</f>
        <v>8</v>
      </c>
      <c r="C86" s="117">
        <f>SUM(C80:C85)</f>
        <v>0</v>
      </c>
      <c r="D86" s="117">
        <f>SUM(D80:D85)</f>
        <v>2</v>
      </c>
      <c r="E86" s="117">
        <f>SUM(E80:E85)</f>
        <v>1</v>
      </c>
      <c r="F86" s="117">
        <f t="shared" si="21"/>
        <v>11</v>
      </c>
      <c r="G86" s="118">
        <f t="shared" si="16"/>
        <v>9.1</v>
      </c>
      <c r="H86" s="119">
        <f t="shared" si="22"/>
        <v>6.4705882352941186</v>
      </c>
      <c r="I86" s="117">
        <f>SUM(I80:I85)</f>
        <v>69</v>
      </c>
      <c r="J86" s="117">
        <f>SUM(J80:J85)</f>
        <v>3</v>
      </c>
      <c r="K86" s="117">
        <f>SUM(K80:K85)</f>
        <v>2</v>
      </c>
      <c r="L86" s="117">
        <f>SUM(L80:L85)</f>
        <v>3</v>
      </c>
      <c r="M86" s="117">
        <f t="shared" si="23"/>
        <v>77</v>
      </c>
      <c r="N86" s="118">
        <f t="shared" si="19"/>
        <v>7.8</v>
      </c>
      <c r="O86" s="119">
        <f t="shared" si="24"/>
        <v>7.7154308617234459</v>
      </c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67" s="24" customFormat="1" ht="13.5" customHeight="1">
      <c r="A87" s="34" t="s">
        <v>22</v>
      </c>
      <c r="B87" s="33">
        <v>9</v>
      </c>
      <c r="C87" s="33">
        <v>0</v>
      </c>
      <c r="D87" s="33">
        <v>1</v>
      </c>
      <c r="E87" s="33">
        <v>1</v>
      </c>
      <c r="F87" s="111">
        <f t="shared" si="21"/>
        <v>11</v>
      </c>
      <c r="G87" s="112">
        <f t="shared" si="16"/>
        <v>9.1</v>
      </c>
      <c r="H87" s="113">
        <f t="shared" si="22"/>
        <v>6.4705882352941186</v>
      </c>
      <c r="I87" s="111">
        <f>SUM(方向別!B34,方向別!I34,方向別!B87)</f>
        <v>66</v>
      </c>
      <c r="J87" s="111">
        <f>SUM(方向別!C34,方向別!J34,方向別!C87)</f>
        <v>1</v>
      </c>
      <c r="K87" s="111">
        <f>SUM(方向別!D34,方向別!K34,方向別!D87)</f>
        <v>6</v>
      </c>
      <c r="L87" s="111">
        <f>SUM(方向別!E34,方向別!L34,方向別!E87)</f>
        <v>1</v>
      </c>
      <c r="M87" s="111">
        <f t="shared" si="23"/>
        <v>74</v>
      </c>
      <c r="N87" s="112">
        <f t="shared" si="19"/>
        <v>2.7</v>
      </c>
      <c r="O87" s="113">
        <f t="shared" si="24"/>
        <v>7.414829659318638</v>
      </c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</row>
    <row r="88" spans="1:67" s="26" customFormat="1" ht="13.5" customHeight="1">
      <c r="A88" s="34" t="s">
        <v>23</v>
      </c>
      <c r="B88" s="33">
        <v>8</v>
      </c>
      <c r="C88" s="33">
        <v>0</v>
      </c>
      <c r="D88" s="33">
        <v>0</v>
      </c>
      <c r="E88" s="33">
        <v>2</v>
      </c>
      <c r="F88" s="111">
        <f t="shared" si="21"/>
        <v>10</v>
      </c>
      <c r="G88" s="112">
        <f t="shared" si="16"/>
        <v>20</v>
      </c>
      <c r="H88" s="113">
        <f t="shared" si="22"/>
        <v>5.8823529411764701</v>
      </c>
      <c r="I88" s="111">
        <f>SUM(方向別!B35,方向別!I35,方向別!B88)</f>
        <v>58</v>
      </c>
      <c r="J88" s="111">
        <f>SUM(方向別!C35,方向別!J35,方向別!C88)</f>
        <v>0</v>
      </c>
      <c r="K88" s="111">
        <f>SUM(方向別!D35,方向別!K35,方向別!D88)</f>
        <v>13</v>
      </c>
      <c r="L88" s="111">
        <f>SUM(方向別!E35,方向別!L35,方向別!E88)</f>
        <v>6</v>
      </c>
      <c r="M88" s="111">
        <f t="shared" si="23"/>
        <v>77</v>
      </c>
      <c r="N88" s="112">
        <f t="shared" si="19"/>
        <v>7.8</v>
      </c>
      <c r="O88" s="113">
        <f t="shared" si="24"/>
        <v>7.7154308617234459</v>
      </c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67" s="24" customFormat="1" ht="13.5" customHeight="1">
      <c r="A89" s="34" t="s">
        <v>24</v>
      </c>
      <c r="B89" s="33">
        <v>8</v>
      </c>
      <c r="C89" s="33">
        <v>0</v>
      </c>
      <c r="D89" s="33">
        <v>2</v>
      </c>
      <c r="E89" s="33">
        <v>0</v>
      </c>
      <c r="F89" s="111">
        <f t="shared" si="21"/>
        <v>10</v>
      </c>
      <c r="G89" s="112">
        <f t="shared" si="16"/>
        <v>0</v>
      </c>
      <c r="H89" s="113">
        <f t="shared" si="22"/>
        <v>5.8823529411764701</v>
      </c>
      <c r="I89" s="111">
        <f>SUM(方向別!B36,方向別!I36,方向別!B89)</f>
        <v>53</v>
      </c>
      <c r="J89" s="111">
        <f>SUM(方向別!C36,方向別!J36,方向別!C89)</f>
        <v>0</v>
      </c>
      <c r="K89" s="111">
        <f>SUM(方向別!D36,方向別!K36,方向別!D89)</f>
        <v>8</v>
      </c>
      <c r="L89" s="111">
        <f>SUM(方向別!E36,方向別!L36,方向別!E89)</f>
        <v>2</v>
      </c>
      <c r="M89" s="111">
        <f t="shared" si="23"/>
        <v>63</v>
      </c>
      <c r="N89" s="112">
        <f t="shared" si="19"/>
        <v>3.2</v>
      </c>
      <c r="O89" s="113">
        <f t="shared" si="24"/>
        <v>6.312625250501001</v>
      </c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</row>
    <row r="90" spans="1:67" s="26" customFormat="1" ht="13.5" customHeight="1">
      <c r="A90" s="34" t="s">
        <v>25</v>
      </c>
      <c r="B90" s="33">
        <v>5</v>
      </c>
      <c r="C90" s="33">
        <v>0</v>
      </c>
      <c r="D90" s="33">
        <v>1</v>
      </c>
      <c r="E90" s="33">
        <v>0</v>
      </c>
      <c r="F90" s="111">
        <f t="shared" si="21"/>
        <v>6</v>
      </c>
      <c r="G90" s="112">
        <f t="shared" si="16"/>
        <v>0</v>
      </c>
      <c r="H90" s="113">
        <f t="shared" si="22"/>
        <v>3.5294117647058822</v>
      </c>
      <c r="I90" s="111">
        <f>SUM(方向別!B37,方向別!I37,方向別!B90)</f>
        <v>46</v>
      </c>
      <c r="J90" s="111">
        <f>SUM(方向別!C37,方向別!J37,方向別!C90)</f>
        <v>0</v>
      </c>
      <c r="K90" s="111">
        <f>SUM(方向別!D37,方向別!K37,方向別!D90)</f>
        <v>5</v>
      </c>
      <c r="L90" s="111">
        <f>SUM(方向別!E37,方向別!L37,方向別!E90)</f>
        <v>1</v>
      </c>
      <c r="M90" s="111">
        <f t="shared" si="23"/>
        <v>52</v>
      </c>
      <c r="N90" s="112">
        <f t="shared" si="19"/>
        <v>1.9</v>
      </c>
      <c r="O90" s="113">
        <f t="shared" si="24"/>
        <v>5.2104208416833666</v>
      </c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67" s="26" customFormat="1" ht="13.5" customHeight="1">
      <c r="A91" s="34" t="s">
        <v>26</v>
      </c>
      <c r="B91" s="33">
        <v>9</v>
      </c>
      <c r="C91" s="33">
        <v>2</v>
      </c>
      <c r="D91" s="33">
        <v>1</v>
      </c>
      <c r="E91" s="33">
        <v>0</v>
      </c>
      <c r="F91" s="111">
        <f t="shared" si="21"/>
        <v>12</v>
      </c>
      <c r="G91" s="112">
        <f t="shared" si="16"/>
        <v>16.7</v>
      </c>
      <c r="H91" s="113">
        <f t="shared" si="22"/>
        <v>7.0588235294117645</v>
      </c>
      <c r="I91" s="111">
        <f>SUM(方向別!B38,方向別!I38,方向別!B91)</f>
        <v>61</v>
      </c>
      <c r="J91" s="111">
        <f>SUM(方向別!C38,方向別!J38,方向別!C91)</f>
        <v>3</v>
      </c>
      <c r="K91" s="111">
        <f>SUM(方向別!D38,方向別!K38,方向別!D91)</f>
        <v>7</v>
      </c>
      <c r="L91" s="111">
        <f>SUM(方向別!E38,方向別!L38,方向別!E91)</f>
        <v>1</v>
      </c>
      <c r="M91" s="111">
        <f t="shared" si="23"/>
        <v>72</v>
      </c>
      <c r="N91" s="112">
        <f t="shared" si="19"/>
        <v>5.6</v>
      </c>
      <c r="O91" s="113">
        <f t="shared" si="24"/>
        <v>7.214428857715431</v>
      </c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67" s="26" customFormat="1" ht="13.5" customHeight="1">
      <c r="A92" s="34" t="s">
        <v>27</v>
      </c>
      <c r="B92" s="33">
        <v>12</v>
      </c>
      <c r="C92" s="33">
        <v>0</v>
      </c>
      <c r="D92" s="33">
        <v>1</v>
      </c>
      <c r="E92" s="33">
        <v>0</v>
      </c>
      <c r="F92" s="111">
        <f t="shared" si="21"/>
        <v>13</v>
      </c>
      <c r="G92" s="112">
        <f t="shared" si="16"/>
        <v>0</v>
      </c>
      <c r="H92" s="113">
        <f t="shared" si="22"/>
        <v>7.6470588235294121</v>
      </c>
      <c r="I92" s="111">
        <f>SUM(方向別!B39,方向別!I39,方向別!B92)</f>
        <v>62</v>
      </c>
      <c r="J92" s="111">
        <f>SUM(方向別!C39,方向別!J39,方向別!C92)</f>
        <v>4</v>
      </c>
      <c r="K92" s="111">
        <f>SUM(方向別!D39,方向別!K39,方向別!D92)</f>
        <v>5</v>
      </c>
      <c r="L92" s="111">
        <f>SUM(方向別!E39,方向別!L39,方向別!E92)</f>
        <v>1</v>
      </c>
      <c r="M92" s="111">
        <f t="shared" si="23"/>
        <v>72</v>
      </c>
      <c r="N92" s="112">
        <f t="shared" si="19"/>
        <v>6.9</v>
      </c>
      <c r="O92" s="113">
        <f t="shared" si="24"/>
        <v>7.214428857715431</v>
      </c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</row>
    <row r="93" spans="1:67" s="24" customFormat="1" ht="13.5" customHeight="1">
      <c r="A93" s="34" t="s">
        <v>28</v>
      </c>
      <c r="B93" s="33">
        <v>8</v>
      </c>
      <c r="C93" s="33">
        <v>0</v>
      </c>
      <c r="D93" s="33">
        <v>1</v>
      </c>
      <c r="E93" s="33">
        <v>1</v>
      </c>
      <c r="F93" s="111">
        <f t="shared" si="21"/>
        <v>10</v>
      </c>
      <c r="G93" s="112">
        <f t="shared" si="16"/>
        <v>10</v>
      </c>
      <c r="H93" s="113">
        <f t="shared" si="22"/>
        <v>5.8823529411764701</v>
      </c>
      <c r="I93" s="111">
        <f>SUM(方向別!B40,方向別!I40,方向別!B93)</f>
        <v>45</v>
      </c>
      <c r="J93" s="111">
        <f>SUM(方向別!C40,方向別!J40,方向別!C93)</f>
        <v>1</v>
      </c>
      <c r="K93" s="111">
        <f>SUM(方向別!D40,方向別!K40,方向別!D93)</f>
        <v>7</v>
      </c>
      <c r="L93" s="111">
        <f>SUM(方向別!E40,方向別!L40,方向別!E93)</f>
        <v>3</v>
      </c>
      <c r="M93" s="111">
        <f t="shared" si="23"/>
        <v>56</v>
      </c>
      <c r="N93" s="112">
        <f t="shared" si="19"/>
        <v>7.1</v>
      </c>
      <c r="O93" s="113">
        <f t="shared" si="24"/>
        <v>5.6112224448897798</v>
      </c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</row>
    <row r="94" spans="1:67" s="24" customFormat="1" ht="13.5" customHeight="1">
      <c r="A94" s="34" t="s">
        <v>51</v>
      </c>
      <c r="B94" s="33">
        <v>8</v>
      </c>
      <c r="C94" s="33">
        <v>0</v>
      </c>
      <c r="D94" s="33">
        <v>0</v>
      </c>
      <c r="E94" s="33">
        <v>1</v>
      </c>
      <c r="F94" s="111">
        <f t="shared" si="21"/>
        <v>9</v>
      </c>
      <c r="G94" s="112">
        <f t="shared" si="16"/>
        <v>11.1</v>
      </c>
      <c r="H94" s="113">
        <f t="shared" si="22"/>
        <v>5.2941176470588234</v>
      </c>
      <c r="I94" s="111">
        <f>SUM(方向別!B41,方向別!I41,方向別!B94)</f>
        <v>58</v>
      </c>
      <c r="J94" s="111">
        <f>SUM(方向別!C41,方向別!J41,方向別!C94)</f>
        <v>2</v>
      </c>
      <c r="K94" s="111">
        <f>SUM(方向別!D41,方向別!K41,方向別!D94)</f>
        <v>6</v>
      </c>
      <c r="L94" s="111">
        <f>SUM(方向別!E41,方向別!L41,方向別!E94)</f>
        <v>3</v>
      </c>
      <c r="M94" s="111">
        <f t="shared" si="23"/>
        <v>69</v>
      </c>
      <c r="N94" s="112">
        <f t="shared" si="19"/>
        <v>7.2</v>
      </c>
      <c r="O94" s="113">
        <f t="shared" si="24"/>
        <v>6.9138276553106213</v>
      </c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</row>
    <row r="95" spans="1:67" s="24" customFormat="1" ht="13.5" customHeight="1">
      <c r="A95" s="38" t="s">
        <v>29</v>
      </c>
      <c r="B95" s="37">
        <v>2</v>
      </c>
      <c r="C95" s="37">
        <v>0</v>
      </c>
      <c r="D95" s="37">
        <v>0</v>
      </c>
      <c r="E95" s="37">
        <v>0</v>
      </c>
      <c r="F95" s="114">
        <f t="shared" si="21"/>
        <v>2</v>
      </c>
      <c r="G95" s="115">
        <f t="shared" si="16"/>
        <v>0</v>
      </c>
      <c r="H95" s="116">
        <f t="shared" si="22"/>
        <v>1.1764705882352942</v>
      </c>
      <c r="I95" s="114">
        <f>SUM(方向別!B42,方向別!I42,方向別!B95)</f>
        <v>16</v>
      </c>
      <c r="J95" s="114">
        <f>SUM(方向別!C42,方向別!J42,方向別!C95)</f>
        <v>0</v>
      </c>
      <c r="K95" s="114">
        <f>SUM(方向別!D42,方向別!K42,方向別!D95)</f>
        <v>0</v>
      </c>
      <c r="L95" s="114">
        <f>SUM(方向別!E42,方向別!L42,方向別!E95)</f>
        <v>0</v>
      </c>
      <c r="M95" s="114">
        <f t="shared" si="23"/>
        <v>16</v>
      </c>
      <c r="N95" s="115">
        <f t="shared" si="19"/>
        <v>0</v>
      </c>
      <c r="O95" s="116">
        <f t="shared" si="24"/>
        <v>1.6032064128256511</v>
      </c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</row>
    <row r="96" spans="1:67" s="26" customFormat="1" ht="13.5" customHeight="1">
      <c r="A96" s="34" t="s">
        <v>30</v>
      </c>
      <c r="B96" s="33">
        <v>2</v>
      </c>
      <c r="C96" s="33">
        <v>0</v>
      </c>
      <c r="D96" s="33">
        <v>0</v>
      </c>
      <c r="E96" s="33">
        <v>0</v>
      </c>
      <c r="F96" s="111">
        <f t="shared" si="21"/>
        <v>2</v>
      </c>
      <c r="G96" s="112">
        <f t="shared" si="16"/>
        <v>0</v>
      </c>
      <c r="H96" s="113">
        <f t="shared" si="22"/>
        <v>1.1764705882352942</v>
      </c>
      <c r="I96" s="111">
        <f>SUM(方向別!B43,方向別!I43,方向別!B96)</f>
        <v>17</v>
      </c>
      <c r="J96" s="111">
        <f>SUM(方向別!C43,方向別!J43,方向別!C96)</f>
        <v>0</v>
      </c>
      <c r="K96" s="111">
        <f>SUM(方向別!D43,方向別!K43,方向別!D96)</f>
        <v>0</v>
      </c>
      <c r="L96" s="111">
        <f>SUM(方向別!E43,方向別!L43,方向別!E96)</f>
        <v>0</v>
      </c>
      <c r="M96" s="111">
        <f t="shared" si="23"/>
        <v>17</v>
      </c>
      <c r="N96" s="112">
        <f t="shared" si="19"/>
        <v>0</v>
      </c>
      <c r="O96" s="113">
        <f t="shared" si="24"/>
        <v>1.7034068136272544</v>
      </c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67" s="26" customFormat="1" ht="13.5" customHeight="1">
      <c r="A97" s="34" t="s">
        <v>31</v>
      </c>
      <c r="B97" s="33">
        <v>1</v>
      </c>
      <c r="C97" s="33">
        <v>0</v>
      </c>
      <c r="D97" s="33">
        <v>1</v>
      </c>
      <c r="E97" s="33">
        <v>0</v>
      </c>
      <c r="F97" s="111">
        <f t="shared" si="21"/>
        <v>2</v>
      </c>
      <c r="G97" s="112">
        <f t="shared" si="16"/>
        <v>0</v>
      </c>
      <c r="H97" s="113">
        <f t="shared" si="22"/>
        <v>1.1764705882352942</v>
      </c>
      <c r="I97" s="111">
        <f>SUM(方向別!B44,方向別!I44,方向別!B97)</f>
        <v>16</v>
      </c>
      <c r="J97" s="111">
        <f>SUM(方向別!C44,方向別!J44,方向別!C97)</f>
        <v>0</v>
      </c>
      <c r="K97" s="111">
        <f>SUM(方向別!D44,方向別!K44,方向別!D97)</f>
        <v>1</v>
      </c>
      <c r="L97" s="111">
        <f>SUM(方向別!E44,方向別!L44,方向別!E97)</f>
        <v>0</v>
      </c>
      <c r="M97" s="111">
        <f t="shared" si="23"/>
        <v>17</v>
      </c>
      <c r="N97" s="112">
        <f t="shared" si="19"/>
        <v>0</v>
      </c>
      <c r="O97" s="113">
        <f t="shared" si="24"/>
        <v>1.7034068136272544</v>
      </c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67" s="26" customFormat="1" ht="13.5" customHeight="1">
      <c r="A98" s="34" t="s">
        <v>32</v>
      </c>
      <c r="B98" s="33">
        <v>0</v>
      </c>
      <c r="C98" s="33">
        <v>0</v>
      </c>
      <c r="D98" s="33">
        <v>0</v>
      </c>
      <c r="E98" s="33">
        <v>0</v>
      </c>
      <c r="F98" s="111">
        <f t="shared" si="21"/>
        <v>0</v>
      </c>
      <c r="G98" s="112">
        <f t="shared" si="16"/>
        <v>0</v>
      </c>
      <c r="H98" s="113">
        <f t="shared" si="22"/>
        <v>0</v>
      </c>
      <c r="I98" s="111">
        <f>SUM(方向別!B45,方向別!I45,方向別!B98)</f>
        <v>12</v>
      </c>
      <c r="J98" s="111">
        <f>SUM(方向別!C45,方向別!J45,方向別!C98)</f>
        <v>0</v>
      </c>
      <c r="K98" s="111">
        <f>SUM(方向別!D45,方向別!K45,方向別!D98)</f>
        <v>2</v>
      </c>
      <c r="L98" s="111">
        <f>SUM(方向別!E45,方向別!L45,方向別!E98)</f>
        <v>0</v>
      </c>
      <c r="M98" s="111">
        <f t="shared" si="23"/>
        <v>14</v>
      </c>
      <c r="N98" s="112">
        <f t="shared" si="19"/>
        <v>0</v>
      </c>
      <c r="O98" s="113">
        <f t="shared" si="24"/>
        <v>1.402805611222445</v>
      </c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</row>
    <row r="99" spans="1:67" s="24" customFormat="1" ht="13.5" customHeight="1">
      <c r="A99" s="34" t="s">
        <v>33</v>
      </c>
      <c r="B99" s="33">
        <v>0</v>
      </c>
      <c r="C99" s="33">
        <v>0</v>
      </c>
      <c r="D99" s="33">
        <v>0</v>
      </c>
      <c r="E99" s="33">
        <v>0</v>
      </c>
      <c r="F99" s="111">
        <f t="shared" si="21"/>
        <v>0</v>
      </c>
      <c r="G99" s="112">
        <f t="shared" si="16"/>
        <v>0</v>
      </c>
      <c r="H99" s="113">
        <f t="shared" si="22"/>
        <v>0</v>
      </c>
      <c r="I99" s="111">
        <f>SUM(方向別!B46,方向別!I46,方向別!B99)</f>
        <v>13</v>
      </c>
      <c r="J99" s="111">
        <f>SUM(方向別!C46,方向別!J46,方向別!C99)</f>
        <v>0</v>
      </c>
      <c r="K99" s="111">
        <f>SUM(方向別!D46,方向別!K46,方向別!D99)</f>
        <v>3</v>
      </c>
      <c r="L99" s="111">
        <f>SUM(方向別!E46,方向別!L46,方向別!E99)</f>
        <v>0</v>
      </c>
      <c r="M99" s="111">
        <f t="shared" si="23"/>
        <v>16</v>
      </c>
      <c r="N99" s="112">
        <f t="shared" si="19"/>
        <v>0</v>
      </c>
      <c r="O99" s="113">
        <f t="shared" si="24"/>
        <v>1.6032064128256511</v>
      </c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</row>
    <row r="100" spans="1:67" s="26" customFormat="1" ht="13.5" customHeight="1">
      <c r="A100" s="34" t="s">
        <v>34</v>
      </c>
      <c r="B100" s="33">
        <v>0</v>
      </c>
      <c r="C100" s="33">
        <v>0</v>
      </c>
      <c r="D100" s="33">
        <v>0</v>
      </c>
      <c r="E100" s="33">
        <v>0</v>
      </c>
      <c r="F100" s="111">
        <f t="shared" si="21"/>
        <v>0</v>
      </c>
      <c r="G100" s="112">
        <f t="shared" si="16"/>
        <v>0</v>
      </c>
      <c r="H100" s="113">
        <f t="shared" si="22"/>
        <v>0</v>
      </c>
      <c r="I100" s="111">
        <f>SUM(方向別!B47,方向別!I47,方向別!B100)</f>
        <v>7</v>
      </c>
      <c r="J100" s="111">
        <f>SUM(方向別!C47,方向別!J47,方向別!C100)</f>
        <v>0</v>
      </c>
      <c r="K100" s="111">
        <f>SUM(方向別!D47,方向別!K47,方向別!D100)</f>
        <v>0</v>
      </c>
      <c r="L100" s="111">
        <f>SUM(方向別!E47,方向別!L47,方向別!E100)</f>
        <v>0</v>
      </c>
      <c r="M100" s="111">
        <f t="shared" si="23"/>
        <v>7</v>
      </c>
      <c r="N100" s="112">
        <f t="shared" si="19"/>
        <v>0</v>
      </c>
      <c r="O100" s="113">
        <f t="shared" si="24"/>
        <v>0.70140280561122248</v>
      </c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</row>
    <row r="101" spans="1:67" s="24" customFormat="1" ht="13.5" customHeight="1">
      <c r="A101" s="30" t="s">
        <v>15</v>
      </c>
      <c r="B101" s="117">
        <f>SUM(B95:B100)</f>
        <v>5</v>
      </c>
      <c r="C101" s="117">
        <f>SUM(C95:C100)</f>
        <v>0</v>
      </c>
      <c r="D101" s="117">
        <f>SUM(D95:D100)</f>
        <v>1</v>
      </c>
      <c r="E101" s="117">
        <f>SUM(E95:E100)</f>
        <v>0</v>
      </c>
      <c r="F101" s="117">
        <f t="shared" si="21"/>
        <v>6</v>
      </c>
      <c r="G101" s="118">
        <f t="shared" si="16"/>
        <v>0</v>
      </c>
      <c r="H101" s="119">
        <f t="shared" si="22"/>
        <v>3.5294117647058822</v>
      </c>
      <c r="I101" s="117">
        <f>SUM(I95:I100)</f>
        <v>81</v>
      </c>
      <c r="J101" s="117">
        <f>SUM(J95:J100)</f>
        <v>0</v>
      </c>
      <c r="K101" s="117">
        <f>SUM(K95:K100)</f>
        <v>6</v>
      </c>
      <c r="L101" s="117">
        <f>SUM(L95:L100)</f>
        <v>0</v>
      </c>
      <c r="M101" s="117">
        <f t="shared" si="23"/>
        <v>87</v>
      </c>
      <c r="N101" s="118">
        <f t="shared" si="19"/>
        <v>0</v>
      </c>
      <c r="O101" s="119">
        <f t="shared" si="24"/>
        <v>8.7174348697394795</v>
      </c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</row>
    <row r="102" spans="1:67" s="24" customFormat="1" ht="13.5" customHeight="1">
      <c r="A102" s="38" t="s">
        <v>35</v>
      </c>
      <c r="B102" s="37">
        <v>0</v>
      </c>
      <c r="C102" s="37">
        <v>0</v>
      </c>
      <c r="D102" s="37">
        <v>0</v>
      </c>
      <c r="E102" s="37">
        <v>0</v>
      </c>
      <c r="F102" s="114">
        <f t="shared" si="21"/>
        <v>0</v>
      </c>
      <c r="G102" s="115">
        <f t="shared" si="16"/>
        <v>0</v>
      </c>
      <c r="H102" s="116">
        <f t="shared" si="22"/>
        <v>0</v>
      </c>
      <c r="I102" s="114">
        <f>SUM(方向別!B49,方向別!I49,方向別!B102)</f>
        <v>11</v>
      </c>
      <c r="J102" s="114">
        <f>SUM(方向別!C49,方向別!J49,方向別!C102)</f>
        <v>0</v>
      </c>
      <c r="K102" s="114">
        <f>SUM(方向別!D49,方向別!K49,方向別!D102)</f>
        <v>1</v>
      </c>
      <c r="L102" s="114">
        <f>SUM(方向別!E49,方向別!L49,方向別!E102)</f>
        <v>0</v>
      </c>
      <c r="M102" s="114">
        <f t="shared" si="23"/>
        <v>12</v>
      </c>
      <c r="N102" s="115">
        <f t="shared" si="19"/>
        <v>0</v>
      </c>
      <c r="O102" s="116">
        <f t="shared" si="24"/>
        <v>1.2024048096192386</v>
      </c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</row>
    <row r="103" spans="1:67" s="26" customFormat="1" ht="13.5" customHeight="1">
      <c r="A103" s="34" t="s">
        <v>36</v>
      </c>
      <c r="B103" s="33">
        <v>3</v>
      </c>
      <c r="C103" s="33">
        <v>0</v>
      </c>
      <c r="D103" s="33">
        <v>5</v>
      </c>
      <c r="E103" s="33">
        <v>0</v>
      </c>
      <c r="F103" s="111">
        <f t="shared" si="21"/>
        <v>8</v>
      </c>
      <c r="G103" s="112">
        <f t="shared" si="16"/>
        <v>0</v>
      </c>
      <c r="H103" s="113">
        <f t="shared" si="22"/>
        <v>4.7058823529411766</v>
      </c>
      <c r="I103" s="111">
        <f>SUM(方向別!B50,方向別!I50,方向別!B103)</f>
        <v>11</v>
      </c>
      <c r="J103" s="111">
        <f>SUM(方向別!C50,方向別!J50,方向別!C103)</f>
        <v>0</v>
      </c>
      <c r="K103" s="111">
        <f>SUM(方向別!D50,方向別!K50,方向別!D103)</f>
        <v>6</v>
      </c>
      <c r="L103" s="111">
        <f>SUM(方向別!E50,方向別!L50,方向別!E103)</f>
        <v>0</v>
      </c>
      <c r="M103" s="111">
        <f t="shared" si="23"/>
        <v>17</v>
      </c>
      <c r="N103" s="112">
        <f t="shared" si="19"/>
        <v>0</v>
      </c>
      <c r="O103" s="113">
        <f t="shared" si="24"/>
        <v>1.7034068136272544</v>
      </c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67" s="26" customFormat="1" ht="13.5" customHeight="1">
      <c r="A104" s="34" t="s">
        <v>37</v>
      </c>
      <c r="B104" s="33">
        <v>2</v>
      </c>
      <c r="C104" s="33">
        <v>0</v>
      </c>
      <c r="D104" s="33">
        <v>0</v>
      </c>
      <c r="E104" s="33">
        <v>0</v>
      </c>
      <c r="F104" s="111">
        <f t="shared" si="21"/>
        <v>2</v>
      </c>
      <c r="G104" s="112">
        <f t="shared" si="16"/>
        <v>0</v>
      </c>
      <c r="H104" s="113">
        <f t="shared" si="22"/>
        <v>1.1764705882352942</v>
      </c>
      <c r="I104" s="111">
        <f>SUM(方向別!B51,方向別!I51,方向別!B104)</f>
        <v>7</v>
      </c>
      <c r="J104" s="111">
        <f>SUM(方向別!C51,方向別!J51,方向別!C104)</f>
        <v>1</v>
      </c>
      <c r="K104" s="111">
        <f>SUM(方向別!D51,方向別!K51,方向別!D104)</f>
        <v>1</v>
      </c>
      <c r="L104" s="111">
        <f>SUM(方向別!E51,方向別!L51,方向別!E104)</f>
        <v>0</v>
      </c>
      <c r="M104" s="111">
        <f t="shared" si="23"/>
        <v>9</v>
      </c>
      <c r="N104" s="112">
        <f t="shared" si="19"/>
        <v>11.1</v>
      </c>
      <c r="O104" s="113">
        <f t="shared" si="24"/>
        <v>0.90180360721442887</v>
      </c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67" s="23" customFormat="1" ht="13.5" customHeight="1">
      <c r="A105" s="34" t="s">
        <v>38</v>
      </c>
      <c r="B105" s="33">
        <v>1</v>
      </c>
      <c r="C105" s="33">
        <v>0</v>
      </c>
      <c r="D105" s="33">
        <v>1</v>
      </c>
      <c r="E105" s="33">
        <v>0</v>
      </c>
      <c r="F105" s="111">
        <f t="shared" si="21"/>
        <v>2</v>
      </c>
      <c r="G105" s="112">
        <f t="shared" si="16"/>
        <v>0</v>
      </c>
      <c r="H105" s="113">
        <f t="shared" si="22"/>
        <v>1.1764705882352942</v>
      </c>
      <c r="I105" s="111">
        <f>SUM(方向別!B52,方向別!I52,方向別!B105)</f>
        <v>5</v>
      </c>
      <c r="J105" s="111">
        <f>SUM(方向別!C52,方向別!J52,方向別!C105)</f>
        <v>0</v>
      </c>
      <c r="K105" s="111">
        <f>SUM(方向別!D52,方向別!K52,方向別!D105)</f>
        <v>1</v>
      </c>
      <c r="L105" s="111">
        <f>SUM(方向別!E52,方向別!L52,方向別!E105)</f>
        <v>0</v>
      </c>
      <c r="M105" s="111">
        <f t="shared" si="23"/>
        <v>6</v>
      </c>
      <c r="N105" s="112">
        <f t="shared" si="19"/>
        <v>0</v>
      </c>
      <c r="O105" s="113">
        <f t="shared" si="24"/>
        <v>0.60120240480961928</v>
      </c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</row>
    <row r="106" spans="1:67" s="23" customFormat="1" ht="13.5" customHeight="1">
      <c r="A106" s="34" t="s">
        <v>39</v>
      </c>
      <c r="B106" s="33">
        <v>1</v>
      </c>
      <c r="C106" s="33">
        <v>0</v>
      </c>
      <c r="D106" s="33">
        <v>1</v>
      </c>
      <c r="E106" s="33">
        <v>0</v>
      </c>
      <c r="F106" s="111">
        <f t="shared" si="21"/>
        <v>2</v>
      </c>
      <c r="G106" s="112">
        <f t="shared" si="16"/>
        <v>0</v>
      </c>
      <c r="H106" s="113">
        <f t="shared" si="22"/>
        <v>1.1764705882352942</v>
      </c>
      <c r="I106" s="111">
        <f>SUM(方向別!B53,方向別!I53,方向別!B106)</f>
        <v>6</v>
      </c>
      <c r="J106" s="111">
        <f>SUM(方向別!C53,方向別!J53,方向別!C106)</f>
        <v>0</v>
      </c>
      <c r="K106" s="111">
        <f>SUM(方向別!D53,方向別!K53,方向別!D106)</f>
        <v>1</v>
      </c>
      <c r="L106" s="111">
        <f>SUM(方向別!E53,方向別!L53,方向別!E106)</f>
        <v>0</v>
      </c>
      <c r="M106" s="111">
        <f t="shared" si="23"/>
        <v>7</v>
      </c>
      <c r="N106" s="112">
        <f t="shared" si="19"/>
        <v>0</v>
      </c>
      <c r="O106" s="113">
        <f t="shared" si="24"/>
        <v>0.70140280561122248</v>
      </c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</row>
    <row r="107" spans="1:67" s="24" customFormat="1" ht="13.5" customHeight="1">
      <c r="A107" s="34" t="s">
        <v>40</v>
      </c>
      <c r="B107" s="33">
        <v>0</v>
      </c>
      <c r="C107" s="33">
        <v>0</v>
      </c>
      <c r="D107" s="33">
        <v>0</v>
      </c>
      <c r="E107" s="33">
        <v>0</v>
      </c>
      <c r="F107" s="111">
        <f t="shared" si="21"/>
        <v>0</v>
      </c>
      <c r="G107" s="112">
        <f t="shared" si="16"/>
        <v>0</v>
      </c>
      <c r="H107" s="113">
        <f t="shared" si="22"/>
        <v>0</v>
      </c>
      <c r="I107" s="111">
        <f>SUM(方向別!B54,方向別!I54,方向別!B107)</f>
        <v>3</v>
      </c>
      <c r="J107" s="111">
        <f>SUM(方向別!C54,方向別!J54,方向別!C107)</f>
        <v>0</v>
      </c>
      <c r="K107" s="111">
        <f>SUM(方向別!D54,方向別!K54,方向別!D107)</f>
        <v>0</v>
      </c>
      <c r="L107" s="111">
        <f>SUM(方向別!E54,方向別!L54,方向別!E107)</f>
        <v>0</v>
      </c>
      <c r="M107" s="111">
        <f t="shared" si="23"/>
        <v>3</v>
      </c>
      <c r="N107" s="112">
        <f t="shared" si="19"/>
        <v>0</v>
      </c>
      <c r="O107" s="113">
        <f t="shared" si="24"/>
        <v>0.30060120240480964</v>
      </c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</row>
    <row r="108" spans="1:67" s="26" customFormat="1" ht="13.5" customHeight="1">
      <c r="A108" s="30" t="s">
        <v>15</v>
      </c>
      <c r="B108" s="117">
        <f>SUM(B102:B107)</f>
        <v>7</v>
      </c>
      <c r="C108" s="117">
        <f>SUM(C102:C107)</f>
        <v>0</v>
      </c>
      <c r="D108" s="117">
        <f>SUM(D102:D107)</f>
        <v>7</v>
      </c>
      <c r="E108" s="117">
        <f>SUM(E102:E107)</f>
        <v>0</v>
      </c>
      <c r="F108" s="117">
        <f t="shared" si="21"/>
        <v>14</v>
      </c>
      <c r="G108" s="118">
        <f t="shared" si="16"/>
        <v>0</v>
      </c>
      <c r="H108" s="119">
        <f t="shared" si="22"/>
        <v>8.235294117647058</v>
      </c>
      <c r="I108" s="117">
        <f>SUM(I102:I107)</f>
        <v>43</v>
      </c>
      <c r="J108" s="117">
        <f>SUM(J102:J107)</f>
        <v>1</v>
      </c>
      <c r="K108" s="117">
        <f>SUM(K102:K107)</f>
        <v>10</v>
      </c>
      <c r="L108" s="117">
        <f>SUM(L102:L107)</f>
        <v>0</v>
      </c>
      <c r="M108" s="117">
        <f t="shared" si="23"/>
        <v>54</v>
      </c>
      <c r="N108" s="118">
        <f t="shared" si="19"/>
        <v>1.9</v>
      </c>
      <c r="O108" s="119">
        <f t="shared" si="24"/>
        <v>5.4108216432865728</v>
      </c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67" s="23" customFormat="1" ht="13.5" customHeight="1">
      <c r="A109" s="34" t="s">
        <v>93</v>
      </c>
      <c r="B109" s="33">
        <v>4</v>
      </c>
      <c r="C109" s="33">
        <v>0</v>
      </c>
      <c r="D109" s="33">
        <v>0</v>
      </c>
      <c r="E109" s="33">
        <v>0</v>
      </c>
      <c r="F109" s="111">
        <f>SUM(B109:E109)</f>
        <v>4</v>
      </c>
      <c r="G109" s="112">
        <f>IF(SUM(C109,E109)=0,0,ROUND(SUM(C109,E109)/F109*100,1))</f>
        <v>0</v>
      </c>
      <c r="H109" s="113">
        <f>IF(F109=0,0,F109/F$112*100)</f>
        <v>2.3529411764705883</v>
      </c>
      <c r="I109" s="111">
        <f>SUM(方向別!B56,方向別!I56,方向別!B109)</f>
        <v>23</v>
      </c>
      <c r="J109" s="111">
        <f>SUM(方向別!C56,方向別!J56,方向別!C109)</f>
        <v>0</v>
      </c>
      <c r="K109" s="111">
        <f>SUM(方向別!D56,方向別!K56,方向別!D109)</f>
        <v>1</v>
      </c>
      <c r="L109" s="111">
        <f>SUM(方向別!E56,方向別!L56,方向別!E109)</f>
        <v>0</v>
      </c>
      <c r="M109" s="111">
        <f>SUM(I109:L109)</f>
        <v>24</v>
      </c>
      <c r="N109" s="112">
        <f>IF(SUM(J109,L109)=0,0,ROUND(SUM(J109,L109)/M109*100,1))</f>
        <v>0</v>
      </c>
      <c r="O109" s="113">
        <f>IF(M109=0,0,M109/M$112*100)</f>
        <v>2.4048096192384771</v>
      </c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</row>
    <row r="110" spans="1:67" s="23" customFormat="1" ht="13.5" customHeight="1">
      <c r="A110" s="34" t="s">
        <v>94</v>
      </c>
      <c r="B110" s="33">
        <v>8</v>
      </c>
      <c r="C110" s="33">
        <v>0</v>
      </c>
      <c r="D110" s="33">
        <v>0</v>
      </c>
      <c r="E110" s="33">
        <v>0</v>
      </c>
      <c r="F110" s="111">
        <f t="shared" ref="F110:F111" si="25">SUM(B110:E110)</f>
        <v>8</v>
      </c>
      <c r="G110" s="112">
        <f t="shared" si="16"/>
        <v>0</v>
      </c>
      <c r="H110" s="113">
        <f t="shared" ref="H110:H111" si="26">IF(F110=0,0,F110/F$112*100)</f>
        <v>4.7058823529411766</v>
      </c>
      <c r="I110" s="111">
        <f>SUM(方向別!B57,方向別!I57,方向別!B110)</f>
        <v>32</v>
      </c>
      <c r="J110" s="111">
        <f>SUM(方向別!C57,方向別!J57,方向別!C110)</f>
        <v>0</v>
      </c>
      <c r="K110" s="111">
        <f>SUM(方向別!D57,方向別!K57,方向別!D110)</f>
        <v>0</v>
      </c>
      <c r="L110" s="111">
        <f>SUM(方向別!E57,方向別!L57,方向別!E110)</f>
        <v>0</v>
      </c>
      <c r="M110" s="111">
        <f t="shared" ref="M110:M111" si="27">SUM(I110:L110)</f>
        <v>32</v>
      </c>
      <c r="N110" s="112">
        <f t="shared" si="19"/>
        <v>0</v>
      </c>
      <c r="O110" s="113">
        <f t="shared" ref="O110:O111" si="28">IF(M110=0,0,M110/M$112*100)</f>
        <v>3.2064128256513023</v>
      </c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</row>
    <row r="111" spans="1:67" s="23" customFormat="1" ht="13.5" customHeight="1">
      <c r="A111" s="34" t="s">
        <v>95</v>
      </c>
      <c r="B111" s="33">
        <v>5</v>
      </c>
      <c r="C111" s="33">
        <v>0</v>
      </c>
      <c r="D111" s="33">
        <v>0</v>
      </c>
      <c r="E111" s="33">
        <v>0</v>
      </c>
      <c r="F111" s="111">
        <f t="shared" si="25"/>
        <v>5</v>
      </c>
      <c r="G111" s="112">
        <f t="shared" si="16"/>
        <v>0</v>
      </c>
      <c r="H111" s="113">
        <f t="shared" si="26"/>
        <v>2.9411764705882351</v>
      </c>
      <c r="I111" s="111">
        <f>SUM(方向別!B58,方向別!I58,方向別!B111)</f>
        <v>23</v>
      </c>
      <c r="J111" s="111">
        <f>SUM(方向別!C58,方向別!J58,方向別!C111)</f>
        <v>0</v>
      </c>
      <c r="K111" s="111">
        <f>SUM(方向別!D58,方向別!K58,方向別!D111)</f>
        <v>1</v>
      </c>
      <c r="L111" s="111">
        <f>SUM(方向別!E58,方向別!L58,方向別!E111)</f>
        <v>1</v>
      </c>
      <c r="M111" s="111">
        <f t="shared" si="27"/>
        <v>25</v>
      </c>
      <c r="N111" s="112">
        <f t="shared" si="19"/>
        <v>4</v>
      </c>
      <c r="O111" s="113">
        <f t="shared" si="28"/>
        <v>2.5050100200400802</v>
      </c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</row>
    <row r="112" spans="1:67" s="23" customFormat="1" ht="13.5" customHeight="1">
      <c r="A112" s="30" t="s">
        <v>41</v>
      </c>
      <c r="B112" s="117">
        <f t="shared" ref="B112:E112" si="29">SUM(B64:B72,B79,B86:B94,B101,B108,B109:B111)</f>
        <v>141</v>
      </c>
      <c r="C112" s="117">
        <f t="shared" si="29"/>
        <v>3</v>
      </c>
      <c r="D112" s="117">
        <f t="shared" si="29"/>
        <v>19</v>
      </c>
      <c r="E112" s="117">
        <f t="shared" si="29"/>
        <v>7</v>
      </c>
      <c r="F112" s="117">
        <f t="shared" si="21"/>
        <v>170</v>
      </c>
      <c r="G112" s="118">
        <f t="shared" si="16"/>
        <v>5.9</v>
      </c>
      <c r="H112" s="119">
        <f t="shared" si="22"/>
        <v>100</v>
      </c>
      <c r="I112" s="117">
        <f>SUM(I64:I72,I79,I86:I94,I101,I108,I109:I111)</f>
        <v>868</v>
      </c>
      <c r="J112" s="117">
        <f>SUM(J64:J72,J79,J86:J94,J101,J108,J109:J111)</f>
        <v>18</v>
      </c>
      <c r="K112" s="117">
        <f>SUM(K64:K72,K79,K86:K94,K101,K108,K109:K111)</f>
        <v>86</v>
      </c>
      <c r="L112" s="117">
        <f>SUM(L64:L72,L79,L86:L94,L101,L108,L109:L111)</f>
        <v>26</v>
      </c>
      <c r="M112" s="117">
        <f t="shared" si="23"/>
        <v>998</v>
      </c>
      <c r="N112" s="118">
        <f t="shared" si="19"/>
        <v>4.4000000000000004</v>
      </c>
      <c r="O112" s="119">
        <f t="shared" si="24"/>
        <v>100</v>
      </c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</row>
    <row r="113" spans="1:67" s="23" customFormat="1" ht="12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</row>
    <row r="114" spans="1:67" s="23" customFormat="1" ht="12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</row>
    <row r="115" spans="1:67" s="24" customFormat="1" ht="12" customHeight="1">
      <c r="A115" s="49" t="s">
        <v>0</v>
      </c>
      <c r="B115" s="48">
        <v>4</v>
      </c>
      <c r="C115" s="47"/>
      <c r="D115" s="47"/>
      <c r="E115" s="47"/>
      <c r="F115" s="47"/>
      <c r="G115" s="47"/>
      <c r="H115" s="46"/>
      <c r="I115" s="48">
        <v>5</v>
      </c>
      <c r="J115" s="47"/>
      <c r="K115" s="47"/>
      <c r="L115" s="47"/>
      <c r="M115" s="47"/>
      <c r="N115" s="47"/>
      <c r="O115" s="46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</row>
    <row r="116" spans="1:67" s="26" customFormat="1" ht="39.6" customHeight="1">
      <c r="A116" s="92" t="s">
        <v>1</v>
      </c>
      <c r="B116" s="43" t="s">
        <v>2</v>
      </c>
      <c r="C116" s="42" t="s">
        <v>3</v>
      </c>
      <c r="D116" s="41" t="s">
        <v>4</v>
      </c>
      <c r="E116" s="42" t="s">
        <v>5</v>
      </c>
      <c r="F116" s="41" t="s">
        <v>6</v>
      </c>
      <c r="G116" s="41" t="s">
        <v>7</v>
      </c>
      <c r="H116" s="44" t="s">
        <v>8</v>
      </c>
      <c r="I116" s="43" t="s">
        <v>2</v>
      </c>
      <c r="J116" s="41" t="s">
        <v>3</v>
      </c>
      <c r="K116" s="41" t="s">
        <v>4</v>
      </c>
      <c r="L116" s="42" t="s">
        <v>5</v>
      </c>
      <c r="M116" s="41" t="s">
        <v>6</v>
      </c>
      <c r="N116" s="41" t="s">
        <v>7</v>
      </c>
      <c r="O116" s="40" t="s">
        <v>8</v>
      </c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</row>
    <row r="117" spans="1:67" s="23" customFormat="1" ht="13.5" customHeight="1">
      <c r="A117" s="38" t="s">
        <v>84</v>
      </c>
      <c r="B117" s="33">
        <v>2</v>
      </c>
      <c r="C117" s="33">
        <v>0</v>
      </c>
      <c r="D117" s="33">
        <v>0</v>
      </c>
      <c r="E117" s="33">
        <v>0</v>
      </c>
      <c r="F117" s="111">
        <f>SUM(B117:E117)</f>
        <v>2</v>
      </c>
      <c r="G117" s="112">
        <f>IF(SUM(C117,E117)=0,0,ROUND(SUM(C117,E117)/F117*100,1))</f>
        <v>0</v>
      </c>
      <c r="H117" s="113">
        <f>IF(F117=0,0,F117/F$165*100)</f>
        <v>2.083333333333333</v>
      </c>
      <c r="I117" s="33">
        <v>1</v>
      </c>
      <c r="J117" s="33">
        <v>0</v>
      </c>
      <c r="K117" s="33">
        <v>0</v>
      </c>
      <c r="L117" s="33">
        <v>0</v>
      </c>
      <c r="M117" s="111">
        <f>SUM(I117:L117)</f>
        <v>1</v>
      </c>
      <c r="N117" s="112">
        <f>IF(SUM(J117,L117)=0,0,ROUND(SUM(J117,L117)/M117*100,1))</f>
        <v>0</v>
      </c>
      <c r="O117" s="113">
        <f>IF(M117=0,0,M117/M$165*100)</f>
        <v>1.1627906976744187</v>
      </c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</row>
    <row r="118" spans="1:67" s="23" customFormat="1" ht="13.5" customHeight="1">
      <c r="A118" s="34" t="s">
        <v>85</v>
      </c>
      <c r="B118" s="33">
        <v>1</v>
      </c>
      <c r="C118" s="33">
        <v>0</v>
      </c>
      <c r="D118" s="33">
        <v>0</v>
      </c>
      <c r="E118" s="33">
        <v>0</v>
      </c>
      <c r="F118" s="111">
        <f t="shared" ref="F118:F125" si="30">SUM(B118:E118)</f>
        <v>1</v>
      </c>
      <c r="G118" s="112">
        <f t="shared" ref="G118:G165" si="31">IF(SUM(C118,E118)=0,0,ROUND(SUM(C118,E118)/F118*100,1))</f>
        <v>0</v>
      </c>
      <c r="H118" s="113">
        <f t="shared" ref="H118:H125" si="32">IF(F118=0,0,F118/F$165*100)</f>
        <v>1.0416666666666665</v>
      </c>
      <c r="I118" s="33">
        <v>0</v>
      </c>
      <c r="J118" s="33">
        <v>0</v>
      </c>
      <c r="K118" s="33">
        <v>0</v>
      </c>
      <c r="L118" s="33">
        <v>0</v>
      </c>
      <c r="M118" s="111">
        <f t="shared" ref="M118:M125" si="33">SUM(I118:L118)</f>
        <v>0</v>
      </c>
      <c r="N118" s="112">
        <f t="shared" ref="N118:N165" si="34">IF(SUM(J118,L118)=0,0,ROUND(SUM(J118,L118)/M118*100,1))</f>
        <v>0</v>
      </c>
      <c r="O118" s="113">
        <f t="shared" ref="O118:O125" si="35">IF(M118=0,0,M118/M$165*100)</f>
        <v>0</v>
      </c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</row>
    <row r="119" spans="1:67" s="23" customFormat="1" ht="13.5" customHeight="1">
      <c r="A119" s="34" t="s">
        <v>86</v>
      </c>
      <c r="B119" s="33">
        <v>0</v>
      </c>
      <c r="C119" s="33">
        <v>0</v>
      </c>
      <c r="D119" s="33">
        <v>0</v>
      </c>
      <c r="E119" s="33">
        <v>0</v>
      </c>
      <c r="F119" s="111">
        <f t="shared" si="30"/>
        <v>0</v>
      </c>
      <c r="G119" s="112">
        <f t="shared" si="31"/>
        <v>0</v>
      </c>
      <c r="H119" s="113">
        <f t="shared" si="32"/>
        <v>0</v>
      </c>
      <c r="I119" s="33">
        <v>0</v>
      </c>
      <c r="J119" s="33">
        <v>0</v>
      </c>
      <c r="K119" s="33">
        <v>0</v>
      </c>
      <c r="L119" s="33">
        <v>0</v>
      </c>
      <c r="M119" s="111">
        <f t="shared" si="33"/>
        <v>0</v>
      </c>
      <c r="N119" s="112">
        <f t="shared" si="34"/>
        <v>0</v>
      </c>
      <c r="O119" s="113">
        <f t="shared" si="35"/>
        <v>0</v>
      </c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</row>
    <row r="120" spans="1:67" s="23" customFormat="1" ht="13.5" customHeight="1">
      <c r="A120" s="34" t="s">
        <v>87</v>
      </c>
      <c r="B120" s="33">
        <v>0</v>
      </c>
      <c r="C120" s="33">
        <v>0</v>
      </c>
      <c r="D120" s="33">
        <v>0</v>
      </c>
      <c r="E120" s="33">
        <v>0</v>
      </c>
      <c r="F120" s="111">
        <f t="shared" si="30"/>
        <v>0</v>
      </c>
      <c r="G120" s="112">
        <f t="shared" si="31"/>
        <v>0</v>
      </c>
      <c r="H120" s="113">
        <f t="shared" si="32"/>
        <v>0</v>
      </c>
      <c r="I120" s="33">
        <v>0</v>
      </c>
      <c r="J120" s="33">
        <v>0</v>
      </c>
      <c r="K120" s="33">
        <v>0</v>
      </c>
      <c r="L120" s="33">
        <v>0</v>
      </c>
      <c r="M120" s="111">
        <f t="shared" si="33"/>
        <v>0</v>
      </c>
      <c r="N120" s="112">
        <f t="shared" si="34"/>
        <v>0</v>
      </c>
      <c r="O120" s="113">
        <f t="shared" si="35"/>
        <v>0</v>
      </c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</row>
    <row r="121" spans="1:67" s="23" customFormat="1" ht="13.5" customHeight="1">
      <c r="A121" s="34" t="s">
        <v>88</v>
      </c>
      <c r="B121" s="33">
        <v>0</v>
      </c>
      <c r="C121" s="33">
        <v>0</v>
      </c>
      <c r="D121" s="33">
        <v>0</v>
      </c>
      <c r="E121" s="33">
        <v>0</v>
      </c>
      <c r="F121" s="111">
        <f t="shared" si="30"/>
        <v>0</v>
      </c>
      <c r="G121" s="112">
        <f t="shared" si="31"/>
        <v>0</v>
      </c>
      <c r="H121" s="113">
        <f t="shared" si="32"/>
        <v>0</v>
      </c>
      <c r="I121" s="33">
        <v>0</v>
      </c>
      <c r="J121" s="33">
        <v>0</v>
      </c>
      <c r="K121" s="33">
        <v>0</v>
      </c>
      <c r="L121" s="33">
        <v>0</v>
      </c>
      <c r="M121" s="111">
        <f t="shared" si="33"/>
        <v>0</v>
      </c>
      <c r="N121" s="112">
        <f t="shared" si="34"/>
        <v>0</v>
      </c>
      <c r="O121" s="113">
        <f t="shared" si="35"/>
        <v>0</v>
      </c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</row>
    <row r="122" spans="1:67" s="23" customFormat="1" ht="13.5" customHeight="1">
      <c r="A122" s="34" t="s">
        <v>89</v>
      </c>
      <c r="B122" s="33">
        <v>0</v>
      </c>
      <c r="C122" s="33">
        <v>0</v>
      </c>
      <c r="D122" s="33">
        <v>0</v>
      </c>
      <c r="E122" s="33">
        <v>0</v>
      </c>
      <c r="F122" s="111">
        <f t="shared" si="30"/>
        <v>0</v>
      </c>
      <c r="G122" s="112">
        <f t="shared" si="31"/>
        <v>0</v>
      </c>
      <c r="H122" s="113">
        <f t="shared" si="32"/>
        <v>0</v>
      </c>
      <c r="I122" s="33">
        <v>0</v>
      </c>
      <c r="J122" s="33">
        <v>0</v>
      </c>
      <c r="K122" s="33">
        <v>0</v>
      </c>
      <c r="L122" s="33">
        <v>0</v>
      </c>
      <c r="M122" s="111">
        <f t="shared" si="33"/>
        <v>0</v>
      </c>
      <c r="N122" s="112">
        <f t="shared" si="34"/>
        <v>0</v>
      </c>
      <c r="O122" s="113">
        <f t="shared" si="35"/>
        <v>0</v>
      </c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</row>
    <row r="123" spans="1:67" s="23" customFormat="1" ht="13.5" customHeight="1">
      <c r="A123" s="34" t="s">
        <v>90</v>
      </c>
      <c r="B123" s="33">
        <v>0</v>
      </c>
      <c r="C123" s="33">
        <v>0</v>
      </c>
      <c r="D123" s="33">
        <v>0</v>
      </c>
      <c r="E123" s="33">
        <v>0</v>
      </c>
      <c r="F123" s="111">
        <f t="shared" si="30"/>
        <v>0</v>
      </c>
      <c r="G123" s="112">
        <f t="shared" si="31"/>
        <v>0</v>
      </c>
      <c r="H123" s="113">
        <f t="shared" si="32"/>
        <v>0</v>
      </c>
      <c r="I123" s="33">
        <v>0</v>
      </c>
      <c r="J123" s="33">
        <v>0</v>
      </c>
      <c r="K123" s="33">
        <v>0</v>
      </c>
      <c r="L123" s="33">
        <v>0</v>
      </c>
      <c r="M123" s="111">
        <f t="shared" si="33"/>
        <v>0</v>
      </c>
      <c r="N123" s="112">
        <f t="shared" si="34"/>
        <v>0</v>
      </c>
      <c r="O123" s="113">
        <f t="shared" si="35"/>
        <v>0</v>
      </c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</row>
    <row r="124" spans="1:67" s="23" customFormat="1" ht="13.5" customHeight="1">
      <c r="A124" s="34" t="s">
        <v>91</v>
      </c>
      <c r="B124" s="33">
        <v>1</v>
      </c>
      <c r="C124" s="33">
        <v>0</v>
      </c>
      <c r="D124" s="33">
        <v>0</v>
      </c>
      <c r="E124" s="33">
        <v>0</v>
      </c>
      <c r="F124" s="111">
        <f t="shared" si="30"/>
        <v>1</v>
      </c>
      <c r="G124" s="112">
        <f t="shared" si="31"/>
        <v>0</v>
      </c>
      <c r="H124" s="113">
        <f t="shared" si="32"/>
        <v>1.0416666666666665</v>
      </c>
      <c r="I124" s="33">
        <v>2</v>
      </c>
      <c r="J124" s="33">
        <v>0</v>
      </c>
      <c r="K124" s="33">
        <v>0</v>
      </c>
      <c r="L124" s="33">
        <v>0</v>
      </c>
      <c r="M124" s="111">
        <f t="shared" si="33"/>
        <v>2</v>
      </c>
      <c r="N124" s="112">
        <f t="shared" si="34"/>
        <v>0</v>
      </c>
      <c r="O124" s="113">
        <f t="shared" si="35"/>
        <v>2.3255813953488373</v>
      </c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</row>
    <row r="125" spans="1:67" s="23" customFormat="1" ht="13.5" customHeight="1">
      <c r="A125" s="34" t="s">
        <v>92</v>
      </c>
      <c r="B125" s="33">
        <v>0</v>
      </c>
      <c r="C125" s="33">
        <v>0</v>
      </c>
      <c r="D125" s="33">
        <v>0</v>
      </c>
      <c r="E125" s="33">
        <v>0</v>
      </c>
      <c r="F125" s="111">
        <f t="shared" si="30"/>
        <v>0</v>
      </c>
      <c r="G125" s="112">
        <f t="shared" si="31"/>
        <v>0</v>
      </c>
      <c r="H125" s="113">
        <f t="shared" si="32"/>
        <v>0</v>
      </c>
      <c r="I125" s="33">
        <v>4</v>
      </c>
      <c r="J125" s="33">
        <v>0</v>
      </c>
      <c r="K125" s="33">
        <v>0</v>
      </c>
      <c r="L125" s="33">
        <v>0</v>
      </c>
      <c r="M125" s="111">
        <f t="shared" si="33"/>
        <v>4</v>
      </c>
      <c r="N125" s="112">
        <f t="shared" si="34"/>
        <v>0</v>
      </c>
      <c r="O125" s="113">
        <f t="shared" si="35"/>
        <v>4.6511627906976747</v>
      </c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</row>
    <row r="126" spans="1:67" s="23" customFormat="1" ht="13.5" customHeight="1">
      <c r="A126" s="38" t="s">
        <v>9</v>
      </c>
      <c r="B126" s="37">
        <v>1</v>
      </c>
      <c r="C126" s="37">
        <v>0</v>
      </c>
      <c r="D126" s="37">
        <v>0</v>
      </c>
      <c r="E126" s="37">
        <v>0</v>
      </c>
      <c r="F126" s="114">
        <f t="shared" ref="F126:F165" si="36">SUM(B126:E126)</f>
        <v>1</v>
      </c>
      <c r="G126" s="115">
        <f t="shared" si="31"/>
        <v>0</v>
      </c>
      <c r="H126" s="116">
        <f t="shared" ref="H126:H165" si="37">IF(F126=0,0,F126/F$165*100)</f>
        <v>1.0416666666666665</v>
      </c>
      <c r="I126" s="37">
        <v>1</v>
      </c>
      <c r="J126" s="37">
        <v>0</v>
      </c>
      <c r="K126" s="37">
        <v>0</v>
      </c>
      <c r="L126" s="37">
        <v>0</v>
      </c>
      <c r="M126" s="114">
        <f t="shared" ref="M126:M161" si="38">SUM(I126:L126)</f>
        <v>1</v>
      </c>
      <c r="N126" s="115">
        <f t="shared" si="34"/>
        <v>0</v>
      </c>
      <c r="O126" s="116">
        <f t="shared" ref="O126:O165" si="39">IF(M126=0,0,M126/M$165*100)</f>
        <v>1.1627906976744187</v>
      </c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</row>
    <row r="127" spans="1:67" s="23" customFormat="1" ht="13.5" customHeight="1">
      <c r="A127" s="34" t="s">
        <v>10</v>
      </c>
      <c r="B127" s="33">
        <v>2</v>
      </c>
      <c r="C127" s="33">
        <v>0</v>
      </c>
      <c r="D127" s="33">
        <v>0</v>
      </c>
      <c r="E127" s="33">
        <v>0</v>
      </c>
      <c r="F127" s="111">
        <f t="shared" si="36"/>
        <v>2</v>
      </c>
      <c r="G127" s="112">
        <f t="shared" si="31"/>
        <v>0</v>
      </c>
      <c r="H127" s="113">
        <f t="shared" si="37"/>
        <v>2.083333333333333</v>
      </c>
      <c r="I127" s="33">
        <v>0</v>
      </c>
      <c r="J127" s="33">
        <v>0</v>
      </c>
      <c r="K127" s="33">
        <v>0</v>
      </c>
      <c r="L127" s="33">
        <v>0</v>
      </c>
      <c r="M127" s="111">
        <f t="shared" si="38"/>
        <v>0</v>
      </c>
      <c r="N127" s="112">
        <f t="shared" si="34"/>
        <v>0</v>
      </c>
      <c r="O127" s="113">
        <f t="shared" si="39"/>
        <v>0</v>
      </c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</row>
    <row r="128" spans="1:67" s="24" customFormat="1" ht="13.5" customHeight="1">
      <c r="A128" s="34" t="s">
        <v>11</v>
      </c>
      <c r="B128" s="33">
        <v>2</v>
      </c>
      <c r="C128" s="33">
        <v>0</v>
      </c>
      <c r="D128" s="33">
        <v>0</v>
      </c>
      <c r="E128" s="33">
        <v>0</v>
      </c>
      <c r="F128" s="111">
        <f t="shared" si="36"/>
        <v>2</v>
      </c>
      <c r="G128" s="112">
        <f t="shared" si="31"/>
        <v>0</v>
      </c>
      <c r="H128" s="113">
        <f t="shared" si="37"/>
        <v>2.083333333333333</v>
      </c>
      <c r="I128" s="33">
        <v>0</v>
      </c>
      <c r="J128" s="33">
        <v>0</v>
      </c>
      <c r="K128" s="33">
        <v>0</v>
      </c>
      <c r="L128" s="33">
        <v>0</v>
      </c>
      <c r="M128" s="111">
        <f t="shared" si="38"/>
        <v>0</v>
      </c>
      <c r="N128" s="112">
        <f t="shared" si="34"/>
        <v>0</v>
      </c>
      <c r="O128" s="113">
        <f t="shared" si="39"/>
        <v>0</v>
      </c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</row>
    <row r="129" spans="1:67" s="26" customFormat="1" ht="13.5" customHeight="1">
      <c r="A129" s="34" t="s">
        <v>12</v>
      </c>
      <c r="B129" s="33">
        <v>2</v>
      </c>
      <c r="C129" s="33">
        <v>0</v>
      </c>
      <c r="D129" s="33">
        <v>0</v>
      </c>
      <c r="E129" s="33">
        <v>0</v>
      </c>
      <c r="F129" s="111">
        <f t="shared" si="36"/>
        <v>2</v>
      </c>
      <c r="G129" s="112">
        <f t="shared" si="31"/>
        <v>0</v>
      </c>
      <c r="H129" s="113">
        <f t="shared" si="37"/>
        <v>2.083333333333333</v>
      </c>
      <c r="I129" s="33">
        <v>0</v>
      </c>
      <c r="J129" s="33">
        <v>0</v>
      </c>
      <c r="K129" s="33">
        <v>0</v>
      </c>
      <c r="L129" s="33">
        <v>0</v>
      </c>
      <c r="M129" s="111">
        <f t="shared" si="38"/>
        <v>0</v>
      </c>
      <c r="N129" s="112">
        <f t="shared" si="34"/>
        <v>0</v>
      </c>
      <c r="O129" s="113">
        <f t="shared" si="39"/>
        <v>0</v>
      </c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</row>
    <row r="130" spans="1:67" s="24" customFormat="1" ht="13.5" customHeight="1">
      <c r="A130" s="34" t="s">
        <v>13</v>
      </c>
      <c r="B130" s="33">
        <v>4</v>
      </c>
      <c r="C130" s="33">
        <v>0</v>
      </c>
      <c r="D130" s="33">
        <v>0</v>
      </c>
      <c r="E130" s="33">
        <v>0</v>
      </c>
      <c r="F130" s="111">
        <f t="shared" si="36"/>
        <v>4</v>
      </c>
      <c r="G130" s="112">
        <f t="shared" si="31"/>
        <v>0</v>
      </c>
      <c r="H130" s="113">
        <f t="shared" si="37"/>
        <v>4.1666666666666661</v>
      </c>
      <c r="I130" s="33">
        <v>1</v>
      </c>
      <c r="J130" s="33">
        <v>0</v>
      </c>
      <c r="K130" s="33">
        <v>0</v>
      </c>
      <c r="L130" s="33">
        <v>1</v>
      </c>
      <c r="M130" s="111">
        <f t="shared" si="38"/>
        <v>2</v>
      </c>
      <c r="N130" s="112">
        <f t="shared" si="34"/>
        <v>50</v>
      </c>
      <c r="O130" s="113">
        <f t="shared" si="39"/>
        <v>2.3255813953488373</v>
      </c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</row>
    <row r="131" spans="1:67" s="24" customFormat="1" ht="13.5" customHeight="1">
      <c r="A131" s="34" t="s">
        <v>14</v>
      </c>
      <c r="B131" s="33">
        <v>3</v>
      </c>
      <c r="C131" s="33">
        <v>0</v>
      </c>
      <c r="D131" s="33">
        <v>0</v>
      </c>
      <c r="E131" s="33">
        <v>0</v>
      </c>
      <c r="F131" s="111">
        <f t="shared" si="36"/>
        <v>3</v>
      </c>
      <c r="G131" s="112">
        <f t="shared" si="31"/>
        <v>0</v>
      </c>
      <c r="H131" s="113">
        <f t="shared" si="37"/>
        <v>3.125</v>
      </c>
      <c r="I131" s="33">
        <v>0</v>
      </c>
      <c r="J131" s="33">
        <v>0</v>
      </c>
      <c r="K131" s="33">
        <v>0</v>
      </c>
      <c r="L131" s="33">
        <v>0</v>
      </c>
      <c r="M131" s="111">
        <f t="shared" si="38"/>
        <v>0</v>
      </c>
      <c r="N131" s="112">
        <f t="shared" si="34"/>
        <v>0</v>
      </c>
      <c r="O131" s="113">
        <f t="shared" si="39"/>
        <v>0</v>
      </c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</row>
    <row r="132" spans="1:67" s="24" customFormat="1" ht="13.5" customHeight="1">
      <c r="A132" s="30" t="s">
        <v>15</v>
      </c>
      <c r="B132" s="117">
        <f>SUM(B126:B131)</f>
        <v>14</v>
      </c>
      <c r="C132" s="117">
        <f>SUM(C126:C131)</f>
        <v>0</v>
      </c>
      <c r="D132" s="117">
        <f>SUM(D126:D131)</f>
        <v>0</v>
      </c>
      <c r="E132" s="117">
        <f>SUM(E126:E131)</f>
        <v>0</v>
      </c>
      <c r="F132" s="117">
        <f t="shared" si="36"/>
        <v>14</v>
      </c>
      <c r="G132" s="118">
        <f t="shared" si="31"/>
        <v>0</v>
      </c>
      <c r="H132" s="119">
        <f t="shared" si="37"/>
        <v>14.583333333333334</v>
      </c>
      <c r="I132" s="117">
        <f>SUM(I126:I131)</f>
        <v>2</v>
      </c>
      <c r="J132" s="117">
        <f>SUM(J126:J131)</f>
        <v>0</v>
      </c>
      <c r="K132" s="117">
        <f>SUM(K126:K131)</f>
        <v>0</v>
      </c>
      <c r="L132" s="117">
        <f>SUM(L126:L131)</f>
        <v>1</v>
      </c>
      <c r="M132" s="117">
        <f t="shared" si="38"/>
        <v>3</v>
      </c>
      <c r="N132" s="118">
        <f t="shared" si="34"/>
        <v>33.299999999999997</v>
      </c>
      <c r="O132" s="119">
        <f t="shared" si="39"/>
        <v>3.4883720930232558</v>
      </c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</row>
    <row r="133" spans="1:67" s="26" customFormat="1" ht="13.5" customHeight="1">
      <c r="A133" s="38" t="s">
        <v>16</v>
      </c>
      <c r="B133" s="37">
        <v>2</v>
      </c>
      <c r="C133" s="37">
        <v>0</v>
      </c>
      <c r="D133" s="37">
        <v>0</v>
      </c>
      <c r="E133" s="37">
        <v>0</v>
      </c>
      <c r="F133" s="114">
        <f t="shared" si="36"/>
        <v>2</v>
      </c>
      <c r="G133" s="115">
        <f t="shared" si="31"/>
        <v>0</v>
      </c>
      <c r="H133" s="116">
        <f t="shared" si="37"/>
        <v>2.083333333333333</v>
      </c>
      <c r="I133" s="37">
        <v>2</v>
      </c>
      <c r="J133" s="37">
        <v>0</v>
      </c>
      <c r="K133" s="37">
        <v>0</v>
      </c>
      <c r="L133" s="37">
        <v>0</v>
      </c>
      <c r="M133" s="114">
        <f t="shared" si="38"/>
        <v>2</v>
      </c>
      <c r="N133" s="115">
        <f t="shared" si="34"/>
        <v>0</v>
      </c>
      <c r="O133" s="116">
        <f t="shared" si="39"/>
        <v>2.3255813953488373</v>
      </c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67" s="26" customFormat="1" ht="13.5" customHeight="1">
      <c r="A134" s="34" t="s">
        <v>17</v>
      </c>
      <c r="B134" s="33">
        <v>5</v>
      </c>
      <c r="C134" s="33">
        <v>0</v>
      </c>
      <c r="D134" s="33">
        <v>0</v>
      </c>
      <c r="E134" s="33">
        <v>0</v>
      </c>
      <c r="F134" s="111">
        <f t="shared" si="36"/>
        <v>5</v>
      </c>
      <c r="G134" s="112">
        <f t="shared" si="31"/>
        <v>0</v>
      </c>
      <c r="H134" s="113">
        <f t="shared" si="37"/>
        <v>5.2083333333333339</v>
      </c>
      <c r="I134" s="33">
        <v>2</v>
      </c>
      <c r="J134" s="33">
        <v>0</v>
      </c>
      <c r="K134" s="33">
        <v>0</v>
      </c>
      <c r="L134" s="33">
        <v>0</v>
      </c>
      <c r="M134" s="111">
        <f t="shared" si="38"/>
        <v>2</v>
      </c>
      <c r="N134" s="112">
        <f t="shared" si="34"/>
        <v>0</v>
      </c>
      <c r="O134" s="113">
        <f t="shared" si="39"/>
        <v>2.3255813953488373</v>
      </c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67" s="26" customFormat="1" ht="13.5" customHeight="1">
      <c r="A135" s="34" t="s">
        <v>18</v>
      </c>
      <c r="B135" s="33">
        <v>0</v>
      </c>
      <c r="C135" s="33">
        <v>0</v>
      </c>
      <c r="D135" s="33">
        <v>0</v>
      </c>
      <c r="E135" s="33">
        <v>0</v>
      </c>
      <c r="F135" s="111">
        <f t="shared" si="36"/>
        <v>0</v>
      </c>
      <c r="G135" s="112">
        <f t="shared" si="31"/>
        <v>0</v>
      </c>
      <c r="H135" s="113">
        <f t="shared" si="37"/>
        <v>0</v>
      </c>
      <c r="I135" s="33">
        <v>2</v>
      </c>
      <c r="J135" s="33">
        <v>0</v>
      </c>
      <c r="K135" s="33">
        <v>0</v>
      </c>
      <c r="L135" s="33">
        <v>0</v>
      </c>
      <c r="M135" s="111">
        <f t="shared" si="38"/>
        <v>2</v>
      </c>
      <c r="N135" s="112">
        <f t="shared" si="34"/>
        <v>0</v>
      </c>
      <c r="O135" s="113">
        <f t="shared" si="39"/>
        <v>2.3255813953488373</v>
      </c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</row>
    <row r="136" spans="1:67" s="24" customFormat="1" ht="13.5" customHeight="1">
      <c r="A136" s="34" t="s">
        <v>19</v>
      </c>
      <c r="B136" s="33">
        <v>1</v>
      </c>
      <c r="C136" s="33">
        <v>0</v>
      </c>
      <c r="D136" s="33">
        <v>1</v>
      </c>
      <c r="E136" s="33">
        <v>0</v>
      </c>
      <c r="F136" s="111">
        <f t="shared" si="36"/>
        <v>2</v>
      </c>
      <c r="G136" s="112">
        <f t="shared" si="31"/>
        <v>0</v>
      </c>
      <c r="H136" s="113">
        <f t="shared" si="37"/>
        <v>2.083333333333333</v>
      </c>
      <c r="I136" s="33">
        <v>0</v>
      </c>
      <c r="J136" s="33">
        <v>0</v>
      </c>
      <c r="K136" s="33">
        <v>1</v>
      </c>
      <c r="L136" s="33">
        <v>0</v>
      </c>
      <c r="M136" s="111">
        <f t="shared" si="38"/>
        <v>1</v>
      </c>
      <c r="N136" s="112">
        <f t="shared" si="34"/>
        <v>0</v>
      </c>
      <c r="O136" s="113">
        <f t="shared" si="39"/>
        <v>1.1627906976744187</v>
      </c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</row>
    <row r="137" spans="1:67" s="26" customFormat="1" ht="13.5" customHeight="1">
      <c r="A137" s="34" t="s">
        <v>20</v>
      </c>
      <c r="B137" s="33">
        <v>2</v>
      </c>
      <c r="C137" s="33">
        <v>0</v>
      </c>
      <c r="D137" s="33">
        <v>0</v>
      </c>
      <c r="E137" s="33">
        <v>0</v>
      </c>
      <c r="F137" s="111">
        <f t="shared" si="36"/>
        <v>2</v>
      </c>
      <c r="G137" s="112">
        <f t="shared" si="31"/>
        <v>0</v>
      </c>
      <c r="H137" s="113">
        <f t="shared" si="37"/>
        <v>2.083333333333333</v>
      </c>
      <c r="I137" s="33">
        <v>0</v>
      </c>
      <c r="J137" s="33">
        <v>0</v>
      </c>
      <c r="K137" s="33">
        <v>0</v>
      </c>
      <c r="L137" s="33">
        <v>0</v>
      </c>
      <c r="M137" s="111">
        <f t="shared" si="38"/>
        <v>0</v>
      </c>
      <c r="N137" s="112">
        <f t="shared" si="34"/>
        <v>0</v>
      </c>
      <c r="O137" s="113">
        <f t="shared" si="39"/>
        <v>0</v>
      </c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</row>
    <row r="138" spans="1:67" s="24" customFormat="1" ht="13.5" customHeight="1">
      <c r="A138" s="34" t="s">
        <v>21</v>
      </c>
      <c r="B138" s="33">
        <v>4</v>
      </c>
      <c r="C138" s="33">
        <v>0</v>
      </c>
      <c r="D138" s="33">
        <v>0</v>
      </c>
      <c r="E138" s="33">
        <v>0</v>
      </c>
      <c r="F138" s="111">
        <f t="shared" si="36"/>
        <v>4</v>
      </c>
      <c r="G138" s="112">
        <f t="shared" si="31"/>
        <v>0</v>
      </c>
      <c r="H138" s="113">
        <f t="shared" si="37"/>
        <v>4.1666666666666661</v>
      </c>
      <c r="I138" s="33">
        <v>0</v>
      </c>
      <c r="J138" s="33">
        <v>0</v>
      </c>
      <c r="K138" s="33">
        <v>0</v>
      </c>
      <c r="L138" s="33">
        <v>0</v>
      </c>
      <c r="M138" s="111">
        <f t="shared" si="38"/>
        <v>0</v>
      </c>
      <c r="N138" s="112">
        <f t="shared" si="34"/>
        <v>0</v>
      </c>
      <c r="O138" s="113">
        <f t="shared" si="39"/>
        <v>0</v>
      </c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</row>
    <row r="139" spans="1:67" s="26" customFormat="1" ht="13.5" customHeight="1">
      <c r="A139" s="30" t="s">
        <v>15</v>
      </c>
      <c r="B139" s="117">
        <f>SUM(B133:B138)</f>
        <v>14</v>
      </c>
      <c r="C139" s="117">
        <f>SUM(C133:C138)</f>
        <v>0</v>
      </c>
      <c r="D139" s="117">
        <f>SUM(D133:D138)</f>
        <v>1</v>
      </c>
      <c r="E139" s="117">
        <f>SUM(E133:E138)</f>
        <v>0</v>
      </c>
      <c r="F139" s="117">
        <f t="shared" si="36"/>
        <v>15</v>
      </c>
      <c r="G139" s="118">
        <f t="shared" si="31"/>
        <v>0</v>
      </c>
      <c r="H139" s="119">
        <f t="shared" si="37"/>
        <v>15.625</v>
      </c>
      <c r="I139" s="117">
        <f>SUM(I133:I138)</f>
        <v>6</v>
      </c>
      <c r="J139" s="117">
        <f>SUM(J133:J138)</f>
        <v>0</v>
      </c>
      <c r="K139" s="117">
        <f>SUM(K133:K138)</f>
        <v>1</v>
      </c>
      <c r="L139" s="117">
        <f>SUM(L133:L138)</f>
        <v>0</v>
      </c>
      <c r="M139" s="117">
        <f t="shared" si="38"/>
        <v>7</v>
      </c>
      <c r="N139" s="118">
        <f t="shared" si="34"/>
        <v>0</v>
      </c>
      <c r="O139" s="119">
        <f t="shared" si="39"/>
        <v>8.1395348837209305</v>
      </c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67" s="24" customFormat="1" ht="13.5" customHeight="1">
      <c r="A140" s="34" t="s">
        <v>22</v>
      </c>
      <c r="B140" s="33">
        <v>5</v>
      </c>
      <c r="C140" s="33">
        <v>0</v>
      </c>
      <c r="D140" s="33">
        <v>1</v>
      </c>
      <c r="E140" s="33">
        <v>0</v>
      </c>
      <c r="F140" s="111">
        <f t="shared" si="36"/>
        <v>6</v>
      </c>
      <c r="G140" s="112">
        <f t="shared" si="31"/>
        <v>0</v>
      </c>
      <c r="H140" s="113">
        <f t="shared" si="37"/>
        <v>6.25</v>
      </c>
      <c r="I140" s="33">
        <v>4</v>
      </c>
      <c r="J140" s="33">
        <v>0</v>
      </c>
      <c r="K140" s="33">
        <v>2</v>
      </c>
      <c r="L140" s="33">
        <v>0</v>
      </c>
      <c r="M140" s="111">
        <f t="shared" si="38"/>
        <v>6</v>
      </c>
      <c r="N140" s="112">
        <f t="shared" si="34"/>
        <v>0</v>
      </c>
      <c r="O140" s="113">
        <f t="shared" si="39"/>
        <v>6.9767441860465116</v>
      </c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</row>
    <row r="141" spans="1:67" s="26" customFormat="1" ht="13.5" customHeight="1">
      <c r="A141" s="34" t="s">
        <v>23</v>
      </c>
      <c r="B141" s="33">
        <v>3</v>
      </c>
      <c r="C141" s="33">
        <v>0</v>
      </c>
      <c r="D141" s="33">
        <v>1</v>
      </c>
      <c r="E141" s="33">
        <v>0</v>
      </c>
      <c r="F141" s="111">
        <f t="shared" si="36"/>
        <v>4</v>
      </c>
      <c r="G141" s="112">
        <f t="shared" si="31"/>
        <v>0</v>
      </c>
      <c r="H141" s="113">
        <f t="shared" si="37"/>
        <v>4.1666666666666661</v>
      </c>
      <c r="I141" s="33">
        <v>4</v>
      </c>
      <c r="J141" s="33">
        <v>0</v>
      </c>
      <c r="K141" s="33">
        <v>1</v>
      </c>
      <c r="L141" s="33">
        <v>0</v>
      </c>
      <c r="M141" s="111">
        <f t="shared" si="38"/>
        <v>5</v>
      </c>
      <c r="N141" s="112">
        <f t="shared" si="34"/>
        <v>0</v>
      </c>
      <c r="O141" s="113">
        <f t="shared" si="39"/>
        <v>5.8139534883720927</v>
      </c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67" s="24" customFormat="1" ht="13.5" customHeight="1">
      <c r="A142" s="34" t="s">
        <v>24</v>
      </c>
      <c r="B142" s="33">
        <v>4</v>
      </c>
      <c r="C142" s="33">
        <v>0</v>
      </c>
      <c r="D142" s="33">
        <v>0</v>
      </c>
      <c r="E142" s="33">
        <v>0</v>
      </c>
      <c r="F142" s="111">
        <f t="shared" si="36"/>
        <v>4</v>
      </c>
      <c r="G142" s="112">
        <f t="shared" si="31"/>
        <v>0</v>
      </c>
      <c r="H142" s="113">
        <f t="shared" si="37"/>
        <v>4.1666666666666661</v>
      </c>
      <c r="I142" s="33">
        <v>7</v>
      </c>
      <c r="J142" s="33">
        <v>0</v>
      </c>
      <c r="K142" s="33">
        <v>1</v>
      </c>
      <c r="L142" s="33">
        <v>1</v>
      </c>
      <c r="M142" s="111">
        <f t="shared" si="38"/>
        <v>9</v>
      </c>
      <c r="N142" s="112">
        <f t="shared" si="34"/>
        <v>11.1</v>
      </c>
      <c r="O142" s="113">
        <f t="shared" si="39"/>
        <v>10.465116279069768</v>
      </c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</row>
    <row r="143" spans="1:67" s="26" customFormat="1" ht="13.5" customHeight="1">
      <c r="A143" s="34" t="s">
        <v>25</v>
      </c>
      <c r="B143" s="33">
        <v>4</v>
      </c>
      <c r="C143" s="33">
        <v>0</v>
      </c>
      <c r="D143" s="33">
        <v>3</v>
      </c>
      <c r="E143" s="33">
        <v>0</v>
      </c>
      <c r="F143" s="111">
        <f t="shared" si="36"/>
        <v>7</v>
      </c>
      <c r="G143" s="112">
        <f t="shared" si="31"/>
        <v>0</v>
      </c>
      <c r="H143" s="113">
        <f t="shared" si="37"/>
        <v>7.291666666666667</v>
      </c>
      <c r="I143" s="33">
        <v>8</v>
      </c>
      <c r="J143" s="33">
        <v>0</v>
      </c>
      <c r="K143" s="33">
        <v>1</v>
      </c>
      <c r="L143" s="33">
        <v>1</v>
      </c>
      <c r="M143" s="111">
        <f t="shared" si="38"/>
        <v>10</v>
      </c>
      <c r="N143" s="112">
        <f t="shared" si="34"/>
        <v>10</v>
      </c>
      <c r="O143" s="113">
        <f t="shared" si="39"/>
        <v>11.627906976744185</v>
      </c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67" s="26" customFormat="1" ht="13.5" customHeight="1">
      <c r="A144" s="34" t="s">
        <v>26</v>
      </c>
      <c r="B144" s="33">
        <v>3</v>
      </c>
      <c r="C144" s="33">
        <v>0</v>
      </c>
      <c r="D144" s="33">
        <v>0</v>
      </c>
      <c r="E144" s="33">
        <v>0</v>
      </c>
      <c r="F144" s="111">
        <f t="shared" si="36"/>
        <v>3</v>
      </c>
      <c r="G144" s="112">
        <f t="shared" si="31"/>
        <v>0</v>
      </c>
      <c r="H144" s="113">
        <f t="shared" si="37"/>
        <v>3.125</v>
      </c>
      <c r="I144" s="33">
        <v>1</v>
      </c>
      <c r="J144" s="33">
        <v>0</v>
      </c>
      <c r="K144" s="33">
        <v>1</v>
      </c>
      <c r="L144" s="33">
        <v>0</v>
      </c>
      <c r="M144" s="111">
        <f t="shared" si="38"/>
        <v>2</v>
      </c>
      <c r="N144" s="112">
        <f t="shared" si="34"/>
        <v>0</v>
      </c>
      <c r="O144" s="113">
        <f t="shared" si="39"/>
        <v>2.3255813953488373</v>
      </c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67" s="26" customFormat="1" ht="13.5" customHeight="1">
      <c r="A145" s="34" t="s">
        <v>27</v>
      </c>
      <c r="B145" s="33">
        <v>4</v>
      </c>
      <c r="C145" s="33">
        <v>0</v>
      </c>
      <c r="D145" s="33">
        <v>1</v>
      </c>
      <c r="E145" s="33">
        <v>0</v>
      </c>
      <c r="F145" s="111">
        <f t="shared" si="36"/>
        <v>5</v>
      </c>
      <c r="G145" s="112">
        <f t="shared" si="31"/>
        <v>0</v>
      </c>
      <c r="H145" s="113">
        <f t="shared" si="37"/>
        <v>5.2083333333333339</v>
      </c>
      <c r="I145" s="33">
        <v>5</v>
      </c>
      <c r="J145" s="33">
        <v>0</v>
      </c>
      <c r="K145" s="33">
        <v>1</v>
      </c>
      <c r="L145" s="33">
        <v>0</v>
      </c>
      <c r="M145" s="111">
        <f t="shared" si="38"/>
        <v>6</v>
      </c>
      <c r="N145" s="112">
        <f t="shared" si="34"/>
        <v>0</v>
      </c>
      <c r="O145" s="113">
        <f t="shared" si="39"/>
        <v>6.9767441860465116</v>
      </c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</row>
    <row r="146" spans="1:67" s="24" customFormat="1" ht="13.5" customHeight="1">
      <c r="A146" s="34" t="s">
        <v>28</v>
      </c>
      <c r="B146" s="33">
        <v>5</v>
      </c>
      <c r="C146" s="33">
        <v>1</v>
      </c>
      <c r="D146" s="33">
        <v>1</v>
      </c>
      <c r="E146" s="33">
        <v>0</v>
      </c>
      <c r="F146" s="111">
        <f t="shared" si="36"/>
        <v>7</v>
      </c>
      <c r="G146" s="112">
        <f t="shared" si="31"/>
        <v>14.3</v>
      </c>
      <c r="H146" s="113">
        <f t="shared" si="37"/>
        <v>7.291666666666667</v>
      </c>
      <c r="I146" s="33">
        <v>4</v>
      </c>
      <c r="J146" s="33">
        <v>0</v>
      </c>
      <c r="K146" s="33">
        <v>0</v>
      </c>
      <c r="L146" s="33">
        <v>0</v>
      </c>
      <c r="M146" s="111">
        <f t="shared" si="38"/>
        <v>4</v>
      </c>
      <c r="N146" s="112">
        <f t="shared" si="34"/>
        <v>0</v>
      </c>
      <c r="O146" s="113">
        <f t="shared" si="39"/>
        <v>4.6511627906976747</v>
      </c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</row>
    <row r="147" spans="1:67" s="24" customFormat="1" ht="13.5" customHeight="1">
      <c r="A147" s="34" t="s">
        <v>51</v>
      </c>
      <c r="B147" s="33">
        <v>3</v>
      </c>
      <c r="C147" s="33">
        <v>0</v>
      </c>
      <c r="D147" s="33">
        <v>0</v>
      </c>
      <c r="E147" s="33">
        <v>0</v>
      </c>
      <c r="F147" s="111">
        <f t="shared" si="36"/>
        <v>3</v>
      </c>
      <c r="G147" s="112">
        <f t="shared" si="31"/>
        <v>0</v>
      </c>
      <c r="H147" s="113">
        <f t="shared" si="37"/>
        <v>3.125</v>
      </c>
      <c r="I147" s="33">
        <v>3</v>
      </c>
      <c r="J147" s="33">
        <v>0</v>
      </c>
      <c r="K147" s="33">
        <v>3</v>
      </c>
      <c r="L147" s="33">
        <v>0</v>
      </c>
      <c r="M147" s="111">
        <f t="shared" si="38"/>
        <v>6</v>
      </c>
      <c r="N147" s="112">
        <f t="shared" si="34"/>
        <v>0</v>
      </c>
      <c r="O147" s="113">
        <f t="shared" si="39"/>
        <v>6.9767441860465116</v>
      </c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</row>
    <row r="148" spans="1:67" s="24" customFormat="1" ht="13.5" customHeight="1">
      <c r="A148" s="38" t="s">
        <v>29</v>
      </c>
      <c r="B148" s="37">
        <v>0</v>
      </c>
      <c r="C148" s="37">
        <v>0</v>
      </c>
      <c r="D148" s="37">
        <v>0</v>
      </c>
      <c r="E148" s="37">
        <v>0</v>
      </c>
      <c r="F148" s="114">
        <f t="shared" si="36"/>
        <v>0</v>
      </c>
      <c r="G148" s="115">
        <f t="shared" si="31"/>
        <v>0</v>
      </c>
      <c r="H148" s="116">
        <f t="shared" si="37"/>
        <v>0</v>
      </c>
      <c r="I148" s="37">
        <v>1</v>
      </c>
      <c r="J148" s="37">
        <v>0</v>
      </c>
      <c r="K148" s="37">
        <v>0</v>
      </c>
      <c r="L148" s="37">
        <v>0</v>
      </c>
      <c r="M148" s="114">
        <f t="shared" si="38"/>
        <v>1</v>
      </c>
      <c r="N148" s="115">
        <f t="shared" si="34"/>
        <v>0</v>
      </c>
      <c r="O148" s="116">
        <f t="shared" si="39"/>
        <v>1.1627906976744187</v>
      </c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</row>
    <row r="149" spans="1:67" s="26" customFormat="1" ht="13.5" customHeight="1">
      <c r="A149" s="34" t="s">
        <v>30</v>
      </c>
      <c r="B149" s="33">
        <v>1</v>
      </c>
      <c r="C149" s="33">
        <v>0</v>
      </c>
      <c r="D149" s="33">
        <v>0</v>
      </c>
      <c r="E149" s="33">
        <v>0</v>
      </c>
      <c r="F149" s="111">
        <f t="shared" si="36"/>
        <v>1</v>
      </c>
      <c r="G149" s="112">
        <f t="shared" si="31"/>
        <v>0</v>
      </c>
      <c r="H149" s="113">
        <f t="shared" si="37"/>
        <v>1.0416666666666665</v>
      </c>
      <c r="I149" s="33">
        <v>3</v>
      </c>
      <c r="J149" s="33">
        <v>0</v>
      </c>
      <c r="K149" s="33">
        <v>1</v>
      </c>
      <c r="L149" s="33">
        <v>0</v>
      </c>
      <c r="M149" s="111">
        <f t="shared" si="38"/>
        <v>4</v>
      </c>
      <c r="N149" s="112">
        <f t="shared" si="34"/>
        <v>0</v>
      </c>
      <c r="O149" s="113">
        <f t="shared" si="39"/>
        <v>4.6511627906976747</v>
      </c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67" s="26" customFormat="1" ht="13.5" customHeight="1">
      <c r="A150" s="34" t="s">
        <v>31</v>
      </c>
      <c r="B150" s="33">
        <v>0</v>
      </c>
      <c r="C150" s="33">
        <v>0</v>
      </c>
      <c r="D150" s="33">
        <v>0</v>
      </c>
      <c r="E150" s="33">
        <v>0</v>
      </c>
      <c r="F150" s="111">
        <f t="shared" si="36"/>
        <v>0</v>
      </c>
      <c r="G150" s="112">
        <f t="shared" si="31"/>
        <v>0</v>
      </c>
      <c r="H150" s="113">
        <f t="shared" si="37"/>
        <v>0</v>
      </c>
      <c r="I150" s="33">
        <v>2</v>
      </c>
      <c r="J150" s="33">
        <v>0</v>
      </c>
      <c r="K150" s="33">
        <v>0</v>
      </c>
      <c r="L150" s="33">
        <v>0</v>
      </c>
      <c r="M150" s="111">
        <f t="shared" si="38"/>
        <v>2</v>
      </c>
      <c r="N150" s="112">
        <f t="shared" si="34"/>
        <v>0</v>
      </c>
      <c r="O150" s="113">
        <f t="shared" si="39"/>
        <v>2.3255813953488373</v>
      </c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67" s="26" customFormat="1" ht="13.5" customHeight="1">
      <c r="A151" s="34" t="s">
        <v>32</v>
      </c>
      <c r="B151" s="33">
        <v>2</v>
      </c>
      <c r="C151" s="33">
        <v>0</v>
      </c>
      <c r="D151" s="33">
        <v>0</v>
      </c>
      <c r="E151" s="33">
        <v>0</v>
      </c>
      <c r="F151" s="111">
        <f t="shared" si="36"/>
        <v>2</v>
      </c>
      <c r="G151" s="112">
        <f t="shared" si="31"/>
        <v>0</v>
      </c>
      <c r="H151" s="113">
        <f t="shared" si="37"/>
        <v>2.083333333333333</v>
      </c>
      <c r="I151" s="33">
        <v>2</v>
      </c>
      <c r="J151" s="33">
        <v>0</v>
      </c>
      <c r="K151" s="33">
        <v>0</v>
      </c>
      <c r="L151" s="33">
        <v>0</v>
      </c>
      <c r="M151" s="111">
        <f t="shared" si="38"/>
        <v>2</v>
      </c>
      <c r="N151" s="112">
        <f t="shared" si="34"/>
        <v>0</v>
      </c>
      <c r="O151" s="113">
        <f t="shared" si="39"/>
        <v>2.3255813953488373</v>
      </c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</row>
    <row r="152" spans="1:67" s="24" customFormat="1" ht="13.5" customHeight="1">
      <c r="A152" s="34" t="s">
        <v>33</v>
      </c>
      <c r="B152" s="33">
        <v>1</v>
      </c>
      <c r="C152" s="33">
        <v>0</v>
      </c>
      <c r="D152" s="33">
        <v>1</v>
      </c>
      <c r="E152" s="33">
        <v>0</v>
      </c>
      <c r="F152" s="111">
        <f t="shared" si="36"/>
        <v>2</v>
      </c>
      <c r="G152" s="112">
        <f t="shared" si="31"/>
        <v>0</v>
      </c>
      <c r="H152" s="113">
        <f t="shared" si="37"/>
        <v>2.083333333333333</v>
      </c>
      <c r="I152" s="33">
        <v>0</v>
      </c>
      <c r="J152" s="33">
        <v>0</v>
      </c>
      <c r="K152" s="33">
        <v>0</v>
      </c>
      <c r="L152" s="33">
        <v>0</v>
      </c>
      <c r="M152" s="111">
        <f t="shared" si="38"/>
        <v>0</v>
      </c>
      <c r="N152" s="112">
        <f t="shared" si="34"/>
        <v>0</v>
      </c>
      <c r="O152" s="113">
        <f t="shared" si="39"/>
        <v>0</v>
      </c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</row>
    <row r="153" spans="1:67" s="26" customFormat="1" ht="13.5" customHeight="1">
      <c r="A153" s="34" t="s">
        <v>34</v>
      </c>
      <c r="B153" s="33">
        <v>1</v>
      </c>
      <c r="C153" s="33">
        <v>0</v>
      </c>
      <c r="D153" s="33">
        <v>1</v>
      </c>
      <c r="E153" s="33">
        <v>0</v>
      </c>
      <c r="F153" s="111">
        <f t="shared" si="36"/>
        <v>2</v>
      </c>
      <c r="G153" s="112">
        <f t="shared" si="31"/>
        <v>0</v>
      </c>
      <c r="H153" s="113">
        <f t="shared" si="37"/>
        <v>2.083333333333333</v>
      </c>
      <c r="I153" s="33">
        <v>3</v>
      </c>
      <c r="J153" s="33">
        <v>0</v>
      </c>
      <c r="K153" s="33">
        <v>1</v>
      </c>
      <c r="L153" s="33">
        <v>0</v>
      </c>
      <c r="M153" s="111">
        <f t="shared" si="38"/>
        <v>4</v>
      </c>
      <c r="N153" s="112">
        <f t="shared" si="34"/>
        <v>0</v>
      </c>
      <c r="O153" s="113">
        <f t="shared" si="39"/>
        <v>4.6511627906976747</v>
      </c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</row>
    <row r="154" spans="1:67" s="24" customFormat="1" ht="13.5" customHeight="1">
      <c r="A154" s="30" t="s">
        <v>15</v>
      </c>
      <c r="B154" s="117">
        <f>SUM(B148:B153)</f>
        <v>5</v>
      </c>
      <c r="C154" s="117">
        <f>SUM(C148:C153)</f>
        <v>0</v>
      </c>
      <c r="D154" s="117">
        <f>SUM(D148:D153)</f>
        <v>2</v>
      </c>
      <c r="E154" s="117">
        <f>SUM(E148:E153)</f>
        <v>0</v>
      </c>
      <c r="F154" s="117">
        <f t="shared" si="36"/>
        <v>7</v>
      </c>
      <c r="G154" s="118">
        <f t="shared" si="31"/>
        <v>0</v>
      </c>
      <c r="H154" s="119">
        <f t="shared" si="37"/>
        <v>7.291666666666667</v>
      </c>
      <c r="I154" s="117">
        <f>SUM(I148:I153)</f>
        <v>11</v>
      </c>
      <c r="J154" s="117">
        <f>SUM(J148:J153)</f>
        <v>0</v>
      </c>
      <c r="K154" s="117">
        <f>SUM(K148:K153)</f>
        <v>2</v>
      </c>
      <c r="L154" s="117">
        <f>SUM(L148:L153)</f>
        <v>0</v>
      </c>
      <c r="M154" s="117">
        <f t="shared" si="38"/>
        <v>13</v>
      </c>
      <c r="N154" s="118">
        <f t="shared" si="34"/>
        <v>0</v>
      </c>
      <c r="O154" s="119">
        <f t="shared" si="39"/>
        <v>15.11627906976744</v>
      </c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</row>
    <row r="155" spans="1:67" s="24" customFormat="1" ht="13.5" customHeight="1">
      <c r="A155" s="38" t="s">
        <v>35</v>
      </c>
      <c r="B155" s="37">
        <v>1</v>
      </c>
      <c r="C155" s="37">
        <v>0</v>
      </c>
      <c r="D155" s="37">
        <v>0</v>
      </c>
      <c r="E155" s="37">
        <v>0</v>
      </c>
      <c r="F155" s="114">
        <f t="shared" si="36"/>
        <v>1</v>
      </c>
      <c r="G155" s="115">
        <f t="shared" si="31"/>
        <v>0</v>
      </c>
      <c r="H155" s="116">
        <f t="shared" si="37"/>
        <v>1.0416666666666665</v>
      </c>
      <c r="I155" s="37">
        <v>0</v>
      </c>
      <c r="J155" s="37">
        <v>0</v>
      </c>
      <c r="K155" s="37">
        <v>0</v>
      </c>
      <c r="L155" s="37">
        <v>0</v>
      </c>
      <c r="M155" s="114">
        <f t="shared" si="38"/>
        <v>0</v>
      </c>
      <c r="N155" s="115">
        <f t="shared" si="34"/>
        <v>0</v>
      </c>
      <c r="O155" s="116">
        <f t="shared" si="39"/>
        <v>0</v>
      </c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</row>
    <row r="156" spans="1:67" s="26" customFormat="1" ht="13.5" customHeight="1">
      <c r="A156" s="34" t="s">
        <v>36</v>
      </c>
      <c r="B156" s="33">
        <v>1</v>
      </c>
      <c r="C156" s="33">
        <v>0</v>
      </c>
      <c r="D156" s="33">
        <v>0</v>
      </c>
      <c r="E156" s="33">
        <v>0</v>
      </c>
      <c r="F156" s="111">
        <f t="shared" si="36"/>
        <v>1</v>
      </c>
      <c r="G156" s="112">
        <f t="shared" si="31"/>
        <v>0</v>
      </c>
      <c r="H156" s="113">
        <f t="shared" si="37"/>
        <v>1.0416666666666665</v>
      </c>
      <c r="I156" s="33">
        <v>0</v>
      </c>
      <c r="J156" s="33">
        <v>0</v>
      </c>
      <c r="K156" s="33">
        <v>1</v>
      </c>
      <c r="L156" s="33">
        <v>0</v>
      </c>
      <c r="M156" s="111">
        <f t="shared" si="38"/>
        <v>1</v>
      </c>
      <c r="N156" s="112">
        <f t="shared" si="34"/>
        <v>0</v>
      </c>
      <c r="O156" s="113">
        <f t="shared" si="39"/>
        <v>1.1627906976744187</v>
      </c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67" s="26" customFormat="1" ht="13.5" customHeight="1">
      <c r="A157" s="34" t="s">
        <v>37</v>
      </c>
      <c r="B157" s="33">
        <v>0</v>
      </c>
      <c r="C157" s="33">
        <v>0</v>
      </c>
      <c r="D157" s="33">
        <v>0</v>
      </c>
      <c r="E157" s="33">
        <v>0</v>
      </c>
      <c r="F157" s="111">
        <f t="shared" si="36"/>
        <v>0</v>
      </c>
      <c r="G157" s="112">
        <f t="shared" si="31"/>
        <v>0</v>
      </c>
      <c r="H157" s="113">
        <f t="shared" si="37"/>
        <v>0</v>
      </c>
      <c r="I157" s="33">
        <v>0</v>
      </c>
      <c r="J157" s="33">
        <v>0</v>
      </c>
      <c r="K157" s="33">
        <v>0</v>
      </c>
      <c r="L157" s="33">
        <v>0</v>
      </c>
      <c r="M157" s="111">
        <f t="shared" si="38"/>
        <v>0</v>
      </c>
      <c r="N157" s="112">
        <f t="shared" si="34"/>
        <v>0</v>
      </c>
      <c r="O157" s="113">
        <f t="shared" si="39"/>
        <v>0</v>
      </c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67" s="23" customFormat="1" ht="13.5" customHeight="1">
      <c r="A158" s="34" t="s">
        <v>38</v>
      </c>
      <c r="B158" s="33">
        <v>0</v>
      </c>
      <c r="C158" s="33">
        <v>0</v>
      </c>
      <c r="D158" s="33">
        <v>1</v>
      </c>
      <c r="E158" s="33">
        <v>0</v>
      </c>
      <c r="F158" s="111">
        <f t="shared" si="36"/>
        <v>1</v>
      </c>
      <c r="G158" s="112">
        <f t="shared" si="31"/>
        <v>0</v>
      </c>
      <c r="H158" s="113">
        <f t="shared" si="37"/>
        <v>1.0416666666666665</v>
      </c>
      <c r="I158" s="33">
        <v>1</v>
      </c>
      <c r="J158" s="33">
        <v>0</v>
      </c>
      <c r="K158" s="33">
        <v>0</v>
      </c>
      <c r="L158" s="33">
        <v>0</v>
      </c>
      <c r="M158" s="111">
        <f t="shared" si="38"/>
        <v>1</v>
      </c>
      <c r="N158" s="112">
        <f t="shared" si="34"/>
        <v>0</v>
      </c>
      <c r="O158" s="113">
        <f t="shared" si="39"/>
        <v>1.1627906976744187</v>
      </c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</row>
    <row r="159" spans="1:67" s="23" customFormat="1" ht="13.5" customHeight="1">
      <c r="A159" s="34" t="s">
        <v>39</v>
      </c>
      <c r="B159" s="33">
        <v>1</v>
      </c>
      <c r="C159" s="33">
        <v>0</v>
      </c>
      <c r="D159" s="33">
        <v>0</v>
      </c>
      <c r="E159" s="33">
        <v>0</v>
      </c>
      <c r="F159" s="111">
        <f t="shared" si="36"/>
        <v>1</v>
      </c>
      <c r="G159" s="112">
        <f t="shared" si="31"/>
        <v>0</v>
      </c>
      <c r="H159" s="113">
        <f t="shared" si="37"/>
        <v>1.0416666666666665</v>
      </c>
      <c r="I159" s="33">
        <v>0</v>
      </c>
      <c r="J159" s="33">
        <v>0</v>
      </c>
      <c r="K159" s="33">
        <v>0</v>
      </c>
      <c r="L159" s="33">
        <v>0</v>
      </c>
      <c r="M159" s="111">
        <f t="shared" si="38"/>
        <v>0</v>
      </c>
      <c r="N159" s="112">
        <f t="shared" si="34"/>
        <v>0</v>
      </c>
      <c r="O159" s="113">
        <f t="shared" si="39"/>
        <v>0</v>
      </c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</row>
    <row r="160" spans="1:67" s="24" customFormat="1" ht="13.5" customHeight="1">
      <c r="A160" s="34" t="s">
        <v>40</v>
      </c>
      <c r="B160" s="33">
        <v>0</v>
      </c>
      <c r="C160" s="33">
        <v>0</v>
      </c>
      <c r="D160" s="33">
        <v>0</v>
      </c>
      <c r="E160" s="33">
        <v>0</v>
      </c>
      <c r="F160" s="111">
        <f t="shared" si="36"/>
        <v>0</v>
      </c>
      <c r="G160" s="112">
        <f t="shared" si="31"/>
        <v>0</v>
      </c>
      <c r="H160" s="113">
        <f t="shared" si="37"/>
        <v>0</v>
      </c>
      <c r="I160" s="33">
        <v>1</v>
      </c>
      <c r="J160" s="33">
        <v>0</v>
      </c>
      <c r="K160" s="33">
        <v>0</v>
      </c>
      <c r="L160" s="33">
        <v>0</v>
      </c>
      <c r="M160" s="111">
        <f t="shared" si="38"/>
        <v>1</v>
      </c>
      <c r="N160" s="112">
        <f t="shared" si="34"/>
        <v>0</v>
      </c>
      <c r="O160" s="113">
        <f t="shared" si="39"/>
        <v>1.1627906976744187</v>
      </c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</row>
    <row r="161" spans="1:67" s="26" customFormat="1" ht="13.5" customHeight="1">
      <c r="A161" s="30" t="s">
        <v>15</v>
      </c>
      <c r="B161" s="117">
        <f>SUM(B155:B160)</f>
        <v>3</v>
      </c>
      <c r="C161" s="117">
        <f>SUM(C155:C160)</f>
        <v>0</v>
      </c>
      <c r="D161" s="117">
        <f>SUM(D155:D160)</f>
        <v>1</v>
      </c>
      <c r="E161" s="117">
        <f>SUM(E155:E160)</f>
        <v>0</v>
      </c>
      <c r="F161" s="117">
        <f t="shared" si="36"/>
        <v>4</v>
      </c>
      <c r="G161" s="118">
        <f t="shared" si="31"/>
        <v>0</v>
      </c>
      <c r="H161" s="119">
        <f t="shared" si="37"/>
        <v>4.1666666666666661</v>
      </c>
      <c r="I161" s="117">
        <f>SUM(I155:I160)</f>
        <v>2</v>
      </c>
      <c r="J161" s="117">
        <f>SUM(J155:J160)</f>
        <v>0</v>
      </c>
      <c r="K161" s="117">
        <f>SUM(K155:K160)</f>
        <v>1</v>
      </c>
      <c r="L161" s="117">
        <f>SUM(L155:L160)</f>
        <v>0</v>
      </c>
      <c r="M161" s="117">
        <f t="shared" si="38"/>
        <v>3</v>
      </c>
      <c r="N161" s="118">
        <f t="shared" si="34"/>
        <v>0</v>
      </c>
      <c r="O161" s="119">
        <f t="shared" si="39"/>
        <v>3.4883720930232558</v>
      </c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67" s="23" customFormat="1" ht="13.5" customHeight="1">
      <c r="A162" s="34" t="s">
        <v>93</v>
      </c>
      <c r="B162" s="33">
        <v>4</v>
      </c>
      <c r="C162" s="33">
        <v>0</v>
      </c>
      <c r="D162" s="33">
        <v>3</v>
      </c>
      <c r="E162" s="33">
        <v>0</v>
      </c>
      <c r="F162" s="111">
        <f>SUM(B162:E162)</f>
        <v>7</v>
      </c>
      <c r="G162" s="112">
        <f>IF(SUM(C162,E162)=0,0,ROUND(SUM(C162,E162)/F162*100,1))</f>
        <v>0</v>
      </c>
      <c r="H162" s="113">
        <f>IF(F162=0,0,F162/F$165*100)</f>
        <v>7.291666666666667</v>
      </c>
      <c r="I162" s="33">
        <v>2</v>
      </c>
      <c r="J162" s="33">
        <v>0</v>
      </c>
      <c r="K162" s="33">
        <v>0</v>
      </c>
      <c r="L162" s="33">
        <v>0</v>
      </c>
      <c r="M162" s="111">
        <f>SUM(I162:L162)</f>
        <v>2</v>
      </c>
      <c r="N162" s="112">
        <f>IF(SUM(J162,L162)=0,0,ROUND(SUM(J162,L162)/M162*100,1))</f>
        <v>0</v>
      </c>
      <c r="O162" s="113">
        <f>IF(M162=0,0,M162/M$165*100)</f>
        <v>2.3255813953488373</v>
      </c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</row>
    <row r="163" spans="1:67" s="23" customFormat="1" ht="13.5" customHeight="1">
      <c r="A163" s="34" t="s">
        <v>94</v>
      </c>
      <c r="B163" s="33">
        <v>3</v>
      </c>
      <c r="C163" s="33">
        <v>0</v>
      </c>
      <c r="D163" s="33">
        <v>0</v>
      </c>
      <c r="E163" s="33">
        <v>0</v>
      </c>
      <c r="F163" s="111">
        <f t="shared" ref="F163:F164" si="40">SUM(B163:E163)</f>
        <v>3</v>
      </c>
      <c r="G163" s="112">
        <f t="shared" si="31"/>
        <v>0</v>
      </c>
      <c r="H163" s="113">
        <f t="shared" ref="H163:H164" si="41">IF(F163=0,0,F163/F$165*100)</f>
        <v>3.125</v>
      </c>
      <c r="I163" s="33">
        <v>1</v>
      </c>
      <c r="J163" s="33">
        <v>0</v>
      </c>
      <c r="K163" s="33">
        <v>0</v>
      </c>
      <c r="L163" s="33">
        <v>0</v>
      </c>
      <c r="M163" s="111">
        <f t="shared" ref="M163:M164" si="42">SUM(I163:L163)</f>
        <v>1</v>
      </c>
      <c r="N163" s="112">
        <f t="shared" si="34"/>
        <v>0</v>
      </c>
      <c r="O163" s="113">
        <f t="shared" ref="O163:O164" si="43">IF(M163=0,0,M163/M$165*100)</f>
        <v>1.1627906976744187</v>
      </c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</row>
    <row r="164" spans="1:67" s="23" customFormat="1" ht="13.5" customHeight="1">
      <c r="A164" s="34" t="s">
        <v>95</v>
      </c>
      <c r="B164" s="33">
        <v>3</v>
      </c>
      <c r="C164" s="33">
        <v>0</v>
      </c>
      <c r="D164" s="33">
        <v>0</v>
      </c>
      <c r="E164" s="33">
        <v>0</v>
      </c>
      <c r="F164" s="111">
        <f t="shared" si="40"/>
        <v>3</v>
      </c>
      <c r="G164" s="112">
        <f t="shared" si="31"/>
        <v>0</v>
      </c>
      <c r="H164" s="113">
        <f t="shared" si="41"/>
        <v>3.125</v>
      </c>
      <c r="I164" s="33">
        <v>2</v>
      </c>
      <c r="J164" s="33">
        <v>0</v>
      </c>
      <c r="K164" s="33">
        <v>0</v>
      </c>
      <c r="L164" s="33">
        <v>0</v>
      </c>
      <c r="M164" s="111">
        <f t="shared" si="42"/>
        <v>2</v>
      </c>
      <c r="N164" s="112">
        <f t="shared" si="34"/>
        <v>0</v>
      </c>
      <c r="O164" s="113">
        <f t="shared" si="43"/>
        <v>2.3255813953488373</v>
      </c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</row>
    <row r="165" spans="1:67" s="23" customFormat="1" ht="13.5" customHeight="1">
      <c r="A165" s="30" t="s">
        <v>41</v>
      </c>
      <c r="B165" s="117">
        <f>SUM(B117:B125,B132,B139:B147,B154,B161,B162:B164)</f>
        <v>81</v>
      </c>
      <c r="C165" s="117">
        <f>SUM(C117:C125,C132,C139:C147,C154,C161,C162:C164)</f>
        <v>1</v>
      </c>
      <c r="D165" s="117">
        <f>SUM(D117:D125,D132,D139:D147,D154,D161,D162:D164)</f>
        <v>14</v>
      </c>
      <c r="E165" s="117">
        <f>SUM(E117:E125,E132,E139:E147,E154,E161,E162:E164)</f>
        <v>0</v>
      </c>
      <c r="F165" s="117">
        <f t="shared" si="36"/>
        <v>96</v>
      </c>
      <c r="G165" s="118">
        <f t="shared" si="31"/>
        <v>1</v>
      </c>
      <c r="H165" s="119">
        <f t="shared" si="37"/>
        <v>100</v>
      </c>
      <c r="I165" s="117">
        <f>SUM(I117:I125,I132,I139:I147,I154,I161,I162:I164)</f>
        <v>69</v>
      </c>
      <c r="J165" s="117">
        <f>SUM(J117:J125,J132,J139:J147,J154,J161,J162:J164)</f>
        <v>0</v>
      </c>
      <c r="K165" s="117">
        <f>SUM(K117:K125,K132,K139:K147,K154,K161,K162:K164)</f>
        <v>14</v>
      </c>
      <c r="L165" s="117">
        <f>SUM(L117:L125,L132,L139:L147,L154,L161,L162:L164)</f>
        <v>3</v>
      </c>
      <c r="M165" s="117">
        <f>SUM(I165:L165)</f>
        <v>86</v>
      </c>
      <c r="N165" s="118">
        <f t="shared" si="34"/>
        <v>3.5</v>
      </c>
      <c r="O165" s="119">
        <f t="shared" si="39"/>
        <v>100</v>
      </c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</row>
    <row r="166" spans="1:67" s="23" customFormat="1" ht="12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</row>
    <row r="167" spans="1:67" s="23" customFormat="1" ht="12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</row>
    <row r="168" spans="1:67" s="24" customFormat="1" ht="12" customHeight="1">
      <c r="A168" s="49" t="s">
        <v>0</v>
      </c>
      <c r="B168" s="48">
        <v>6</v>
      </c>
      <c r="C168" s="47"/>
      <c r="D168" s="47"/>
      <c r="E168" s="47"/>
      <c r="F168" s="47"/>
      <c r="G168" s="47"/>
      <c r="H168" s="46"/>
      <c r="I168" s="48">
        <v>7</v>
      </c>
      <c r="J168" s="47"/>
      <c r="K168" s="47"/>
      <c r="L168" s="47"/>
      <c r="M168" s="47"/>
      <c r="N168" s="47"/>
      <c r="O168" s="46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</row>
    <row r="169" spans="1:67" s="26" customFormat="1" ht="39.6" customHeight="1">
      <c r="A169" s="92" t="s">
        <v>1</v>
      </c>
      <c r="B169" s="43" t="s">
        <v>2</v>
      </c>
      <c r="C169" s="42" t="s">
        <v>3</v>
      </c>
      <c r="D169" s="41" t="s">
        <v>4</v>
      </c>
      <c r="E169" s="42" t="s">
        <v>5</v>
      </c>
      <c r="F169" s="41" t="s">
        <v>6</v>
      </c>
      <c r="G169" s="41" t="s">
        <v>7</v>
      </c>
      <c r="H169" s="44" t="s">
        <v>8</v>
      </c>
      <c r="I169" s="43" t="s">
        <v>2</v>
      </c>
      <c r="J169" s="41" t="s">
        <v>3</v>
      </c>
      <c r="K169" s="41" t="s">
        <v>4</v>
      </c>
      <c r="L169" s="42" t="s">
        <v>5</v>
      </c>
      <c r="M169" s="41" t="s">
        <v>6</v>
      </c>
      <c r="N169" s="41" t="s">
        <v>7</v>
      </c>
      <c r="O169" s="40" t="s">
        <v>8</v>
      </c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</row>
    <row r="170" spans="1:67" s="23" customFormat="1" ht="13.5" customHeight="1">
      <c r="A170" s="38" t="s">
        <v>84</v>
      </c>
      <c r="B170" s="33">
        <v>27</v>
      </c>
      <c r="C170" s="33">
        <v>3</v>
      </c>
      <c r="D170" s="33">
        <v>1</v>
      </c>
      <c r="E170" s="33">
        <v>0</v>
      </c>
      <c r="F170" s="111">
        <f>SUM(B170:E170)</f>
        <v>31</v>
      </c>
      <c r="G170" s="112">
        <f>IF(SUM(C170,E170)=0,0,ROUND(SUM(C170,E170)/F170*100,1))</f>
        <v>9.6999999999999993</v>
      </c>
      <c r="H170" s="113">
        <f t="shared" ref="H170:H179" si="44">IF(F170=0,0,F170/F$218*100)</f>
        <v>1.3870246085011184</v>
      </c>
      <c r="I170" s="33">
        <v>1</v>
      </c>
      <c r="J170" s="33">
        <v>0</v>
      </c>
      <c r="K170" s="33">
        <v>0</v>
      </c>
      <c r="L170" s="33">
        <v>0</v>
      </c>
      <c r="M170" s="111">
        <f>SUM(I170:L170)</f>
        <v>1</v>
      </c>
      <c r="N170" s="112">
        <f>IF(SUM(J170,L170)=0,0,ROUND(SUM(J170,L170)/M170*100,1))</f>
        <v>0</v>
      </c>
      <c r="O170" s="113">
        <f>IF(M170=0,0,M170/M$218*100)</f>
        <v>1.4285714285714286</v>
      </c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</row>
    <row r="171" spans="1:67" s="23" customFormat="1" ht="13.5" customHeight="1">
      <c r="A171" s="34" t="s">
        <v>85</v>
      </c>
      <c r="B171" s="33">
        <v>16</v>
      </c>
      <c r="C171" s="33">
        <v>0</v>
      </c>
      <c r="D171" s="33">
        <v>0</v>
      </c>
      <c r="E171" s="33">
        <v>1</v>
      </c>
      <c r="F171" s="111">
        <f t="shared" ref="F171:F178" si="45">SUM(B171:E171)</f>
        <v>17</v>
      </c>
      <c r="G171" s="112">
        <f t="shared" ref="G171:G218" si="46">IF(SUM(C171,E171)=0,0,ROUND(SUM(C171,E171)/F171*100,1))</f>
        <v>5.9</v>
      </c>
      <c r="H171" s="113">
        <f t="shared" si="44"/>
        <v>0.76062639821029077</v>
      </c>
      <c r="I171" s="33">
        <v>0</v>
      </c>
      <c r="J171" s="33">
        <v>0</v>
      </c>
      <c r="K171" s="33">
        <v>0</v>
      </c>
      <c r="L171" s="33">
        <v>0</v>
      </c>
      <c r="M171" s="111">
        <f t="shared" ref="M171:M178" si="47">SUM(I171:L171)</f>
        <v>0</v>
      </c>
      <c r="N171" s="112">
        <f t="shared" ref="N171:N218" si="48">IF(SUM(J171,L171)=0,0,ROUND(SUM(J171,L171)/M171*100,1))</f>
        <v>0</v>
      </c>
      <c r="O171" s="113">
        <f>IF(M171=0,0,M171/M$218*100)</f>
        <v>0</v>
      </c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</row>
    <row r="172" spans="1:67" s="23" customFormat="1" ht="13.5" customHeight="1">
      <c r="A172" s="34" t="s">
        <v>86</v>
      </c>
      <c r="B172" s="33">
        <v>15</v>
      </c>
      <c r="C172" s="33">
        <v>0</v>
      </c>
      <c r="D172" s="33">
        <v>1</v>
      </c>
      <c r="E172" s="33">
        <v>1</v>
      </c>
      <c r="F172" s="111">
        <f t="shared" si="45"/>
        <v>17</v>
      </c>
      <c r="G172" s="112">
        <f t="shared" si="46"/>
        <v>5.9</v>
      </c>
      <c r="H172" s="113">
        <f t="shared" si="44"/>
        <v>0.76062639821029077</v>
      </c>
      <c r="I172" s="33">
        <v>0</v>
      </c>
      <c r="J172" s="33">
        <v>0</v>
      </c>
      <c r="K172" s="33">
        <v>1</v>
      </c>
      <c r="L172" s="33">
        <v>0</v>
      </c>
      <c r="M172" s="111">
        <f t="shared" si="47"/>
        <v>1</v>
      </c>
      <c r="N172" s="112">
        <f t="shared" si="48"/>
        <v>0</v>
      </c>
      <c r="O172" s="113">
        <f t="shared" ref="O172:O178" si="49">IF(M172=0,0,M172/M$218*100)</f>
        <v>1.4285714285714286</v>
      </c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</row>
    <row r="173" spans="1:67" s="23" customFormat="1" ht="13.5" customHeight="1">
      <c r="A173" s="34" t="s">
        <v>87</v>
      </c>
      <c r="B173" s="33">
        <v>7</v>
      </c>
      <c r="C173" s="33">
        <v>0</v>
      </c>
      <c r="D173" s="33">
        <v>0</v>
      </c>
      <c r="E173" s="33">
        <v>0</v>
      </c>
      <c r="F173" s="111">
        <f t="shared" si="45"/>
        <v>7</v>
      </c>
      <c r="G173" s="112">
        <f t="shared" si="46"/>
        <v>0</v>
      </c>
      <c r="H173" s="113">
        <f t="shared" si="44"/>
        <v>0.31319910514541388</v>
      </c>
      <c r="I173" s="33">
        <v>0</v>
      </c>
      <c r="J173" s="33">
        <v>0</v>
      </c>
      <c r="K173" s="33">
        <v>0</v>
      </c>
      <c r="L173" s="33">
        <v>0</v>
      </c>
      <c r="M173" s="111">
        <f t="shared" si="47"/>
        <v>0</v>
      </c>
      <c r="N173" s="112">
        <f t="shared" si="48"/>
        <v>0</v>
      </c>
      <c r="O173" s="113">
        <f t="shared" si="49"/>
        <v>0</v>
      </c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</row>
    <row r="174" spans="1:67" s="23" customFormat="1" ht="13.5" customHeight="1">
      <c r="A174" s="34" t="s">
        <v>88</v>
      </c>
      <c r="B174" s="33">
        <v>9</v>
      </c>
      <c r="C174" s="33">
        <v>0</v>
      </c>
      <c r="D174" s="33">
        <v>1</v>
      </c>
      <c r="E174" s="33">
        <v>0</v>
      </c>
      <c r="F174" s="111">
        <f t="shared" si="45"/>
        <v>10</v>
      </c>
      <c r="G174" s="112">
        <f t="shared" si="46"/>
        <v>0</v>
      </c>
      <c r="H174" s="113">
        <f t="shared" si="44"/>
        <v>0.44742729306487694</v>
      </c>
      <c r="I174" s="33">
        <v>0</v>
      </c>
      <c r="J174" s="33">
        <v>0</v>
      </c>
      <c r="K174" s="33">
        <v>0</v>
      </c>
      <c r="L174" s="33">
        <v>0</v>
      </c>
      <c r="M174" s="111">
        <f t="shared" si="47"/>
        <v>0</v>
      </c>
      <c r="N174" s="112">
        <f t="shared" si="48"/>
        <v>0</v>
      </c>
      <c r="O174" s="113">
        <f t="shared" si="49"/>
        <v>0</v>
      </c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</row>
    <row r="175" spans="1:67" s="23" customFormat="1" ht="13.5" customHeight="1">
      <c r="A175" s="34" t="s">
        <v>89</v>
      </c>
      <c r="B175" s="33">
        <v>5</v>
      </c>
      <c r="C175" s="33">
        <v>0</v>
      </c>
      <c r="D175" s="33">
        <v>2</v>
      </c>
      <c r="E175" s="33">
        <v>2</v>
      </c>
      <c r="F175" s="111">
        <f t="shared" si="45"/>
        <v>9</v>
      </c>
      <c r="G175" s="112">
        <f t="shared" si="46"/>
        <v>22.2</v>
      </c>
      <c r="H175" s="113">
        <f t="shared" si="44"/>
        <v>0.40268456375838929</v>
      </c>
      <c r="I175" s="33">
        <v>0</v>
      </c>
      <c r="J175" s="33">
        <v>0</v>
      </c>
      <c r="K175" s="33">
        <v>0</v>
      </c>
      <c r="L175" s="33">
        <v>0</v>
      </c>
      <c r="M175" s="111">
        <f t="shared" si="47"/>
        <v>0</v>
      </c>
      <c r="N175" s="112">
        <f t="shared" si="48"/>
        <v>0</v>
      </c>
      <c r="O175" s="113">
        <f t="shared" si="49"/>
        <v>0</v>
      </c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</row>
    <row r="176" spans="1:67" s="23" customFormat="1" ht="13.5" customHeight="1">
      <c r="A176" s="34" t="s">
        <v>90</v>
      </c>
      <c r="B176" s="33">
        <v>7</v>
      </c>
      <c r="C176" s="33">
        <v>1</v>
      </c>
      <c r="D176" s="33">
        <v>1</v>
      </c>
      <c r="E176" s="33">
        <v>0</v>
      </c>
      <c r="F176" s="111">
        <f t="shared" si="45"/>
        <v>9</v>
      </c>
      <c r="G176" s="112">
        <f t="shared" si="46"/>
        <v>11.1</v>
      </c>
      <c r="H176" s="113">
        <f t="shared" si="44"/>
        <v>0.40268456375838929</v>
      </c>
      <c r="I176" s="33">
        <v>0</v>
      </c>
      <c r="J176" s="33">
        <v>0</v>
      </c>
      <c r="K176" s="33">
        <v>0</v>
      </c>
      <c r="L176" s="33">
        <v>0</v>
      </c>
      <c r="M176" s="111">
        <f t="shared" si="47"/>
        <v>0</v>
      </c>
      <c r="N176" s="112">
        <f t="shared" si="48"/>
        <v>0</v>
      </c>
      <c r="O176" s="113">
        <f t="shared" si="49"/>
        <v>0</v>
      </c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</row>
    <row r="177" spans="1:67" s="23" customFormat="1" ht="13.5" customHeight="1">
      <c r="A177" s="34" t="s">
        <v>91</v>
      </c>
      <c r="B177" s="33">
        <v>16</v>
      </c>
      <c r="C177" s="33">
        <v>5</v>
      </c>
      <c r="D177" s="33">
        <v>3</v>
      </c>
      <c r="E177" s="33">
        <v>3</v>
      </c>
      <c r="F177" s="111">
        <f t="shared" si="45"/>
        <v>27</v>
      </c>
      <c r="G177" s="112">
        <f t="shared" si="46"/>
        <v>29.6</v>
      </c>
      <c r="H177" s="113">
        <f t="shared" si="44"/>
        <v>1.2080536912751678</v>
      </c>
      <c r="I177" s="33">
        <v>0</v>
      </c>
      <c r="J177" s="33">
        <v>1</v>
      </c>
      <c r="K177" s="33">
        <v>0</v>
      </c>
      <c r="L177" s="33">
        <v>0</v>
      </c>
      <c r="M177" s="111">
        <f t="shared" si="47"/>
        <v>1</v>
      </c>
      <c r="N177" s="112">
        <f t="shared" si="48"/>
        <v>100</v>
      </c>
      <c r="O177" s="113">
        <f t="shared" si="49"/>
        <v>1.4285714285714286</v>
      </c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</row>
    <row r="178" spans="1:67" s="23" customFormat="1" ht="13.5" customHeight="1">
      <c r="A178" s="34" t="s">
        <v>92</v>
      </c>
      <c r="B178" s="33">
        <v>40</v>
      </c>
      <c r="C178" s="33">
        <v>8</v>
      </c>
      <c r="D178" s="33">
        <v>7</v>
      </c>
      <c r="E178" s="33">
        <v>7</v>
      </c>
      <c r="F178" s="111">
        <f t="shared" si="45"/>
        <v>62</v>
      </c>
      <c r="G178" s="112">
        <f t="shared" si="46"/>
        <v>24.2</v>
      </c>
      <c r="H178" s="113">
        <f t="shared" si="44"/>
        <v>2.7740492170022368</v>
      </c>
      <c r="I178" s="33">
        <v>1</v>
      </c>
      <c r="J178" s="33">
        <v>0</v>
      </c>
      <c r="K178" s="33">
        <v>0</v>
      </c>
      <c r="L178" s="33">
        <v>0</v>
      </c>
      <c r="M178" s="111">
        <f t="shared" si="47"/>
        <v>1</v>
      </c>
      <c r="N178" s="112">
        <f t="shared" si="48"/>
        <v>0</v>
      </c>
      <c r="O178" s="113">
        <f t="shared" si="49"/>
        <v>1.4285714285714286</v>
      </c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</row>
    <row r="179" spans="1:67" s="23" customFormat="1" ht="13.5" customHeight="1">
      <c r="A179" s="38" t="s">
        <v>9</v>
      </c>
      <c r="B179" s="37">
        <v>24</v>
      </c>
      <c r="C179" s="37">
        <v>2</v>
      </c>
      <c r="D179" s="37">
        <v>1</v>
      </c>
      <c r="E179" s="37">
        <v>0</v>
      </c>
      <c r="F179" s="114">
        <f t="shared" ref="F179:F214" si="50">SUM(B179:E179)</f>
        <v>27</v>
      </c>
      <c r="G179" s="115">
        <f t="shared" si="46"/>
        <v>7.4</v>
      </c>
      <c r="H179" s="116">
        <f t="shared" si="44"/>
        <v>1.2080536912751678</v>
      </c>
      <c r="I179" s="37">
        <v>0</v>
      </c>
      <c r="J179" s="37">
        <v>0</v>
      </c>
      <c r="K179" s="37">
        <v>0</v>
      </c>
      <c r="L179" s="37">
        <v>0</v>
      </c>
      <c r="M179" s="114">
        <f t="shared" ref="M179:M218" si="51">SUM(I179:L179)</f>
        <v>0</v>
      </c>
      <c r="N179" s="115">
        <f t="shared" si="48"/>
        <v>0</v>
      </c>
      <c r="O179" s="116">
        <f t="shared" ref="O179:O218" si="52">IF(M179=0,0,M179/M$218*100)</f>
        <v>0</v>
      </c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</row>
    <row r="180" spans="1:67" s="23" customFormat="1" ht="13.5" customHeight="1">
      <c r="A180" s="34" t="s">
        <v>10</v>
      </c>
      <c r="B180" s="33">
        <v>18</v>
      </c>
      <c r="C180" s="33">
        <v>2</v>
      </c>
      <c r="D180" s="33">
        <v>0</v>
      </c>
      <c r="E180" s="33">
        <v>2</v>
      </c>
      <c r="F180" s="111">
        <f t="shared" si="50"/>
        <v>22</v>
      </c>
      <c r="G180" s="112">
        <f t="shared" si="46"/>
        <v>18.2</v>
      </c>
      <c r="H180" s="113">
        <f t="shared" ref="H180:H214" si="53">IF(F180=0,0,F180/F$218*100)</f>
        <v>0.9843400447427294</v>
      </c>
      <c r="I180" s="33">
        <v>0</v>
      </c>
      <c r="J180" s="33">
        <v>0</v>
      </c>
      <c r="K180" s="33">
        <v>0</v>
      </c>
      <c r="L180" s="33">
        <v>0</v>
      </c>
      <c r="M180" s="111">
        <f t="shared" si="51"/>
        <v>0</v>
      </c>
      <c r="N180" s="112">
        <f t="shared" si="48"/>
        <v>0</v>
      </c>
      <c r="O180" s="113">
        <f t="shared" si="52"/>
        <v>0</v>
      </c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</row>
    <row r="181" spans="1:67" s="24" customFormat="1" ht="13.5" customHeight="1">
      <c r="A181" s="34" t="s">
        <v>11</v>
      </c>
      <c r="B181" s="33">
        <v>13</v>
      </c>
      <c r="C181" s="33">
        <v>2</v>
      </c>
      <c r="D181" s="33">
        <v>1</v>
      </c>
      <c r="E181" s="33">
        <v>0</v>
      </c>
      <c r="F181" s="111">
        <f t="shared" si="50"/>
        <v>16</v>
      </c>
      <c r="G181" s="112">
        <f t="shared" si="46"/>
        <v>12.5</v>
      </c>
      <c r="H181" s="113">
        <f t="shared" si="53"/>
        <v>0.71588366890380317</v>
      </c>
      <c r="I181" s="33">
        <v>0</v>
      </c>
      <c r="J181" s="33">
        <v>0</v>
      </c>
      <c r="K181" s="33">
        <v>0</v>
      </c>
      <c r="L181" s="33">
        <v>0</v>
      </c>
      <c r="M181" s="111">
        <f t="shared" si="51"/>
        <v>0</v>
      </c>
      <c r="N181" s="112">
        <f t="shared" si="48"/>
        <v>0</v>
      </c>
      <c r="O181" s="113">
        <f t="shared" si="52"/>
        <v>0</v>
      </c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</row>
    <row r="182" spans="1:67" s="26" customFormat="1" ht="13.5" customHeight="1">
      <c r="A182" s="34" t="s">
        <v>12</v>
      </c>
      <c r="B182" s="33">
        <v>23</v>
      </c>
      <c r="C182" s="33">
        <v>0</v>
      </c>
      <c r="D182" s="33">
        <v>3</v>
      </c>
      <c r="E182" s="33">
        <v>2</v>
      </c>
      <c r="F182" s="111">
        <f t="shared" si="50"/>
        <v>28</v>
      </c>
      <c r="G182" s="112">
        <f t="shared" si="46"/>
        <v>7.1</v>
      </c>
      <c r="H182" s="113">
        <f t="shared" si="53"/>
        <v>1.2527964205816555</v>
      </c>
      <c r="I182" s="33">
        <v>0</v>
      </c>
      <c r="J182" s="33">
        <v>0</v>
      </c>
      <c r="K182" s="33">
        <v>0</v>
      </c>
      <c r="L182" s="33">
        <v>0</v>
      </c>
      <c r="M182" s="111">
        <f t="shared" si="51"/>
        <v>0</v>
      </c>
      <c r="N182" s="112">
        <f t="shared" si="48"/>
        <v>0</v>
      </c>
      <c r="O182" s="113">
        <f t="shared" si="52"/>
        <v>0</v>
      </c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</row>
    <row r="183" spans="1:67" s="24" customFormat="1" ht="13.5" customHeight="1">
      <c r="A183" s="34" t="s">
        <v>13</v>
      </c>
      <c r="B183" s="33">
        <v>30</v>
      </c>
      <c r="C183" s="33">
        <v>2</v>
      </c>
      <c r="D183" s="33">
        <v>1</v>
      </c>
      <c r="E183" s="33">
        <v>0</v>
      </c>
      <c r="F183" s="111">
        <f t="shared" si="50"/>
        <v>33</v>
      </c>
      <c r="G183" s="112">
        <f t="shared" si="46"/>
        <v>6.1</v>
      </c>
      <c r="H183" s="113">
        <f t="shared" si="53"/>
        <v>1.476510067114094</v>
      </c>
      <c r="I183" s="33">
        <v>1</v>
      </c>
      <c r="J183" s="33">
        <v>0</v>
      </c>
      <c r="K183" s="33">
        <v>0</v>
      </c>
      <c r="L183" s="33">
        <v>0</v>
      </c>
      <c r="M183" s="111">
        <f t="shared" si="51"/>
        <v>1</v>
      </c>
      <c r="N183" s="112">
        <f t="shared" si="48"/>
        <v>0</v>
      </c>
      <c r="O183" s="113">
        <f t="shared" si="52"/>
        <v>1.4285714285714286</v>
      </c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</row>
    <row r="184" spans="1:67" s="24" customFormat="1" ht="13.5" customHeight="1">
      <c r="A184" s="34" t="s">
        <v>14</v>
      </c>
      <c r="B184" s="33">
        <v>20</v>
      </c>
      <c r="C184" s="33">
        <v>2</v>
      </c>
      <c r="D184" s="33">
        <v>2</v>
      </c>
      <c r="E184" s="33">
        <v>0</v>
      </c>
      <c r="F184" s="111">
        <f t="shared" si="50"/>
        <v>24</v>
      </c>
      <c r="G184" s="112">
        <f t="shared" si="46"/>
        <v>8.3000000000000007</v>
      </c>
      <c r="H184" s="113">
        <f t="shared" si="53"/>
        <v>1.0738255033557047</v>
      </c>
      <c r="I184" s="33">
        <v>0</v>
      </c>
      <c r="J184" s="33">
        <v>0</v>
      </c>
      <c r="K184" s="33">
        <v>0</v>
      </c>
      <c r="L184" s="33">
        <v>0</v>
      </c>
      <c r="M184" s="111">
        <f t="shared" si="51"/>
        <v>0</v>
      </c>
      <c r="N184" s="112">
        <f t="shared" si="48"/>
        <v>0</v>
      </c>
      <c r="O184" s="113">
        <f t="shared" si="52"/>
        <v>0</v>
      </c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</row>
    <row r="185" spans="1:67" s="24" customFormat="1" ht="13.5" customHeight="1">
      <c r="A185" s="30" t="s">
        <v>15</v>
      </c>
      <c r="B185" s="117">
        <f>SUM(B179:B184)</f>
        <v>128</v>
      </c>
      <c r="C185" s="117">
        <f>SUM(C179:C184)</f>
        <v>10</v>
      </c>
      <c r="D185" s="117">
        <f>SUM(D179:D184)</f>
        <v>8</v>
      </c>
      <c r="E185" s="117">
        <f>SUM(E179:E184)</f>
        <v>4</v>
      </c>
      <c r="F185" s="117">
        <f t="shared" si="50"/>
        <v>150</v>
      </c>
      <c r="G185" s="118">
        <f t="shared" si="46"/>
        <v>9.3000000000000007</v>
      </c>
      <c r="H185" s="119">
        <f t="shared" si="53"/>
        <v>6.7114093959731544</v>
      </c>
      <c r="I185" s="117">
        <f>SUM(I179:I184)</f>
        <v>1</v>
      </c>
      <c r="J185" s="117">
        <f>SUM(J179:J184)</f>
        <v>0</v>
      </c>
      <c r="K185" s="117">
        <f>SUM(K179:K184)</f>
        <v>0</v>
      </c>
      <c r="L185" s="117">
        <f>SUM(L179:L184)</f>
        <v>0</v>
      </c>
      <c r="M185" s="117">
        <f t="shared" si="51"/>
        <v>1</v>
      </c>
      <c r="N185" s="118">
        <f t="shared" si="48"/>
        <v>0</v>
      </c>
      <c r="O185" s="119">
        <f t="shared" si="52"/>
        <v>1.4285714285714286</v>
      </c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</row>
    <row r="186" spans="1:67" s="26" customFormat="1" ht="13.5" customHeight="1">
      <c r="A186" s="38" t="s">
        <v>16</v>
      </c>
      <c r="B186" s="37">
        <v>32</v>
      </c>
      <c r="C186" s="37">
        <v>4</v>
      </c>
      <c r="D186" s="37">
        <v>2</v>
      </c>
      <c r="E186" s="37">
        <v>0</v>
      </c>
      <c r="F186" s="114">
        <f t="shared" si="50"/>
        <v>38</v>
      </c>
      <c r="G186" s="115">
        <f t="shared" si="46"/>
        <v>10.5</v>
      </c>
      <c r="H186" s="116">
        <f t="shared" si="53"/>
        <v>1.7002237136465326</v>
      </c>
      <c r="I186" s="37">
        <v>0</v>
      </c>
      <c r="J186" s="37">
        <v>0</v>
      </c>
      <c r="K186" s="37">
        <v>0</v>
      </c>
      <c r="L186" s="37">
        <v>0</v>
      </c>
      <c r="M186" s="114">
        <f t="shared" si="51"/>
        <v>0</v>
      </c>
      <c r="N186" s="115">
        <f t="shared" si="48"/>
        <v>0</v>
      </c>
      <c r="O186" s="116">
        <f t="shared" si="52"/>
        <v>0</v>
      </c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67" s="26" customFormat="1" ht="13.5" customHeight="1">
      <c r="A187" s="34" t="s">
        <v>17</v>
      </c>
      <c r="B187" s="33">
        <v>25</v>
      </c>
      <c r="C187" s="33">
        <v>3</v>
      </c>
      <c r="D187" s="33">
        <v>2</v>
      </c>
      <c r="E187" s="33">
        <v>3</v>
      </c>
      <c r="F187" s="111">
        <f t="shared" si="50"/>
        <v>33</v>
      </c>
      <c r="G187" s="112">
        <f t="shared" si="46"/>
        <v>18.2</v>
      </c>
      <c r="H187" s="113">
        <f t="shared" si="53"/>
        <v>1.476510067114094</v>
      </c>
      <c r="I187" s="33">
        <v>0</v>
      </c>
      <c r="J187" s="33">
        <v>0</v>
      </c>
      <c r="K187" s="33">
        <v>0</v>
      </c>
      <c r="L187" s="33">
        <v>0</v>
      </c>
      <c r="M187" s="111">
        <f t="shared" si="51"/>
        <v>0</v>
      </c>
      <c r="N187" s="112">
        <f t="shared" si="48"/>
        <v>0</v>
      </c>
      <c r="O187" s="113">
        <f t="shared" si="52"/>
        <v>0</v>
      </c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67" s="26" customFormat="1" ht="13.5" customHeight="1">
      <c r="A188" s="34" t="s">
        <v>18</v>
      </c>
      <c r="B188" s="33">
        <v>23</v>
      </c>
      <c r="C188" s="33">
        <v>3</v>
      </c>
      <c r="D188" s="33">
        <v>1</v>
      </c>
      <c r="E188" s="33">
        <v>2</v>
      </c>
      <c r="F188" s="111">
        <f t="shared" si="50"/>
        <v>29</v>
      </c>
      <c r="G188" s="112">
        <f t="shared" si="46"/>
        <v>17.2</v>
      </c>
      <c r="H188" s="113">
        <f t="shared" si="53"/>
        <v>1.2975391498881432</v>
      </c>
      <c r="I188" s="33">
        <v>0</v>
      </c>
      <c r="J188" s="33">
        <v>0</v>
      </c>
      <c r="K188" s="33">
        <v>0</v>
      </c>
      <c r="L188" s="33">
        <v>0</v>
      </c>
      <c r="M188" s="111">
        <f t="shared" si="51"/>
        <v>0</v>
      </c>
      <c r="N188" s="112">
        <f t="shared" si="48"/>
        <v>0</v>
      </c>
      <c r="O188" s="113">
        <f t="shared" si="52"/>
        <v>0</v>
      </c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</row>
    <row r="189" spans="1:67" s="24" customFormat="1" ht="13.5" customHeight="1">
      <c r="A189" s="34" t="s">
        <v>19</v>
      </c>
      <c r="B189" s="33">
        <v>30</v>
      </c>
      <c r="C189" s="33">
        <v>0</v>
      </c>
      <c r="D189" s="33">
        <v>1</v>
      </c>
      <c r="E189" s="33">
        <v>2</v>
      </c>
      <c r="F189" s="111">
        <f t="shared" si="50"/>
        <v>33</v>
      </c>
      <c r="G189" s="112">
        <f t="shared" si="46"/>
        <v>6.1</v>
      </c>
      <c r="H189" s="113">
        <f t="shared" si="53"/>
        <v>1.476510067114094</v>
      </c>
      <c r="I189" s="33">
        <v>0</v>
      </c>
      <c r="J189" s="33">
        <v>0</v>
      </c>
      <c r="K189" s="33">
        <v>0</v>
      </c>
      <c r="L189" s="33">
        <v>0</v>
      </c>
      <c r="M189" s="111">
        <f t="shared" si="51"/>
        <v>0</v>
      </c>
      <c r="N189" s="112">
        <f t="shared" si="48"/>
        <v>0</v>
      </c>
      <c r="O189" s="113">
        <f t="shared" si="52"/>
        <v>0</v>
      </c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</row>
    <row r="190" spans="1:67" s="26" customFormat="1" ht="13.5" customHeight="1">
      <c r="A190" s="34" t="s">
        <v>20</v>
      </c>
      <c r="B190" s="33">
        <v>15</v>
      </c>
      <c r="C190" s="33">
        <v>1</v>
      </c>
      <c r="D190" s="33">
        <v>2</v>
      </c>
      <c r="E190" s="33">
        <v>1</v>
      </c>
      <c r="F190" s="111">
        <f t="shared" si="50"/>
        <v>19</v>
      </c>
      <c r="G190" s="112">
        <f t="shared" si="46"/>
        <v>10.5</v>
      </c>
      <c r="H190" s="113">
        <f t="shared" si="53"/>
        <v>0.85011185682326629</v>
      </c>
      <c r="I190" s="33">
        <v>0</v>
      </c>
      <c r="J190" s="33">
        <v>0</v>
      </c>
      <c r="K190" s="33">
        <v>0</v>
      </c>
      <c r="L190" s="33">
        <v>0</v>
      </c>
      <c r="M190" s="111">
        <f t="shared" si="51"/>
        <v>0</v>
      </c>
      <c r="N190" s="112">
        <f t="shared" si="48"/>
        <v>0</v>
      </c>
      <c r="O190" s="113">
        <f t="shared" si="52"/>
        <v>0</v>
      </c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</row>
    <row r="191" spans="1:67" s="24" customFormat="1" ht="13.5" customHeight="1">
      <c r="A191" s="34" t="s">
        <v>21</v>
      </c>
      <c r="B191" s="33">
        <v>29</v>
      </c>
      <c r="C191" s="33">
        <v>2</v>
      </c>
      <c r="D191" s="33">
        <v>1</v>
      </c>
      <c r="E191" s="33">
        <v>0</v>
      </c>
      <c r="F191" s="111">
        <f t="shared" si="50"/>
        <v>32</v>
      </c>
      <c r="G191" s="112">
        <f t="shared" si="46"/>
        <v>6.3</v>
      </c>
      <c r="H191" s="113">
        <f t="shared" si="53"/>
        <v>1.4317673378076063</v>
      </c>
      <c r="I191" s="33">
        <v>1</v>
      </c>
      <c r="J191" s="33">
        <v>0</v>
      </c>
      <c r="K191" s="33">
        <v>0</v>
      </c>
      <c r="L191" s="33">
        <v>0</v>
      </c>
      <c r="M191" s="111">
        <f t="shared" si="51"/>
        <v>1</v>
      </c>
      <c r="N191" s="112">
        <f t="shared" si="48"/>
        <v>0</v>
      </c>
      <c r="O191" s="113">
        <f t="shared" si="52"/>
        <v>1.4285714285714286</v>
      </c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</row>
    <row r="192" spans="1:67" s="26" customFormat="1" ht="13.5" customHeight="1">
      <c r="A192" s="30" t="s">
        <v>15</v>
      </c>
      <c r="B192" s="117">
        <f>SUM(B186:B191)</f>
        <v>154</v>
      </c>
      <c r="C192" s="117">
        <f>SUM(C186:C191)</f>
        <v>13</v>
      </c>
      <c r="D192" s="117">
        <f>SUM(D186:D191)</f>
        <v>9</v>
      </c>
      <c r="E192" s="117">
        <f>SUM(E186:E191)</f>
        <v>8</v>
      </c>
      <c r="F192" s="117">
        <f t="shared" si="50"/>
        <v>184</v>
      </c>
      <c r="G192" s="118">
        <f t="shared" si="46"/>
        <v>11.4</v>
      </c>
      <c r="H192" s="119">
        <f t="shared" si="53"/>
        <v>8.232662192393736</v>
      </c>
      <c r="I192" s="117">
        <f>SUM(I186:I191)</f>
        <v>1</v>
      </c>
      <c r="J192" s="117">
        <f>SUM(J186:J191)</f>
        <v>0</v>
      </c>
      <c r="K192" s="117">
        <f>SUM(K186:K191)</f>
        <v>0</v>
      </c>
      <c r="L192" s="117">
        <f>SUM(L186:L191)</f>
        <v>0</v>
      </c>
      <c r="M192" s="117">
        <f t="shared" si="51"/>
        <v>1</v>
      </c>
      <c r="N192" s="118">
        <f t="shared" si="48"/>
        <v>0</v>
      </c>
      <c r="O192" s="119">
        <f t="shared" si="52"/>
        <v>1.4285714285714286</v>
      </c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67" s="24" customFormat="1" ht="13.5" customHeight="1">
      <c r="A193" s="34" t="s">
        <v>22</v>
      </c>
      <c r="B193" s="33">
        <v>113</v>
      </c>
      <c r="C193" s="33">
        <v>12</v>
      </c>
      <c r="D193" s="33">
        <v>21</v>
      </c>
      <c r="E193" s="33">
        <v>11</v>
      </c>
      <c r="F193" s="111">
        <f t="shared" si="50"/>
        <v>157</v>
      </c>
      <c r="G193" s="112">
        <f t="shared" si="46"/>
        <v>14.6</v>
      </c>
      <c r="H193" s="113">
        <f t="shared" si="53"/>
        <v>7.0246085011185677</v>
      </c>
      <c r="I193" s="33">
        <v>0</v>
      </c>
      <c r="J193" s="33">
        <v>0</v>
      </c>
      <c r="K193" s="33">
        <v>0</v>
      </c>
      <c r="L193" s="33">
        <v>0</v>
      </c>
      <c r="M193" s="111">
        <f t="shared" si="51"/>
        <v>0</v>
      </c>
      <c r="N193" s="112">
        <f t="shared" si="48"/>
        <v>0</v>
      </c>
      <c r="O193" s="113">
        <f t="shared" si="52"/>
        <v>0</v>
      </c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</row>
    <row r="194" spans="1:67" s="26" customFormat="1" ht="13.5" customHeight="1">
      <c r="A194" s="34" t="s">
        <v>23</v>
      </c>
      <c r="B194" s="33">
        <v>114</v>
      </c>
      <c r="C194" s="33">
        <v>12</v>
      </c>
      <c r="D194" s="33">
        <v>17</v>
      </c>
      <c r="E194" s="33">
        <v>8</v>
      </c>
      <c r="F194" s="111">
        <f t="shared" si="50"/>
        <v>151</v>
      </c>
      <c r="G194" s="112">
        <f t="shared" si="46"/>
        <v>13.2</v>
      </c>
      <c r="H194" s="113">
        <f t="shared" si="53"/>
        <v>6.7561521252796419</v>
      </c>
      <c r="I194" s="33">
        <v>2</v>
      </c>
      <c r="J194" s="33">
        <v>0</v>
      </c>
      <c r="K194" s="33">
        <v>0</v>
      </c>
      <c r="L194" s="33">
        <v>0</v>
      </c>
      <c r="M194" s="111">
        <f t="shared" si="51"/>
        <v>2</v>
      </c>
      <c r="N194" s="112">
        <f t="shared" si="48"/>
        <v>0</v>
      </c>
      <c r="O194" s="113">
        <f t="shared" si="52"/>
        <v>2.8571428571428572</v>
      </c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67" s="24" customFormat="1" ht="13.5" customHeight="1">
      <c r="A195" s="34" t="s">
        <v>24</v>
      </c>
      <c r="B195" s="33">
        <v>116</v>
      </c>
      <c r="C195" s="33">
        <v>8</v>
      </c>
      <c r="D195" s="33">
        <v>14</v>
      </c>
      <c r="E195" s="33">
        <v>9</v>
      </c>
      <c r="F195" s="111">
        <f t="shared" si="50"/>
        <v>147</v>
      </c>
      <c r="G195" s="112">
        <f t="shared" si="46"/>
        <v>11.6</v>
      </c>
      <c r="H195" s="113">
        <f t="shared" si="53"/>
        <v>6.5771812080536911</v>
      </c>
      <c r="I195" s="33">
        <v>8</v>
      </c>
      <c r="J195" s="33">
        <v>0</v>
      </c>
      <c r="K195" s="33">
        <v>0</v>
      </c>
      <c r="L195" s="33">
        <v>1</v>
      </c>
      <c r="M195" s="111">
        <f t="shared" si="51"/>
        <v>9</v>
      </c>
      <c r="N195" s="112">
        <f t="shared" si="48"/>
        <v>11.1</v>
      </c>
      <c r="O195" s="113">
        <f t="shared" si="52"/>
        <v>12.857142857142856</v>
      </c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</row>
    <row r="196" spans="1:67" s="26" customFormat="1" ht="13.5" customHeight="1">
      <c r="A196" s="34" t="s">
        <v>25</v>
      </c>
      <c r="B196" s="33">
        <v>95</v>
      </c>
      <c r="C196" s="33">
        <v>10</v>
      </c>
      <c r="D196" s="33">
        <v>17</v>
      </c>
      <c r="E196" s="33">
        <v>2</v>
      </c>
      <c r="F196" s="111">
        <f t="shared" si="50"/>
        <v>124</v>
      </c>
      <c r="G196" s="112">
        <f t="shared" si="46"/>
        <v>9.6999999999999993</v>
      </c>
      <c r="H196" s="113">
        <f t="shared" si="53"/>
        <v>5.5480984340044737</v>
      </c>
      <c r="I196" s="33">
        <v>7</v>
      </c>
      <c r="J196" s="33">
        <v>0</v>
      </c>
      <c r="K196" s="33">
        <v>1</v>
      </c>
      <c r="L196" s="33">
        <v>0</v>
      </c>
      <c r="M196" s="111">
        <f t="shared" si="51"/>
        <v>8</v>
      </c>
      <c r="N196" s="112">
        <f t="shared" si="48"/>
        <v>0</v>
      </c>
      <c r="O196" s="113">
        <f t="shared" si="52"/>
        <v>11.428571428571429</v>
      </c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67" s="26" customFormat="1" ht="13.5" customHeight="1">
      <c r="A197" s="34" t="s">
        <v>26</v>
      </c>
      <c r="B197" s="33">
        <v>108</v>
      </c>
      <c r="C197" s="33">
        <v>11</v>
      </c>
      <c r="D197" s="33">
        <v>15</v>
      </c>
      <c r="E197" s="33">
        <v>3</v>
      </c>
      <c r="F197" s="111">
        <f t="shared" si="50"/>
        <v>137</v>
      </c>
      <c r="G197" s="112">
        <f t="shared" si="46"/>
        <v>10.199999999999999</v>
      </c>
      <c r="H197" s="113">
        <f t="shared" si="53"/>
        <v>6.1297539149888145</v>
      </c>
      <c r="I197" s="33">
        <v>3</v>
      </c>
      <c r="J197" s="33">
        <v>0</v>
      </c>
      <c r="K197" s="33">
        <v>0</v>
      </c>
      <c r="L197" s="33">
        <v>0</v>
      </c>
      <c r="M197" s="111">
        <f t="shared" si="51"/>
        <v>3</v>
      </c>
      <c r="N197" s="112">
        <f t="shared" si="48"/>
        <v>0</v>
      </c>
      <c r="O197" s="113">
        <f t="shared" si="52"/>
        <v>4.2857142857142856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67" s="26" customFormat="1" ht="13.5" customHeight="1">
      <c r="A198" s="34" t="s">
        <v>27</v>
      </c>
      <c r="B198" s="33">
        <v>78</v>
      </c>
      <c r="C198" s="33">
        <v>13</v>
      </c>
      <c r="D198" s="33">
        <v>19</v>
      </c>
      <c r="E198" s="33">
        <v>3</v>
      </c>
      <c r="F198" s="111">
        <f t="shared" si="50"/>
        <v>113</v>
      </c>
      <c r="G198" s="112">
        <f t="shared" si="46"/>
        <v>14.2</v>
      </c>
      <c r="H198" s="113">
        <f t="shared" si="53"/>
        <v>5.0559284116331096</v>
      </c>
      <c r="I198" s="33">
        <v>10</v>
      </c>
      <c r="J198" s="33">
        <v>0</v>
      </c>
      <c r="K198" s="33">
        <v>1</v>
      </c>
      <c r="L198" s="33">
        <v>1</v>
      </c>
      <c r="M198" s="111">
        <f t="shared" si="51"/>
        <v>12</v>
      </c>
      <c r="N198" s="112">
        <f t="shared" si="48"/>
        <v>8.3000000000000007</v>
      </c>
      <c r="O198" s="113">
        <f t="shared" si="52"/>
        <v>17.142857142857142</v>
      </c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</row>
    <row r="199" spans="1:67" s="24" customFormat="1" ht="13.5" customHeight="1">
      <c r="A199" s="34" t="s">
        <v>28</v>
      </c>
      <c r="B199" s="33">
        <v>115</v>
      </c>
      <c r="C199" s="33">
        <v>11</v>
      </c>
      <c r="D199" s="33">
        <v>26</v>
      </c>
      <c r="E199" s="33">
        <v>5</v>
      </c>
      <c r="F199" s="111">
        <f t="shared" si="50"/>
        <v>157</v>
      </c>
      <c r="G199" s="112">
        <f t="shared" si="46"/>
        <v>10.199999999999999</v>
      </c>
      <c r="H199" s="113">
        <f t="shared" si="53"/>
        <v>7.0246085011185677</v>
      </c>
      <c r="I199" s="33">
        <v>5</v>
      </c>
      <c r="J199" s="33">
        <v>0</v>
      </c>
      <c r="K199" s="33">
        <v>0</v>
      </c>
      <c r="L199" s="33">
        <v>0</v>
      </c>
      <c r="M199" s="111">
        <f t="shared" si="51"/>
        <v>5</v>
      </c>
      <c r="N199" s="112">
        <f t="shared" si="48"/>
        <v>0</v>
      </c>
      <c r="O199" s="113">
        <f t="shared" si="52"/>
        <v>7.1428571428571423</v>
      </c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</row>
    <row r="200" spans="1:67" s="24" customFormat="1" ht="13.5" customHeight="1">
      <c r="A200" s="34" t="s">
        <v>51</v>
      </c>
      <c r="B200" s="33">
        <v>136</v>
      </c>
      <c r="C200" s="33">
        <v>12</v>
      </c>
      <c r="D200" s="33">
        <v>23</v>
      </c>
      <c r="E200" s="33">
        <v>3</v>
      </c>
      <c r="F200" s="111">
        <f t="shared" si="50"/>
        <v>174</v>
      </c>
      <c r="G200" s="112">
        <f t="shared" si="46"/>
        <v>8.6</v>
      </c>
      <c r="H200" s="113">
        <f t="shared" si="53"/>
        <v>7.7852348993288594</v>
      </c>
      <c r="I200" s="33">
        <v>3</v>
      </c>
      <c r="J200" s="33">
        <v>0</v>
      </c>
      <c r="K200" s="33">
        <v>0</v>
      </c>
      <c r="L200" s="33">
        <v>0</v>
      </c>
      <c r="M200" s="111">
        <f t="shared" si="51"/>
        <v>3</v>
      </c>
      <c r="N200" s="112">
        <f t="shared" si="48"/>
        <v>0</v>
      </c>
      <c r="O200" s="113">
        <f t="shared" si="52"/>
        <v>4.2857142857142856</v>
      </c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</row>
    <row r="201" spans="1:67" s="24" customFormat="1" ht="13.5" customHeight="1">
      <c r="A201" s="38" t="s">
        <v>29</v>
      </c>
      <c r="B201" s="37">
        <v>26</v>
      </c>
      <c r="C201" s="37">
        <v>2</v>
      </c>
      <c r="D201" s="37">
        <v>3</v>
      </c>
      <c r="E201" s="37">
        <v>3</v>
      </c>
      <c r="F201" s="114">
        <f t="shared" si="50"/>
        <v>34</v>
      </c>
      <c r="G201" s="115">
        <f t="shared" si="46"/>
        <v>14.7</v>
      </c>
      <c r="H201" s="116">
        <f t="shared" si="53"/>
        <v>1.5212527964205815</v>
      </c>
      <c r="I201" s="37">
        <v>0</v>
      </c>
      <c r="J201" s="37">
        <v>0</v>
      </c>
      <c r="K201" s="37">
        <v>0</v>
      </c>
      <c r="L201" s="37">
        <v>0</v>
      </c>
      <c r="M201" s="114">
        <f t="shared" si="51"/>
        <v>0</v>
      </c>
      <c r="N201" s="115">
        <f t="shared" si="48"/>
        <v>0</v>
      </c>
      <c r="O201" s="116">
        <f t="shared" si="52"/>
        <v>0</v>
      </c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</row>
    <row r="202" spans="1:67" s="26" customFormat="1" ht="13.5" customHeight="1">
      <c r="A202" s="34" t="s">
        <v>30</v>
      </c>
      <c r="B202" s="33">
        <v>18</v>
      </c>
      <c r="C202" s="33">
        <v>4</v>
      </c>
      <c r="D202" s="33">
        <v>1</v>
      </c>
      <c r="E202" s="33">
        <v>0</v>
      </c>
      <c r="F202" s="111">
        <f t="shared" si="50"/>
        <v>23</v>
      </c>
      <c r="G202" s="112">
        <f t="shared" si="46"/>
        <v>17.399999999999999</v>
      </c>
      <c r="H202" s="113">
        <f t="shared" si="53"/>
        <v>1.029082774049217</v>
      </c>
      <c r="I202" s="33">
        <v>0</v>
      </c>
      <c r="J202" s="33">
        <v>0</v>
      </c>
      <c r="K202" s="33">
        <v>0</v>
      </c>
      <c r="L202" s="33">
        <v>0</v>
      </c>
      <c r="M202" s="111">
        <f t="shared" si="51"/>
        <v>0</v>
      </c>
      <c r="N202" s="112">
        <f t="shared" si="48"/>
        <v>0</v>
      </c>
      <c r="O202" s="113">
        <f t="shared" si="52"/>
        <v>0</v>
      </c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67" s="26" customFormat="1" ht="13.5" customHeight="1">
      <c r="A203" s="34" t="s">
        <v>31</v>
      </c>
      <c r="B203" s="33">
        <v>38</v>
      </c>
      <c r="C203" s="33">
        <v>1</v>
      </c>
      <c r="D203" s="33">
        <v>2</v>
      </c>
      <c r="E203" s="33">
        <v>1</v>
      </c>
      <c r="F203" s="111">
        <f t="shared" si="50"/>
        <v>42</v>
      </c>
      <c r="G203" s="112">
        <f t="shared" si="46"/>
        <v>4.8</v>
      </c>
      <c r="H203" s="113">
        <f t="shared" si="53"/>
        <v>1.8791946308724832</v>
      </c>
      <c r="I203" s="33">
        <v>2</v>
      </c>
      <c r="J203" s="33">
        <v>0</v>
      </c>
      <c r="K203" s="33">
        <v>0</v>
      </c>
      <c r="L203" s="33">
        <v>0</v>
      </c>
      <c r="M203" s="111">
        <f t="shared" si="51"/>
        <v>2</v>
      </c>
      <c r="N203" s="112">
        <f t="shared" si="48"/>
        <v>0</v>
      </c>
      <c r="O203" s="113">
        <f t="shared" si="52"/>
        <v>2.8571428571428572</v>
      </c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67" s="26" customFormat="1" ht="13.5" customHeight="1">
      <c r="A204" s="34" t="s">
        <v>32</v>
      </c>
      <c r="B204" s="33">
        <v>23</v>
      </c>
      <c r="C204" s="33">
        <v>4</v>
      </c>
      <c r="D204" s="33">
        <v>2</v>
      </c>
      <c r="E204" s="33">
        <v>1</v>
      </c>
      <c r="F204" s="111">
        <f t="shared" si="50"/>
        <v>30</v>
      </c>
      <c r="G204" s="112">
        <f t="shared" si="46"/>
        <v>16.7</v>
      </c>
      <c r="H204" s="113">
        <f t="shared" si="53"/>
        <v>1.3422818791946309</v>
      </c>
      <c r="I204" s="33">
        <v>3</v>
      </c>
      <c r="J204" s="33">
        <v>0</v>
      </c>
      <c r="K204" s="33">
        <v>1</v>
      </c>
      <c r="L204" s="33">
        <v>0</v>
      </c>
      <c r="M204" s="111">
        <f t="shared" si="51"/>
        <v>4</v>
      </c>
      <c r="N204" s="112">
        <f t="shared" si="48"/>
        <v>0</v>
      </c>
      <c r="O204" s="113">
        <f t="shared" si="52"/>
        <v>5.7142857142857144</v>
      </c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</row>
    <row r="205" spans="1:67" s="24" customFormat="1" ht="13.5" customHeight="1">
      <c r="A205" s="34" t="s">
        <v>33</v>
      </c>
      <c r="B205" s="33">
        <v>22</v>
      </c>
      <c r="C205" s="33">
        <v>2</v>
      </c>
      <c r="D205" s="33">
        <v>2</v>
      </c>
      <c r="E205" s="33">
        <v>0</v>
      </c>
      <c r="F205" s="111">
        <f t="shared" si="50"/>
        <v>26</v>
      </c>
      <c r="G205" s="112">
        <f t="shared" si="46"/>
        <v>7.7</v>
      </c>
      <c r="H205" s="113">
        <f t="shared" si="53"/>
        <v>1.1633109619686801</v>
      </c>
      <c r="I205" s="33">
        <v>0</v>
      </c>
      <c r="J205" s="33">
        <v>0</v>
      </c>
      <c r="K205" s="33">
        <v>0</v>
      </c>
      <c r="L205" s="33">
        <v>0</v>
      </c>
      <c r="M205" s="111">
        <f t="shared" si="51"/>
        <v>0</v>
      </c>
      <c r="N205" s="112">
        <f t="shared" si="48"/>
        <v>0</v>
      </c>
      <c r="O205" s="113">
        <f t="shared" si="52"/>
        <v>0</v>
      </c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</row>
    <row r="206" spans="1:67" s="26" customFormat="1" ht="13.5" customHeight="1">
      <c r="A206" s="34" t="s">
        <v>34</v>
      </c>
      <c r="B206" s="33">
        <v>16</v>
      </c>
      <c r="C206" s="33">
        <v>3</v>
      </c>
      <c r="D206" s="33">
        <v>4</v>
      </c>
      <c r="E206" s="33">
        <v>1</v>
      </c>
      <c r="F206" s="111">
        <f t="shared" si="50"/>
        <v>24</v>
      </c>
      <c r="G206" s="112">
        <f t="shared" si="46"/>
        <v>16.7</v>
      </c>
      <c r="H206" s="113">
        <f t="shared" si="53"/>
        <v>1.0738255033557047</v>
      </c>
      <c r="I206" s="33">
        <v>0</v>
      </c>
      <c r="J206" s="33">
        <v>0</v>
      </c>
      <c r="K206" s="33">
        <v>0</v>
      </c>
      <c r="L206" s="33">
        <v>0</v>
      </c>
      <c r="M206" s="111">
        <f t="shared" si="51"/>
        <v>0</v>
      </c>
      <c r="N206" s="112">
        <f t="shared" si="48"/>
        <v>0</v>
      </c>
      <c r="O206" s="113">
        <f t="shared" si="52"/>
        <v>0</v>
      </c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</row>
    <row r="207" spans="1:67" s="24" customFormat="1" ht="13.5" customHeight="1">
      <c r="A207" s="30" t="s">
        <v>15</v>
      </c>
      <c r="B207" s="117">
        <f>SUM(B201:B206)</f>
        <v>143</v>
      </c>
      <c r="C207" s="117">
        <f>SUM(C201:C206)</f>
        <v>16</v>
      </c>
      <c r="D207" s="117">
        <f>SUM(D201:D206)</f>
        <v>14</v>
      </c>
      <c r="E207" s="117">
        <f>SUM(E201:E206)</f>
        <v>6</v>
      </c>
      <c r="F207" s="117">
        <f t="shared" si="50"/>
        <v>179</v>
      </c>
      <c r="G207" s="118">
        <f t="shared" si="46"/>
        <v>12.3</v>
      </c>
      <c r="H207" s="119">
        <f t="shared" si="53"/>
        <v>8.0089485458612977</v>
      </c>
      <c r="I207" s="117">
        <f>SUM(I201:I206)</f>
        <v>5</v>
      </c>
      <c r="J207" s="117">
        <f>SUM(J201:J206)</f>
        <v>0</v>
      </c>
      <c r="K207" s="117">
        <f>SUM(K201:K206)</f>
        <v>1</v>
      </c>
      <c r="L207" s="117">
        <f>SUM(L201:L206)</f>
        <v>0</v>
      </c>
      <c r="M207" s="117">
        <f t="shared" si="51"/>
        <v>6</v>
      </c>
      <c r="N207" s="118">
        <f t="shared" si="48"/>
        <v>0</v>
      </c>
      <c r="O207" s="119">
        <f t="shared" si="52"/>
        <v>8.5714285714285712</v>
      </c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</row>
    <row r="208" spans="1:67" s="24" customFormat="1" ht="13.5" customHeight="1">
      <c r="A208" s="38" t="s">
        <v>35</v>
      </c>
      <c r="B208" s="37">
        <v>21</v>
      </c>
      <c r="C208" s="37">
        <v>2</v>
      </c>
      <c r="D208" s="37">
        <v>4</v>
      </c>
      <c r="E208" s="37">
        <v>0</v>
      </c>
      <c r="F208" s="114">
        <f t="shared" si="50"/>
        <v>27</v>
      </c>
      <c r="G208" s="115">
        <f t="shared" si="46"/>
        <v>7.4</v>
      </c>
      <c r="H208" s="116">
        <f t="shared" si="53"/>
        <v>1.2080536912751678</v>
      </c>
      <c r="I208" s="37">
        <v>0</v>
      </c>
      <c r="J208" s="37">
        <v>0</v>
      </c>
      <c r="K208" s="37">
        <v>0</v>
      </c>
      <c r="L208" s="37">
        <v>0</v>
      </c>
      <c r="M208" s="114">
        <f t="shared" si="51"/>
        <v>0</v>
      </c>
      <c r="N208" s="115">
        <f t="shared" si="48"/>
        <v>0</v>
      </c>
      <c r="O208" s="116">
        <f t="shared" si="52"/>
        <v>0</v>
      </c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</row>
    <row r="209" spans="1:67" s="26" customFormat="1" ht="13.5" customHeight="1">
      <c r="A209" s="34" t="s">
        <v>36</v>
      </c>
      <c r="B209" s="33">
        <v>18</v>
      </c>
      <c r="C209" s="33">
        <v>1</v>
      </c>
      <c r="D209" s="33">
        <v>2</v>
      </c>
      <c r="E209" s="33">
        <v>0</v>
      </c>
      <c r="F209" s="111">
        <f t="shared" si="50"/>
        <v>21</v>
      </c>
      <c r="G209" s="112">
        <f t="shared" si="46"/>
        <v>4.8</v>
      </c>
      <c r="H209" s="113">
        <f t="shared" si="53"/>
        <v>0.93959731543624159</v>
      </c>
      <c r="I209" s="33">
        <v>2</v>
      </c>
      <c r="J209" s="33">
        <v>0</v>
      </c>
      <c r="K209" s="33">
        <v>0</v>
      </c>
      <c r="L209" s="33">
        <v>0</v>
      </c>
      <c r="M209" s="111">
        <f t="shared" si="51"/>
        <v>2</v>
      </c>
      <c r="N209" s="112">
        <f t="shared" si="48"/>
        <v>0</v>
      </c>
      <c r="O209" s="113">
        <f t="shared" si="52"/>
        <v>2.8571428571428572</v>
      </c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67" s="26" customFormat="1" ht="13.5" customHeight="1">
      <c r="A210" s="34" t="s">
        <v>37</v>
      </c>
      <c r="B210" s="33">
        <v>18</v>
      </c>
      <c r="C210" s="33">
        <v>3</v>
      </c>
      <c r="D210" s="33">
        <v>0</v>
      </c>
      <c r="E210" s="33">
        <v>0</v>
      </c>
      <c r="F210" s="111">
        <f t="shared" si="50"/>
        <v>21</v>
      </c>
      <c r="G210" s="112">
        <f t="shared" si="46"/>
        <v>14.3</v>
      </c>
      <c r="H210" s="113">
        <f t="shared" si="53"/>
        <v>0.93959731543624159</v>
      </c>
      <c r="I210" s="33">
        <v>2</v>
      </c>
      <c r="J210" s="33">
        <v>0</v>
      </c>
      <c r="K210" s="33">
        <v>0</v>
      </c>
      <c r="L210" s="33">
        <v>0</v>
      </c>
      <c r="M210" s="111">
        <f t="shared" si="51"/>
        <v>2</v>
      </c>
      <c r="N210" s="112">
        <f t="shared" si="48"/>
        <v>0</v>
      </c>
      <c r="O210" s="113">
        <f t="shared" si="52"/>
        <v>2.8571428571428572</v>
      </c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67" s="23" customFormat="1" ht="13.5" customHeight="1">
      <c r="A211" s="34" t="s">
        <v>38</v>
      </c>
      <c r="B211" s="33">
        <v>20</v>
      </c>
      <c r="C211" s="33">
        <v>2</v>
      </c>
      <c r="D211" s="33">
        <v>3</v>
      </c>
      <c r="E211" s="33">
        <v>0</v>
      </c>
      <c r="F211" s="111">
        <f t="shared" si="50"/>
        <v>25</v>
      </c>
      <c r="G211" s="112">
        <f t="shared" si="46"/>
        <v>8</v>
      </c>
      <c r="H211" s="113">
        <f t="shared" si="53"/>
        <v>1.1185682326621924</v>
      </c>
      <c r="I211" s="33">
        <v>0</v>
      </c>
      <c r="J211" s="33">
        <v>0</v>
      </c>
      <c r="K211" s="33">
        <v>1</v>
      </c>
      <c r="L211" s="33">
        <v>0</v>
      </c>
      <c r="M211" s="111">
        <f t="shared" si="51"/>
        <v>1</v>
      </c>
      <c r="N211" s="112">
        <f t="shared" si="48"/>
        <v>0</v>
      </c>
      <c r="O211" s="113">
        <f t="shared" si="52"/>
        <v>1.4285714285714286</v>
      </c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</row>
    <row r="212" spans="1:67" s="23" customFormat="1" ht="13.5" customHeight="1">
      <c r="A212" s="34" t="s">
        <v>39</v>
      </c>
      <c r="B212" s="33">
        <v>16</v>
      </c>
      <c r="C212" s="33">
        <v>1</v>
      </c>
      <c r="D212" s="33">
        <v>2</v>
      </c>
      <c r="E212" s="33">
        <v>1</v>
      </c>
      <c r="F212" s="111">
        <f t="shared" si="50"/>
        <v>20</v>
      </c>
      <c r="G212" s="112">
        <f t="shared" si="46"/>
        <v>10</v>
      </c>
      <c r="H212" s="113">
        <f t="shared" si="53"/>
        <v>0.89485458612975388</v>
      </c>
      <c r="I212" s="33">
        <v>2</v>
      </c>
      <c r="J212" s="33">
        <v>0</v>
      </c>
      <c r="K212" s="33">
        <v>0</v>
      </c>
      <c r="L212" s="33">
        <v>0</v>
      </c>
      <c r="M212" s="111">
        <f t="shared" si="51"/>
        <v>2</v>
      </c>
      <c r="N212" s="112">
        <f t="shared" si="48"/>
        <v>0</v>
      </c>
      <c r="O212" s="113">
        <f t="shared" si="52"/>
        <v>2.8571428571428572</v>
      </c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</row>
    <row r="213" spans="1:67" s="24" customFormat="1" ht="13.5" customHeight="1">
      <c r="A213" s="34" t="s">
        <v>40</v>
      </c>
      <c r="B213" s="33">
        <v>23</v>
      </c>
      <c r="C213" s="33">
        <v>2</v>
      </c>
      <c r="D213" s="33">
        <v>1</v>
      </c>
      <c r="E213" s="33">
        <v>0</v>
      </c>
      <c r="F213" s="111">
        <f t="shared" si="50"/>
        <v>26</v>
      </c>
      <c r="G213" s="112">
        <f t="shared" si="46"/>
        <v>7.7</v>
      </c>
      <c r="H213" s="113">
        <f t="shared" si="53"/>
        <v>1.1633109619686801</v>
      </c>
      <c r="I213" s="33">
        <v>1</v>
      </c>
      <c r="J213" s="33">
        <v>0</v>
      </c>
      <c r="K213" s="33">
        <v>0</v>
      </c>
      <c r="L213" s="33">
        <v>0</v>
      </c>
      <c r="M213" s="111">
        <f t="shared" si="51"/>
        <v>1</v>
      </c>
      <c r="N213" s="112">
        <f t="shared" si="48"/>
        <v>0</v>
      </c>
      <c r="O213" s="113">
        <f t="shared" si="52"/>
        <v>1.4285714285714286</v>
      </c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</row>
    <row r="214" spans="1:67" s="26" customFormat="1" ht="13.5" customHeight="1">
      <c r="A214" s="30" t="s">
        <v>15</v>
      </c>
      <c r="B214" s="117">
        <f>SUM(B208:B213)</f>
        <v>116</v>
      </c>
      <c r="C214" s="117">
        <f>SUM(C208:C213)</f>
        <v>11</v>
      </c>
      <c r="D214" s="117">
        <f>SUM(D208:D213)</f>
        <v>12</v>
      </c>
      <c r="E214" s="117">
        <f>SUM(E208:E213)</f>
        <v>1</v>
      </c>
      <c r="F214" s="117">
        <f t="shared" si="50"/>
        <v>140</v>
      </c>
      <c r="G214" s="118">
        <f t="shared" si="46"/>
        <v>8.6</v>
      </c>
      <c r="H214" s="119">
        <f t="shared" si="53"/>
        <v>6.2639821029082778</v>
      </c>
      <c r="I214" s="117">
        <f>SUM(I208:I213)</f>
        <v>7</v>
      </c>
      <c r="J214" s="117">
        <f>SUM(J208:J213)</f>
        <v>0</v>
      </c>
      <c r="K214" s="117">
        <f>SUM(K208:K213)</f>
        <v>1</v>
      </c>
      <c r="L214" s="117">
        <f>SUM(L208:L213)</f>
        <v>0</v>
      </c>
      <c r="M214" s="117">
        <f t="shared" si="51"/>
        <v>8</v>
      </c>
      <c r="N214" s="118">
        <f t="shared" si="48"/>
        <v>0</v>
      </c>
      <c r="O214" s="119">
        <f t="shared" si="52"/>
        <v>11.428571428571429</v>
      </c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67" s="23" customFormat="1" ht="13.5" customHeight="1">
      <c r="A215" s="34" t="s">
        <v>93</v>
      </c>
      <c r="B215" s="33">
        <v>83</v>
      </c>
      <c r="C215" s="33">
        <v>6</v>
      </c>
      <c r="D215" s="33">
        <v>11</v>
      </c>
      <c r="E215" s="33">
        <v>0</v>
      </c>
      <c r="F215" s="111">
        <f>SUM(B215:E215)</f>
        <v>100</v>
      </c>
      <c r="G215" s="112">
        <f>IF(SUM(C215,E215)=0,0,ROUND(SUM(C215,E215)/F215*100,1))</f>
        <v>6</v>
      </c>
      <c r="H215" s="113">
        <f>IF(F215=0,0,F215/F$218*100)</f>
        <v>4.4742729306487696</v>
      </c>
      <c r="I215" s="33">
        <v>6</v>
      </c>
      <c r="J215" s="33">
        <v>0</v>
      </c>
      <c r="K215" s="33">
        <v>0</v>
      </c>
      <c r="L215" s="33">
        <v>0</v>
      </c>
      <c r="M215" s="111">
        <f>SUM(I215:L215)</f>
        <v>6</v>
      </c>
      <c r="N215" s="112">
        <f>IF(SUM(J215,L215)=0,0,ROUND(SUM(J215,L215)/M215*100,1))</f>
        <v>0</v>
      </c>
      <c r="O215" s="113">
        <f>IF(M215=0,0,M215/M$218*100)</f>
        <v>8.5714285714285712</v>
      </c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</row>
    <row r="216" spans="1:67" s="23" customFormat="1" ht="13.5" customHeight="1">
      <c r="A216" s="34" t="s">
        <v>94</v>
      </c>
      <c r="B216" s="33">
        <v>66</v>
      </c>
      <c r="C216" s="33">
        <v>4</v>
      </c>
      <c r="D216" s="33">
        <v>3</v>
      </c>
      <c r="E216" s="33">
        <v>0</v>
      </c>
      <c r="F216" s="111">
        <f>SUM(B216:E216)</f>
        <v>73</v>
      </c>
      <c r="G216" s="112">
        <f>IF(SUM(C216,E216)=0,0,ROUND(SUM(C216,E216)/F216*100,1))</f>
        <v>5.5</v>
      </c>
      <c r="H216" s="113">
        <f>IF(F216=0,0,F216/F$218*100)</f>
        <v>3.2662192393736014</v>
      </c>
      <c r="I216" s="33">
        <v>1</v>
      </c>
      <c r="J216" s="33">
        <v>0</v>
      </c>
      <c r="K216" s="33">
        <v>0</v>
      </c>
      <c r="L216" s="33">
        <v>0</v>
      </c>
      <c r="M216" s="111">
        <f>SUM(I216:L216)</f>
        <v>1</v>
      </c>
      <c r="N216" s="112">
        <f>IF(SUM(J216,L216)=0,0,ROUND(SUM(J216,L216)/M216*100,1))</f>
        <v>0</v>
      </c>
      <c r="O216" s="113">
        <f>IF(M216=0,0,M216/M$218*100)</f>
        <v>1.4285714285714286</v>
      </c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</row>
    <row r="217" spans="1:67" s="23" customFormat="1" ht="13.5" customHeight="1">
      <c r="A217" s="34" t="s">
        <v>95</v>
      </c>
      <c r="B217" s="33">
        <v>56</v>
      </c>
      <c r="C217" s="33">
        <v>3</v>
      </c>
      <c r="D217" s="33">
        <v>1</v>
      </c>
      <c r="E217" s="33">
        <v>0</v>
      </c>
      <c r="F217" s="111">
        <f t="shared" ref="F217" si="54">SUM(B217:E217)</f>
        <v>60</v>
      </c>
      <c r="G217" s="112">
        <f>IF(SUM(C217,E217)=0,0,ROUND(SUM(C217,E217)/F217*100,1))</f>
        <v>5</v>
      </c>
      <c r="H217" s="113">
        <f>IF(F217=0,0,F217/F$218*100)</f>
        <v>2.6845637583892619</v>
      </c>
      <c r="I217" s="33">
        <v>1</v>
      </c>
      <c r="J217" s="33">
        <v>0</v>
      </c>
      <c r="K217" s="33">
        <v>0</v>
      </c>
      <c r="L217" s="33">
        <v>0</v>
      </c>
      <c r="M217" s="111">
        <f t="shared" ref="M217" si="55">SUM(I217:L217)</f>
        <v>1</v>
      </c>
      <c r="N217" s="112">
        <f>IF(SUM(J217,L217)=0,0,ROUND(SUM(J217,L217)/M217*100,1))</f>
        <v>0</v>
      </c>
      <c r="O217" s="113">
        <f>IF(M217=0,0,M217/M$218*100)</f>
        <v>1.4285714285714286</v>
      </c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</row>
    <row r="218" spans="1:67" s="23" customFormat="1" ht="13.5" customHeight="1">
      <c r="A218" s="30" t="s">
        <v>41</v>
      </c>
      <c r="B218" s="117">
        <f>SUM(B170:B178,B185,B192:B200,B207,B214,B215:B217)</f>
        <v>1763</v>
      </c>
      <c r="C218" s="117">
        <f>SUM(C170:C178,C185,C192:C200,C207,C214,C215:C217)</f>
        <v>169</v>
      </c>
      <c r="D218" s="117">
        <f>SUM(D170:D178,D185,D192:D200,D207,D214,D215:D217)</f>
        <v>226</v>
      </c>
      <c r="E218" s="117">
        <f>SUM(E170:E178,E185,E192:E200,E207,E214,E215:E217)</f>
        <v>77</v>
      </c>
      <c r="F218" s="117">
        <f>SUM(B218:E218)</f>
        <v>2235</v>
      </c>
      <c r="G218" s="118">
        <f t="shared" si="46"/>
        <v>11</v>
      </c>
      <c r="H218" s="119">
        <f>IF(F218=0,0,F218/F$218*100)</f>
        <v>100</v>
      </c>
      <c r="I218" s="117">
        <f>SUM(I170:I178,I185,I192:I200,I207,I214,I215:I217)</f>
        <v>62</v>
      </c>
      <c r="J218" s="117">
        <f>SUM(J170:J178,J185,J192:J200,J207,J214,J215:J217)</f>
        <v>1</v>
      </c>
      <c r="K218" s="117">
        <f>SUM(K170:K178,K185,K192:K200,K207,K214,K215:K217)</f>
        <v>5</v>
      </c>
      <c r="L218" s="117">
        <f>SUM(L170:L178,L185,L192:L200,L207,L214,L215:L217)</f>
        <v>2</v>
      </c>
      <c r="M218" s="117">
        <f t="shared" si="51"/>
        <v>70</v>
      </c>
      <c r="N218" s="118">
        <f t="shared" si="48"/>
        <v>4.3</v>
      </c>
      <c r="O218" s="119">
        <f t="shared" si="52"/>
        <v>100</v>
      </c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</row>
    <row r="219" spans="1:67" s="23" customFormat="1" ht="12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67" s="23" customFormat="1" ht="12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67" s="24" customFormat="1" ht="12" customHeight="1">
      <c r="A221" s="49" t="s">
        <v>0</v>
      </c>
      <c r="B221" s="48"/>
      <c r="C221" s="47"/>
      <c r="D221" s="47"/>
      <c r="E221" s="47"/>
      <c r="F221" s="47"/>
      <c r="G221" s="47"/>
      <c r="H221" s="46"/>
      <c r="I221" s="48" t="s">
        <v>59</v>
      </c>
      <c r="J221" s="47"/>
      <c r="K221" s="47"/>
      <c r="L221" s="47"/>
      <c r="M221" s="47"/>
      <c r="N221" s="47"/>
      <c r="O221" s="46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</row>
    <row r="222" spans="1:67" s="26" customFormat="1" ht="39.6" customHeight="1">
      <c r="A222" s="92" t="s">
        <v>1</v>
      </c>
      <c r="B222" s="43" t="s">
        <v>2</v>
      </c>
      <c r="C222" s="42" t="s">
        <v>3</v>
      </c>
      <c r="D222" s="41" t="s">
        <v>4</v>
      </c>
      <c r="E222" s="42" t="s">
        <v>5</v>
      </c>
      <c r="F222" s="41" t="s">
        <v>6</v>
      </c>
      <c r="G222" s="41" t="s">
        <v>7</v>
      </c>
      <c r="H222" s="44" t="s">
        <v>8</v>
      </c>
      <c r="I222" s="43" t="s">
        <v>2</v>
      </c>
      <c r="J222" s="41" t="s">
        <v>3</v>
      </c>
      <c r="K222" s="41" t="s">
        <v>4</v>
      </c>
      <c r="L222" s="42" t="s">
        <v>5</v>
      </c>
      <c r="M222" s="41" t="s">
        <v>6</v>
      </c>
      <c r="N222" s="41" t="s">
        <v>7</v>
      </c>
      <c r="O222" s="40" t="s">
        <v>8</v>
      </c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</row>
    <row r="223" spans="1:67" s="23" customFormat="1" ht="13.5" customHeight="1">
      <c r="A223" s="38" t="s">
        <v>84</v>
      </c>
      <c r="B223" s="33"/>
      <c r="C223" s="33"/>
      <c r="D223" s="33"/>
      <c r="E223" s="33"/>
      <c r="F223" s="33"/>
      <c r="G223" s="32"/>
      <c r="H223" s="31"/>
      <c r="I223" s="111">
        <f>SUM(方向別!B117,方向別!I117,方向別!B170,方向別!I170)</f>
        <v>31</v>
      </c>
      <c r="J223" s="111">
        <f>SUM(方向別!C117,方向別!J117,方向別!C170,方向別!J170)</f>
        <v>3</v>
      </c>
      <c r="K223" s="111">
        <f>SUM(方向別!D117,方向別!K117,方向別!D170,方向別!K170)</f>
        <v>1</v>
      </c>
      <c r="L223" s="111">
        <f>SUM(方向別!E117,方向別!L117,方向別!E170,方向別!L170)</f>
        <v>0</v>
      </c>
      <c r="M223" s="111">
        <f>SUM(I223:L223)</f>
        <v>35</v>
      </c>
      <c r="N223" s="112">
        <f t="shared" ref="N223:N231" si="56">IF(SUM(J223,L223)=0,0,ROUND(SUM(J223,L223)/M223*100,1))</f>
        <v>8.6</v>
      </c>
      <c r="O223" s="113">
        <f t="shared" ref="O223:O231" si="57">IF(M223=0,0,M223/M$271*100)</f>
        <v>1.4073180538801771</v>
      </c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</row>
    <row r="224" spans="1:67" s="23" customFormat="1" ht="13.5" customHeight="1">
      <c r="A224" s="34" t="s">
        <v>85</v>
      </c>
      <c r="B224" s="33"/>
      <c r="C224" s="33"/>
      <c r="D224" s="33"/>
      <c r="E224" s="33"/>
      <c r="F224" s="33"/>
      <c r="G224" s="32"/>
      <c r="H224" s="31"/>
      <c r="I224" s="111">
        <f>SUM(方向別!B118,方向別!I118,方向別!B171,方向別!I171)</f>
        <v>17</v>
      </c>
      <c r="J224" s="111">
        <f>SUM(方向別!C118,方向別!J118,方向別!C171,方向別!J171)</f>
        <v>0</v>
      </c>
      <c r="K224" s="111">
        <f>SUM(方向別!D118,方向別!K118,方向別!D171,方向別!K171)</f>
        <v>0</v>
      </c>
      <c r="L224" s="111">
        <f>SUM(方向別!E118,方向別!L118,方向別!E171,方向別!L171)</f>
        <v>1</v>
      </c>
      <c r="M224" s="111">
        <f>SUM(I224:L224)</f>
        <v>18</v>
      </c>
      <c r="N224" s="112">
        <f t="shared" si="56"/>
        <v>5.6</v>
      </c>
      <c r="O224" s="113">
        <f t="shared" si="57"/>
        <v>0.72376357056694818</v>
      </c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</row>
    <row r="225" spans="1:67" s="23" customFormat="1" ht="13.5" customHeight="1">
      <c r="A225" s="34" t="s">
        <v>86</v>
      </c>
      <c r="B225" s="33"/>
      <c r="C225" s="33"/>
      <c r="D225" s="33"/>
      <c r="E225" s="33"/>
      <c r="F225" s="33"/>
      <c r="G225" s="32"/>
      <c r="H225" s="31"/>
      <c r="I225" s="111">
        <f>SUM(方向別!B119,方向別!I119,方向別!B172,方向別!I172)</f>
        <v>15</v>
      </c>
      <c r="J225" s="111">
        <f>SUM(方向別!C119,方向別!J119,方向別!C172,方向別!J172)</f>
        <v>0</v>
      </c>
      <c r="K225" s="111">
        <f>SUM(方向別!D119,方向別!K119,方向別!D172,方向別!K172)</f>
        <v>2</v>
      </c>
      <c r="L225" s="111">
        <f>SUM(方向別!E119,方向別!L119,方向別!E172,方向別!L172)</f>
        <v>1</v>
      </c>
      <c r="M225" s="111">
        <f>SUM(I225:L225)</f>
        <v>18</v>
      </c>
      <c r="N225" s="112">
        <f t="shared" si="56"/>
        <v>5.6</v>
      </c>
      <c r="O225" s="113">
        <f t="shared" si="57"/>
        <v>0.72376357056694818</v>
      </c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</row>
    <row r="226" spans="1:67" s="23" customFormat="1" ht="13.5" customHeight="1">
      <c r="A226" s="34" t="s">
        <v>87</v>
      </c>
      <c r="B226" s="33"/>
      <c r="C226" s="33"/>
      <c r="D226" s="33"/>
      <c r="E226" s="33"/>
      <c r="F226" s="33"/>
      <c r="G226" s="32"/>
      <c r="H226" s="31"/>
      <c r="I226" s="111">
        <f>SUM(方向別!B120,方向別!I120,方向別!B173,方向別!I173)</f>
        <v>7</v>
      </c>
      <c r="J226" s="111">
        <f>SUM(方向別!C120,方向別!J120,方向別!C173,方向別!J173)</f>
        <v>0</v>
      </c>
      <c r="K226" s="111">
        <f>SUM(方向別!D120,方向別!K120,方向別!D173,方向別!K173)</f>
        <v>0</v>
      </c>
      <c r="L226" s="111">
        <f>SUM(方向別!E120,方向別!L120,方向別!E173,方向別!L173)</f>
        <v>0</v>
      </c>
      <c r="M226" s="111">
        <f t="shared" ref="M226:M231" si="58">SUM(I226:L226)</f>
        <v>7</v>
      </c>
      <c r="N226" s="112">
        <f t="shared" si="56"/>
        <v>0</v>
      </c>
      <c r="O226" s="113">
        <f t="shared" si="57"/>
        <v>0.28146361077603538</v>
      </c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</row>
    <row r="227" spans="1:67" s="23" customFormat="1" ht="13.5" customHeight="1">
      <c r="A227" s="34" t="s">
        <v>88</v>
      </c>
      <c r="B227" s="33"/>
      <c r="C227" s="33"/>
      <c r="D227" s="33"/>
      <c r="E227" s="33"/>
      <c r="F227" s="33"/>
      <c r="G227" s="32"/>
      <c r="H227" s="31"/>
      <c r="I227" s="111">
        <f>SUM(方向別!B121,方向別!I121,方向別!B174,方向別!I174)</f>
        <v>9</v>
      </c>
      <c r="J227" s="111">
        <f>SUM(方向別!C121,方向別!J121,方向別!C174,方向別!J174)</f>
        <v>0</v>
      </c>
      <c r="K227" s="111">
        <f>SUM(方向別!D121,方向別!K121,方向別!D174,方向別!K174)</f>
        <v>1</v>
      </c>
      <c r="L227" s="111">
        <f>SUM(方向別!E121,方向別!L121,方向別!E174,方向別!L174)</f>
        <v>0</v>
      </c>
      <c r="M227" s="111">
        <f>SUM(I227:L227)</f>
        <v>10</v>
      </c>
      <c r="N227" s="112">
        <f t="shared" si="56"/>
        <v>0</v>
      </c>
      <c r="O227" s="113">
        <f t="shared" si="57"/>
        <v>0.40209087253719339</v>
      </c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</row>
    <row r="228" spans="1:67" s="23" customFormat="1" ht="13.5" customHeight="1">
      <c r="A228" s="34" t="s">
        <v>89</v>
      </c>
      <c r="B228" s="33"/>
      <c r="C228" s="33"/>
      <c r="D228" s="33"/>
      <c r="E228" s="33"/>
      <c r="F228" s="33"/>
      <c r="G228" s="32"/>
      <c r="H228" s="31"/>
      <c r="I228" s="111">
        <f>SUM(方向別!B122,方向別!I122,方向別!B175,方向別!I175)</f>
        <v>5</v>
      </c>
      <c r="J228" s="111">
        <f>SUM(方向別!C122,方向別!J122,方向別!C175,方向別!J175)</f>
        <v>0</v>
      </c>
      <c r="K228" s="111">
        <f>SUM(方向別!D122,方向別!K122,方向別!D175,方向別!K175)</f>
        <v>2</v>
      </c>
      <c r="L228" s="111">
        <f>SUM(方向別!E122,方向別!L122,方向別!E175,方向別!L175)</f>
        <v>2</v>
      </c>
      <c r="M228" s="111">
        <f t="shared" si="58"/>
        <v>9</v>
      </c>
      <c r="N228" s="112">
        <f t="shared" si="56"/>
        <v>22.2</v>
      </c>
      <c r="O228" s="113">
        <f t="shared" si="57"/>
        <v>0.36188178528347409</v>
      </c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</row>
    <row r="229" spans="1:67" s="23" customFormat="1" ht="13.5" customHeight="1">
      <c r="A229" s="34" t="s">
        <v>90</v>
      </c>
      <c r="B229" s="33"/>
      <c r="C229" s="33"/>
      <c r="D229" s="33"/>
      <c r="E229" s="33"/>
      <c r="F229" s="33"/>
      <c r="G229" s="32"/>
      <c r="H229" s="31"/>
      <c r="I229" s="111">
        <f>SUM(方向別!B123,方向別!I123,方向別!B176,方向別!I176)</f>
        <v>7</v>
      </c>
      <c r="J229" s="111">
        <f>SUM(方向別!C123,方向別!J123,方向別!C176,方向別!J176)</f>
        <v>1</v>
      </c>
      <c r="K229" s="111">
        <f>SUM(方向別!D123,方向別!K123,方向別!D176,方向別!K176)</f>
        <v>1</v>
      </c>
      <c r="L229" s="111">
        <f>SUM(方向別!E123,方向別!L123,方向別!E176,方向別!L176)</f>
        <v>0</v>
      </c>
      <c r="M229" s="111">
        <f>SUM(I229:L229)</f>
        <v>9</v>
      </c>
      <c r="N229" s="112">
        <f t="shared" si="56"/>
        <v>11.1</v>
      </c>
      <c r="O229" s="113">
        <f t="shared" si="57"/>
        <v>0.36188178528347409</v>
      </c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</row>
    <row r="230" spans="1:67" s="23" customFormat="1" ht="13.5" customHeight="1">
      <c r="A230" s="34" t="s">
        <v>91</v>
      </c>
      <c r="B230" s="33"/>
      <c r="C230" s="33"/>
      <c r="D230" s="33"/>
      <c r="E230" s="33"/>
      <c r="F230" s="33"/>
      <c r="G230" s="32"/>
      <c r="H230" s="31"/>
      <c r="I230" s="111">
        <f>SUM(方向別!B124,方向別!I124,方向別!B177,方向別!I177)</f>
        <v>19</v>
      </c>
      <c r="J230" s="111">
        <f>SUM(方向別!C124,方向別!J124,方向別!C177,方向別!J177)</f>
        <v>6</v>
      </c>
      <c r="K230" s="111">
        <f>SUM(方向別!D124,方向別!K124,方向別!D177,方向別!K177)</f>
        <v>3</v>
      </c>
      <c r="L230" s="111">
        <f>SUM(方向別!E124,方向別!L124,方向別!E177,方向別!L177)</f>
        <v>3</v>
      </c>
      <c r="M230" s="111">
        <f t="shared" si="58"/>
        <v>31</v>
      </c>
      <c r="N230" s="112">
        <f t="shared" si="56"/>
        <v>29</v>
      </c>
      <c r="O230" s="113">
        <f t="shared" si="57"/>
        <v>1.2464817048652996</v>
      </c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</row>
    <row r="231" spans="1:67" s="23" customFormat="1" ht="13.5" customHeight="1">
      <c r="A231" s="34" t="s">
        <v>92</v>
      </c>
      <c r="B231" s="33"/>
      <c r="C231" s="33"/>
      <c r="D231" s="33"/>
      <c r="E231" s="33"/>
      <c r="F231" s="33"/>
      <c r="G231" s="32"/>
      <c r="H231" s="31"/>
      <c r="I231" s="111">
        <f>SUM(方向別!B125,方向別!I125,方向別!B178,方向別!I178)</f>
        <v>45</v>
      </c>
      <c r="J231" s="111">
        <f>SUM(方向別!C125,方向別!J125,方向別!C178,方向別!J178)</f>
        <v>8</v>
      </c>
      <c r="K231" s="111">
        <f>SUM(方向別!D125,方向別!K125,方向別!D178,方向別!K178)</f>
        <v>7</v>
      </c>
      <c r="L231" s="111">
        <f>SUM(方向別!E125,方向別!L125,方向別!E178,方向別!L178)</f>
        <v>7</v>
      </c>
      <c r="M231" s="111">
        <f t="shared" si="58"/>
        <v>67</v>
      </c>
      <c r="N231" s="112">
        <f t="shared" si="56"/>
        <v>22.4</v>
      </c>
      <c r="O231" s="113">
        <f t="shared" si="57"/>
        <v>2.6940088459991958</v>
      </c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</row>
    <row r="232" spans="1:67" s="23" customFormat="1" ht="13.5" customHeight="1">
      <c r="A232" s="38" t="s">
        <v>9</v>
      </c>
      <c r="B232" s="37"/>
      <c r="C232" s="37"/>
      <c r="D232" s="37"/>
      <c r="E232" s="37"/>
      <c r="F232" s="37"/>
      <c r="G232" s="36"/>
      <c r="H232" s="35"/>
      <c r="I232" s="114">
        <f>SUM(方向別!B126,方向別!I126,方向別!B179,方向別!I179)</f>
        <v>26</v>
      </c>
      <c r="J232" s="114">
        <f>SUM(方向別!C126,方向別!J126,方向別!C179,方向別!J179)</f>
        <v>2</v>
      </c>
      <c r="K232" s="114">
        <f>SUM(方向別!D126,方向別!K126,方向別!D179,方向別!K179)</f>
        <v>1</v>
      </c>
      <c r="L232" s="114">
        <f>SUM(方向別!E126,方向別!L126,方向別!E179,方向別!L179)</f>
        <v>0</v>
      </c>
      <c r="M232" s="114">
        <f t="shared" ref="M232:M271" si="59">SUM(I232:L232)</f>
        <v>29</v>
      </c>
      <c r="N232" s="115">
        <f t="shared" ref="N232:N271" si="60">IF(SUM(J232,L232)=0,0,ROUND(SUM(J232,L232)/M232*100,1))</f>
        <v>6.9</v>
      </c>
      <c r="O232" s="116">
        <f t="shared" ref="O232:O271" si="61">IF(M232=0,0,M232/M$271*100)</f>
        <v>1.166063530357861</v>
      </c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</row>
    <row r="233" spans="1:67" s="23" customFormat="1" ht="13.5" customHeight="1">
      <c r="A233" s="34" t="s">
        <v>10</v>
      </c>
      <c r="B233" s="33"/>
      <c r="C233" s="33"/>
      <c r="D233" s="33"/>
      <c r="E233" s="33"/>
      <c r="F233" s="33"/>
      <c r="G233" s="32"/>
      <c r="H233" s="31"/>
      <c r="I233" s="111">
        <f>SUM(方向別!B127,方向別!I127,方向別!B180,方向別!I180)</f>
        <v>20</v>
      </c>
      <c r="J233" s="111">
        <f>SUM(方向別!C127,方向別!J127,方向別!C180,方向別!J180)</f>
        <v>2</v>
      </c>
      <c r="K233" s="111">
        <f>SUM(方向別!D127,方向別!K127,方向別!D180,方向別!K180)</f>
        <v>0</v>
      </c>
      <c r="L233" s="111">
        <f>SUM(方向別!E127,方向別!L127,方向別!E180,方向別!L180)</f>
        <v>2</v>
      </c>
      <c r="M233" s="111">
        <f t="shared" si="59"/>
        <v>24</v>
      </c>
      <c r="N233" s="112">
        <f t="shared" si="60"/>
        <v>16.7</v>
      </c>
      <c r="O233" s="113">
        <f t="shared" si="61"/>
        <v>0.96501809408926409</v>
      </c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</row>
    <row r="234" spans="1:67" s="24" customFormat="1" ht="13.5" customHeight="1">
      <c r="A234" s="34" t="s">
        <v>11</v>
      </c>
      <c r="B234" s="33"/>
      <c r="C234" s="33"/>
      <c r="D234" s="33"/>
      <c r="E234" s="33"/>
      <c r="F234" s="33"/>
      <c r="G234" s="32"/>
      <c r="H234" s="31"/>
      <c r="I234" s="111">
        <f>SUM(方向別!B128,方向別!I128,方向別!B181,方向別!I181)</f>
        <v>15</v>
      </c>
      <c r="J234" s="111">
        <f>SUM(方向別!C128,方向別!J128,方向別!C181,方向別!J181)</f>
        <v>2</v>
      </c>
      <c r="K234" s="111">
        <f>SUM(方向別!D128,方向別!K128,方向別!D181,方向別!K181)</f>
        <v>1</v>
      </c>
      <c r="L234" s="111">
        <f>SUM(方向別!E128,方向別!L128,方向別!E181,方向別!L181)</f>
        <v>0</v>
      </c>
      <c r="M234" s="111">
        <f t="shared" si="59"/>
        <v>18</v>
      </c>
      <c r="N234" s="112">
        <f t="shared" si="60"/>
        <v>11.1</v>
      </c>
      <c r="O234" s="113">
        <f t="shared" si="61"/>
        <v>0.72376357056694818</v>
      </c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</row>
    <row r="235" spans="1:67" s="26" customFormat="1" ht="13.5" customHeight="1">
      <c r="A235" s="34" t="s">
        <v>12</v>
      </c>
      <c r="B235" s="33"/>
      <c r="C235" s="33"/>
      <c r="D235" s="33"/>
      <c r="E235" s="33"/>
      <c r="F235" s="33"/>
      <c r="G235" s="32"/>
      <c r="H235" s="31"/>
      <c r="I235" s="111">
        <f>SUM(方向別!B129,方向別!I129,方向別!B182,方向別!I182)</f>
        <v>25</v>
      </c>
      <c r="J235" s="111">
        <f>SUM(方向別!C129,方向別!J129,方向別!C182,方向別!J182)</f>
        <v>0</v>
      </c>
      <c r="K235" s="111">
        <f>SUM(方向別!D129,方向別!K129,方向別!D182,方向別!K182)</f>
        <v>3</v>
      </c>
      <c r="L235" s="111">
        <f>SUM(方向別!E129,方向別!L129,方向別!E182,方向別!L182)</f>
        <v>2</v>
      </c>
      <c r="M235" s="111">
        <f t="shared" si="59"/>
        <v>30</v>
      </c>
      <c r="N235" s="112">
        <f t="shared" si="60"/>
        <v>6.7</v>
      </c>
      <c r="O235" s="113">
        <f t="shared" si="61"/>
        <v>1.2062726176115801</v>
      </c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</row>
    <row r="236" spans="1:67" s="24" customFormat="1" ht="13.5" customHeight="1">
      <c r="A236" s="34" t="s">
        <v>13</v>
      </c>
      <c r="B236" s="33"/>
      <c r="C236" s="33"/>
      <c r="D236" s="33"/>
      <c r="E236" s="33"/>
      <c r="F236" s="33"/>
      <c r="G236" s="32"/>
      <c r="H236" s="31"/>
      <c r="I236" s="111">
        <f>SUM(方向別!B130,方向別!I130,方向別!B183,方向別!I183)</f>
        <v>36</v>
      </c>
      <c r="J236" s="111">
        <f>SUM(方向別!C130,方向別!J130,方向別!C183,方向別!J183)</f>
        <v>2</v>
      </c>
      <c r="K236" s="111">
        <f>SUM(方向別!D130,方向別!K130,方向別!D183,方向別!K183)</f>
        <v>1</v>
      </c>
      <c r="L236" s="111">
        <f>SUM(方向別!E130,方向別!L130,方向別!E183,方向別!L183)</f>
        <v>1</v>
      </c>
      <c r="M236" s="111">
        <f t="shared" si="59"/>
        <v>40</v>
      </c>
      <c r="N236" s="112">
        <f t="shared" si="60"/>
        <v>7.5</v>
      </c>
      <c r="O236" s="113">
        <f t="shared" si="61"/>
        <v>1.6083634901487736</v>
      </c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</row>
    <row r="237" spans="1:67" s="24" customFormat="1" ht="13.5" customHeight="1">
      <c r="A237" s="34" t="s">
        <v>14</v>
      </c>
      <c r="B237" s="33"/>
      <c r="C237" s="33"/>
      <c r="D237" s="33"/>
      <c r="E237" s="33"/>
      <c r="F237" s="33"/>
      <c r="G237" s="32"/>
      <c r="H237" s="31"/>
      <c r="I237" s="111">
        <f>SUM(方向別!B131,方向別!I131,方向別!B184,方向別!I184)</f>
        <v>23</v>
      </c>
      <c r="J237" s="111">
        <f>SUM(方向別!C131,方向別!J131,方向別!C184,方向別!J184)</f>
        <v>2</v>
      </c>
      <c r="K237" s="111">
        <f>SUM(方向別!D131,方向別!K131,方向別!D184,方向別!K184)</f>
        <v>2</v>
      </c>
      <c r="L237" s="111">
        <f>SUM(方向別!E131,方向別!L131,方向別!E184,方向別!L184)</f>
        <v>0</v>
      </c>
      <c r="M237" s="111">
        <f t="shared" si="59"/>
        <v>27</v>
      </c>
      <c r="N237" s="112">
        <f t="shared" si="60"/>
        <v>7.4</v>
      </c>
      <c r="O237" s="113">
        <f t="shared" si="61"/>
        <v>1.0856453558504222</v>
      </c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</row>
    <row r="238" spans="1:67" s="24" customFormat="1" ht="13.5" customHeight="1">
      <c r="A238" s="30" t="s">
        <v>15</v>
      </c>
      <c r="B238" s="29"/>
      <c r="C238" s="29"/>
      <c r="D238" s="29"/>
      <c r="E238" s="29"/>
      <c r="F238" s="29"/>
      <c r="G238" s="28"/>
      <c r="H238" s="27"/>
      <c r="I238" s="117">
        <f>SUM(I232:I237)</f>
        <v>145</v>
      </c>
      <c r="J238" s="117">
        <f>SUM(J232:J237)</f>
        <v>10</v>
      </c>
      <c r="K238" s="117">
        <f>SUM(K232:K237)</f>
        <v>8</v>
      </c>
      <c r="L238" s="117">
        <f>SUM(L232:L237)</f>
        <v>5</v>
      </c>
      <c r="M238" s="117">
        <f t="shared" si="59"/>
        <v>168</v>
      </c>
      <c r="N238" s="118">
        <f t="shared" si="60"/>
        <v>8.9</v>
      </c>
      <c r="O238" s="119">
        <f t="shared" si="61"/>
        <v>6.7551266586248495</v>
      </c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</row>
    <row r="239" spans="1:67" s="26" customFormat="1" ht="13.5" customHeight="1">
      <c r="A239" s="38" t="s">
        <v>16</v>
      </c>
      <c r="B239" s="37"/>
      <c r="C239" s="37"/>
      <c r="D239" s="37"/>
      <c r="E239" s="37"/>
      <c r="F239" s="37"/>
      <c r="G239" s="36"/>
      <c r="H239" s="35"/>
      <c r="I239" s="114">
        <f>SUM(方向別!B133,方向別!I133,方向別!B186,方向別!I186)</f>
        <v>36</v>
      </c>
      <c r="J239" s="114">
        <f>SUM(方向別!C133,方向別!J133,方向別!C186,方向別!J186)</f>
        <v>4</v>
      </c>
      <c r="K239" s="114">
        <f>SUM(方向別!D133,方向別!K133,方向別!D186,方向別!K186)</f>
        <v>2</v>
      </c>
      <c r="L239" s="114">
        <f>SUM(方向別!E133,方向別!L133,方向別!E186,方向別!L186)</f>
        <v>0</v>
      </c>
      <c r="M239" s="114">
        <f t="shared" si="59"/>
        <v>42</v>
      </c>
      <c r="N239" s="115">
        <f t="shared" si="60"/>
        <v>9.5</v>
      </c>
      <c r="O239" s="116">
        <f t="shared" si="61"/>
        <v>1.6887816646562124</v>
      </c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67" s="26" customFormat="1" ht="13.5" customHeight="1">
      <c r="A240" s="34" t="s">
        <v>17</v>
      </c>
      <c r="B240" s="33"/>
      <c r="C240" s="33"/>
      <c r="D240" s="33"/>
      <c r="E240" s="33"/>
      <c r="F240" s="33"/>
      <c r="G240" s="32"/>
      <c r="H240" s="31"/>
      <c r="I240" s="111">
        <f>SUM(方向別!B134,方向別!I134,方向別!B187,方向別!I187)</f>
        <v>32</v>
      </c>
      <c r="J240" s="111">
        <f>SUM(方向別!C134,方向別!J134,方向別!C187,方向別!J187)</f>
        <v>3</v>
      </c>
      <c r="K240" s="111">
        <f>SUM(方向別!D134,方向別!K134,方向別!D187,方向別!K187)</f>
        <v>2</v>
      </c>
      <c r="L240" s="111">
        <f>SUM(方向別!E134,方向別!L134,方向別!E187,方向別!L187)</f>
        <v>3</v>
      </c>
      <c r="M240" s="111">
        <f t="shared" si="59"/>
        <v>40</v>
      </c>
      <c r="N240" s="112">
        <f t="shared" si="60"/>
        <v>15</v>
      </c>
      <c r="O240" s="113">
        <f t="shared" si="61"/>
        <v>1.6083634901487736</v>
      </c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67" s="26" customFormat="1" ht="13.5" customHeight="1">
      <c r="A241" s="34" t="s">
        <v>18</v>
      </c>
      <c r="B241" s="33"/>
      <c r="C241" s="33"/>
      <c r="D241" s="33"/>
      <c r="E241" s="33"/>
      <c r="F241" s="33"/>
      <c r="G241" s="32"/>
      <c r="H241" s="31"/>
      <c r="I241" s="111">
        <f>SUM(方向別!B135,方向別!I135,方向別!B188,方向別!I188)</f>
        <v>25</v>
      </c>
      <c r="J241" s="111">
        <f>SUM(方向別!C135,方向別!J135,方向別!C188,方向別!J188)</f>
        <v>3</v>
      </c>
      <c r="K241" s="111">
        <f>SUM(方向別!D135,方向別!K135,方向別!D188,方向別!K188)</f>
        <v>1</v>
      </c>
      <c r="L241" s="111">
        <f>SUM(方向別!E135,方向別!L135,方向別!E188,方向別!L188)</f>
        <v>2</v>
      </c>
      <c r="M241" s="111">
        <f t="shared" si="59"/>
        <v>31</v>
      </c>
      <c r="N241" s="112">
        <f t="shared" si="60"/>
        <v>16.100000000000001</v>
      </c>
      <c r="O241" s="113">
        <f t="shared" si="61"/>
        <v>1.2464817048652996</v>
      </c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</row>
    <row r="242" spans="1:67" s="24" customFormat="1" ht="13.5" customHeight="1">
      <c r="A242" s="34" t="s">
        <v>19</v>
      </c>
      <c r="B242" s="33"/>
      <c r="C242" s="33"/>
      <c r="D242" s="33"/>
      <c r="E242" s="33"/>
      <c r="F242" s="33"/>
      <c r="G242" s="32"/>
      <c r="H242" s="31"/>
      <c r="I242" s="111">
        <f>SUM(方向別!B136,方向別!I136,方向別!B189,方向別!I189)</f>
        <v>31</v>
      </c>
      <c r="J242" s="111">
        <f>SUM(方向別!C136,方向別!J136,方向別!C189,方向別!J189)</f>
        <v>0</v>
      </c>
      <c r="K242" s="111">
        <f>SUM(方向別!D136,方向別!K136,方向別!D189,方向別!K189)</f>
        <v>3</v>
      </c>
      <c r="L242" s="111">
        <f>SUM(方向別!E136,方向別!L136,方向別!E189,方向別!L189)</f>
        <v>2</v>
      </c>
      <c r="M242" s="111">
        <f t="shared" si="59"/>
        <v>36</v>
      </c>
      <c r="N242" s="112">
        <f t="shared" si="60"/>
        <v>5.6</v>
      </c>
      <c r="O242" s="113">
        <f t="shared" si="61"/>
        <v>1.4475271411338964</v>
      </c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</row>
    <row r="243" spans="1:67" s="26" customFormat="1" ht="13.5" customHeight="1">
      <c r="A243" s="34" t="s">
        <v>20</v>
      </c>
      <c r="B243" s="33"/>
      <c r="C243" s="33"/>
      <c r="D243" s="33"/>
      <c r="E243" s="33"/>
      <c r="F243" s="33"/>
      <c r="G243" s="32"/>
      <c r="H243" s="31"/>
      <c r="I243" s="111">
        <f>SUM(方向別!B137,方向別!I137,方向別!B190,方向別!I190)</f>
        <v>17</v>
      </c>
      <c r="J243" s="111">
        <f>SUM(方向別!C137,方向別!J137,方向別!C190,方向別!J190)</f>
        <v>1</v>
      </c>
      <c r="K243" s="111">
        <f>SUM(方向別!D137,方向別!K137,方向別!D190,方向別!K190)</f>
        <v>2</v>
      </c>
      <c r="L243" s="111">
        <f>SUM(方向別!E137,方向別!L137,方向別!E190,方向別!L190)</f>
        <v>1</v>
      </c>
      <c r="M243" s="111">
        <f t="shared" si="59"/>
        <v>21</v>
      </c>
      <c r="N243" s="112">
        <f t="shared" si="60"/>
        <v>9.5</v>
      </c>
      <c r="O243" s="113">
        <f t="shared" si="61"/>
        <v>0.84439083232810619</v>
      </c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</row>
    <row r="244" spans="1:67" s="24" customFormat="1" ht="13.5" customHeight="1">
      <c r="A244" s="34" t="s">
        <v>21</v>
      </c>
      <c r="B244" s="33"/>
      <c r="C244" s="33"/>
      <c r="D244" s="33"/>
      <c r="E244" s="33"/>
      <c r="F244" s="33"/>
      <c r="G244" s="32"/>
      <c r="H244" s="31"/>
      <c r="I244" s="111">
        <f>SUM(方向別!B138,方向別!I138,方向別!B191,方向別!I191)</f>
        <v>34</v>
      </c>
      <c r="J244" s="111">
        <f>SUM(方向別!C138,方向別!J138,方向別!C191,方向別!J191)</f>
        <v>2</v>
      </c>
      <c r="K244" s="111">
        <f>SUM(方向別!D138,方向別!K138,方向別!D191,方向別!K191)</f>
        <v>1</v>
      </c>
      <c r="L244" s="111">
        <f>SUM(方向別!E138,方向別!L138,方向別!E191,方向別!L191)</f>
        <v>0</v>
      </c>
      <c r="M244" s="111">
        <f t="shared" si="59"/>
        <v>37</v>
      </c>
      <c r="N244" s="112">
        <f t="shared" si="60"/>
        <v>5.4</v>
      </c>
      <c r="O244" s="113">
        <f t="shared" si="61"/>
        <v>1.4877362283876157</v>
      </c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</row>
    <row r="245" spans="1:67" s="26" customFormat="1" ht="13.5" customHeight="1">
      <c r="A245" s="30" t="s">
        <v>15</v>
      </c>
      <c r="B245" s="29"/>
      <c r="C245" s="29"/>
      <c r="D245" s="29"/>
      <c r="E245" s="29"/>
      <c r="F245" s="29"/>
      <c r="G245" s="28"/>
      <c r="H245" s="27"/>
      <c r="I245" s="117">
        <f>SUM(I239:I244)</f>
        <v>175</v>
      </c>
      <c r="J245" s="117">
        <f>SUM(J239:J244)</f>
        <v>13</v>
      </c>
      <c r="K245" s="117">
        <f>SUM(K239:K244)</f>
        <v>11</v>
      </c>
      <c r="L245" s="117">
        <f>SUM(L239:L244)</f>
        <v>8</v>
      </c>
      <c r="M245" s="117">
        <f t="shared" si="59"/>
        <v>207</v>
      </c>
      <c r="N245" s="118">
        <f t="shared" si="60"/>
        <v>10.1</v>
      </c>
      <c r="O245" s="119">
        <f t="shared" si="61"/>
        <v>8.3232810615199035</v>
      </c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67" s="24" customFormat="1" ht="13.5" customHeight="1">
      <c r="A246" s="34" t="s">
        <v>22</v>
      </c>
      <c r="B246" s="33"/>
      <c r="C246" s="33"/>
      <c r="D246" s="33"/>
      <c r="E246" s="33"/>
      <c r="F246" s="33"/>
      <c r="G246" s="32"/>
      <c r="H246" s="31"/>
      <c r="I246" s="111">
        <f>SUM(方向別!B140,方向別!I140,方向別!B193,方向別!I193)</f>
        <v>122</v>
      </c>
      <c r="J246" s="111">
        <f>SUM(方向別!C140,方向別!J140,方向別!C193,方向別!J193)</f>
        <v>12</v>
      </c>
      <c r="K246" s="111">
        <f>SUM(方向別!D140,方向別!K140,方向別!D193,方向別!K193)</f>
        <v>24</v>
      </c>
      <c r="L246" s="111">
        <f>SUM(方向別!E140,方向別!L140,方向別!E193,方向別!L193)</f>
        <v>11</v>
      </c>
      <c r="M246" s="111">
        <f t="shared" si="59"/>
        <v>169</v>
      </c>
      <c r="N246" s="112">
        <f t="shared" si="60"/>
        <v>13.6</v>
      </c>
      <c r="O246" s="113">
        <f t="shared" si="61"/>
        <v>6.7953357458785684</v>
      </c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</row>
    <row r="247" spans="1:67" s="26" customFormat="1" ht="13.5" customHeight="1">
      <c r="A247" s="34" t="s">
        <v>23</v>
      </c>
      <c r="B247" s="33"/>
      <c r="C247" s="33"/>
      <c r="D247" s="33"/>
      <c r="E247" s="33"/>
      <c r="F247" s="33"/>
      <c r="G247" s="32"/>
      <c r="H247" s="31"/>
      <c r="I247" s="111">
        <f>SUM(方向別!B141,方向別!I141,方向別!B194,方向別!I194)</f>
        <v>123</v>
      </c>
      <c r="J247" s="111">
        <f>SUM(方向別!C141,方向別!J141,方向別!C194,方向別!J194)</f>
        <v>12</v>
      </c>
      <c r="K247" s="111">
        <f>SUM(方向別!D141,方向別!K141,方向別!D194,方向別!K194)</f>
        <v>19</v>
      </c>
      <c r="L247" s="111">
        <f>SUM(方向別!E141,方向別!L141,方向別!E194,方向別!L194)</f>
        <v>8</v>
      </c>
      <c r="M247" s="111">
        <f t="shared" si="59"/>
        <v>162</v>
      </c>
      <c r="N247" s="112">
        <f t="shared" si="60"/>
        <v>12.3</v>
      </c>
      <c r="O247" s="113">
        <f t="shared" si="61"/>
        <v>6.5138721351025328</v>
      </c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67" s="24" customFormat="1" ht="13.5" customHeight="1">
      <c r="A248" s="34" t="s">
        <v>24</v>
      </c>
      <c r="B248" s="33"/>
      <c r="C248" s="33"/>
      <c r="D248" s="33"/>
      <c r="E248" s="33"/>
      <c r="F248" s="33"/>
      <c r="G248" s="32"/>
      <c r="H248" s="31"/>
      <c r="I248" s="111">
        <f>SUM(方向別!B142,方向別!I142,方向別!B195,方向別!I195)</f>
        <v>135</v>
      </c>
      <c r="J248" s="111">
        <f>SUM(方向別!C142,方向別!J142,方向別!C195,方向別!J195)</f>
        <v>8</v>
      </c>
      <c r="K248" s="111">
        <f>SUM(方向別!D142,方向別!K142,方向別!D195,方向別!K195)</f>
        <v>15</v>
      </c>
      <c r="L248" s="111">
        <f>SUM(方向別!E142,方向別!L142,方向別!E195,方向別!L195)</f>
        <v>11</v>
      </c>
      <c r="M248" s="111">
        <f t="shared" si="59"/>
        <v>169</v>
      </c>
      <c r="N248" s="112">
        <f t="shared" si="60"/>
        <v>11.2</v>
      </c>
      <c r="O248" s="113">
        <f t="shared" si="61"/>
        <v>6.7953357458785684</v>
      </c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</row>
    <row r="249" spans="1:67" s="26" customFormat="1" ht="13.5" customHeight="1">
      <c r="A249" s="34" t="s">
        <v>25</v>
      </c>
      <c r="B249" s="33"/>
      <c r="C249" s="33"/>
      <c r="D249" s="33"/>
      <c r="E249" s="33"/>
      <c r="F249" s="33"/>
      <c r="G249" s="32"/>
      <c r="H249" s="31"/>
      <c r="I249" s="111">
        <f>SUM(方向別!B143,方向別!I143,方向別!B196,方向別!I196)</f>
        <v>114</v>
      </c>
      <c r="J249" s="111">
        <f>SUM(方向別!C143,方向別!J143,方向別!C196,方向別!J196)</f>
        <v>10</v>
      </c>
      <c r="K249" s="111">
        <f>SUM(方向別!D143,方向別!K143,方向別!D196,方向別!K196)</f>
        <v>22</v>
      </c>
      <c r="L249" s="111">
        <f>SUM(方向別!E143,方向別!L143,方向別!E196,方向別!L196)</f>
        <v>3</v>
      </c>
      <c r="M249" s="111">
        <f t="shared" si="59"/>
        <v>149</v>
      </c>
      <c r="N249" s="112">
        <f t="shared" si="60"/>
        <v>8.6999999999999993</v>
      </c>
      <c r="O249" s="113">
        <f t="shared" si="61"/>
        <v>5.9911540008041815</v>
      </c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67" s="26" customFormat="1" ht="13.5" customHeight="1">
      <c r="A250" s="34" t="s">
        <v>26</v>
      </c>
      <c r="B250" s="33"/>
      <c r="C250" s="33"/>
      <c r="D250" s="33"/>
      <c r="E250" s="33"/>
      <c r="F250" s="33"/>
      <c r="G250" s="32"/>
      <c r="H250" s="31"/>
      <c r="I250" s="111">
        <f>SUM(方向別!B144,方向別!I144,方向別!B197,方向別!I197)</f>
        <v>115</v>
      </c>
      <c r="J250" s="111">
        <f>SUM(方向別!C144,方向別!J144,方向別!C197,方向別!J197)</f>
        <v>11</v>
      </c>
      <c r="K250" s="111">
        <f>SUM(方向別!D144,方向別!K144,方向別!D197,方向別!K197)</f>
        <v>16</v>
      </c>
      <c r="L250" s="111">
        <f>SUM(方向別!E144,方向別!L144,方向別!E197,方向別!L197)</f>
        <v>3</v>
      </c>
      <c r="M250" s="111">
        <f t="shared" si="59"/>
        <v>145</v>
      </c>
      <c r="N250" s="112">
        <f t="shared" si="60"/>
        <v>9.6999999999999993</v>
      </c>
      <c r="O250" s="113">
        <f t="shared" si="61"/>
        <v>5.8303176517893043</v>
      </c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67" s="26" customFormat="1" ht="13.5" customHeight="1">
      <c r="A251" s="34" t="s">
        <v>27</v>
      </c>
      <c r="B251" s="33"/>
      <c r="C251" s="33"/>
      <c r="D251" s="33"/>
      <c r="E251" s="33"/>
      <c r="F251" s="33"/>
      <c r="G251" s="32"/>
      <c r="H251" s="31"/>
      <c r="I251" s="111">
        <f>SUM(方向別!B145,方向別!I145,方向別!B198,方向別!I198)</f>
        <v>97</v>
      </c>
      <c r="J251" s="111">
        <f>SUM(方向別!C145,方向別!J145,方向別!C198,方向別!J198)</f>
        <v>13</v>
      </c>
      <c r="K251" s="111">
        <f>SUM(方向別!D145,方向別!K145,方向別!D198,方向別!K198)</f>
        <v>22</v>
      </c>
      <c r="L251" s="111">
        <f>SUM(方向別!E145,方向別!L145,方向別!E198,方向別!L198)</f>
        <v>4</v>
      </c>
      <c r="M251" s="111">
        <f t="shared" si="59"/>
        <v>136</v>
      </c>
      <c r="N251" s="112">
        <f t="shared" si="60"/>
        <v>12.5</v>
      </c>
      <c r="O251" s="113">
        <f t="shared" si="61"/>
        <v>5.4684358665058301</v>
      </c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</row>
    <row r="252" spans="1:67" s="24" customFormat="1" ht="13.5" customHeight="1">
      <c r="A252" s="34" t="s">
        <v>28</v>
      </c>
      <c r="B252" s="33"/>
      <c r="C252" s="33"/>
      <c r="D252" s="33"/>
      <c r="E252" s="33"/>
      <c r="F252" s="33"/>
      <c r="G252" s="32"/>
      <c r="H252" s="31"/>
      <c r="I252" s="111">
        <f>SUM(方向別!B146,方向別!I146,方向別!B199,方向別!I199)</f>
        <v>129</v>
      </c>
      <c r="J252" s="111">
        <f>SUM(方向別!C146,方向別!J146,方向別!C199,方向別!J199)</f>
        <v>12</v>
      </c>
      <c r="K252" s="111">
        <f>SUM(方向別!D146,方向別!K146,方向別!D199,方向別!K199)</f>
        <v>27</v>
      </c>
      <c r="L252" s="111">
        <f>SUM(方向別!E146,方向別!L146,方向別!E199,方向別!L199)</f>
        <v>5</v>
      </c>
      <c r="M252" s="111">
        <f t="shared" si="59"/>
        <v>173</v>
      </c>
      <c r="N252" s="112">
        <f t="shared" si="60"/>
        <v>9.8000000000000007</v>
      </c>
      <c r="O252" s="113">
        <f t="shared" si="61"/>
        <v>6.9561720948934456</v>
      </c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</row>
    <row r="253" spans="1:67" s="24" customFormat="1" ht="13.5" customHeight="1">
      <c r="A253" s="34" t="s">
        <v>51</v>
      </c>
      <c r="B253" s="33"/>
      <c r="C253" s="33"/>
      <c r="D253" s="33"/>
      <c r="E253" s="33"/>
      <c r="F253" s="33"/>
      <c r="G253" s="32"/>
      <c r="H253" s="31"/>
      <c r="I253" s="111">
        <f>SUM(方向別!B147,方向別!I147,方向別!B200,方向別!I200)</f>
        <v>145</v>
      </c>
      <c r="J253" s="111">
        <f>SUM(方向別!C147,方向別!J147,方向別!C200,方向別!J200)</f>
        <v>12</v>
      </c>
      <c r="K253" s="111">
        <f>SUM(方向別!D147,方向別!K147,方向別!D200,方向別!K200)</f>
        <v>26</v>
      </c>
      <c r="L253" s="111">
        <f>SUM(方向別!E147,方向別!L147,方向別!E200,方向別!L200)</f>
        <v>3</v>
      </c>
      <c r="M253" s="111">
        <f t="shared" si="59"/>
        <v>186</v>
      </c>
      <c r="N253" s="112">
        <f t="shared" si="60"/>
        <v>8.1</v>
      </c>
      <c r="O253" s="113">
        <f t="shared" si="61"/>
        <v>7.4788902291917978</v>
      </c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</row>
    <row r="254" spans="1:67" s="24" customFormat="1" ht="13.5" customHeight="1">
      <c r="A254" s="38" t="s">
        <v>29</v>
      </c>
      <c r="B254" s="37"/>
      <c r="C254" s="37"/>
      <c r="D254" s="37"/>
      <c r="E254" s="37"/>
      <c r="F254" s="37"/>
      <c r="G254" s="36"/>
      <c r="H254" s="35"/>
      <c r="I254" s="114">
        <f>SUM(方向別!B148,方向別!I148,方向別!B201,方向別!I201)</f>
        <v>27</v>
      </c>
      <c r="J254" s="114">
        <f>SUM(方向別!C148,方向別!J148,方向別!C201,方向別!J201)</f>
        <v>2</v>
      </c>
      <c r="K254" s="114">
        <f>SUM(方向別!D148,方向別!K148,方向別!D201,方向別!K201)</f>
        <v>3</v>
      </c>
      <c r="L254" s="114">
        <f>SUM(方向別!E148,方向別!L148,方向別!E201,方向別!L201)</f>
        <v>3</v>
      </c>
      <c r="M254" s="114">
        <f t="shared" si="59"/>
        <v>35</v>
      </c>
      <c r="N254" s="115">
        <f t="shared" si="60"/>
        <v>14.3</v>
      </c>
      <c r="O254" s="116">
        <f t="shared" si="61"/>
        <v>1.4073180538801771</v>
      </c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</row>
    <row r="255" spans="1:67" s="26" customFormat="1" ht="13.5" customHeight="1">
      <c r="A255" s="34" t="s">
        <v>30</v>
      </c>
      <c r="B255" s="33"/>
      <c r="C255" s="33"/>
      <c r="D255" s="33"/>
      <c r="E255" s="33"/>
      <c r="F255" s="33"/>
      <c r="G255" s="32"/>
      <c r="H255" s="31"/>
      <c r="I255" s="111">
        <f>SUM(方向別!B149,方向別!I149,方向別!B202,方向別!I202)</f>
        <v>22</v>
      </c>
      <c r="J255" s="111">
        <f>SUM(方向別!C149,方向別!J149,方向別!C202,方向別!J202)</f>
        <v>4</v>
      </c>
      <c r="K255" s="111">
        <f>SUM(方向別!D149,方向別!K149,方向別!D202,方向別!K202)</f>
        <v>2</v>
      </c>
      <c r="L255" s="111">
        <f>SUM(方向別!E149,方向別!L149,方向別!E202,方向別!L202)</f>
        <v>0</v>
      </c>
      <c r="M255" s="111">
        <f t="shared" si="59"/>
        <v>28</v>
      </c>
      <c r="N255" s="112">
        <f t="shared" si="60"/>
        <v>14.3</v>
      </c>
      <c r="O255" s="113">
        <f t="shared" si="61"/>
        <v>1.1258544431041415</v>
      </c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67" s="26" customFormat="1" ht="13.5" customHeight="1">
      <c r="A256" s="34" t="s">
        <v>31</v>
      </c>
      <c r="B256" s="33"/>
      <c r="C256" s="33"/>
      <c r="D256" s="33"/>
      <c r="E256" s="33"/>
      <c r="F256" s="33"/>
      <c r="G256" s="32"/>
      <c r="H256" s="31"/>
      <c r="I256" s="111">
        <f>SUM(方向別!B150,方向別!I150,方向別!B203,方向別!I203)</f>
        <v>42</v>
      </c>
      <c r="J256" s="111">
        <f>SUM(方向別!C150,方向別!J150,方向別!C203,方向別!J203)</f>
        <v>1</v>
      </c>
      <c r="K256" s="111">
        <f>SUM(方向別!D150,方向別!K150,方向別!D203,方向別!K203)</f>
        <v>2</v>
      </c>
      <c r="L256" s="111">
        <f>SUM(方向別!E150,方向別!L150,方向別!E203,方向別!L203)</f>
        <v>1</v>
      </c>
      <c r="M256" s="111">
        <f t="shared" si="59"/>
        <v>46</v>
      </c>
      <c r="N256" s="112">
        <f t="shared" si="60"/>
        <v>4.3</v>
      </c>
      <c r="O256" s="113">
        <f t="shared" si="61"/>
        <v>1.8496180136710898</v>
      </c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67" s="26" customFormat="1" ht="13.5" customHeight="1">
      <c r="A257" s="34" t="s">
        <v>32</v>
      </c>
      <c r="B257" s="33"/>
      <c r="C257" s="33"/>
      <c r="D257" s="33"/>
      <c r="E257" s="33"/>
      <c r="F257" s="33"/>
      <c r="G257" s="32"/>
      <c r="H257" s="31"/>
      <c r="I257" s="111">
        <f>SUM(方向別!B151,方向別!I151,方向別!B204,方向別!I204)</f>
        <v>30</v>
      </c>
      <c r="J257" s="111">
        <f>SUM(方向別!C151,方向別!J151,方向別!C204,方向別!J204)</f>
        <v>4</v>
      </c>
      <c r="K257" s="111">
        <f>SUM(方向別!D151,方向別!K151,方向別!D204,方向別!K204)</f>
        <v>3</v>
      </c>
      <c r="L257" s="111">
        <f>SUM(方向別!E151,方向別!L151,方向別!E204,方向別!L204)</f>
        <v>1</v>
      </c>
      <c r="M257" s="111">
        <f t="shared" si="59"/>
        <v>38</v>
      </c>
      <c r="N257" s="112">
        <f t="shared" si="60"/>
        <v>13.2</v>
      </c>
      <c r="O257" s="113">
        <f t="shared" si="61"/>
        <v>1.527945315641335</v>
      </c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</row>
    <row r="258" spans="1:67" s="24" customFormat="1" ht="13.5" customHeight="1">
      <c r="A258" s="34" t="s">
        <v>33</v>
      </c>
      <c r="B258" s="33"/>
      <c r="C258" s="33"/>
      <c r="D258" s="33"/>
      <c r="E258" s="33"/>
      <c r="F258" s="33"/>
      <c r="G258" s="32"/>
      <c r="H258" s="31"/>
      <c r="I258" s="111">
        <f>SUM(方向別!B152,方向別!I152,方向別!B205,方向別!I205)</f>
        <v>23</v>
      </c>
      <c r="J258" s="111">
        <f>SUM(方向別!C152,方向別!J152,方向別!C205,方向別!J205)</f>
        <v>2</v>
      </c>
      <c r="K258" s="111">
        <f>SUM(方向別!D152,方向別!K152,方向別!D205,方向別!K205)</f>
        <v>3</v>
      </c>
      <c r="L258" s="111">
        <f>SUM(方向別!E152,方向別!L152,方向別!E205,方向別!L205)</f>
        <v>0</v>
      </c>
      <c r="M258" s="111">
        <f t="shared" si="59"/>
        <v>28</v>
      </c>
      <c r="N258" s="112">
        <f t="shared" si="60"/>
        <v>7.1</v>
      </c>
      <c r="O258" s="113">
        <f t="shared" si="61"/>
        <v>1.1258544431041415</v>
      </c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</row>
    <row r="259" spans="1:67" s="26" customFormat="1" ht="13.5" customHeight="1">
      <c r="A259" s="34" t="s">
        <v>34</v>
      </c>
      <c r="B259" s="33"/>
      <c r="C259" s="33"/>
      <c r="D259" s="33"/>
      <c r="E259" s="33"/>
      <c r="F259" s="33"/>
      <c r="G259" s="32"/>
      <c r="H259" s="31"/>
      <c r="I259" s="111">
        <f>SUM(方向別!B153,方向別!I153,方向別!B206,方向別!I206)</f>
        <v>20</v>
      </c>
      <c r="J259" s="111">
        <f>SUM(方向別!C153,方向別!J153,方向別!C206,方向別!J206)</f>
        <v>3</v>
      </c>
      <c r="K259" s="111">
        <f>SUM(方向別!D153,方向別!K153,方向別!D206,方向別!K206)</f>
        <v>6</v>
      </c>
      <c r="L259" s="111">
        <f>SUM(方向別!E153,方向別!L153,方向別!E206,方向別!L206)</f>
        <v>1</v>
      </c>
      <c r="M259" s="111">
        <f t="shared" si="59"/>
        <v>30</v>
      </c>
      <c r="N259" s="112">
        <f t="shared" si="60"/>
        <v>13.3</v>
      </c>
      <c r="O259" s="113">
        <f t="shared" si="61"/>
        <v>1.2062726176115801</v>
      </c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</row>
    <row r="260" spans="1:67" s="24" customFormat="1" ht="13.5" customHeight="1">
      <c r="A260" s="30" t="s">
        <v>15</v>
      </c>
      <c r="B260" s="29"/>
      <c r="C260" s="29"/>
      <c r="D260" s="29"/>
      <c r="E260" s="29"/>
      <c r="F260" s="29"/>
      <c r="G260" s="28"/>
      <c r="H260" s="27"/>
      <c r="I260" s="117">
        <f>SUM(I254:I259)</f>
        <v>164</v>
      </c>
      <c r="J260" s="117">
        <f>SUM(J254:J259)</f>
        <v>16</v>
      </c>
      <c r="K260" s="117">
        <f>SUM(K254:K259)</f>
        <v>19</v>
      </c>
      <c r="L260" s="117">
        <f>SUM(L254:L259)</f>
        <v>6</v>
      </c>
      <c r="M260" s="117">
        <f t="shared" si="59"/>
        <v>205</v>
      </c>
      <c r="N260" s="118">
        <f t="shared" si="60"/>
        <v>10.7</v>
      </c>
      <c r="O260" s="119">
        <f t="shared" si="61"/>
        <v>8.2428628870124641</v>
      </c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</row>
    <row r="261" spans="1:67" s="24" customFormat="1" ht="13.5" customHeight="1">
      <c r="A261" s="38" t="s">
        <v>35</v>
      </c>
      <c r="B261" s="37"/>
      <c r="C261" s="37"/>
      <c r="D261" s="37"/>
      <c r="E261" s="37"/>
      <c r="F261" s="37"/>
      <c r="G261" s="36"/>
      <c r="H261" s="35"/>
      <c r="I261" s="114">
        <f>SUM(方向別!B155,方向別!I155,方向別!B208,方向別!I208)</f>
        <v>22</v>
      </c>
      <c r="J261" s="114">
        <f>SUM(方向別!C155,方向別!J155,方向別!C208,方向別!J208)</f>
        <v>2</v>
      </c>
      <c r="K261" s="114">
        <f>SUM(方向別!D155,方向別!K155,方向別!D208,方向別!K208)</f>
        <v>4</v>
      </c>
      <c r="L261" s="114">
        <f>SUM(方向別!E155,方向別!L155,方向別!E208,方向別!L208)</f>
        <v>0</v>
      </c>
      <c r="M261" s="114">
        <f t="shared" si="59"/>
        <v>28</v>
      </c>
      <c r="N261" s="115">
        <f t="shared" si="60"/>
        <v>7.1</v>
      </c>
      <c r="O261" s="116">
        <f t="shared" si="61"/>
        <v>1.1258544431041415</v>
      </c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</row>
    <row r="262" spans="1:67" s="26" customFormat="1" ht="13.5" customHeight="1">
      <c r="A262" s="34" t="s">
        <v>36</v>
      </c>
      <c r="B262" s="33"/>
      <c r="C262" s="33"/>
      <c r="D262" s="33"/>
      <c r="E262" s="33"/>
      <c r="F262" s="33"/>
      <c r="G262" s="32"/>
      <c r="H262" s="31"/>
      <c r="I262" s="111">
        <f>SUM(方向別!B156,方向別!I156,方向別!B209,方向別!I209)</f>
        <v>21</v>
      </c>
      <c r="J262" s="111">
        <f>SUM(方向別!C156,方向別!J156,方向別!C209,方向別!J209)</f>
        <v>1</v>
      </c>
      <c r="K262" s="111">
        <f>SUM(方向別!D156,方向別!K156,方向別!D209,方向別!K209)</f>
        <v>3</v>
      </c>
      <c r="L262" s="111">
        <f>SUM(方向別!E156,方向別!L156,方向別!E209,方向別!L209)</f>
        <v>0</v>
      </c>
      <c r="M262" s="111">
        <f t="shared" si="59"/>
        <v>25</v>
      </c>
      <c r="N262" s="112">
        <f t="shared" si="60"/>
        <v>4</v>
      </c>
      <c r="O262" s="113">
        <f t="shared" si="61"/>
        <v>1.0052271813429836</v>
      </c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67" s="26" customFormat="1" ht="13.5" customHeight="1">
      <c r="A263" s="34" t="s">
        <v>37</v>
      </c>
      <c r="B263" s="33"/>
      <c r="C263" s="33"/>
      <c r="D263" s="33"/>
      <c r="E263" s="33"/>
      <c r="F263" s="33"/>
      <c r="G263" s="32"/>
      <c r="H263" s="31"/>
      <c r="I263" s="111">
        <f>SUM(方向別!B157,方向別!I157,方向別!B210,方向別!I210)</f>
        <v>20</v>
      </c>
      <c r="J263" s="111">
        <f>SUM(方向別!C157,方向別!J157,方向別!C210,方向別!J210)</f>
        <v>3</v>
      </c>
      <c r="K263" s="111">
        <f>SUM(方向別!D157,方向別!K157,方向別!D210,方向別!K210)</f>
        <v>0</v>
      </c>
      <c r="L263" s="111">
        <f>SUM(方向別!E157,方向別!L157,方向別!E210,方向別!L210)</f>
        <v>0</v>
      </c>
      <c r="M263" s="111">
        <f t="shared" si="59"/>
        <v>23</v>
      </c>
      <c r="N263" s="112">
        <f t="shared" si="60"/>
        <v>13</v>
      </c>
      <c r="O263" s="113">
        <f t="shared" si="61"/>
        <v>0.9248090068355449</v>
      </c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67" s="23" customFormat="1" ht="13.5" customHeight="1">
      <c r="A264" s="34" t="s">
        <v>38</v>
      </c>
      <c r="B264" s="33"/>
      <c r="C264" s="33"/>
      <c r="D264" s="33"/>
      <c r="E264" s="33"/>
      <c r="F264" s="33"/>
      <c r="G264" s="32"/>
      <c r="H264" s="31"/>
      <c r="I264" s="111">
        <f>SUM(方向別!B158,方向別!I158,方向別!B211,方向別!I211)</f>
        <v>21</v>
      </c>
      <c r="J264" s="111">
        <f>SUM(方向別!C158,方向別!J158,方向別!C211,方向別!J211)</f>
        <v>2</v>
      </c>
      <c r="K264" s="111">
        <f>SUM(方向別!D158,方向別!K158,方向別!D211,方向別!K211)</f>
        <v>5</v>
      </c>
      <c r="L264" s="111">
        <f>SUM(方向別!E158,方向別!L158,方向別!E211,方向別!L211)</f>
        <v>0</v>
      </c>
      <c r="M264" s="111">
        <f t="shared" si="59"/>
        <v>28</v>
      </c>
      <c r="N264" s="112">
        <f t="shared" si="60"/>
        <v>7.1</v>
      </c>
      <c r="O264" s="113">
        <f t="shared" si="61"/>
        <v>1.1258544431041415</v>
      </c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</row>
    <row r="265" spans="1:67" s="23" customFormat="1" ht="13.5" customHeight="1">
      <c r="A265" s="34" t="s">
        <v>39</v>
      </c>
      <c r="B265" s="33"/>
      <c r="C265" s="33"/>
      <c r="D265" s="33"/>
      <c r="E265" s="33"/>
      <c r="F265" s="33"/>
      <c r="G265" s="32"/>
      <c r="H265" s="31"/>
      <c r="I265" s="111">
        <f>SUM(方向別!B159,方向別!I159,方向別!B212,方向別!I212)</f>
        <v>19</v>
      </c>
      <c r="J265" s="111">
        <f>SUM(方向別!C159,方向別!J159,方向別!C212,方向別!J212)</f>
        <v>1</v>
      </c>
      <c r="K265" s="111">
        <f>SUM(方向別!D159,方向別!K159,方向別!D212,方向別!K212)</f>
        <v>2</v>
      </c>
      <c r="L265" s="111">
        <f>SUM(方向別!E159,方向別!L159,方向別!E212,方向別!L212)</f>
        <v>1</v>
      </c>
      <c r="M265" s="111">
        <f t="shared" si="59"/>
        <v>23</v>
      </c>
      <c r="N265" s="112">
        <f t="shared" si="60"/>
        <v>8.6999999999999993</v>
      </c>
      <c r="O265" s="113">
        <f t="shared" si="61"/>
        <v>0.9248090068355449</v>
      </c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</row>
    <row r="266" spans="1:67" s="24" customFormat="1" ht="13.5" customHeight="1">
      <c r="A266" s="34" t="s">
        <v>40</v>
      </c>
      <c r="B266" s="33"/>
      <c r="C266" s="33"/>
      <c r="D266" s="33"/>
      <c r="E266" s="33"/>
      <c r="F266" s="33"/>
      <c r="G266" s="32"/>
      <c r="H266" s="31"/>
      <c r="I266" s="111">
        <f>SUM(方向別!B160,方向別!I160,方向別!B213,方向別!I213)</f>
        <v>25</v>
      </c>
      <c r="J266" s="111">
        <f>SUM(方向別!C160,方向別!J160,方向別!C213,方向別!J213)</f>
        <v>2</v>
      </c>
      <c r="K266" s="111">
        <f>SUM(方向別!D160,方向別!K160,方向別!D213,方向別!K213)</f>
        <v>1</v>
      </c>
      <c r="L266" s="111">
        <f>SUM(方向別!E160,方向別!L160,方向別!E213,方向別!L213)</f>
        <v>0</v>
      </c>
      <c r="M266" s="111">
        <f t="shared" si="59"/>
        <v>28</v>
      </c>
      <c r="N266" s="112">
        <f t="shared" si="60"/>
        <v>7.1</v>
      </c>
      <c r="O266" s="113">
        <f t="shared" si="61"/>
        <v>1.1258544431041415</v>
      </c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</row>
    <row r="267" spans="1:67" s="26" customFormat="1" ht="13.5" customHeight="1">
      <c r="A267" s="30" t="s">
        <v>15</v>
      </c>
      <c r="B267" s="29"/>
      <c r="C267" s="29"/>
      <c r="D267" s="29"/>
      <c r="E267" s="29"/>
      <c r="F267" s="29"/>
      <c r="G267" s="28"/>
      <c r="H267" s="27"/>
      <c r="I267" s="117">
        <f>SUM(I261:I266)</f>
        <v>128</v>
      </c>
      <c r="J267" s="117">
        <f>SUM(J261:J266)</f>
        <v>11</v>
      </c>
      <c r="K267" s="117">
        <f>SUM(K261:K266)</f>
        <v>15</v>
      </c>
      <c r="L267" s="117">
        <f>SUM(L261:L266)</f>
        <v>1</v>
      </c>
      <c r="M267" s="117">
        <f t="shared" si="59"/>
        <v>155</v>
      </c>
      <c r="N267" s="118">
        <f t="shared" si="60"/>
        <v>7.7</v>
      </c>
      <c r="O267" s="119">
        <f t="shared" si="61"/>
        <v>6.2324085243264982</v>
      </c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67" s="23" customFormat="1" ht="13.5" customHeight="1">
      <c r="A268" s="34" t="s">
        <v>93</v>
      </c>
      <c r="B268" s="33"/>
      <c r="C268" s="33"/>
      <c r="D268" s="33"/>
      <c r="E268" s="33"/>
      <c r="F268" s="33"/>
      <c r="G268" s="32"/>
      <c r="H268" s="31"/>
      <c r="I268" s="111">
        <f>SUM(方向別!B162,方向別!I162,方向別!B215,方向別!I215)</f>
        <v>95</v>
      </c>
      <c r="J268" s="111">
        <f>SUM(方向別!C162,方向別!J162,方向別!C215,方向別!J215)</f>
        <v>6</v>
      </c>
      <c r="K268" s="111">
        <f>SUM(方向別!D162,方向別!K162,方向別!D215,方向別!K215)</f>
        <v>14</v>
      </c>
      <c r="L268" s="111">
        <f>SUM(方向別!E162,方向別!L162,方向別!E215,方向別!L215)</f>
        <v>0</v>
      </c>
      <c r="M268" s="111">
        <f t="shared" ref="M268:M270" si="62">SUM(I268:L268)</f>
        <v>115</v>
      </c>
      <c r="N268" s="112">
        <f t="shared" si="60"/>
        <v>5.2</v>
      </c>
      <c r="O268" s="113">
        <f t="shared" ref="O268:O270" si="63">IF(M268=0,0,M268/M$271*100)</f>
        <v>4.6240450341777244</v>
      </c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</row>
    <row r="269" spans="1:67" s="23" customFormat="1" ht="13.5" customHeight="1">
      <c r="A269" s="34" t="s">
        <v>94</v>
      </c>
      <c r="B269" s="33"/>
      <c r="C269" s="33"/>
      <c r="D269" s="33"/>
      <c r="E269" s="33"/>
      <c r="F269" s="33"/>
      <c r="G269" s="32"/>
      <c r="H269" s="31"/>
      <c r="I269" s="111">
        <f>SUM(方向別!B163,方向別!I163,方向別!B216,方向別!I216)</f>
        <v>71</v>
      </c>
      <c r="J269" s="111">
        <f>SUM(方向別!C163,方向別!J163,方向別!C216,方向別!J216)</f>
        <v>4</v>
      </c>
      <c r="K269" s="111">
        <f>SUM(方向別!D163,方向別!K163,方向別!D216,方向別!K216)</f>
        <v>3</v>
      </c>
      <c r="L269" s="111">
        <f>SUM(方向別!E163,方向別!L163,方向別!E216,方向別!L216)</f>
        <v>0</v>
      </c>
      <c r="M269" s="111">
        <f t="shared" si="62"/>
        <v>78</v>
      </c>
      <c r="N269" s="112">
        <f t="shared" si="60"/>
        <v>5.0999999999999996</v>
      </c>
      <c r="O269" s="113">
        <f t="shared" si="63"/>
        <v>3.1363088057901085</v>
      </c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</row>
    <row r="270" spans="1:67" s="23" customFormat="1" ht="13.5" customHeight="1">
      <c r="A270" s="34" t="s">
        <v>95</v>
      </c>
      <c r="B270" s="33"/>
      <c r="C270" s="33"/>
      <c r="D270" s="33"/>
      <c r="E270" s="33"/>
      <c r="F270" s="33"/>
      <c r="G270" s="32"/>
      <c r="H270" s="31"/>
      <c r="I270" s="111">
        <f>SUM(方向別!B164,方向別!I164,方向別!B217,方向別!I217)</f>
        <v>62</v>
      </c>
      <c r="J270" s="111">
        <f>SUM(方向別!C164,方向別!J164,方向別!C217,方向別!J217)</f>
        <v>3</v>
      </c>
      <c r="K270" s="111">
        <f>SUM(方向別!D164,方向別!K164,方向別!D217,方向別!K217)</f>
        <v>1</v>
      </c>
      <c r="L270" s="111">
        <f>SUM(方向別!E164,方向別!L164,方向別!E217,方向別!L217)</f>
        <v>0</v>
      </c>
      <c r="M270" s="111">
        <f t="shared" si="62"/>
        <v>66</v>
      </c>
      <c r="N270" s="112">
        <f t="shared" si="60"/>
        <v>4.5</v>
      </c>
      <c r="O270" s="113">
        <f t="shared" si="63"/>
        <v>2.6537997587454765</v>
      </c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</row>
    <row r="271" spans="1:67" s="23" customFormat="1" ht="13.5" customHeight="1">
      <c r="A271" s="30" t="s">
        <v>41</v>
      </c>
      <c r="B271" s="29"/>
      <c r="C271" s="29"/>
      <c r="D271" s="29"/>
      <c r="E271" s="29"/>
      <c r="F271" s="29"/>
      <c r="G271" s="28"/>
      <c r="H271" s="27"/>
      <c r="I271" s="117">
        <f t="shared" ref="I271:L271" si="64">SUM(I223:I231,I238,I245:I253,I260,I267,I268:I270)</f>
        <v>1975</v>
      </c>
      <c r="J271" s="117">
        <f t="shared" si="64"/>
        <v>171</v>
      </c>
      <c r="K271" s="117">
        <f t="shared" si="64"/>
        <v>259</v>
      </c>
      <c r="L271" s="117">
        <f t="shared" si="64"/>
        <v>82</v>
      </c>
      <c r="M271" s="117">
        <f t="shared" si="59"/>
        <v>2487</v>
      </c>
      <c r="N271" s="118">
        <f t="shared" si="60"/>
        <v>10.199999999999999</v>
      </c>
      <c r="O271" s="119">
        <f t="shared" si="61"/>
        <v>100</v>
      </c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</row>
    <row r="272" spans="1:67" s="23" customFormat="1" ht="12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67" s="23" customFormat="1" ht="12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67" s="24" customFormat="1" ht="12" customHeight="1">
      <c r="A274" s="49" t="s">
        <v>0</v>
      </c>
      <c r="B274" s="48">
        <v>8</v>
      </c>
      <c r="C274" s="47"/>
      <c r="D274" s="47"/>
      <c r="E274" s="47"/>
      <c r="F274" s="47"/>
      <c r="G274" s="47"/>
      <c r="H274" s="46"/>
      <c r="I274" s="48">
        <v>9</v>
      </c>
      <c r="J274" s="47"/>
      <c r="K274" s="47"/>
      <c r="L274" s="47"/>
      <c r="M274" s="47"/>
      <c r="N274" s="47"/>
      <c r="O274" s="46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</row>
    <row r="275" spans="1:67" s="26" customFormat="1" ht="39.6" customHeight="1">
      <c r="A275" s="92" t="s">
        <v>1</v>
      </c>
      <c r="B275" s="43" t="s">
        <v>2</v>
      </c>
      <c r="C275" s="42" t="s">
        <v>3</v>
      </c>
      <c r="D275" s="41" t="s">
        <v>4</v>
      </c>
      <c r="E275" s="42" t="s">
        <v>5</v>
      </c>
      <c r="F275" s="41" t="s">
        <v>6</v>
      </c>
      <c r="G275" s="41" t="s">
        <v>7</v>
      </c>
      <c r="H275" s="44" t="s">
        <v>8</v>
      </c>
      <c r="I275" s="43" t="s">
        <v>2</v>
      </c>
      <c r="J275" s="41" t="s">
        <v>3</v>
      </c>
      <c r="K275" s="41" t="s">
        <v>4</v>
      </c>
      <c r="L275" s="42" t="s">
        <v>5</v>
      </c>
      <c r="M275" s="41" t="s">
        <v>6</v>
      </c>
      <c r="N275" s="41" t="s">
        <v>7</v>
      </c>
      <c r="O275" s="40" t="s">
        <v>8</v>
      </c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</row>
    <row r="276" spans="1:67" s="23" customFormat="1" ht="13.5" customHeight="1">
      <c r="A276" s="38" t="s">
        <v>84</v>
      </c>
      <c r="B276" s="33">
        <v>3</v>
      </c>
      <c r="C276" s="33">
        <v>0</v>
      </c>
      <c r="D276" s="33">
        <v>0</v>
      </c>
      <c r="E276" s="33">
        <v>0</v>
      </c>
      <c r="F276" s="111">
        <f>SUM(B276:E276)</f>
        <v>3</v>
      </c>
      <c r="G276" s="112">
        <f>IF(SUM(C276,E276)=0,0,ROUND(SUM(C276,E276)/F276*100,1))</f>
        <v>0</v>
      </c>
      <c r="H276" s="113">
        <f>IF(F276=0,0,F276/F$324*100)</f>
        <v>1.6759776536312849</v>
      </c>
      <c r="I276" s="33">
        <v>12</v>
      </c>
      <c r="J276" s="33">
        <v>0</v>
      </c>
      <c r="K276" s="33">
        <v>1</v>
      </c>
      <c r="L276" s="33">
        <v>0</v>
      </c>
      <c r="M276" s="111">
        <f>SUM(I276:L276)</f>
        <v>13</v>
      </c>
      <c r="N276" s="112">
        <f>IF(SUM(J276,L276)=0,0,ROUND(SUM(J276,L276)/M276*100,1))</f>
        <v>0</v>
      </c>
      <c r="O276" s="113">
        <f>IF(M276=0,0,M276/M$324*100)</f>
        <v>2.4714828897338403</v>
      </c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</row>
    <row r="277" spans="1:67" s="23" customFormat="1" ht="13.5" customHeight="1">
      <c r="A277" s="34" t="s">
        <v>85</v>
      </c>
      <c r="B277" s="33">
        <v>3</v>
      </c>
      <c r="C277" s="33">
        <v>0</v>
      </c>
      <c r="D277" s="33">
        <v>0</v>
      </c>
      <c r="E277" s="33">
        <v>0</v>
      </c>
      <c r="F277" s="111">
        <f t="shared" ref="F277:F284" si="65">SUM(B277:E277)</f>
        <v>3</v>
      </c>
      <c r="G277" s="112">
        <f t="shared" ref="G277:G323" si="66">IF(SUM(C277,E277)=0,0,ROUND(SUM(C277,E277)/F277*100,1))</f>
        <v>0</v>
      </c>
      <c r="H277" s="113">
        <f t="shared" ref="H277:H284" si="67">IF(F277=0,0,F277/F$324*100)</f>
        <v>1.6759776536312849</v>
      </c>
      <c r="I277" s="33">
        <v>18</v>
      </c>
      <c r="J277" s="33">
        <v>0</v>
      </c>
      <c r="K277" s="33">
        <v>0</v>
      </c>
      <c r="L277" s="33">
        <v>0</v>
      </c>
      <c r="M277" s="111">
        <f t="shared" ref="M277:M284" si="68">SUM(I277:L277)</f>
        <v>18</v>
      </c>
      <c r="N277" s="112">
        <f t="shared" ref="N277:N323" si="69">IF(SUM(J277,L277)=0,0,ROUND(SUM(J277,L277)/M277*100,1))</f>
        <v>0</v>
      </c>
      <c r="O277" s="113">
        <f t="shared" ref="O277:O284" si="70">IF(M277=0,0,M277/M$324*100)</f>
        <v>3.4220532319391634</v>
      </c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</row>
    <row r="278" spans="1:67" s="23" customFormat="1" ht="13.5" customHeight="1">
      <c r="A278" s="34" t="s">
        <v>86</v>
      </c>
      <c r="B278" s="33">
        <v>0</v>
      </c>
      <c r="C278" s="33">
        <v>0</v>
      </c>
      <c r="D278" s="33">
        <v>0</v>
      </c>
      <c r="E278" s="33">
        <v>0</v>
      </c>
      <c r="F278" s="111">
        <f t="shared" si="65"/>
        <v>0</v>
      </c>
      <c r="G278" s="112">
        <f t="shared" si="66"/>
        <v>0</v>
      </c>
      <c r="H278" s="113">
        <f t="shared" si="67"/>
        <v>0</v>
      </c>
      <c r="I278" s="33">
        <v>3</v>
      </c>
      <c r="J278" s="33">
        <v>0</v>
      </c>
      <c r="K278" s="33">
        <v>0</v>
      </c>
      <c r="L278" s="33">
        <v>0</v>
      </c>
      <c r="M278" s="111">
        <f t="shared" si="68"/>
        <v>3</v>
      </c>
      <c r="N278" s="112">
        <f t="shared" si="69"/>
        <v>0</v>
      </c>
      <c r="O278" s="113">
        <f t="shared" si="70"/>
        <v>0.57034220532319391</v>
      </c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</row>
    <row r="279" spans="1:67" s="23" customFormat="1" ht="13.5" customHeight="1">
      <c r="A279" s="34" t="s">
        <v>87</v>
      </c>
      <c r="B279" s="33">
        <v>0</v>
      </c>
      <c r="C279" s="33">
        <v>0</v>
      </c>
      <c r="D279" s="33">
        <v>0</v>
      </c>
      <c r="E279" s="33">
        <v>0</v>
      </c>
      <c r="F279" s="111">
        <f t="shared" si="65"/>
        <v>0</v>
      </c>
      <c r="G279" s="112">
        <f t="shared" si="66"/>
        <v>0</v>
      </c>
      <c r="H279" s="113">
        <f t="shared" si="67"/>
        <v>0</v>
      </c>
      <c r="I279" s="33">
        <v>1</v>
      </c>
      <c r="J279" s="33">
        <v>0</v>
      </c>
      <c r="K279" s="33">
        <v>0</v>
      </c>
      <c r="L279" s="33">
        <v>0</v>
      </c>
      <c r="M279" s="111">
        <f t="shared" si="68"/>
        <v>1</v>
      </c>
      <c r="N279" s="112">
        <f t="shared" si="69"/>
        <v>0</v>
      </c>
      <c r="O279" s="113">
        <f t="shared" si="70"/>
        <v>0.19011406844106463</v>
      </c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</row>
    <row r="280" spans="1:67" s="23" customFormat="1" ht="13.5" customHeight="1">
      <c r="A280" s="34" t="s">
        <v>88</v>
      </c>
      <c r="B280" s="33">
        <v>2</v>
      </c>
      <c r="C280" s="33">
        <v>0</v>
      </c>
      <c r="D280" s="33">
        <v>0</v>
      </c>
      <c r="E280" s="33">
        <v>0</v>
      </c>
      <c r="F280" s="111">
        <f t="shared" si="65"/>
        <v>2</v>
      </c>
      <c r="G280" s="112">
        <f t="shared" si="66"/>
        <v>0</v>
      </c>
      <c r="H280" s="113">
        <f t="shared" si="67"/>
        <v>1.1173184357541899</v>
      </c>
      <c r="I280" s="33">
        <v>0</v>
      </c>
      <c r="J280" s="33">
        <v>0</v>
      </c>
      <c r="K280" s="33">
        <v>0</v>
      </c>
      <c r="L280" s="33">
        <v>1</v>
      </c>
      <c r="M280" s="111">
        <f t="shared" si="68"/>
        <v>1</v>
      </c>
      <c r="N280" s="112">
        <f t="shared" si="69"/>
        <v>100</v>
      </c>
      <c r="O280" s="113">
        <f t="shared" si="70"/>
        <v>0.19011406844106463</v>
      </c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</row>
    <row r="281" spans="1:67" s="23" customFormat="1" ht="13.5" customHeight="1">
      <c r="A281" s="34" t="s">
        <v>89</v>
      </c>
      <c r="B281" s="33">
        <v>0</v>
      </c>
      <c r="C281" s="33">
        <v>0</v>
      </c>
      <c r="D281" s="33">
        <v>0</v>
      </c>
      <c r="E281" s="33">
        <v>0</v>
      </c>
      <c r="F281" s="111">
        <f t="shared" si="65"/>
        <v>0</v>
      </c>
      <c r="G281" s="112">
        <f t="shared" si="66"/>
        <v>0</v>
      </c>
      <c r="H281" s="113">
        <f t="shared" si="67"/>
        <v>0</v>
      </c>
      <c r="I281" s="33">
        <v>2</v>
      </c>
      <c r="J281" s="33">
        <v>0</v>
      </c>
      <c r="K281" s="33">
        <v>1</v>
      </c>
      <c r="L281" s="33">
        <v>1</v>
      </c>
      <c r="M281" s="111">
        <f t="shared" si="68"/>
        <v>4</v>
      </c>
      <c r="N281" s="112">
        <f t="shared" si="69"/>
        <v>25</v>
      </c>
      <c r="O281" s="113">
        <f t="shared" si="70"/>
        <v>0.76045627376425851</v>
      </c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</row>
    <row r="282" spans="1:67" s="23" customFormat="1" ht="13.5" customHeight="1">
      <c r="A282" s="34" t="s">
        <v>90</v>
      </c>
      <c r="B282" s="33">
        <v>0</v>
      </c>
      <c r="C282" s="33">
        <v>0</v>
      </c>
      <c r="D282" s="33">
        <v>0</v>
      </c>
      <c r="E282" s="33">
        <v>0</v>
      </c>
      <c r="F282" s="111">
        <f t="shared" si="65"/>
        <v>0</v>
      </c>
      <c r="G282" s="112">
        <f t="shared" si="66"/>
        <v>0</v>
      </c>
      <c r="H282" s="113">
        <f t="shared" si="67"/>
        <v>0</v>
      </c>
      <c r="I282" s="33">
        <v>0</v>
      </c>
      <c r="J282" s="33">
        <v>0</v>
      </c>
      <c r="K282" s="33">
        <v>0</v>
      </c>
      <c r="L282" s="33">
        <v>0</v>
      </c>
      <c r="M282" s="111">
        <f t="shared" si="68"/>
        <v>0</v>
      </c>
      <c r="N282" s="112">
        <f t="shared" si="69"/>
        <v>0</v>
      </c>
      <c r="O282" s="113">
        <f t="shared" si="70"/>
        <v>0</v>
      </c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</row>
    <row r="283" spans="1:67" s="23" customFormat="1" ht="13.5" customHeight="1">
      <c r="A283" s="34" t="s">
        <v>91</v>
      </c>
      <c r="B283" s="33">
        <v>0</v>
      </c>
      <c r="C283" s="33">
        <v>0</v>
      </c>
      <c r="D283" s="33">
        <v>0</v>
      </c>
      <c r="E283" s="33">
        <v>0</v>
      </c>
      <c r="F283" s="111">
        <f t="shared" si="65"/>
        <v>0</v>
      </c>
      <c r="G283" s="112">
        <f t="shared" si="66"/>
        <v>0</v>
      </c>
      <c r="H283" s="113">
        <f t="shared" si="67"/>
        <v>0</v>
      </c>
      <c r="I283" s="33">
        <v>1</v>
      </c>
      <c r="J283" s="33">
        <v>0</v>
      </c>
      <c r="K283" s="33">
        <v>0</v>
      </c>
      <c r="L283" s="33">
        <v>0</v>
      </c>
      <c r="M283" s="111">
        <f t="shared" si="68"/>
        <v>1</v>
      </c>
      <c r="N283" s="112">
        <f t="shared" si="69"/>
        <v>0</v>
      </c>
      <c r="O283" s="113">
        <f t="shared" si="70"/>
        <v>0.19011406844106463</v>
      </c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</row>
    <row r="284" spans="1:67" s="23" customFormat="1" ht="13.5" customHeight="1">
      <c r="A284" s="34" t="s">
        <v>92</v>
      </c>
      <c r="B284" s="33">
        <v>0</v>
      </c>
      <c r="C284" s="33">
        <v>0</v>
      </c>
      <c r="D284" s="33">
        <v>0</v>
      </c>
      <c r="E284" s="33">
        <v>0</v>
      </c>
      <c r="F284" s="111">
        <f t="shared" si="65"/>
        <v>0</v>
      </c>
      <c r="G284" s="112">
        <f t="shared" si="66"/>
        <v>0</v>
      </c>
      <c r="H284" s="113">
        <f t="shared" si="67"/>
        <v>0</v>
      </c>
      <c r="I284" s="33">
        <v>6</v>
      </c>
      <c r="J284" s="33">
        <v>0</v>
      </c>
      <c r="K284" s="33">
        <v>0</v>
      </c>
      <c r="L284" s="33">
        <v>0</v>
      </c>
      <c r="M284" s="111">
        <f t="shared" si="68"/>
        <v>6</v>
      </c>
      <c r="N284" s="112">
        <f t="shared" si="69"/>
        <v>0</v>
      </c>
      <c r="O284" s="113">
        <f t="shared" si="70"/>
        <v>1.1406844106463878</v>
      </c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</row>
    <row r="285" spans="1:67" s="23" customFormat="1" ht="13.5" customHeight="1">
      <c r="A285" s="38" t="s">
        <v>9</v>
      </c>
      <c r="B285" s="37">
        <v>1</v>
      </c>
      <c r="C285" s="37">
        <v>0</v>
      </c>
      <c r="D285" s="37">
        <v>0</v>
      </c>
      <c r="E285" s="37">
        <v>0</v>
      </c>
      <c r="F285" s="114">
        <f t="shared" ref="F285:F320" si="71">SUM(B285:E285)</f>
        <v>1</v>
      </c>
      <c r="G285" s="115">
        <f t="shared" si="66"/>
        <v>0</v>
      </c>
      <c r="H285" s="116">
        <f t="shared" ref="H285:H324" si="72">IF(F285=0,0,F285/F$324*100)</f>
        <v>0.55865921787709494</v>
      </c>
      <c r="I285" s="37">
        <v>2</v>
      </c>
      <c r="J285" s="37">
        <v>0</v>
      </c>
      <c r="K285" s="37">
        <v>0</v>
      </c>
      <c r="L285" s="37">
        <v>0</v>
      </c>
      <c r="M285" s="114">
        <f t="shared" ref="M285:M320" si="73">SUM(I285:L285)</f>
        <v>2</v>
      </c>
      <c r="N285" s="115">
        <f t="shared" si="69"/>
        <v>0</v>
      </c>
      <c r="O285" s="116">
        <f t="shared" ref="O285:O320" si="74">IF(M285=0,0,M285/M$324*100)</f>
        <v>0.38022813688212925</v>
      </c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</row>
    <row r="286" spans="1:67" s="23" customFormat="1" ht="13.5" customHeight="1">
      <c r="A286" s="34" t="s">
        <v>10</v>
      </c>
      <c r="B286" s="33">
        <v>1</v>
      </c>
      <c r="C286" s="33">
        <v>0</v>
      </c>
      <c r="D286" s="33">
        <v>0</v>
      </c>
      <c r="E286" s="33">
        <v>0</v>
      </c>
      <c r="F286" s="111">
        <f t="shared" si="71"/>
        <v>1</v>
      </c>
      <c r="G286" s="112">
        <f t="shared" si="66"/>
        <v>0</v>
      </c>
      <c r="H286" s="113">
        <f t="shared" si="72"/>
        <v>0.55865921787709494</v>
      </c>
      <c r="I286" s="33">
        <v>1</v>
      </c>
      <c r="J286" s="33">
        <v>0</v>
      </c>
      <c r="K286" s="33">
        <v>0</v>
      </c>
      <c r="L286" s="33">
        <v>0</v>
      </c>
      <c r="M286" s="111">
        <f t="shared" si="73"/>
        <v>1</v>
      </c>
      <c r="N286" s="112">
        <f t="shared" si="69"/>
        <v>0</v>
      </c>
      <c r="O286" s="113">
        <f t="shared" si="74"/>
        <v>0.19011406844106463</v>
      </c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</row>
    <row r="287" spans="1:67" s="24" customFormat="1" ht="13.5" customHeight="1">
      <c r="A287" s="34" t="s">
        <v>11</v>
      </c>
      <c r="B287" s="33">
        <v>0</v>
      </c>
      <c r="C287" s="33">
        <v>0</v>
      </c>
      <c r="D287" s="33">
        <v>0</v>
      </c>
      <c r="E287" s="33">
        <v>0</v>
      </c>
      <c r="F287" s="111">
        <f t="shared" si="71"/>
        <v>0</v>
      </c>
      <c r="G287" s="112">
        <f t="shared" si="66"/>
        <v>0</v>
      </c>
      <c r="H287" s="113">
        <f t="shared" si="72"/>
        <v>0</v>
      </c>
      <c r="I287" s="33">
        <v>1</v>
      </c>
      <c r="J287" s="33">
        <v>0</v>
      </c>
      <c r="K287" s="33">
        <v>0</v>
      </c>
      <c r="L287" s="33">
        <v>1</v>
      </c>
      <c r="M287" s="111">
        <f t="shared" si="73"/>
        <v>2</v>
      </c>
      <c r="N287" s="112">
        <f t="shared" si="69"/>
        <v>50</v>
      </c>
      <c r="O287" s="113">
        <f t="shared" si="74"/>
        <v>0.38022813688212925</v>
      </c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</row>
    <row r="288" spans="1:67" s="26" customFormat="1" ht="13.5" customHeight="1">
      <c r="A288" s="34" t="s">
        <v>12</v>
      </c>
      <c r="B288" s="33">
        <v>3</v>
      </c>
      <c r="C288" s="33">
        <v>0</v>
      </c>
      <c r="D288" s="33">
        <v>0</v>
      </c>
      <c r="E288" s="33">
        <v>0</v>
      </c>
      <c r="F288" s="111">
        <f t="shared" si="71"/>
        <v>3</v>
      </c>
      <c r="G288" s="112">
        <f t="shared" si="66"/>
        <v>0</v>
      </c>
      <c r="H288" s="113">
        <f t="shared" si="72"/>
        <v>1.6759776536312849</v>
      </c>
      <c r="I288" s="33">
        <v>2</v>
      </c>
      <c r="J288" s="33">
        <v>0</v>
      </c>
      <c r="K288" s="33">
        <v>0</v>
      </c>
      <c r="L288" s="33">
        <v>0</v>
      </c>
      <c r="M288" s="111">
        <f t="shared" si="73"/>
        <v>2</v>
      </c>
      <c r="N288" s="112">
        <f t="shared" si="69"/>
        <v>0</v>
      </c>
      <c r="O288" s="113">
        <f t="shared" si="74"/>
        <v>0.38022813688212925</v>
      </c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</row>
    <row r="289" spans="1:67" s="24" customFormat="1" ht="13.5" customHeight="1">
      <c r="A289" s="34" t="s">
        <v>13</v>
      </c>
      <c r="B289" s="33">
        <v>2</v>
      </c>
      <c r="C289" s="33">
        <v>0</v>
      </c>
      <c r="D289" s="33">
        <v>0</v>
      </c>
      <c r="E289" s="33">
        <v>0</v>
      </c>
      <c r="F289" s="111">
        <f t="shared" si="71"/>
        <v>2</v>
      </c>
      <c r="G289" s="112">
        <f t="shared" si="66"/>
        <v>0</v>
      </c>
      <c r="H289" s="113">
        <f t="shared" si="72"/>
        <v>1.1173184357541899</v>
      </c>
      <c r="I289" s="33">
        <v>2</v>
      </c>
      <c r="J289" s="33">
        <v>0</v>
      </c>
      <c r="K289" s="33">
        <v>0</v>
      </c>
      <c r="L289" s="33">
        <v>0</v>
      </c>
      <c r="M289" s="111">
        <f t="shared" si="73"/>
        <v>2</v>
      </c>
      <c r="N289" s="112">
        <f t="shared" si="69"/>
        <v>0</v>
      </c>
      <c r="O289" s="113">
        <f t="shared" si="74"/>
        <v>0.38022813688212925</v>
      </c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</row>
    <row r="290" spans="1:67" s="24" customFormat="1" ht="13.5" customHeight="1">
      <c r="A290" s="34" t="s">
        <v>14</v>
      </c>
      <c r="B290" s="33">
        <v>0</v>
      </c>
      <c r="C290" s="33">
        <v>0</v>
      </c>
      <c r="D290" s="33">
        <v>0</v>
      </c>
      <c r="E290" s="33">
        <v>0</v>
      </c>
      <c r="F290" s="111">
        <f t="shared" si="71"/>
        <v>0</v>
      </c>
      <c r="G290" s="112">
        <f t="shared" si="66"/>
        <v>0</v>
      </c>
      <c r="H290" s="113">
        <f t="shared" si="72"/>
        <v>0</v>
      </c>
      <c r="I290" s="33">
        <v>8</v>
      </c>
      <c r="J290" s="33">
        <v>0</v>
      </c>
      <c r="K290" s="33">
        <v>0</v>
      </c>
      <c r="L290" s="33">
        <v>0</v>
      </c>
      <c r="M290" s="111">
        <f t="shared" si="73"/>
        <v>8</v>
      </c>
      <c r="N290" s="112">
        <f t="shared" si="69"/>
        <v>0</v>
      </c>
      <c r="O290" s="113">
        <f t="shared" si="74"/>
        <v>1.520912547528517</v>
      </c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</row>
    <row r="291" spans="1:67" s="24" customFormat="1" ht="13.5" customHeight="1">
      <c r="A291" s="30" t="s">
        <v>15</v>
      </c>
      <c r="B291" s="117">
        <f>SUM(B285:B290)</f>
        <v>7</v>
      </c>
      <c r="C291" s="117">
        <f>SUM(C285:C290)</f>
        <v>0</v>
      </c>
      <c r="D291" s="117">
        <f>SUM(D285:D290)</f>
        <v>0</v>
      </c>
      <c r="E291" s="117">
        <f>SUM(E285:E290)</f>
        <v>0</v>
      </c>
      <c r="F291" s="117">
        <f t="shared" si="71"/>
        <v>7</v>
      </c>
      <c r="G291" s="118">
        <f t="shared" si="66"/>
        <v>0</v>
      </c>
      <c r="H291" s="119">
        <f t="shared" si="72"/>
        <v>3.9106145251396649</v>
      </c>
      <c r="I291" s="117">
        <f>SUM(I285:I290)</f>
        <v>16</v>
      </c>
      <c r="J291" s="117">
        <f>SUM(J285:J290)</f>
        <v>0</v>
      </c>
      <c r="K291" s="117">
        <f>SUM(K285:K290)</f>
        <v>0</v>
      </c>
      <c r="L291" s="117">
        <f>SUM(L285:L290)</f>
        <v>1</v>
      </c>
      <c r="M291" s="117">
        <f t="shared" si="73"/>
        <v>17</v>
      </c>
      <c r="N291" s="118">
        <f t="shared" si="69"/>
        <v>5.9</v>
      </c>
      <c r="O291" s="119">
        <f t="shared" si="74"/>
        <v>3.2319391634980987</v>
      </c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</row>
    <row r="292" spans="1:67" s="26" customFormat="1" ht="13.5" customHeight="1">
      <c r="A292" s="38" t="s">
        <v>16</v>
      </c>
      <c r="B292" s="37">
        <v>1</v>
      </c>
      <c r="C292" s="37">
        <v>0</v>
      </c>
      <c r="D292" s="37">
        <v>0</v>
      </c>
      <c r="E292" s="37">
        <v>0</v>
      </c>
      <c r="F292" s="114">
        <f t="shared" si="71"/>
        <v>1</v>
      </c>
      <c r="G292" s="115">
        <f t="shared" si="66"/>
        <v>0</v>
      </c>
      <c r="H292" s="116">
        <f t="shared" si="72"/>
        <v>0.55865921787709494</v>
      </c>
      <c r="I292" s="37">
        <v>3</v>
      </c>
      <c r="J292" s="37">
        <v>0</v>
      </c>
      <c r="K292" s="37">
        <v>0</v>
      </c>
      <c r="L292" s="37">
        <v>0</v>
      </c>
      <c r="M292" s="114">
        <f t="shared" si="73"/>
        <v>3</v>
      </c>
      <c r="N292" s="115">
        <f t="shared" si="69"/>
        <v>0</v>
      </c>
      <c r="O292" s="116">
        <f t="shared" si="74"/>
        <v>0.57034220532319391</v>
      </c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67" s="26" customFormat="1" ht="13.5" customHeight="1">
      <c r="A293" s="34" t="s">
        <v>17</v>
      </c>
      <c r="B293" s="33">
        <v>3</v>
      </c>
      <c r="C293" s="33">
        <v>0</v>
      </c>
      <c r="D293" s="33">
        <v>0</v>
      </c>
      <c r="E293" s="33">
        <v>0</v>
      </c>
      <c r="F293" s="111">
        <f t="shared" si="71"/>
        <v>3</v>
      </c>
      <c r="G293" s="112">
        <f t="shared" si="66"/>
        <v>0</v>
      </c>
      <c r="H293" s="113">
        <f t="shared" si="72"/>
        <v>1.6759776536312849</v>
      </c>
      <c r="I293" s="33">
        <v>8</v>
      </c>
      <c r="J293" s="33">
        <v>0</v>
      </c>
      <c r="K293" s="33">
        <v>0</v>
      </c>
      <c r="L293" s="33">
        <v>0</v>
      </c>
      <c r="M293" s="111">
        <f t="shared" si="73"/>
        <v>8</v>
      </c>
      <c r="N293" s="112">
        <f t="shared" si="69"/>
        <v>0</v>
      </c>
      <c r="O293" s="113">
        <f t="shared" si="74"/>
        <v>1.520912547528517</v>
      </c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67" s="26" customFormat="1" ht="13.5" customHeight="1">
      <c r="A294" s="34" t="s">
        <v>18</v>
      </c>
      <c r="B294" s="33">
        <v>2</v>
      </c>
      <c r="C294" s="33">
        <v>0</v>
      </c>
      <c r="D294" s="33">
        <v>0</v>
      </c>
      <c r="E294" s="33">
        <v>0</v>
      </c>
      <c r="F294" s="111">
        <f t="shared" si="71"/>
        <v>2</v>
      </c>
      <c r="G294" s="112">
        <f t="shared" si="66"/>
        <v>0</v>
      </c>
      <c r="H294" s="113">
        <f t="shared" si="72"/>
        <v>1.1173184357541899</v>
      </c>
      <c r="I294" s="33">
        <v>2</v>
      </c>
      <c r="J294" s="33">
        <v>0</v>
      </c>
      <c r="K294" s="33">
        <v>0</v>
      </c>
      <c r="L294" s="33">
        <v>0</v>
      </c>
      <c r="M294" s="111">
        <f t="shared" si="73"/>
        <v>2</v>
      </c>
      <c r="N294" s="112">
        <f t="shared" si="69"/>
        <v>0</v>
      </c>
      <c r="O294" s="113">
        <f t="shared" si="74"/>
        <v>0.38022813688212925</v>
      </c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</row>
    <row r="295" spans="1:67" s="24" customFormat="1" ht="13.5" customHeight="1">
      <c r="A295" s="34" t="s">
        <v>19</v>
      </c>
      <c r="B295" s="33">
        <v>1</v>
      </c>
      <c r="C295" s="33">
        <v>0</v>
      </c>
      <c r="D295" s="33">
        <v>0</v>
      </c>
      <c r="E295" s="33">
        <v>0</v>
      </c>
      <c r="F295" s="111">
        <f t="shared" si="71"/>
        <v>1</v>
      </c>
      <c r="G295" s="112">
        <f t="shared" si="66"/>
        <v>0</v>
      </c>
      <c r="H295" s="113">
        <f t="shared" si="72"/>
        <v>0.55865921787709494</v>
      </c>
      <c r="I295" s="33">
        <v>1</v>
      </c>
      <c r="J295" s="33">
        <v>0</v>
      </c>
      <c r="K295" s="33">
        <v>0</v>
      </c>
      <c r="L295" s="33">
        <v>0</v>
      </c>
      <c r="M295" s="111">
        <f t="shared" si="73"/>
        <v>1</v>
      </c>
      <c r="N295" s="112">
        <f t="shared" si="69"/>
        <v>0</v>
      </c>
      <c r="O295" s="113">
        <f t="shared" si="74"/>
        <v>0.19011406844106463</v>
      </c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</row>
    <row r="296" spans="1:67" s="26" customFormat="1" ht="13.5" customHeight="1">
      <c r="A296" s="34" t="s">
        <v>20</v>
      </c>
      <c r="B296" s="33">
        <v>3</v>
      </c>
      <c r="C296" s="33">
        <v>0</v>
      </c>
      <c r="D296" s="33">
        <v>0</v>
      </c>
      <c r="E296" s="33">
        <v>0</v>
      </c>
      <c r="F296" s="111">
        <f t="shared" si="71"/>
        <v>3</v>
      </c>
      <c r="G296" s="112">
        <f t="shared" si="66"/>
        <v>0</v>
      </c>
      <c r="H296" s="113">
        <f t="shared" si="72"/>
        <v>1.6759776536312849</v>
      </c>
      <c r="I296" s="33">
        <v>2</v>
      </c>
      <c r="J296" s="33">
        <v>0</v>
      </c>
      <c r="K296" s="33">
        <v>0</v>
      </c>
      <c r="L296" s="33">
        <v>0</v>
      </c>
      <c r="M296" s="111">
        <f t="shared" si="73"/>
        <v>2</v>
      </c>
      <c r="N296" s="112">
        <f t="shared" si="69"/>
        <v>0</v>
      </c>
      <c r="O296" s="113">
        <f t="shared" si="74"/>
        <v>0.38022813688212925</v>
      </c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</row>
    <row r="297" spans="1:67" s="24" customFormat="1" ht="13.5" customHeight="1">
      <c r="A297" s="34" t="s">
        <v>21</v>
      </c>
      <c r="B297" s="33">
        <v>4</v>
      </c>
      <c r="C297" s="33">
        <v>0</v>
      </c>
      <c r="D297" s="33">
        <v>0</v>
      </c>
      <c r="E297" s="33">
        <v>0</v>
      </c>
      <c r="F297" s="111">
        <f t="shared" si="71"/>
        <v>4</v>
      </c>
      <c r="G297" s="112">
        <f t="shared" si="66"/>
        <v>0</v>
      </c>
      <c r="H297" s="113">
        <f t="shared" si="72"/>
        <v>2.2346368715083798</v>
      </c>
      <c r="I297" s="33">
        <v>8</v>
      </c>
      <c r="J297" s="33">
        <v>0</v>
      </c>
      <c r="K297" s="33">
        <v>0</v>
      </c>
      <c r="L297" s="33">
        <v>0</v>
      </c>
      <c r="M297" s="111">
        <f t="shared" si="73"/>
        <v>8</v>
      </c>
      <c r="N297" s="112">
        <f t="shared" si="69"/>
        <v>0</v>
      </c>
      <c r="O297" s="113">
        <f t="shared" si="74"/>
        <v>1.520912547528517</v>
      </c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</row>
    <row r="298" spans="1:67" s="26" customFormat="1" ht="13.5" customHeight="1">
      <c r="A298" s="30" t="s">
        <v>15</v>
      </c>
      <c r="B298" s="117">
        <f>SUM(B292:B297)</f>
        <v>14</v>
      </c>
      <c r="C298" s="117">
        <f>SUM(C292:C297)</f>
        <v>0</v>
      </c>
      <c r="D298" s="117">
        <f>SUM(D292:D297)</f>
        <v>0</v>
      </c>
      <c r="E298" s="117">
        <f>SUM(E292:E297)</f>
        <v>0</v>
      </c>
      <c r="F298" s="117">
        <f t="shared" si="71"/>
        <v>14</v>
      </c>
      <c r="G298" s="118">
        <f t="shared" si="66"/>
        <v>0</v>
      </c>
      <c r="H298" s="119">
        <f t="shared" si="72"/>
        <v>7.8212290502793298</v>
      </c>
      <c r="I298" s="117">
        <f>SUM(I292:I297)</f>
        <v>24</v>
      </c>
      <c r="J298" s="117">
        <f>SUM(J292:J297)</f>
        <v>0</v>
      </c>
      <c r="K298" s="117">
        <f>SUM(K292:K297)</f>
        <v>0</v>
      </c>
      <c r="L298" s="117">
        <f>SUM(L292:L297)</f>
        <v>0</v>
      </c>
      <c r="M298" s="117">
        <f t="shared" si="73"/>
        <v>24</v>
      </c>
      <c r="N298" s="118">
        <f t="shared" si="69"/>
        <v>0</v>
      </c>
      <c r="O298" s="119">
        <f t="shared" si="74"/>
        <v>4.5627376425855513</v>
      </c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67" s="24" customFormat="1" ht="13.5" customHeight="1">
      <c r="A299" s="34" t="s">
        <v>22</v>
      </c>
      <c r="B299" s="33">
        <v>13</v>
      </c>
      <c r="C299" s="33">
        <v>0</v>
      </c>
      <c r="D299" s="33">
        <v>1</v>
      </c>
      <c r="E299" s="33">
        <v>1</v>
      </c>
      <c r="F299" s="111">
        <f t="shared" si="71"/>
        <v>15</v>
      </c>
      <c r="G299" s="112">
        <f t="shared" si="66"/>
        <v>6.7</v>
      </c>
      <c r="H299" s="113">
        <f t="shared" si="72"/>
        <v>8.3798882681564244</v>
      </c>
      <c r="I299" s="33">
        <v>22</v>
      </c>
      <c r="J299" s="33">
        <v>0</v>
      </c>
      <c r="K299" s="33">
        <v>1</v>
      </c>
      <c r="L299" s="33">
        <v>1</v>
      </c>
      <c r="M299" s="111">
        <f t="shared" si="73"/>
        <v>24</v>
      </c>
      <c r="N299" s="112">
        <f t="shared" si="69"/>
        <v>4.2</v>
      </c>
      <c r="O299" s="113">
        <f t="shared" si="74"/>
        <v>4.5627376425855513</v>
      </c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</row>
    <row r="300" spans="1:67" s="26" customFormat="1" ht="13.5" customHeight="1">
      <c r="A300" s="34" t="s">
        <v>23</v>
      </c>
      <c r="B300" s="33">
        <v>6</v>
      </c>
      <c r="C300" s="33">
        <v>0</v>
      </c>
      <c r="D300" s="33">
        <v>3</v>
      </c>
      <c r="E300" s="33">
        <v>0</v>
      </c>
      <c r="F300" s="111">
        <f t="shared" si="71"/>
        <v>9</v>
      </c>
      <c r="G300" s="112">
        <f t="shared" si="66"/>
        <v>0</v>
      </c>
      <c r="H300" s="113">
        <f t="shared" si="72"/>
        <v>5.027932960893855</v>
      </c>
      <c r="I300" s="33">
        <v>22</v>
      </c>
      <c r="J300" s="33">
        <v>0</v>
      </c>
      <c r="K300" s="33">
        <v>4</v>
      </c>
      <c r="L300" s="33">
        <v>1</v>
      </c>
      <c r="M300" s="111">
        <f t="shared" si="73"/>
        <v>27</v>
      </c>
      <c r="N300" s="112">
        <f t="shared" si="69"/>
        <v>3.7</v>
      </c>
      <c r="O300" s="113">
        <f t="shared" si="74"/>
        <v>5.1330798479087454</v>
      </c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1:67" s="24" customFormat="1" ht="13.5" customHeight="1">
      <c r="A301" s="34" t="s">
        <v>24</v>
      </c>
      <c r="B301" s="33">
        <v>10</v>
      </c>
      <c r="C301" s="33">
        <v>0</v>
      </c>
      <c r="D301" s="33">
        <v>0</v>
      </c>
      <c r="E301" s="33">
        <v>0</v>
      </c>
      <c r="F301" s="111">
        <f t="shared" si="71"/>
        <v>10</v>
      </c>
      <c r="G301" s="112">
        <f t="shared" si="66"/>
        <v>0</v>
      </c>
      <c r="H301" s="113">
        <f t="shared" si="72"/>
        <v>5.5865921787709496</v>
      </c>
      <c r="I301" s="33">
        <v>16</v>
      </c>
      <c r="J301" s="33">
        <v>0</v>
      </c>
      <c r="K301" s="33">
        <v>6</v>
      </c>
      <c r="L301" s="33">
        <v>1</v>
      </c>
      <c r="M301" s="111">
        <f t="shared" si="73"/>
        <v>23</v>
      </c>
      <c r="N301" s="112">
        <f t="shared" si="69"/>
        <v>4.3</v>
      </c>
      <c r="O301" s="113">
        <f t="shared" si="74"/>
        <v>4.3726235741444865</v>
      </c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</row>
    <row r="302" spans="1:67" s="26" customFormat="1" ht="13.5" customHeight="1">
      <c r="A302" s="34" t="s">
        <v>25</v>
      </c>
      <c r="B302" s="33">
        <v>8</v>
      </c>
      <c r="C302" s="33">
        <v>0</v>
      </c>
      <c r="D302" s="33">
        <v>1</v>
      </c>
      <c r="E302" s="33">
        <v>0</v>
      </c>
      <c r="F302" s="111">
        <f t="shared" si="71"/>
        <v>9</v>
      </c>
      <c r="G302" s="112">
        <f t="shared" si="66"/>
        <v>0</v>
      </c>
      <c r="H302" s="113">
        <f t="shared" si="72"/>
        <v>5.027932960893855</v>
      </c>
      <c r="I302" s="33">
        <v>23</v>
      </c>
      <c r="J302" s="33">
        <v>0</v>
      </c>
      <c r="K302" s="33">
        <v>0</v>
      </c>
      <c r="L302" s="33">
        <v>0</v>
      </c>
      <c r="M302" s="111">
        <f t="shared" si="73"/>
        <v>23</v>
      </c>
      <c r="N302" s="112">
        <f t="shared" si="69"/>
        <v>0</v>
      </c>
      <c r="O302" s="113">
        <f t="shared" si="74"/>
        <v>4.3726235741444865</v>
      </c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</row>
    <row r="303" spans="1:67" s="26" customFormat="1" ht="13.5" customHeight="1">
      <c r="A303" s="34" t="s">
        <v>26</v>
      </c>
      <c r="B303" s="33">
        <v>8</v>
      </c>
      <c r="C303" s="33">
        <v>0</v>
      </c>
      <c r="D303" s="33">
        <v>4</v>
      </c>
      <c r="E303" s="33">
        <v>1</v>
      </c>
      <c r="F303" s="111">
        <f t="shared" si="71"/>
        <v>13</v>
      </c>
      <c r="G303" s="112">
        <f t="shared" si="66"/>
        <v>7.7</v>
      </c>
      <c r="H303" s="113">
        <f t="shared" si="72"/>
        <v>7.2625698324022352</v>
      </c>
      <c r="I303" s="33">
        <v>20</v>
      </c>
      <c r="J303" s="33">
        <v>0</v>
      </c>
      <c r="K303" s="33">
        <v>1</v>
      </c>
      <c r="L303" s="33">
        <v>1</v>
      </c>
      <c r="M303" s="111">
        <f t="shared" si="73"/>
        <v>22</v>
      </c>
      <c r="N303" s="112">
        <f t="shared" si="69"/>
        <v>4.5</v>
      </c>
      <c r="O303" s="113">
        <f t="shared" si="74"/>
        <v>4.1825095057034218</v>
      </c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</row>
    <row r="304" spans="1:67" s="26" customFormat="1" ht="13.5" customHeight="1">
      <c r="A304" s="34" t="s">
        <v>27</v>
      </c>
      <c r="B304" s="33">
        <v>5</v>
      </c>
      <c r="C304" s="33">
        <v>0</v>
      </c>
      <c r="D304" s="33">
        <v>0</v>
      </c>
      <c r="E304" s="33">
        <v>0</v>
      </c>
      <c r="F304" s="111">
        <f t="shared" si="71"/>
        <v>5</v>
      </c>
      <c r="G304" s="112">
        <f t="shared" si="66"/>
        <v>0</v>
      </c>
      <c r="H304" s="113">
        <f t="shared" si="72"/>
        <v>2.7932960893854748</v>
      </c>
      <c r="I304" s="33">
        <v>21</v>
      </c>
      <c r="J304" s="33">
        <v>0</v>
      </c>
      <c r="K304" s="33">
        <v>1</v>
      </c>
      <c r="L304" s="33">
        <v>1</v>
      </c>
      <c r="M304" s="111">
        <f t="shared" si="73"/>
        <v>23</v>
      </c>
      <c r="N304" s="112">
        <f t="shared" si="69"/>
        <v>4.3</v>
      </c>
      <c r="O304" s="113">
        <f t="shared" si="74"/>
        <v>4.3726235741444865</v>
      </c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</row>
    <row r="305" spans="1:67" s="24" customFormat="1" ht="13.5" customHeight="1">
      <c r="A305" s="34" t="s">
        <v>28</v>
      </c>
      <c r="B305" s="33">
        <v>14</v>
      </c>
      <c r="C305" s="33">
        <v>0</v>
      </c>
      <c r="D305" s="33">
        <v>0</v>
      </c>
      <c r="E305" s="33">
        <v>0</v>
      </c>
      <c r="F305" s="111">
        <f t="shared" si="71"/>
        <v>14</v>
      </c>
      <c r="G305" s="112">
        <f t="shared" si="66"/>
        <v>0</v>
      </c>
      <c r="H305" s="113">
        <f t="shared" si="72"/>
        <v>7.8212290502793298</v>
      </c>
      <c r="I305" s="33">
        <v>33</v>
      </c>
      <c r="J305" s="33">
        <v>2</v>
      </c>
      <c r="K305" s="33">
        <v>2</v>
      </c>
      <c r="L305" s="33">
        <v>1</v>
      </c>
      <c r="M305" s="111">
        <f t="shared" si="73"/>
        <v>38</v>
      </c>
      <c r="N305" s="112">
        <f t="shared" si="69"/>
        <v>7.9</v>
      </c>
      <c r="O305" s="113">
        <f t="shared" si="74"/>
        <v>7.2243346007604554</v>
      </c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</row>
    <row r="306" spans="1:67" s="24" customFormat="1" ht="13.5" customHeight="1">
      <c r="A306" s="34" t="s">
        <v>51</v>
      </c>
      <c r="B306" s="33">
        <v>17</v>
      </c>
      <c r="C306" s="33">
        <v>0</v>
      </c>
      <c r="D306" s="33">
        <v>2</v>
      </c>
      <c r="E306" s="33">
        <v>0</v>
      </c>
      <c r="F306" s="111">
        <f t="shared" si="71"/>
        <v>19</v>
      </c>
      <c r="G306" s="112">
        <f t="shared" si="66"/>
        <v>0</v>
      </c>
      <c r="H306" s="113">
        <f t="shared" si="72"/>
        <v>10.614525139664805</v>
      </c>
      <c r="I306" s="33">
        <v>49</v>
      </c>
      <c r="J306" s="33">
        <v>0</v>
      </c>
      <c r="K306" s="33">
        <v>1</v>
      </c>
      <c r="L306" s="33">
        <v>2</v>
      </c>
      <c r="M306" s="111">
        <f t="shared" si="73"/>
        <v>52</v>
      </c>
      <c r="N306" s="112">
        <f t="shared" si="69"/>
        <v>3.8</v>
      </c>
      <c r="O306" s="113">
        <f t="shared" si="74"/>
        <v>9.8859315589353614</v>
      </c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</row>
    <row r="307" spans="1:67" s="24" customFormat="1" ht="13.5" customHeight="1">
      <c r="A307" s="38" t="s">
        <v>29</v>
      </c>
      <c r="B307" s="37">
        <v>3</v>
      </c>
      <c r="C307" s="37">
        <v>0</v>
      </c>
      <c r="D307" s="37">
        <v>0</v>
      </c>
      <c r="E307" s="37">
        <v>0</v>
      </c>
      <c r="F307" s="114">
        <f t="shared" si="71"/>
        <v>3</v>
      </c>
      <c r="G307" s="115">
        <f t="shared" si="66"/>
        <v>0</v>
      </c>
      <c r="H307" s="116">
        <f t="shared" si="72"/>
        <v>1.6759776536312849</v>
      </c>
      <c r="I307" s="37">
        <v>7</v>
      </c>
      <c r="J307" s="37">
        <v>0</v>
      </c>
      <c r="K307" s="37">
        <v>0</v>
      </c>
      <c r="L307" s="37">
        <v>0</v>
      </c>
      <c r="M307" s="114">
        <f t="shared" si="73"/>
        <v>7</v>
      </c>
      <c r="N307" s="115">
        <f t="shared" si="69"/>
        <v>0</v>
      </c>
      <c r="O307" s="116">
        <f t="shared" si="74"/>
        <v>1.3307984790874523</v>
      </c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</row>
    <row r="308" spans="1:67" s="26" customFormat="1" ht="13.5" customHeight="1">
      <c r="A308" s="34" t="s">
        <v>30</v>
      </c>
      <c r="B308" s="33">
        <v>2</v>
      </c>
      <c r="C308" s="33">
        <v>0</v>
      </c>
      <c r="D308" s="33">
        <v>0</v>
      </c>
      <c r="E308" s="33">
        <v>0</v>
      </c>
      <c r="F308" s="111">
        <f t="shared" si="71"/>
        <v>2</v>
      </c>
      <c r="G308" s="112">
        <f t="shared" si="66"/>
        <v>0</v>
      </c>
      <c r="H308" s="113">
        <f t="shared" si="72"/>
        <v>1.1173184357541899</v>
      </c>
      <c r="I308" s="33">
        <v>13</v>
      </c>
      <c r="J308" s="33">
        <v>0</v>
      </c>
      <c r="K308" s="33">
        <v>0</v>
      </c>
      <c r="L308" s="33">
        <v>0</v>
      </c>
      <c r="M308" s="111">
        <f t="shared" si="73"/>
        <v>13</v>
      </c>
      <c r="N308" s="112">
        <f t="shared" si="69"/>
        <v>0</v>
      </c>
      <c r="O308" s="113">
        <f t="shared" si="74"/>
        <v>2.4714828897338403</v>
      </c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</row>
    <row r="309" spans="1:67" s="26" customFormat="1" ht="13.5" customHeight="1">
      <c r="A309" s="34" t="s">
        <v>31</v>
      </c>
      <c r="B309" s="33">
        <v>3</v>
      </c>
      <c r="C309" s="33">
        <v>0</v>
      </c>
      <c r="D309" s="33">
        <v>0</v>
      </c>
      <c r="E309" s="33">
        <v>0</v>
      </c>
      <c r="F309" s="111">
        <f t="shared" si="71"/>
        <v>3</v>
      </c>
      <c r="G309" s="112">
        <f t="shared" si="66"/>
        <v>0</v>
      </c>
      <c r="H309" s="113">
        <f t="shared" si="72"/>
        <v>1.6759776536312849</v>
      </c>
      <c r="I309" s="33">
        <v>16</v>
      </c>
      <c r="J309" s="33">
        <v>0</v>
      </c>
      <c r="K309" s="33">
        <v>0</v>
      </c>
      <c r="L309" s="33">
        <v>0</v>
      </c>
      <c r="M309" s="111">
        <f t="shared" si="73"/>
        <v>16</v>
      </c>
      <c r="N309" s="112">
        <f t="shared" si="69"/>
        <v>0</v>
      </c>
      <c r="O309" s="113">
        <f t="shared" si="74"/>
        <v>3.041825095057034</v>
      </c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</row>
    <row r="310" spans="1:67" s="26" customFormat="1" ht="13.5" customHeight="1">
      <c r="A310" s="34" t="s">
        <v>32</v>
      </c>
      <c r="B310" s="33">
        <v>3</v>
      </c>
      <c r="C310" s="33">
        <v>0</v>
      </c>
      <c r="D310" s="33">
        <v>0</v>
      </c>
      <c r="E310" s="33">
        <v>0</v>
      </c>
      <c r="F310" s="111">
        <f t="shared" si="71"/>
        <v>3</v>
      </c>
      <c r="G310" s="112">
        <f t="shared" si="66"/>
        <v>0</v>
      </c>
      <c r="H310" s="113">
        <f t="shared" si="72"/>
        <v>1.6759776536312849</v>
      </c>
      <c r="I310" s="33">
        <v>15</v>
      </c>
      <c r="J310" s="33">
        <v>0</v>
      </c>
      <c r="K310" s="33">
        <v>1</v>
      </c>
      <c r="L310" s="33">
        <v>0</v>
      </c>
      <c r="M310" s="111">
        <f t="shared" si="73"/>
        <v>16</v>
      </c>
      <c r="N310" s="112">
        <f t="shared" si="69"/>
        <v>0</v>
      </c>
      <c r="O310" s="113">
        <f t="shared" si="74"/>
        <v>3.041825095057034</v>
      </c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</row>
    <row r="311" spans="1:67" s="24" customFormat="1" ht="13.5" customHeight="1">
      <c r="A311" s="34" t="s">
        <v>33</v>
      </c>
      <c r="B311" s="33">
        <v>3</v>
      </c>
      <c r="C311" s="33">
        <v>0</v>
      </c>
      <c r="D311" s="33">
        <v>0</v>
      </c>
      <c r="E311" s="33">
        <v>0</v>
      </c>
      <c r="F311" s="111">
        <f t="shared" si="71"/>
        <v>3</v>
      </c>
      <c r="G311" s="112">
        <f t="shared" si="66"/>
        <v>0</v>
      </c>
      <c r="H311" s="113">
        <f t="shared" si="72"/>
        <v>1.6759776536312849</v>
      </c>
      <c r="I311" s="33">
        <v>8</v>
      </c>
      <c r="J311" s="33">
        <v>0</v>
      </c>
      <c r="K311" s="33">
        <v>3</v>
      </c>
      <c r="L311" s="33">
        <v>1</v>
      </c>
      <c r="M311" s="111">
        <f t="shared" si="73"/>
        <v>12</v>
      </c>
      <c r="N311" s="112">
        <f t="shared" si="69"/>
        <v>8.3000000000000007</v>
      </c>
      <c r="O311" s="113">
        <f t="shared" si="74"/>
        <v>2.2813688212927756</v>
      </c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</row>
    <row r="312" spans="1:67" s="26" customFormat="1" ht="13.5" customHeight="1">
      <c r="A312" s="34" t="s">
        <v>34</v>
      </c>
      <c r="B312" s="33">
        <v>6</v>
      </c>
      <c r="C312" s="33">
        <v>0</v>
      </c>
      <c r="D312" s="33">
        <v>1</v>
      </c>
      <c r="E312" s="33">
        <v>0</v>
      </c>
      <c r="F312" s="111">
        <f t="shared" si="71"/>
        <v>7</v>
      </c>
      <c r="G312" s="112">
        <f t="shared" si="66"/>
        <v>0</v>
      </c>
      <c r="H312" s="113">
        <f t="shared" si="72"/>
        <v>3.9106145251396649</v>
      </c>
      <c r="I312" s="33">
        <v>9</v>
      </c>
      <c r="J312" s="33">
        <v>0</v>
      </c>
      <c r="K312" s="33">
        <v>0</v>
      </c>
      <c r="L312" s="33">
        <v>0</v>
      </c>
      <c r="M312" s="111">
        <f t="shared" si="73"/>
        <v>9</v>
      </c>
      <c r="N312" s="112">
        <f t="shared" si="69"/>
        <v>0</v>
      </c>
      <c r="O312" s="113">
        <f t="shared" si="74"/>
        <v>1.7110266159695817</v>
      </c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</row>
    <row r="313" spans="1:67" s="24" customFormat="1" ht="13.5" customHeight="1">
      <c r="A313" s="30" t="s">
        <v>15</v>
      </c>
      <c r="B313" s="117">
        <f>SUM(B307:B312)</f>
        <v>20</v>
      </c>
      <c r="C313" s="117">
        <f>SUM(C307:C312)</f>
        <v>0</v>
      </c>
      <c r="D313" s="117">
        <f>SUM(D307:D312)</f>
        <v>1</v>
      </c>
      <c r="E313" s="117">
        <f>SUM(E307:E312)</f>
        <v>0</v>
      </c>
      <c r="F313" s="117">
        <f t="shared" si="71"/>
        <v>21</v>
      </c>
      <c r="G313" s="118">
        <f t="shared" si="66"/>
        <v>0</v>
      </c>
      <c r="H313" s="119">
        <f t="shared" si="72"/>
        <v>11.731843575418994</v>
      </c>
      <c r="I313" s="117">
        <f>SUM(I307:I312)</f>
        <v>68</v>
      </c>
      <c r="J313" s="117">
        <f>SUM(J307:J312)</f>
        <v>0</v>
      </c>
      <c r="K313" s="117">
        <f>SUM(K307:K312)</f>
        <v>4</v>
      </c>
      <c r="L313" s="117">
        <f>SUM(L307:L312)</f>
        <v>1</v>
      </c>
      <c r="M313" s="117">
        <f t="shared" si="73"/>
        <v>73</v>
      </c>
      <c r="N313" s="118">
        <f t="shared" si="69"/>
        <v>1.4</v>
      </c>
      <c r="O313" s="119">
        <f t="shared" si="74"/>
        <v>13.878326996197718</v>
      </c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</row>
    <row r="314" spans="1:67" s="24" customFormat="1" ht="13.5" customHeight="1">
      <c r="A314" s="38" t="s">
        <v>35</v>
      </c>
      <c r="B314" s="37">
        <v>4</v>
      </c>
      <c r="C314" s="37">
        <v>0</v>
      </c>
      <c r="D314" s="37">
        <v>1</v>
      </c>
      <c r="E314" s="37">
        <v>0</v>
      </c>
      <c r="F314" s="114">
        <f t="shared" si="71"/>
        <v>5</v>
      </c>
      <c r="G314" s="115">
        <f t="shared" si="66"/>
        <v>0</v>
      </c>
      <c r="H314" s="116">
        <f t="shared" si="72"/>
        <v>2.7932960893854748</v>
      </c>
      <c r="I314" s="37">
        <v>14</v>
      </c>
      <c r="J314" s="37">
        <v>0</v>
      </c>
      <c r="K314" s="37">
        <v>4</v>
      </c>
      <c r="L314" s="37">
        <v>0</v>
      </c>
      <c r="M314" s="114">
        <f t="shared" si="73"/>
        <v>18</v>
      </c>
      <c r="N314" s="115">
        <f t="shared" si="69"/>
        <v>0</v>
      </c>
      <c r="O314" s="116">
        <f t="shared" si="74"/>
        <v>3.4220532319391634</v>
      </c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</row>
    <row r="315" spans="1:67" s="26" customFormat="1" ht="13.5" customHeight="1">
      <c r="A315" s="34" t="s">
        <v>36</v>
      </c>
      <c r="B315" s="33">
        <v>3</v>
      </c>
      <c r="C315" s="33">
        <v>0</v>
      </c>
      <c r="D315" s="33">
        <v>0</v>
      </c>
      <c r="E315" s="33">
        <v>0</v>
      </c>
      <c r="F315" s="111">
        <f t="shared" si="71"/>
        <v>3</v>
      </c>
      <c r="G315" s="112">
        <f t="shared" si="66"/>
        <v>0</v>
      </c>
      <c r="H315" s="113">
        <f t="shared" si="72"/>
        <v>1.6759776536312849</v>
      </c>
      <c r="I315" s="33">
        <v>9</v>
      </c>
      <c r="J315" s="33">
        <v>0</v>
      </c>
      <c r="K315" s="33">
        <v>0</v>
      </c>
      <c r="L315" s="33">
        <v>0</v>
      </c>
      <c r="M315" s="111">
        <f t="shared" si="73"/>
        <v>9</v>
      </c>
      <c r="N315" s="112">
        <f t="shared" si="69"/>
        <v>0</v>
      </c>
      <c r="O315" s="113">
        <f t="shared" si="74"/>
        <v>1.7110266159695817</v>
      </c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</row>
    <row r="316" spans="1:67" s="26" customFormat="1" ht="13.5" customHeight="1">
      <c r="A316" s="34" t="s">
        <v>37</v>
      </c>
      <c r="B316" s="33">
        <v>1</v>
      </c>
      <c r="C316" s="33">
        <v>0</v>
      </c>
      <c r="D316" s="33">
        <v>0</v>
      </c>
      <c r="E316" s="33">
        <v>0</v>
      </c>
      <c r="F316" s="111">
        <f t="shared" si="71"/>
        <v>1</v>
      </c>
      <c r="G316" s="112">
        <f t="shared" si="66"/>
        <v>0</v>
      </c>
      <c r="H316" s="113">
        <f t="shared" si="72"/>
        <v>0.55865921787709494</v>
      </c>
      <c r="I316" s="33">
        <v>9</v>
      </c>
      <c r="J316" s="33">
        <v>0</v>
      </c>
      <c r="K316" s="33">
        <v>0</v>
      </c>
      <c r="L316" s="33">
        <v>0</v>
      </c>
      <c r="M316" s="111">
        <f t="shared" si="73"/>
        <v>9</v>
      </c>
      <c r="N316" s="112">
        <f t="shared" si="69"/>
        <v>0</v>
      </c>
      <c r="O316" s="113">
        <f t="shared" si="74"/>
        <v>1.7110266159695817</v>
      </c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</row>
    <row r="317" spans="1:67" s="23" customFormat="1" ht="13.5" customHeight="1">
      <c r="A317" s="34" t="s">
        <v>38</v>
      </c>
      <c r="B317" s="33">
        <v>2</v>
      </c>
      <c r="C317" s="33">
        <v>0</v>
      </c>
      <c r="D317" s="33">
        <v>3</v>
      </c>
      <c r="E317" s="33">
        <v>0</v>
      </c>
      <c r="F317" s="111">
        <f t="shared" si="71"/>
        <v>5</v>
      </c>
      <c r="G317" s="112">
        <f t="shared" si="66"/>
        <v>0</v>
      </c>
      <c r="H317" s="113">
        <f t="shared" si="72"/>
        <v>2.7932960893854748</v>
      </c>
      <c r="I317" s="33">
        <v>6</v>
      </c>
      <c r="J317" s="33">
        <v>0</v>
      </c>
      <c r="K317" s="33">
        <v>1</v>
      </c>
      <c r="L317" s="33">
        <v>0</v>
      </c>
      <c r="M317" s="111">
        <f t="shared" si="73"/>
        <v>7</v>
      </c>
      <c r="N317" s="112">
        <f t="shared" si="69"/>
        <v>0</v>
      </c>
      <c r="O317" s="113">
        <f t="shared" si="74"/>
        <v>1.3307984790874523</v>
      </c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</row>
    <row r="318" spans="1:67" s="23" customFormat="1" ht="13.5" customHeight="1">
      <c r="A318" s="34" t="s">
        <v>39</v>
      </c>
      <c r="B318" s="33">
        <v>3</v>
      </c>
      <c r="C318" s="33">
        <v>0</v>
      </c>
      <c r="D318" s="33">
        <v>0</v>
      </c>
      <c r="E318" s="33">
        <v>0</v>
      </c>
      <c r="F318" s="111">
        <f t="shared" si="71"/>
        <v>3</v>
      </c>
      <c r="G318" s="112">
        <f t="shared" si="66"/>
        <v>0</v>
      </c>
      <c r="H318" s="113">
        <f t="shared" si="72"/>
        <v>1.6759776536312849</v>
      </c>
      <c r="I318" s="33">
        <v>10</v>
      </c>
      <c r="J318" s="33">
        <v>0</v>
      </c>
      <c r="K318" s="33">
        <v>0</v>
      </c>
      <c r="L318" s="33">
        <v>0</v>
      </c>
      <c r="M318" s="111">
        <f t="shared" si="73"/>
        <v>10</v>
      </c>
      <c r="N318" s="112">
        <f t="shared" si="69"/>
        <v>0</v>
      </c>
      <c r="O318" s="113">
        <f t="shared" si="74"/>
        <v>1.9011406844106464</v>
      </c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</row>
    <row r="319" spans="1:67" s="24" customFormat="1" ht="13.5" customHeight="1">
      <c r="A319" s="34" t="s">
        <v>40</v>
      </c>
      <c r="B319" s="33">
        <v>0</v>
      </c>
      <c r="C319" s="33">
        <v>0</v>
      </c>
      <c r="D319" s="33">
        <v>0</v>
      </c>
      <c r="E319" s="33">
        <v>0</v>
      </c>
      <c r="F319" s="111">
        <f t="shared" si="71"/>
        <v>0</v>
      </c>
      <c r="G319" s="112">
        <f t="shared" si="66"/>
        <v>0</v>
      </c>
      <c r="H319" s="113">
        <f t="shared" si="72"/>
        <v>0</v>
      </c>
      <c r="I319" s="33">
        <v>6</v>
      </c>
      <c r="J319" s="33">
        <v>0</v>
      </c>
      <c r="K319" s="33">
        <v>0</v>
      </c>
      <c r="L319" s="33">
        <v>0</v>
      </c>
      <c r="M319" s="111">
        <f t="shared" si="73"/>
        <v>6</v>
      </c>
      <c r="N319" s="112">
        <f t="shared" si="69"/>
        <v>0</v>
      </c>
      <c r="O319" s="113">
        <f t="shared" si="74"/>
        <v>1.1406844106463878</v>
      </c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</row>
    <row r="320" spans="1:67" s="26" customFormat="1" ht="13.5" customHeight="1">
      <c r="A320" s="30" t="s">
        <v>15</v>
      </c>
      <c r="B320" s="117">
        <f>SUM(B314:B319)</f>
        <v>13</v>
      </c>
      <c r="C320" s="117">
        <f>SUM(C314:C319)</f>
        <v>0</v>
      </c>
      <c r="D320" s="117">
        <f>SUM(D314:D319)</f>
        <v>4</v>
      </c>
      <c r="E320" s="117">
        <f>SUM(E314:E319)</f>
        <v>0</v>
      </c>
      <c r="F320" s="117">
        <f t="shared" si="71"/>
        <v>17</v>
      </c>
      <c r="G320" s="118">
        <f t="shared" si="66"/>
        <v>0</v>
      </c>
      <c r="H320" s="119">
        <f t="shared" si="72"/>
        <v>9.4972067039106136</v>
      </c>
      <c r="I320" s="117">
        <f>SUM(I314:I319)</f>
        <v>54</v>
      </c>
      <c r="J320" s="117">
        <f>SUM(J314:J319)</f>
        <v>0</v>
      </c>
      <c r="K320" s="117">
        <f>SUM(K314:K319)</f>
        <v>5</v>
      </c>
      <c r="L320" s="117">
        <f>SUM(L314:L319)</f>
        <v>0</v>
      </c>
      <c r="M320" s="117">
        <f t="shared" si="73"/>
        <v>59</v>
      </c>
      <c r="N320" s="118">
        <f t="shared" si="69"/>
        <v>0</v>
      </c>
      <c r="O320" s="119">
        <f t="shared" si="74"/>
        <v>11.216730038022813</v>
      </c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</row>
    <row r="321" spans="1:67" s="23" customFormat="1" ht="13.5" customHeight="1">
      <c r="A321" s="34" t="s">
        <v>93</v>
      </c>
      <c r="B321" s="33">
        <v>7</v>
      </c>
      <c r="C321" s="33">
        <v>0</v>
      </c>
      <c r="D321" s="33">
        <v>0</v>
      </c>
      <c r="E321" s="33">
        <v>0</v>
      </c>
      <c r="F321" s="111">
        <f>SUM(B321:E321)</f>
        <v>7</v>
      </c>
      <c r="G321" s="112">
        <f>IF(SUM(C321,E321)=0,0,ROUND(SUM(C321,E321)/F321*100,1))</f>
        <v>0</v>
      </c>
      <c r="H321" s="113">
        <f>IF(F321=0,0,F321/F$324*100)</f>
        <v>3.9106145251396649</v>
      </c>
      <c r="I321" s="33">
        <v>23</v>
      </c>
      <c r="J321" s="33">
        <v>0</v>
      </c>
      <c r="K321" s="33">
        <v>1</v>
      </c>
      <c r="L321" s="33">
        <v>0</v>
      </c>
      <c r="M321" s="111">
        <f>SUM(I321:L321)</f>
        <v>24</v>
      </c>
      <c r="N321" s="112">
        <f>IF(SUM(J321,L321)=0,0,ROUND(SUM(J321,L321)/M321*100,1))</f>
        <v>0</v>
      </c>
      <c r="O321" s="113">
        <f>IF(M321=0,0,M321/M$324*100)</f>
        <v>4.5627376425855513</v>
      </c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</row>
    <row r="322" spans="1:67" s="23" customFormat="1" ht="13.5" customHeight="1">
      <c r="A322" s="34" t="s">
        <v>94</v>
      </c>
      <c r="B322" s="33">
        <v>5</v>
      </c>
      <c r="C322" s="33">
        <v>0</v>
      </c>
      <c r="D322" s="33">
        <v>0</v>
      </c>
      <c r="E322" s="33">
        <v>0</v>
      </c>
      <c r="F322" s="111">
        <f t="shared" ref="F322:F323" si="75">SUM(B322:E322)</f>
        <v>5</v>
      </c>
      <c r="G322" s="112">
        <f t="shared" si="66"/>
        <v>0</v>
      </c>
      <c r="H322" s="113">
        <f>IF(F322=0,0,F322/F$324*100)</f>
        <v>2.7932960893854748</v>
      </c>
      <c r="I322" s="33">
        <v>26</v>
      </c>
      <c r="J322" s="33">
        <v>0</v>
      </c>
      <c r="K322" s="33">
        <v>0</v>
      </c>
      <c r="L322" s="33">
        <v>1</v>
      </c>
      <c r="M322" s="111">
        <f t="shared" ref="M322:M323" si="76">SUM(I322:L322)</f>
        <v>27</v>
      </c>
      <c r="N322" s="112">
        <f t="shared" si="69"/>
        <v>3.7</v>
      </c>
      <c r="O322" s="113">
        <f>IF(M322=0,0,M322/M$324*100)</f>
        <v>5.1330798479087454</v>
      </c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</row>
    <row r="323" spans="1:67" s="23" customFormat="1" ht="13.5" customHeight="1">
      <c r="A323" s="34" t="s">
        <v>95</v>
      </c>
      <c r="B323" s="33">
        <v>6</v>
      </c>
      <c r="C323" s="33">
        <v>0</v>
      </c>
      <c r="D323" s="33">
        <v>0</v>
      </c>
      <c r="E323" s="33">
        <v>0</v>
      </c>
      <c r="F323" s="111">
        <f t="shared" si="75"/>
        <v>6</v>
      </c>
      <c r="G323" s="112">
        <f t="shared" si="66"/>
        <v>0</v>
      </c>
      <c r="H323" s="113">
        <f>IF(F323=0,0,F323/F$324*100)</f>
        <v>3.3519553072625698</v>
      </c>
      <c r="I323" s="33">
        <v>23</v>
      </c>
      <c r="J323" s="33">
        <v>0</v>
      </c>
      <c r="K323" s="33">
        <v>0</v>
      </c>
      <c r="L323" s="33">
        <v>0</v>
      </c>
      <c r="M323" s="111">
        <f t="shared" si="76"/>
        <v>23</v>
      </c>
      <c r="N323" s="112">
        <f t="shared" si="69"/>
        <v>0</v>
      </c>
      <c r="O323" s="113">
        <f>IF(M323=0,0,M323/M$324*100)</f>
        <v>4.3726235741444865</v>
      </c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</row>
    <row r="324" spans="1:67" s="23" customFormat="1" ht="13.5" customHeight="1">
      <c r="A324" s="30" t="s">
        <v>41</v>
      </c>
      <c r="B324" s="117">
        <f>SUM(B276:B284,B291,B298:B306,B313,B320,B321:B323)</f>
        <v>161</v>
      </c>
      <c r="C324" s="117">
        <f>SUM(C276:C284,C291,C298:C306,C313,C320,C321:C323)</f>
        <v>0</v>
      </c>
      <c r="D324" s="117">
        <f>SUM(D276:D284,D291,D298:D306,D313,D320,D321:D323)</f>
        <v>16</v>
      </c>
      <c r="E324" s="117">
        <f>SUM(E276:E284,E291,E298:E306,E313,E320,E321:E323)</f>
        <v>2</v>
      </c>
      <c r="F324" s="117">
        <f>SUM(B324:E324)</f>
        <v>179</v>
      </c>
      <c r="G324" s="118">
        <f>IF(SUM(C324,E324)=0,0,ROUND(SUM(C324,E324)/F324*100,1))</f>
        <v>1.1000000000000001</v>
      </c>
      <c r="H324" s="119">
        <f t="shared" si="72"/>
        <v>100</v>
      </c>
      <c r="I324" s="117">
        <f>SUM(I276:I284,I291,I298:I306,I313,I320,I321:I323)</f>
        <v>483</v>
      </c>
      <c r="J324" s="117">
        <f>SUM(J276:J284,J291,J298:J306,J313,J320,J321:J323)</f>
        <v>2</v>
      </c>
      <c r="K324" s="117">
        <f>SUM(K276:K284,K291,K298:K306,K313,K320,K321:K323)</f>
        <v>28</v>
      </c>
      <c r="L324" s="117">
        <f>SUM(L276:L284,L291,L298:L306,L313,L320,L321:L323)</f>
        <v>13</v>
      </c>
      <c r="M324" s="117">
        <f>SUM(I324:L324)</f>
        <v>526</v>
      </c>
      <c r="N324" s="118">
        <f>IF(SUM(J324,L324)=0,0,ROUND(SUM(J324,L324)/M324*100,1))</f>
        <v>2.9</v>
      </c>
      <c r="O324" s="119">
        <f>IF(M324=0,0,M324/M$324*100)</f>
        <v>100</v>
      </c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</row>
    <row r="325" spans="1:67" s="23" customFormat="1" ht="12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</row>
    <row r="326" spans="1:67" s="23" customFormat="1" ht="12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</row>
    <row r="327" spans="1:67" s="24" customFormat="1" ht="12" customHeight="1">
      <c r="A327" s="49" t="s">
        <v>0</v>
      </c>
      <c r="B327" s="48">
        <v>10</v>
      </c>
      <c r="C327" s="47"/>
      <c r="D327" s="47"/>
      <c r="E327" s="47"/>
      <c r="F327" s="47"/>
      <c r="G327" s="47"/>
      <c r="H327" s="46"/>
      <c r="I327" s="48" t="s">
        <v>60</v>
      </c>
      <c r="J327" s="47"/>
      <c r="K327" s="47"/>
      <c r="L327" s="47"/>
      <c r="M327" s="47"/>
      <c r="N327" s="47"/>
      <c r="O327" s="46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</row>
    <row r="328" spans="1:67" s="26" customFormat="1" ht="39.6" customHeight="1">
      <c r="A328" s="92" t="s">
        <v>1</v>
      </c>
      <c r="B328" s="43" t="s">
        <v>2</v>
      </c>
      <c r="C328" s="42" t="s">
        <v>3</v>
      </c>
      <c r="D328" s="41" t="s">
        <v>4</v>
      </c>
      <c r="E328" s="42" t="s">
        <v>5</v>
      </c>
      <c r="F328" s="41" t="s">
        <v>6</v>
      </c>
      <c r="G328" s="41" t="s">
        <v>7</v>
      </c>
      <c r="H328" s="44" t="s">
        <v>8</v>
      </c>
      <c r="I328" s="43" t="s">
        <v>2</v>
      </c>
      <c r="J328" s="41" t="s">
        <v>3</v>
      </c>
      <c r="K328" s="41" t="s">
        <v>4</v>
      </c>
      <c r="L328" s="42" t="s">
        <v>5</v>
      </c>
      <c r="M328" s="41" t="s">
        <v>6</v>
      </c>
      <c r="N328" s="41" t="s">
        <v>7</v>
      </c>
      <c r="O328" s="40" t="s">
        <v>8</v>
      </c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</row>
    <row r="329" spans="1:67" s="23" customFormat="1" ht="13.5" customHeight="1">
      <c r="A329" s="38" t="s">
        <v>84</v>
      </c>
      <c r="B329" s="33">
        <v>0</v>
      </c>
      <c r="C329" s="33">
        <v>0</v>
      </c>
      <c r="D329" s="33">
        <v>0</v>
      </c>
      <c r="E329" s="33">
        <v>0</v>
      </c>
      <c r="F329" s="111">
        <f>SUM(B329:E329)</f>
        <v>0</v>
      </c>
      <c r="G329" s="112">
        <f>IF(SUM(C329,E329)=0,0,ROUND(SUM(C329,E329)/F329*100,1))</f>
        <v>0</v>
      </c>
      <c r="H329" s="113">
        <f>IF(F329=0,0,F329/F$377*100)</f>
        <v>0</v>
      </c>
      <c r="I329" s="111">
        <f>SUM(方向別!B276,方向別!I276,方向別!B329)</f>
        <v>15</v>
      </c>
      <c r="J329" s="111">
        <f>SUM(方向別!C276,方向別!J276,方向別!C329)</f>
        <v>0</v>
      </c>
      <c r="K329" s="111">
        <f>SUM(方向別!D276,方向別!K276,方向別!D329)</f>
        <v>1</v>
      </c>
      <c r="L329" s="111">
        <f>SUM(方向別!E276,方向別!L276,方向別!E329)</f>
        <v>0</v>
      </c>
      <c r="M329" s="111">
        <f t="shared" ref="M329:M337" si="77">SUM(I329:L329)</f>
        <v>16</v>
      </c>
      <c r="N329" s="112">
        <f t="shared" ref="N329:N376" si="78">IF(SUM(J329,L329)=0,0,ROUND(SUM(J329,L329)/M329*100,1))</f>
        <v>0</v>
      </c>
      <c r="O329" s="113">
        <f>IF(M329=0,0,M329/M$377*100)</f>
        <v>1.5857284440039643</v>
      </c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</row>
    <row r="330" spans="1:67" s="23" customFormat="1" ht="13.5" customHeight="1">
      <c r="A330" s="34" t="s">
        <v>85</v>
      </c>
      <c r="B330" s="33">
        <v>1</v>
      </c>
      <c r="C330" s="33">
        <v>0</v>
      </c>
      <c r="D330" s="33">
        <v>0</v>
      </c>
      <c r="E330" s="33">
        <v>0</v>
      </c>
      <c r="F330" s="111">
        <f t="shared" ref="F330:F337" si="79">SUM(B330:E330)</f>
        <v>1</v>
      </c>
      <c r="G330" s="112">
        <f t="shared" ref="G330:G376" si="80">IF(SUM(C330,E330)=0,0,ROUND(SUM(C330,E330)/F330*100,1))</f>
        <v>0</v>
      </c>
      <c r="H330" s="113">
        <f t="shared" ref="H330:H337" si="81">IF(F330=0,0,F330/F$377*100)</f>
        <v>0.3289473684210526</v>
      </c>
      <c r="I330" s="111">
        <f>SUM(方向別!B277,方向別!I277,方向別!B330)</f>
        <v>22</v>
      </c>
      <c r="J330" s="111">
        <f>SUM(方向別!C277,方向別!J277,方向別!C330)</f>
        <v>0</v>
      </c>
      <c r="K330" s="111">
        <f>SUM(方向別!D277,方向別!K277,方向別!D330)</f>
        <v>0</v>
      </c>
      <c r="L330" s="111">
        <f>SUM(方向別!E277,方向別!L277,方向別!E330)</f>
        <v>0</v>
      </c>
      <c r="M330" s="111">
        <f t="shared" si="77"/>
        <v>22</v>
      </c>
      <c r="N330" s="112">
        <f t="shared" si="78"/>
        <v>0</v>
      </c>
      <c r="O330" s="113">
        <f>IF(M330=0,0,M330/M$377*100)</f>
        <v>2.180376610505451</v>
      </c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</row>
    <row r="331" spans="1:67" s="23" customFormat="1" ht="13.5" customHeight="1">
      <c r="A331" s="34" t="s">
        <v>86</v>
      </c>
      <c r="B331" s="33">
        <v>1</v>
      </c>
      <c r="C331" s="33">
        <v>0</v>
      </c>
      <c r="D331" s="33">
        <v>0</v>
      </c>
      <c r="E331" s="33">
        <v>0</v>
      </c>
      <c r="F331" s="111">
        <f t="shared" si="79"/>
        <v>1</v>
      </c>
      <c r="G331" s="112">
        <f t="shared" si="80"/>
        <v>0</v>
      </c>
      <c r="H331" s="113">
        <f t="shared" si="81"/>
        <v>0.3289473684210526</v>
      </c>
      <c r="I331" s="111">
        <f>SUM(方向別!B278,方向別!I278,方向別!B331)</f>
        <v>4</v>
      </c>
      <c r="J331" s="111">
        <f>SUM(方向別!C278,方向別!J278,方向別!C331)</f>
        <v>0</v>
      </c>
      <c r="K331" s="111">
        <f>SUM(方向別!D278,方向別!K278,方向別!D331)</f>
        <v>0</v>
      </c>
      <c r="L331" s="111">
        <f>SUM(方向別!E278,方向別!L278,方向別!E331)</f>
        <v>0</v>
      </c>
      <c r="M331" s="111">
        <f t="shared" si="77"/>
        <v>4</v>
      </c>
      <c r="N331" s="112">
        <f t="shared" si="78"/>
        <v>0</v>
      </c>
      <c r="O331" s="113">
        <f t="shared" ref="O331:O337" si="82">IF(M331=0,0,M331/M$377*100)</f>
        <v>0.39643211100099107</v>
      </c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</row>
    <row r="332" spans="1:67" s="23" customFormat="1" ht="13.5" customHeight="1">
      <c r="A332" s="34" t="s">
        <v>87</v>
      </c>
      <c r="B332" s="33">
        <v>0</v>
      </c>
      <c r="C332" s="33">
        <v>0</v>
      </c>
      <c r="D332" s="33">
        <v>0</v>
      </c>
      <c r="E332" s="33">
        <v>0</v>
      </c>
      <c r="F332" s="111">
        <f t="shared" si="79"/>
        <v>0</v>
      </c>
      <c r="G332" s="112">
        <f t="shared" si="80"/>
        <v>0</v>
      </c>
      <c r="H332" s="113">
        <f t="shared" si="81"/>
        <v>0</v>
      </c>
      <c r="I332" s="111">
        <f>SUM(方向別!B279,方向別!I279,方向別!B332)</f>
        <v>1</v>
      </c>
      <c r="J332" s="111">
        <f>SUM(方向別!C279,方向別!J279,方向別!C332)</f>
        <v>0</v>
      </c>
      <c r="K332" s="111">
        <f>SUM(方向別!D279,方向別!K279,方向別!D332)</f>
        <v>0</v>
      </c>
      <c r="L332" s="111">
        <f>SUM(方向別!E279,方向別!L279,方向別!E332)</f>
        <v>0</v>
      </c>
      <c r="M332" s="111">
        <f t="shared" si="77"/>
        <v>1</v>
      </c>
      <c r="N332" s="112">
        <f t="shared" si="78"/>
        <v>0</v>
      </c>
      <c r="O332" s="113">
        <f t="shared" si="82"/>
        <v>9.9108027750247768E-2</v>
      </c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</row>
    <row r="333" spans="1:67" s="23" customFormat="1" ht="13.5" customHeight="1">
      <c r="A333" s="34" t="s">
        <v>88</v>
      </c>
      <c r="B333" s="33">
        <v>0</v>
      </c>
      <c r="C333" s="33">
        <v>0</v>
      </c>
      <c r="D333" s="33">
        <v>0</v>
      </c>
      <c r="E333" s="33">
        <v>0</v>
      </c>
      <c r="F333" s="111">
        <f t="shared" si="79"/>
        <v>0</v>
      </c>
      <c r="G333" s="112">
        <f t="shared" si="80"/>
        <v>0</v>
      </c>
      <c r="H333" s="113">
        <f t="shared" si="81"/>
        <v>0</v>
      </c>
      <c r="I333" s="111">
        <f>SUM(方向別!B280,方向別!I280,方向別!B333)</f>
        <v>2</v>
      </c>
      <c r="J333" s="111">
        <f>SUM(方向別!C280,方向別!J280,方向別!C333)</f>
        <v>0</v>
      </c>
      <c r="K333" s="111">
        <f>SUM(方向別!D280,方向別!K280,方向別!D333)</f>
        <v>0</v>
      </c>
      <c r="L333" s="111">
        <f>SUM(方向別!E280,方向別!L280,方向別!E333)</f>
        <v>1</v>
      </c>
      <c r="M333" s="111">
        <f t="shared" si="77"/>
        <v>3</v>
      </c>
      <c r="N333" s="112">
        <f t="shared" si="78"/>
        <v>33.299999999999997</v>
      </c>
      <c r="O333" s="113">
        <f t="shared" si="82"/>
        <v>0.29732408325074333</v>
      </c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</row>
    <row r="334" spans="1:67" s="23" customFormat="1" ht="13.5" customHeight="1">
      <c r="A334" s="34" t="s">
        <v>89</v>
      </c>
      <c r="B334" s="33">
        <v>0</v>
      </c>
      <c r="C334" s="33">
        <v>0</v>
      </c>
      <c r="D334" s="33">
        <v>0</v>
      </c>
      <c r="E334" s="33">
        <v>0</v>
      </c>
      <c r="F334" s="111">
        <f t="shared" si="79"/>
        <v>0</v>
      </c>
      <c r="G334" s="112">
        <f t="shared" si="80"/>
        <v>0</v>
      </c>
      <c r="H334" s="113">
        <f t="shared" si="81"/>
        <v>0</v>
      </c>
      <c r="I334" s="111">
        <f>SUM(方向別!B281,方向別!I281,方向別!B334)</f>
        <v>2</v>
      </c>
      <c r="J334" s="111">
        <f>SUM(方向別!C281,方向別!J281,方向別!C334)</f>
        <v>0</v>
      </c>
      <c r="K334" s="111">
        <f>SUM(方向別!D281,方向別!K281,方向別!D334)</f>
        <v>1</v>
      </c>
      <c r="L334" s="111">
        <f>SUM(方向別!E281,方向別!L281,方向別!E334)</f>
        <v>1</v>
      </c>
      <c r="M334" s="111">
        <f t="shared" si="77"/>
        <v>4</v>
      </c>
      <c r="N334" s="112">
        <f t="shared" si="78"/>
        <v>25</v>
      </c>
      <c r="O334" s="113">
        <f t="shared" si="82"/>
        <v>0.39643211100099107</v>
      </c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</row>
    <row r="335" spans="1:67" s="23" customFormat="1" ht="13.5" customHeight="1">
      <c r="A335" s="34" t="s">
        <v>90</v>
      </c>
      <c r="B335" s="33">
        <v>0</v>
      </c>
      <c r="C335" s="33">
        <v>0</v>
      </c>
      <c r="D335" s="33">
        <v>1</v>
      </c>
      <c r="E335" s="33">
        <v>0</v>
      </c>
      <c r="F335" s="111">
        <f t="shared" si="79"/>
        <v>1</v>
      </c>
      <c r="G335" s="112">
        <f t="shared" si="80"/>
        <v>0</v>
      </c>
      <c r="H335" s="113">
        <f t="shared" si="81"/>
        <v>0.3289473684210526</v>
      </c>
      <c r="I335" s="111">
        <f>SUM(方向別!B282,方向別!I282,方向別!B335)</f>
        <v>0</v>
      </c>
      <c r="J335" s="111">
        <f>SUM(方向別!C282,方向別!J282,方向別!C335)</f>
        <v>0</v>
      </c>
      <c r="K335" s="111">
        <f>SUM(方向別!D282,方向別!K282,方向別!D335)</f>
        <v>1</v>
      </c>
      <c r="L335" s="111">
        <f>SUM(方向別!E282,方向別!L282,方向別!E335)</f>
        <v>0</v>
      </c>
      <c r="M335" s="111">
        <f t="shared" si="77"/>
        <v>1</v>
      </c>
      <c r="N335" s="112">
        <f t="shared" si="78"/>
        <v>0</v>
      </c>
      <c r="O335" s="113">
        <f t="shared" si="82"/>
        <v>9.9108027750247768E-2</v>
      </c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</row>
    <row r="336" spans="1:67" s="23" customFormat="1" ht="13.5" customHeight="1">
      <c r="A336" s="34" t="s">
        <v>91</v>
      </c>
      <c r="B336" s="33">
        <v>4</v>
      </c>
      <c r="C336" s="33">
        <v>1</v>
      </c>
      <c r="D336" s="33">
        <v>0</v>
      </c>
      <c r="E336" s="33">
        <v>0</v>
      </c>
      <c r="F336" s="111">
        <f t="shared" si="79"/>
        <v>5</v>
      </c>
      <c r="G336" s="112">
        <f t="shared" si="80"/>
        <v>20</v>
      </c>
      <c r="H336" s="113">
        <f t="shared" si="81"/>
        <v>1.6447368421052631</v>
      </c>
      <c r="I336" s="111">
        <f>SUM(方向別!B283,方向別!I283,方向別!B336)</f>
        <v>5</v>
      </c>
      <c r="J336" s="111">
        <f>SUM(方向別!C283,方向別!J283,方向別!C336)</f>
        <v>1</v>
      </c>
      <c r="K336" s="111">
        <f>SUM(方向別!D283,方向別!K283,方向別!D336)</f>
        <v>0</v>
      </c>
      <c r="L336" s="111">
        <f>SUM(方向別!E283,方向別!L283,方向別!E336)</f>
        <v>0</v>
      </c>
      <c r="M336" s="111">
        <f t="shared" si="77"/>
        <v>6</v>
      </c>
      <c r="N336" s="112">
        <f t="shared" si="78"/>
        <v>16.7</v>
      </c>
      <c r="O336" s="113">
        <f t="shared" si="82"/>
        <v>0.59464816650148666</v>
      </c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</row>
    <row r="337" spans="1:67" s="23" customFormat="1" ht="13.5" customHeight="1">
      <c r="A337" s="34" t="s">
        <v>92</v>
      </c>
      <c r="B337" s="33">
        <v>8</v>
      </c>
      <c r="C337" s="33">
        <v>0</v>
      </c>
      <c r="D337" s="33">
        <v>0</v>
      </c>
      <c r="E337" s="33">
        <v>0</v>
      </c>
      <c r="F337" s="111">
        <f t="shared" si="79"/>
        <v>8</v>
      </c>
      <c r="G337" s="112">
        <f t="shared" si="80"/>
        <v>0</v>
      </c>
      <c r="H337" s="113">
        <f t="shared" si="81"/>
        <v>2.6315789473684208</v>
      </c>
      <c r="I337" s="111">
        <f>SUM(方向別!B284,方向別!I284,方向別!B337)</f>
        <v>14</v>
      </c>
      <c r="J337" s="111">
        <f>SUM(方向別!C284,方向別!J284,方向別!C337)</f>
        <v>0</v>
      </c>
      <c r="K337" s="111">
        <f>SUM(方向別!D284,方向別!K284,方向別!D337)</f>
        <v>0</v>
      </c>
      <c r="L337" s="111">
        <f>SUM(方向別!E284,方向別!L284,方向別!E337)</f>
        <v>0</v>
      </c>
      <c r="M337" s="111">
        <f t="shared" si="77"/>
        <v>14</v>
      </c>
      <c r="N337" s="112">
        <f t="shared" si="78"/>
        <v>0</v>
      </c>
      <c r="O337" s="113">
        <f t="shared" si="82"/>
        <v>1.3875123885034688</v>
      </c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</row>
    <row r="338" spans="1:67" s="23" customFormat="1" ht="13.5" customHeight="1">
      <c r="A338" s="38" t="s">
        <v>9</v>
      </c>
      <c r="B338" s="37">
        <v>4</v>
      </c>
      <c r="C338" s="37">
        <v>0</v>
      </c>
      <c r="D338" s="37">
        <v>0</v>
      </c>
      <c r="E338" s="37">
        <v>0</v>
      </c>
      <c r="F338" s="114">
        <f t="shared" ref="F338:F373" si="83">SUM(B338:E338)</f>
        <v>4</v>
      </c>
      <c r="G338" s="115">
        <f t="shared" si="80"/>
        <v>0</v>
      </c>
      <c r="H338" s="116">
        <f t="shared" ref="H338:H373" si="84">IF(F338=0,0,F338/F$377*100)</f>
        <v>1.3157894736842104</v>
      </c>
      <c r="I338" s="114">
        <f>SUM(方向別!B285,方向別!I285,方向別!B338)</f>
        <v>7</v>
      </c>
      <c r="J338" s="114">
        <f>SUM(方向別!C285,方向別!J285,方向別!C338)</f>
        <v>0</v>
      </c>
      <c r="K338" s="114">
        <f>SUM(方向別!D285,方向別!K285,方向別!D338)</f>
        <v>0</v>
      </c>
      <c r="L338" s="114">
        <f>SUM(方向別!E285,方向別!L285,方向別!E338)</f>
        <v>0</v>
      </c>
      <c r="M338" s="114">
        <f t="shared" ref="M338:M373" si="85">SUM(I338:L338)</f>
        <v>7</v>
      </c>
      <c r="N338" s="115">
        <f t="shared" si="78"/>
        <v>0</v>
      </c>
      <c r="O338" s="116">
        <f t="shared" ref="O338:O373" si="86">IF(M338=0,0,M338/M$377*100)</f>
        <v>0.6937561942517344</v>
      </c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</row>
    <row r="339" spans="1:67" s="23" customFormat="1" ht="13.5" customHeight="1">
      <c r="A339" s="34" t="s">
        <v>10</v>
      </c>
      <c r="B339" s="33">
        <v>2</v>
      </c>
      <c r="C339" s="33">
        <v>0</v>
      </c>
      <c r="D339" s="33">
        <v>0</v>
      </c>
      <c r="E339" s="33">
        <v>0</v>
      </c>
      <c r="F339" s="111">
        <f t="shared" si="83"/>
        <v>2</v>
      </c>
      <c r="G339" s="112">
        <f t="shared" si="80"/>
        <v>0</v>
      </c>
      <c r="H339" s="113">
        <f t="shared" si="84"/>
        <v>0.6578947368421052</v>
      </c>
      <c r="I339" s="111">
        <f>SUM(方向別!B286,方向別!I286,方向別!B339)</f>
        <v>4</v>
      </c>
      <c r="J339" s="111">
        <f>SUM(方向別!C286,方向別!J286,方向別!C339)</f>
        <v>0</v>
      </c>
      <c r="K339" s="111">
        <f>SUM(方向別!D286,方向別!K286,方向別!D339)</f>
        <v>0</v>
      </c>
      <c r="L339" s="111">
        <f>SUM(方向別!E286,方向別!L286,方向別!E339)</f>
        <v>0</v>
      </c>
      <c r="M339" s="111">
        <f t="shared" si="85"/>
        <v>4</v>
      </c>
      <c r="N339" s="112">
        <f t="shared" si="78"/>
        <v>0</v>
      </c>
      <c r="O339" s="113">
        <f t="shared" si="86"/>
        <v>0.39643211100099107</v>
      </c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</row>
    <row r="340" spans="1:67" s="24" customFormat="1" ht="13.5" customHeight="1">
      <c r="A340" s="34" t="s">
        <v>11</v>
      </c>
      <c r="B340" s="33">
        <v>2</v>
      </c>
      <c r="C340" s="33">
        <v>0</v>
      </c>
      <c r="D340" s="33">
        <v>0</v>
      </c>
      <c r="E340" s="33">
        <v>0</v>
      </c>
      <c r="F340" s="111">
        <f t="shared" si="83"/>
        <v>2</v>
      </c>
      <c r="G340" s="112">
        <f t="shared" si="80"/>
        <v>0</v>
      </c>
      <c r="H340" s="113">
        <f t="shared" si="84"/>
        <v>0.6578947368421052</v>
      </c>
      <c r="I340" s="111">
        <f>SUM(方向別!B287,方向別!I287,方向別!B340)</f>
        <v>3</v>
      </c>
      <c r="J340" s="111">
        <f>SUM(方向別!C287,方向別!J287,方向別!C340)</f>
        <v>0</v>
      </c>
      <c r="K340" s="111">
        <f>SUM(方向別!D287,方向別!K287,方向別!D340)</f>
        <v>0</v>
      </c>
      <c r="L340" s="111">
        <f>SUM(方向別!E287,方向別!L287,方向別!E340)</f>
        <v>1</v>
      </c>
      <c r="M340" s="111">
        <f t="shared" si="85"/>
        <v>4</v>
      </c>
      <c r="N340" s="112">
        <f t="shared" si="78"/>
        <v>25</v>
      </c>
      <c r="O340" s="113">
        <f t="shared" si="86"/>
        <v>0.39643211100099107</v>
      </c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</row>
    <row r="341" spans="1:67" s="26" customFormat="1" ht="13.5" customHeight="1">
      <c r="A341" s="34" t="s">
        <v>12</v>
      </c>
      <c r="B341" s="33">
        <v>2</v>
      </c>
      <c r="C341" s="33">
        <v>1</v>
      </c>
      <c r="D341" s="33">
        <v>1</v>
      </c>
      <c r="E341" s="33">
        <v>0</v>
      </c>
      <c r="F341" s="111">
        <f t="shared" si="83"/>
        <v>4</v>
      </c>
      <c r="G341" s="112">
        <f t="shared" si="80"/>
        <v>25</v>
      </c>
      <c r="H341" s="113">
        <f t="shared" si="84"/>
        <v>1.3157894736842104</v>
      </c>
      <c r="I341" s="111">
        <f>SUM(方向別!B288,方向別!I288,方向別!B341)</f>
        <v>7</v>
      </c>
      <c r="J341" s="111">
        <f>SUM(方向別!C288,方向別!J288,方向別!C341)</f>
        <v>1</v>
      </c>
      <c r="K341" s="111">
        <f>SUM(方向別!D288,方向別!K288,方向別!D341)</f>
        <v>1</v>
      </c>
      <c r="L341" s="111">
        <f>SUM(方向別!E288,方向別!L288,方向別!E341)</f>
        <v>0</v>
      </c>
      <c r="M341" s="111">
        <f t="shared" si="85"/>
        <v>9</v>
      </c>
      <c r="N341" s="112">
        <f t="shared" si="78"/>
        <v>11.1</v>
      </c>
      <c r="O341" s="113">
        <f t="shared" si="86"/>
        <v>0.89197224975222988</v>
      </c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</row>
    <row r="342" spans="1:67" s="24" customFormat="1" ht="13.5" customHeight="1">
      <c r="A342" s="34" t="s">
        <v>13</v>
      </c>
      <c r="B342" s="33">
        <v>6</v>
      </c>
      <c r="C342" s="33">
        <v>0</v>
      </c>
      <c r="D342" s="33">
        <v>0</v>
      </c>
      <c r="E342" s="33">
        <v>0</v>
      </c>
      <c r="F342" s="111">
        <f t="shared" si="83"/>
        <v>6</v>
      </c>
      <c r="G342" s="112">
        <f t="shared" si="80"/>
        <v>0</v>
      </c>
      <c r="H342" s="113">
        <f t="shared" si="84"/>
        <v>1.9736842105263157</v>
      </c>
      <c r="I342" s="111">
        <f>SUM(方向別!B289,方向別!I289,方向別!B342)</f>
        <v>10</v>
      </c>
      <c r="J342" s="111">
        <f>SUM(方向別!C289,方向別!J289,方向別!C342)</f>
        <v>0</v>
      </c>
      <c r="K342" s="111">
        <f>SUM(方向別!D289,方向別!K289,方向別!D342)</f>
        <v>0</v>
      </c>
      <c r="L342" s="111">
        <f>SUM(方向別!E289,方向別!L289,方向別!E342)</f>
        <v>0</v>
      </c>
      <c r="M342" s="111">
        <f t="shared" si="85"/>
        <v>10</v>
      </c>
      <c r="N342" s="112">
        <f t="shared" si="78"/>
        <v>0</v>
      </c>
      <c r="O342" s="113">
        <f t="shared" si="86"/>
        <v>0.99108027750247762</v>
      </c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</row>
    <row r="343" spans="1:67" s="24" customFormat="1" ht="13.5" customHeight="1">
      <c r="A343" s="34" t="s">
        <v>14</v>
      </c>
      <c r="B343" s="33">
        <v>0</v>
      </c>
      <c r="C343" s="33">
        <v>0</v>
      </c>
      <c r="D343" s="33">
        <v>1</v>
      </c>
      <c r="E343" s="33">
        <v>0</v>
      </c>
      <c r="F343" s="111">
        <f t="shared" si="83"/>
        <v>1</v>
      </c>
      <c r="G343" s="112">
        <f t="shared" si="80"/>
        <v>0</v>
      </c>
      <c r="H343" s="113">
        <f t="shared" si="84"/>
        <v>0.3289473684210526</v>
      </c>
      <c r="I343" s="111">
        <f>SUM(方向別!B290,方向別!I290,方向別!B343)</f>
        <v>8</v>
      </c>
      <c r="J343" s="111">
        <f>SUM(方向別!C290,方向別!J290,方向別!C343)</f>
        <v>0</v>
      </c>
      <c r="K343" s="111">
        <f>SUM(方向別!D290,方向別!K290,方向別!D343)</f>
        <v>1</v>
      </c>
      <c r="L343" s="111">
        <f>SUM(方向別!E290,方向別!L290,方向別!E343)</f>
        <v>0</v>
      </c>
      <c r="M343" s="111">
        <f t="shared" si="85"/>
        <v>9</v>
      </c>
      <c r="N343" s="112">
        <f t="shared" si="78"/>
        <v>0</v>
      </c>
      <c r="O343" s="113">
        <f t="shared" si="86"/>
        <v>0.89197224975222988</v>
      </c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</row>
    <row r="344" spans="1:67" s="24" customFormat="1" ht="13.5" customHeight="1">
      <c r="A344" s="30" t="s">
        <v>15</v>
      </c>
      <c r="B344" s="117">
        <f>SUM(B338:B343)</f>
        <v>16</v>
      </c>
      <c r="C344" s="117">
        <f>SUM(C338:C343)</f>
        <v>1</v>
      </c>
      <c r="D344" s="117">
        <f>SUM(D338:D343)</f>
        <v>2</v>
      </c>
      <c r="E344" s="117">
        <f>SUM(E338:E343)</f>
        <v>0</v>
      </c>
      <c r="F344" s="117">
        <f t="shared" si="83"/>
        <v>19</v>
      </c>
      <c r="G344" s="118">
        <f t="shared" si="80"/>
        <v>5.3</v>
      </c>
      <c r="H344" s="119">
        <f t="shared" si="84"/>
        <v>6.25</v>
      </c>
      <c r="I344" s="117">
        <f>SUM(I338:I343)</f>
        <v>39</v>
      </c>
      <c r="J344" s="117">
        <f>SUM(J338:J343)</f>
        <v>1</v>
      </c>
      <c r="K344" s="117">
        <f>SUM(K338:K343)</f>
        <v>2</v>
      </c>
      <c r="L344" s="117">
        <f>SUM(L338:L343)</f>
        <v>1</v>
      </c>
      <c r="M344" s="117">
        <f t="shared" si="85"/>
        <v>43</v>
      </c>
      <c r="N344" s="118">
        <f t="shared" si="78"/>
        <v>4.7</v>
      </c>
      <c r="O344" s="119">
        <f t="shared" si="86"/>
        <v>4.2616451932606543</v>
      </c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</row>
    <row r="345" spans="1:67" s="26" customFormat="1" ht="13.5" customHeight="1">
      <c r="A345" s="38" t="s">
        <v>16</v>
      </c>
      <c r="B345" s="37">
        <v>3</v>
      </c>
      <c r="C345" s="37">
        <v>0</v>
      </c>
      <c r="D345" s="37">
        <v>0</v>
      </c>
      <c r="E345" s="37">
        <v>0</v>
      </c>
      <c r="F345" s="114">
        <f t="shared" si="83"/>
        <v>3</v>
      </c>
      <c r="G345" s="115">
        <f t="shared" si="80"/>
        <v>0</v>
      </c>
      <c r="H345" s="116">
        <f t="shared" si="84"/>
        <v>0.98684210526315785</v>
      </c>
      <c r="I345" s="114">
        <f>SUM(方向別!B292,方向別!I292,方向別!B345)</f>
        <v>7</v>
      </c>
      <c r="J345" s="114">
        <f>SUM(方向別!C292,方向別!J292,方向別!C345)</f>
        <v>0</v>
      </c>
      <c r="K345" s="114">
        <f>SUM(方向別!D292,方向別!K292,方向別!D345)</f>
        <v>0</v>
      </c>
      <c r="L345" s="114">
        <f>SUM(方向別!E292,方向別!L292,方向別!E345)</f>
        <v>0</v>
      </c>
      <c r="M345" s="114">
        <f t="shared" si="85"/>
        <v>7</v>
      </c>
      <c r="N345" s="115">
        <f t="shared" si="78"/>
        <v>0</v>
      </c>
      <c r="O345" s="116">
        <f t="shared" si="86"/>
        <v>0.6937561942517344</v>
      </c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</row>
    <row r="346" spans="1:67" s="26" customFormat="1" ht="13.5" customHeight="1">
      <c r="A346" s="34" t="s">
        <v>17</v>
      </c>
      <c r="B346" s="33">
        <v>4</v>
      </c>
      <c r="C346" s="33">
        <v>0</v>
      </c>
      <c r="D346" s="33">
        <v>1</v>
      </c>
      <c r="E346" s="33">
        <v>0</v>
      </c>
      <c r="F346" s="111">
        <f t="shared" si="83"/>
        <v>5</v>
      </c>
      <c r="G346" s="112">
        <f t="shared" si="80"/>
        <v>0</v>
      </c>
      <c r="H346" s="113">
        <f t="shared" si="84"/>
        <v>1.6447368421052631</v>
      </c>
      <c r="I346" s="111">
        <f>SUM(方向別!B293,方向別!I293,方向別!B346)</f>
        <v>15</v>
      </c>
      <c r="J346" s="111">
        <f>SUM(方向別!C293,方向別!J293,方向別!C346)</f>
        <v>0</v>
      </c>
      <c r="K346" s="111">
        <f>SUM(方向別!D293,方向別!K293,方向別!D346)</f>
        <v>1</v>
      </c>
      <c r="L346" s="111">
        <f>SUM(方向別!E293,方向別!L293,方向別!E346)</f>
        <v>0</v>
      </c>
      <c r="M346" s="111">
        <f t="shared" si="85"/>
        <v>16</v>
      </c>
      <c r="N346" s="112">
        <f t="shared" si="78"/>
        <v>0</v>
      </c>
      <c r="O346" s="113">
        <f t="shared" si="86"/>
        <v>1.5857284440039643</v>
      </c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</row>
    <row r="347" spans="1:67" s="26" customFormat="1" ht="13.5" customHeight="1">
      <c r="A347" s="34" t="s">
        <v>18</v>
      </c>
      <c r="B347" s="33">
        <v>5</v>
      </c>
      <c r="C347" s="33">
        <v>0</v>
      </c>
      <c r="D347" s="33">
        <v>1</v>
      </c>
      <c r="E347" s="33">
        <v>0</v>
      </c>
      <c r="F347" s="111">
        <f t="shared" si="83"/>
        <v>6</v>
      </c>
      <c r="G347" s="112">
        <f t="shared" si="80"/>
        <v>0</v>
      </c>
      <c r="H347" s="113">
        <f t="shared" si="84"/>
        <v>1.9736842105263157</v>
      </c>
      <c r="I347" s="111">
        <f>SUM(方向別!B294,方向別!I294,方向別!B347)</f>
        <v>9</v>
      </c>
      <c r="J347" s="111">
        <f>SUM(方向別!C294,方向別!J294,方向別!C347)</f>
        <v>0</v>
      </c>
      <c r="K347" s="111">
        <f>SUM(方向別!D294,方向別!K294,方向別!D347)</f>
        <v>1</v>
      </c>
      <c r="L347" s="111">
        <f>SUM(方向別!E294,方向別!L294,方向別!E347)</f>
        <v>0</v>
      </c>
      <c r="M347" s="111">
        <f t="shared" si="85"/>
        <v>10</v>
      </c>
      <c r="N347" s="112">
        <f t="shared" si="78"/>
        <v>0</v>
      </c>
      <c r="O347" s="113">
        <f t="shared" si="86"/>
        <v>0.99108027750247762</v>
      </c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</row>
    <row r="348" spans="1:67" s="24" customFormat="1" ht="13.5" customHeight="1">
      <c r="A348" s="34" t="s">
        <v>19</v>
      </c>
      <c r="B348" s="33">
        <v>4</v>
      </c>
      <c r="C348" s="33">
        <v>0</v>
      </c>
      <c r="D348" s="33">
        <v>0</v>
      </c>
      <c r="E348" s="33">
        <v>0</v>
      </c>
      <c r="F348" s="111">
        <f t="shared" si="83"/>
        <v>4</v>
      </c>
      <c r="G348" s="112">
        <f t="shared" si="80"/>
        <v>0</v>
      </c>
      <c r="H348" s="113">
        <f t="shared" si="84"/>
        <v>1.3157894736842104</v>
      </c>
      <c r="I348" s="111">
        <f>SUM(方向別!B295,方向別!I295,方向別!B348)</f>
        <v>6</v>
      </c>
      <c r="J348" s="111">
        <f>SUM(方向別!C295,方向別!J295,方向別!C348)</f>
        <v>0</v>
      </c>
      <c r="K348" s="111">
        <f>SUM(方向別!D295,方向別!K295,方向別!D348)</f>
        <v>0</v>
      </c>
      <c r="L348" s="111">
        <f>SUM(方向別!E295,方向別!L295,方向別!E348)</f>
        <v>0</v>
      </c>
      <c r="M348" s="111">
        <f t="shared" si="85"/>
        <v>6</v>
      </c>
      <c r="N348" s="112">
        <f t="shared" si="78"/>
        <v>0</v>
      </c>
      <c r="O348" s="113">
        <f t="shared" si="86"/>
        <v>0.59464816650148666</v>
      </c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</row>
    <row r="349" spans="1:67" s="26" customFormat="1" ht="13.5" customHeight="1">
      <c r="A349" s="34" t="s">
        <v>20</v>
      </c>
      <c r="B349" s="33">
        <v>1</v>
      </c>
      <c r="C349" s="33">
        <v>0</v>
      </c>
      <c r="D349" s="33">
        <v>1</v>
      </c>
      <c r="E349" s="33">
        <v>0</v>
      </c>
      <c r="F349" s="111">
        <f t="shared" si="83"/>
        <v>2</v>
      </c>
      <c r="G349" s="112">
        <f t="shared" si="80"/>
        <v>0</v>
      </c>
      <c r="H349" s="113">
        <f t="shared" si="84"/>
        <v>0.6578947368421052</v>
      </c>
      <c r="I349" s="111">
        <f>SUM(方向別!B296,方向別!I296,方向別!B349)</f>
        <v>6</v>
      </c>
      <c r="J349" s="111">
        <f>SUM(方向別!C296,方向別!J296,方向別!C349)</f>
        <v>0</v>
      </c>
      <c r="K349" s="111">
        <f>SUM(方向別!D296,方向別!K296,方向別!D349)</f>
        <v>1</v>
      </c>
      <c r="L349" s="111">
        <f>SUM(方向別!E296,方向別!L296,方向別!E349)</f>
        <v>0</v>
      </c>
      <c r="M349" s="111">
        <f t="shared" si="85"/>
        <v>7</v>
      </c>
      <c r="N349" s="112">
        <f t="shared" si="78"/>
        <v>0</v>
      </c>
      <c r="O349" s="113">
        <f t="shared" si="86"/>
        <v>0.6937561942517344</v>
      </c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</row>
    <row r="350" spans="1:67" s="24" customFormat="1" ht="13.5" customHeight="1">
      <c r="A350" s="34" t="s">
        <v>21</v>
      </c>
      <c r="B350" s="33">
        <v>8</v>
      </c>
      <c r="C350" s="33">
        <v>1</v>
      </c>
      <c r="D350" s="33">
        <v>0</v>
      </c>
      <c r="E350" s="33">
        <v>0</v>
      </c>
      <c r="F350" s="111">
        <f t="shared" si="83"/>
        <v>9</v>
      </c>
      <c r="G350" s="112">
        <f t="shared" si="80"/>
        <v>11.1</v>
      </c>
      <c r="H350" s="113">
        <f t="shared" si="84"/>
        <v>2.9605263157894735</v>
      </c>
      <c r="I350" s="111">
        <f>SUM(方向別!B297,方向別!I297,方向別!B350)</f>
        <v>20</v>
      </c>
      <c r="J350" s="111">
        <f>SUM(方向別!C297,方向別!J297,方向別!C350)</f>
        <v>1</v>
      </c>
      <c r="K350" s="111">
        <f>SUM(方向別!D297,方向別!K297,方向別!D350)</f>
        <v>0</v>
      </c>
      <c r="L350" s="111">
        <f>SUM(方向別!E297,方向別!L297,方向別!E350)</f>
        <v>0</v>
      </c>
      <c r="M350" s="111">
        <f t="shared" si="85"/>
        <v>21</v>
      </c>
      <c r="N350" s="112">
        <f t="shared" si="78"/>
        <v>4.8</v>
      </c>
      <c r="O350" s="113">
        <f t="shared" si="86"/>
        <v>2.0812685827552033</v>
      </c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</row>
    <row r="351" spans="1:67" s="26" customFormat="1" ht="13.5" customHeight="1">
      <c r="A351" s="30" t="s">
        <v>15</v>
      </c>
      <c r="B351" s="117">
        <f>SUM(B345:B350)</f>
        <v>25</v>
      </c>
      <c r="C351" s="117">
        <f>SUM(C345:C350)</f>
        <v>1</v>
      </c>
      <c r="D351" s="117">
        <f>SUM(D345:D350)</f>
        <v>3</v>
      </c>
      <c r="E351" s="117">
        <f>SUM(E345:E350)</f>
        <v>0</v>
      </c>
      <c r="F351" s="117">
        <f t="shared" si="83"/>
        <v>29</v>
      </c>
      <c r="G351" s="118">
        <f t="shared" si="80"/>
        <v>3.4</v>
      </c>
      <c r="H351" s="119">
        <f t="shared" si="84"/>
        <v>9.5394736842105274</v>
      </c>
      <c r="I351" s="117">
        <f>SUM(I345:I350)</f>
        <v>63</v>
      </c>
      <c r="J351" s="117">
        <f>SUM(J345:J350)</f>
        <v>1</v>
      </c>
      <c r="K351" s="117">
        <f>SUM(K345:K350)</f>
        <v>3</v>
      </c>
      <c r="L351" s="117">
        <f>SUM(L345:L350)</f>
        <v>0</v>
      </c>
      <c r="M351" s="117">
        <f t="shared" si="85"/>
        <v>67</v>
      </c>
      <c r="N351" s="118">
        <f t="shared" si="78"/>
        <v>1.5</v>
      </c>
      <c r="O351" s="119">
        <f t="shared" si="86"/>
        <v>6.6402378592666009</v>
      </c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</row>
    <row r="352" spans="1:67" s="24" customFormat="1" ht="13.5" customHeight="1">
      <c r="A352" s="34" t="s">
        <v>22</v>
      </c>
      <c r="B352" s="33">
        <v>28</v>
      </c>
      <c r="C352" s="33">
        <v>0</v>
      </c>
      <c r="D352" s="33">
        <v>2</v>
      </c>
      <c r="E352" s="33">
        <v>1</v>
      </c>
      <c r="F352" s="111">
        <f t="shared" si="83"/>
        <v>31</v>
      </c>
      <c r="G352" s="112">
        <f t="shared" si="80"/>
        <v>3.2</v>
      </c>
      <c r="H352" s="113">
        <f t="shared" si="84"/>
        <v>10.197368421052632</v>
      </c>
      <c r="I352" s="111">
        <f>SUM(方向別!B299,方向別!I299,方向別!B352)</f>
        <v>63</v>
      </c>
      <c r="J352" s="111">
        <f>SUM(方向別!C299,方向別!J299,方向別!C352)</f>
        <v>0</v>
      </c>
      <c r="K352" s="111">
        <f>SUM(方向別!D299,方向別!K299,方向別!D352)</f>
        <v>4</v>
      </c>
      <c r="L352" s="111">
        <f>SUM(方向別!E299,方向別!L299,方向別!E352)</f>
        <v>3</v>
      </c>
      <c r="M352" s="111">
        <f t="shared" si="85"/>
        <v>70</v>
      </c>
      <c r="N352" s="112">
        <f t="shared" si="78"/>
        <v>4.3</v>
      </c>
      <c r="O352" s="113">
        <f t="shared" si="86"/>
        <v>6.9375619425173438</v>
      </c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</row>
    <row r="353" spans="1:67" s="26" customFormat="1" ht="13.5" customHeight="1">
      <c r="A353" s="34" t="s">
        <v>23</v>
      </c>
      <c r="B353" s="33">
        <v>17</v>
      </c>
      <c r="C353" s="33">
        <v>0</v>
      </c>
      <c r="D353" s="33">
        <v>6</v>
      </c>
      <c r="E353" s="33">
        <v>0</v>
      </c>
      <c r="F353" s="111">
        <f t="shared" si="83"/>
        <v>23</v>
      </c>
      <c r="G353" s="112">
        <f t="shared" si="80"/>
        <v>0</v>
      </c>
      <c r="H353" s="113">
        <f t="shared" si="84"/>
        <v>7.5657894736842106</v>
      </c>
      <c r="I353" s="111">
        <f>SUM(方向別!B300,方向別!I300,方向別!B353)</f>
        <v>45</v>
      </c>
      <c r="J353" s="111">
        <f>SUM(方向別!C300,方向別!J300,方向別!C353)</f>
        <v>0</v>
      </c>
      <c r="K353" s="111">
        <f>SUM(方向別!D300,方向別!K300,方向別!D353)</f>
        <v>13</v>
      </c>
      <c r="L353" s="111">
        <f>SUM(方向別!E300,方向別!L300,方向別!E353)</f>
        <v>1</v>
      </c>
      <c r="M353" s="111">
        <f t="shared" si="85"/>
        <v>59</v>
      </c>
      <c r="N353" s="112">
        <f t="shared" si="78"/>
        <v>1.7</v>
      </c>
      <c r="O353" s="113">
        <f t="shared" si="86"/>
        <v>5.8473736372646181</v>
      </c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</row>
    <row r="354" spans="1:67" s="24" customFormat="1" ht="13.5" customHeight="1">
      <c r="A354" s="34" t="s">
        <v>24</v>
      </c>
      <c r="B354" s="33">
        <v>22</v>
      </c>
      <c r="C354" s="33">
        <v>1</v>
      </c>
      <c r="D354" s="33">
        <v>4</v>
      </c>
      <c r="E354" s="33">
        <v>0</v>
      </c>
      <c r="F354" s="111">
        <f t="shared" si="83"/>
        <v>27</v>
      </c>
      <c r="G354" s="112">
        <f t="shared" si="80"/>
        <v>3.7</v>
      </c>
      <c r="H354" s="113">
        <f t="shared" si="84"/>
        <v>8.8815789473684212</v>
      </c>
      <c r="I354" s="111">
        <f>SUM(方向別!B301,方向別!I301,方向別!B354)</f>
        <v>48</v>
      </c>
      <c r="J354" s="111">
        <f>SUM(方向別!C301,方向別!J301,方向別!C354)</f>
        <v>1</v>
      </c>
      <c r="K354" s="111">
        <f>SUM(方向別!D301,方向別!K301,方向別!D354)</f>
        <v>10</v>
      </c>
      <c r="L354" s="111">
        <f>SUM(方向別!E301,方向別!L301,方向別!E354)</f>
        <v>1</v>
      </c>
      <c r="M354" s="111">
        <f t="shared" si="85"/>
        <v>60</v>
      </c>
      <c r="N354" s="112">
        <f t="shared" si="78"/>
        <v>3.3</v>
      </c>
      <c r="O354" s="113">
        <f t="shared" si="86"/>
        <v>5.9464816650148657</v>
      </c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</row>
    <row r="355" spans="1:67" s="26" customFormat="1" ht="13.5" customHeight="1">
      <c r="A355" s="34" t="s">
        <v>25</v>
      </c>
      <c r="B355" s="33">
        <v>14</v>
      </c>
      <c r="C355" s="33">
        <v>0</v>
      </c>
      <c r="D355" s="33">
        <v>2</v>
      </c>
      <c r="E355" s="33">
        <v>2</v>
      </c>
      <c r="F355" s="111">
        <f t="shared" si="83"/>
        <v>18</v>
      </c>
      <c r="G355" s="112">
        <f t="shared" si="80"/>
        <v>11.1</v>
      </c>
      <c r="H355" s="113">
        <f t="shared" si="84"/>
        <v>5.9210526315789469</v>
      </c>
      <c r="I355" s="111">
        <f>SUM(方向別!B302,方向別!I302,方向別!B355)</f>
        <v>45</v>
      </c>
      <c r="J355" s="111">
        <f>SUM(方向別!C302,方向別!J302,方向別!C355)</f>
        <v>0</v>
      </c>
      <c r="K355" s="111">
        <f>SUM(方向別!D302,方向別!K302,方向別!D355)</f>
        <v>3</v>
      </c>
      <c r="L355" s="111">
        <f>SUM(方向別!E302,方向別!L302,方向別!E355)</f>
        <v>2</v>
      </c>
      <c r="M355" s="111">
        <f t="shared" si="85"/>
        <v>50</v>
      </c>
      <c r="N355" s="112">
        <f t="shared" si="78"/>
        <v>4</v>
      </c>
      <c r="O355" s="113">
        <f t="shared" si="86"/>
        <v>4.9554013875123886</v>
      </c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</row>
    <row r="356" spans="1:67" s="26" customFormat="1" ht="13.5" customHeight="1">
      <c r="A356" s="34" t="s">
        <v>26</v>
      </c>
      <c r="B356" s="33">
        <v>13</v>
      </c>
      <c r="C356" s="33">
        <v>1</v>
      </c>
      <c r="D356" s="33">
        <v>2</v>
      </c>
      <c r="E356" s="33">
        <v>0</v>
      </c>
      <c r="F356" s="111">
        <f t="shared" si="83"/>
        <v>16</v>
      </c>
      <c r="G356" s="112">
        <f t="shared" si="80"/>
        <v>6.3</v>
      </c>
      <c r="H356" s="113">
        <f t="shared" si="84"/>
        <v>5.2631578947368416</v>
      </c>
      <c r="I356" s="111">
        <f>SUM(方向別!B303,方向別!I303,方向別!B356)</f>
        <v>41</v>
      </c>
      <c r="J356" s="111">
        <f>SUM(方向別!C303,方向別!J303,方向別!C356)</f>
        <v>1</v>
      </c>
      <c r="K356" s="111">
        <f>SUM(方向別!D303,方向別!K303,方向別!D356)</f>
        <v>7</v>
      </c>
      <c r="L356" s="111">
        <f>SUM(方向別!E303,方向別!L303,方向別!E356)</f>
        <v>2</v>
      </c>
      <c r="M356" s="111">
        <f t="shared" si="85"/>
        <v>51</v>
      </c>
      <c r="N356" s="112">
        <f t="shared" si="78"/>
        <v>5.9</v>
      </c>
      <c r="O356" s="113">
        <f t="shared" si="86"/>
        <v>5.0545094152626362</v>
      </c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</row>
    <row r="357" spans="1:67" s="26" customFormat="1" ht="13.5" customHeight="1">
      <c r="A357" s="34" t="s">
        <v>27</v>
      </c>
      <c r="B357" s="33">
        <v>13</v>
      </c>
      <c r="C357" s="33">
        <v>2</v>
      </c>
      <c r="D357" s="33">
        <v>3</v>
      </c>
      <c r="E357" s="33">
        <v>1</v>
      </c>
      <c r="F357" s="111">
        <f t="shared" si="83"/>
        <v>19</v>
      </c>
      <c r="G357" s="112">
        <f t="shared" si="80"/>
        <v>15.8</v>
      </c>
      <c r="H357" s="113">
        <f t="shared" si="84"/>
        <v>6.25</v>
      </c>
      <c r="I357" s="111">
        <f>SUM(方向別!B304,方向別!I304,方向別!B357)</f>
        <v>39</v>
      </c>
      <c r="J357" s="111">
        <f>SUM(方向別!C304,方向別!J304,方向別!C357)</f>
        <v>2</v>
      </c>
      <c r="K357" s="111">
        <f>SUM(方向別!D304,方向別!K304,方向別!D357)</f>
        <v>4</v>
      </c>
      <c r="L357" s="111">
        <f>SUM(方向別!E304,方向別!L304,方向別!E357)</f>
        <v>2</v>
      </c>
      <c r="M357" s="111">
        <f t="shared" si="85"/>
        <v>47</v>
      </c>
      <c r="N357" s="112">
        <f t="shared" si="78"/>
        <v>8.5</v>
      </c>
      <c r="O357" s="113">
        <f t="shared" si="86"/>
        <v>4.6580773042616448</v>
      </c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</row>
    <row r="358" spans="1:67" s="24" customFormat="1" ht="13.5" customHeight="1">
      <c r="A358" s="34" t="s">
        <v>28</v>
      </c>
      <c r="B358" s="33">
        <v>18</v>
      </c>
      <c r="C358" s="33">
        <v>0</v>
      </c>
      <c r="D358" s="33">
        <v>3</v>
      </c>
      <c r="E358" s="33">
        <v>3</v>
      </c>
      <c r="F358" s="111">
        <f t="shared" si="83"/>
        <v>24</v>
      </c>
      <c r="G358" s="112">
        <f t="shared" si="80"/>
        <v>12.5</v>
      </c>
      <c r="H358" s="113">
        <f t="shared" si="84"/>
        <v>7.8947368421052628</v>
      </c>
      <c r="I358" s="111">
        <f>SUM(方向別!B305,方向別!I305,方向別!B358)</f>
        <v>65</v>
      </c>
      <c r="J358" s="111">
        <f>SUM(方向別!C305,方向別!J305,方向別!C358)</f>
        <v>2</v>
      </c>
      <c r="K358" s="111">
        <f>SUM(方向別!D305,方向別!K305,方向別!D358)</f>
        <v>5</v>
      </c>
      <c r="L358" s="111">
        <f>SUM(方向別!E305,方向別!L305,方向別!E358)</f>
        <v>4</v>
      </c>
      <c r="M358" s="111">
        <f t="shared" si="85"/>
        <v>76</v>
      </c>
      <c r="N358" s="112">
        <f t="shared" si="78"/>
        <v>7.9</v>
      </c>
      <c r="O358" s="113">
        <f t="shared" si="86"/>
        <v>7.5322101090188305</v>
      </c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</row>
    <row r="359" spans="1:67" s="24" customFormat="1" ht="13.5" customHeight="1">
      <c r="A359" s="34" t="s">
        <v>51</v>
      </c>
      <c r="B359" s="33">
        <v>18</v>
      </c>
      <c r="C359" s="33">
        <v>0</v>
      </c>
      <c r="D359" s="33">
        <v>2</v>
      </c>
      <c r="E359" s="33">
        <v>1</v>
      </c>
      <c r="F359" s="111">
        <f t="shared" si="83"/>
        <v>21</v>
      </c>
      <c r="G359" s="112">
        <f t="shared" si="80"/>
        <v>4.8</v>
      </c>
      <c r="H359" s="113">
        <f t="shared" si="84"/>
        <v>6.9078947368421062</v>
      </c>
      <c r="I359" s="111">
        <f>SUM(方向別!B306,方向別!I306,方向別!B359)</f>
        <v>84</v>
      </c>
      <c r="J359" s="111">
        <f>SUM(方向別!C306,方向別!J306,方向別!C359)</f>
        <v>0</v>
      </c>
      <c r="K359" s="111">
        <f>SUM(方向別!D306,方向別!K306,方向別!D359)</f>
        <v>5</v>
      </c>
      <c r="L359" s="111">
        <f>SUM(方向別!E306,方向別!L306,方向別!E359)</f>
        <v>3</v>
      </c>
      <c r="M359" s="111">
        <f t="shared" si="85"/>
        <v>92</v>
      </c>
      <c r="N359" s="112">
        <f t="shared" si="78"/>
        <v>3.3</v>
      </c>
      <c r="O359" s="113">
        <f t="shared" si="86"/>
        <v>9.1179385530227943</v>
      </c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</row>
    <row r="360" spans="1:67" s="24" customFormat="1" ht="13.5" customHeight="1">
      <c r="A360" s="38" t="s">
        <v>29</v>
      </c>
      <c r="B360" s="37">
        <v>3</v>
      </c>
      <c r="C360" s="37">
        <v>0</v>
      </c>
      <c r="D360" s="37">
        <v>0</v>
      </c>
      <c r="E360" s="37">
        <v>0</v>
      </c>
      <c r="F360" s="114">
        <f t="shared" si="83"/>
        <v>3</v>
      </c>
      <c r="G360" s="115">
        <f t="shared" si="80"/>
        <v>0</v>
      </c>
      <c r="H360" s="116">
        <f t="shared" si="84"/>
        <v>0.98684210526315785</v>
      </c>
      <c r="I360" s="114">
        <f>SUM(方向別!B307,方向別!I307,方向別!B360)</f>
        <v>13</v>
      </c>
      <c r="J360" s="114">
        <f>SUM(方向別!C307,方向別!J307,方向別!C360)</f>
        <v>0</v>
      </c>
      <c r="K360" s="114">
        <f>SUM(方向別!D307,方向別!K307,方向別!D360)</f>
        <v>0</v>
      </c>
      <c r="L360" s="114">
        <f>SUM(方向別!E307,方向別!L307,方向別!E360)</f>
        <v>0</v>
      </c>
      <c r="M360" s="114">
        <f t="shared" si="85"/>
        <v>13</v>
      </c>
      <c r="N360" s="115">
        <f t="shared" si="78"/>
        <v>0</v>
      </c>
      <c r="O360" s="116">
        <f t="shared" si="86"/>
        <v>1.288404360753221</v>
      </c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</row>
    <row r="361" spans="1:67" s="26" customFormat="1" ht="13.5" customHeight="1">
      <c r="A361" s="34" t="s">
        <v>30</v>
      </c>
      <c r="B361" s="33">
        <v>3</v>
      </c>
      <c r="C361" s="33">
        <v>0</v>
      </c>
      <c r="D361" s="33">
        <v>2</v>
      </c>
      <c r="E361" s="33">
        <v>0</v>
      </c>
      <c r="F361" s="111">
        <f t="shared" si="83"/>
        <v>5</v>
      </c>
      <c r="G361" s="112">
        <f t="shared" si="80"/>
        <v>0</v>
      </c>
      <c r="H361" s="113">
        <f t="shared" si="84"/>
        <v>1.6447368421052631</v>
      </c>
      <c r="I361" s="111">
        <f>SUM(方向別!B308,方向別!I308,方向別!B361)</f>
        <v>18</v>
      </c>
      <c r="J361" s="111">
        <f>SUM(方向別!C308,方向別!J308,方向別!C361)</f>
        <v>0</v>
      </c>
      <c r="K361" s="111">
        <f>SUM(方向別!D308,方向別!K308,方向別!D361)</f>
        <v>2</v>
      </c>
      <c r="L361" s="111">
        <f>SUM(方向別!E308,方向別!L308,方向別!E361)</f>
        <v>0</v>
      </c>
      <c r="M361" s="111">
        <f t="shared" si="85"/>
        <v>20</v>
      </c>
      <c r="N361" s="112">
        <f t="shared" si="78"/>
        <v>0</v>
      </c>
      <c r="O361" s="113">
        <f t="shared" si="86"/>
        <v>1.9821605550049552</v>
      </c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</row>
    <row r="362" spans="1:67" s="26" customFormat="1" ht="13.5" customHeight="1">
      <c r="A362" s="34" t="s">
        <v>31</v>
      </c>
      <c r="B362" s="33">
        <v>4</v>
      </c>
      <c r="C362" s="33">
        <v>0</v>
      </c>
      <c r="D362" s="33">
        <v>0</v>
      </c>
      <c r="E362" s="33">
        <v>0</v>
      </c>
      <c r="F362" s="111">
        <f t="shared" si="83"/>
        <v>4</v>
      </c>
      <c r="G362" s="112">
        <f t="shared" si="80"/>
        <v>0</v>
      </c>
      <c r="H362" s="113">
        <f t="shared" si="84"/>
        <v>1.3157894736842104</v>
      </c>
      <c r="I362" s="111">
        <f>SUM(方向別!B309,方向別!I309,方向別!B362)</f>
        <v>23</v>
      </c>
      <c r="J362" s="111">
        <f>SUM(方向別!C309,方向別!J309,方向別!C362)</f>
        <v>0</v>
      </c>
      <c r="K362" s="111">
        <f>SUM(方向別!D309,方向別!K309,方向別!D362)</f>
        <v>0</v>
      </c>
      <c r="L362" s="111">
        <f>SUM(方向別!E309,方向別!L309,方向別!E362)</f>
        <v>0</v>
      </c>
      <c r="M362" s="111">
        <f t="shared" si="85"/>
        <v>23</v>
      </c>
      <c r="N362" s="112">
        <f t="shared" si="78"/>
        <v>0</v>
      </c>
      <c r="O362" s="113">
        <f t="shared" si="86"/>
        <v>2.2794846382556986</v>
      </c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</row>
    <row r="363" spans="1:67" s="26" customFormat="1" ht="13.5" customHeight="1">
      <c r="A363" s="34" t="s">
        <v>32</v>
      </c>
      <c r="B363" s="33">
        <v>3</v>
      </c>
      <c r="C363" s="33">
        <v>0</v>
      </c>
      <c r="D363" s="33">
        <v>0</v>
      </c>
      <c r="E363" s="33">
        <v>0</v>
      </c>
      <c r="F363" s="111">
        <f t="shared" si="83"/>
        <v>3</v>
      </c>
      <c r="G363" s="112">
        <f t="shared" si="80"/>
        <v>0</v>
      </c>
      <c r="H363" s="113">
        <f t="shared" si="84"/>
        <v>0.98684210526315785</v>
      </c>
      <c r="I363" s="111">
        <f>SUM(方向別!B310,方向別!I310,方向別!B363)</f>
        <v>21</v>
      </c>
      <c r="J363" s="111">
        <f>SUM(方向別!C310,方向別!J310,方向別!C363)</f>
        <v>0</v>
      </c>
      <c r="K363" s="111">
        <f>SUM(方向別!D310,方向別!K310,方向別!D363)</f>
        <v>1</v>
      </c>
      <c r="L363" s="111">
        <f>SUM(方向別!E310,方向別!L310,方向別!E363)</f>
        <v>0</v>
      </c>
      <c r="M363" s="111">
        <f t="shared" si="85"/>
        <v>22</v>
      </c>
      <c r="N363" s="112">
        <f t="shared" si="78"/>
        <v>0</v>
      </c>
      <c r="O363" s="113">
        <f t="shared" si="86"/>
        <v>2.180376610505451</v>
      </c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</row>
    <row r="364" spans="1:67" s="24" customFormat="1" ht="13.5" customHeight="1">
      <c r="A364" s="34" t="s">
        <v>33</v>
      </c>
      <c r="B364" s="33">
        <v>3</v>
      </c>
      <c r="C364" s="33">
        <v>0</v>
      </c>
      <c r="D364" s="33">
        <v>1</v>
      </c>
      <c r="E364" s="33">
        <v>0</v>
      </c>
      <c r="F364" s="111">
        <f t="shared" si="83"/>
        <v>4</v>
      </c>
      <c r="G364" s="112">
        <f t="shared" si="80"/>
        <v>0</v>
      </c>
      <c r="H364" s="113">
        <f t="shared" si="84"/>
        <v>1.3157894736842104</v>
      </c>
      <c r="I364" s="111">
        <f>SUM(方向別!B311,方向別!I311,方向別!B364)</f>
        <v>14</v>
      </c>
      <c r="J364" s="111">
        <f>SUM(方向別!C311,方向別!J311,方向別!C364)</f>
        <v>0</v>
      </c>
      <c r="K364" s="111">
        <f>SUM(方向別!D311,方向別!K311,方向別!D364)</f>
        <v>4</v>
      </c>
      <c r="L364" s="111">
        <f>SUM(方向別!E311,方向別!L311,方向別!E364)</f>
        <v>1</v>
      </c>
      <c r="M364" s="111">
        <f t="shared" si="85"/>
        <v>19</v>
      </c>
      <c r="N364" s="112">
        <f t="shared" si="78"/>
        <v>5.3</v>
      </c>
      <c r="O364" s="113">
        <f t="shared" si="86"/>
        <v>1.8830525272547076</v>
      </c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</row>
    <row r="365" spans="1:67" s="26" customFormat="1" ht="13.5" customHeight="1">
      <c r="A365" s="34" t="s">
        <v>34</v>
      </c>
      <c r="B365" s="33">
        <v>3</v>
      </c>
      <c r="C365" s="33">
        <v>0</v>
      </c>
      <c r="D365" s="33">
        <v>0</v>
      </c>
      <c r="E365" s="33">
        <v>0</v>
      </c>
      <c r="F365" s="111">
        <f t="shared" si="83"/>
        <v>3</v>
      </c>
      <c r="G365" s="112">
        <f t="shared" si="80"/>
        <v>0</v>
      </c>
      <c r="H365" s="113">
        <f t="shared" si="84"/>
        <v>0.98684210526315785</v>
      </c>
      <c r="I365" s="111">
        <f>SUM(方向別!B312,方向別!I312,方向別!B365)</f>
        <v>18</v>
      </c>
      <c r="J365" s="111">
        <f>SUM(方向別!C312,方向別!J312,方向別!C365)</f>
        <v>0</v>
      </c>
      <c r="K365" s="111">
        <f>SUM(方向別!D312,方向別!K312,方向別!D365)</f>
        <v>1</v>
      </c>
      <c r="L365" s="111">
        <f>SUM(方向別!E312,方向別!L312,方向別!E365)</f>
        <v>0</v>
      </c>
      <c r="M365" s="111">
        <f t="shared" si="85"/>
        <v>19</v>
      </c>
      <c r="N365" s="112">
        <f t="shared" si="78"/>
        <v>0</v>
      </c>
      <c r="O365" s="113">
        <f t="shared" si="86"/>
        <v>1.8830525272547076</v>
      </c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</row>
    <row r="366" spans="1:67" s="24" customFormat="1" ht="13.5" customHeight="1">
      <c r="A366" s="30" t="s">
        <v>15</v>
      </c>
      <c r="B366" s="117">
        <f>SUM(B360:B365)</f>
        <v>19</v>
      </c>
      <c r="C366" s="117">
        <f>SUM(C360:C365)</f>
        <v>0</v>
      </c>
      <c r="D366" s="117">
        <f>SUM(D360:D365)</f>
        <v>3</v>
      </c>
      <c r="E366" s="117">
        <f>SUM(E360:E365)</f>
        <v>0</v>
      </c>
      <c r="F366" s="117">
        <f t="shared" si="83"/>
        <v>22</v>
      </c>
      <c r="G366" s="118">
        <f t="shared" si="80"/>
        <v>0</v>
      </c>
      <c r="H366" s="119">
        <f t="shared" si="84"/>
        <v>7.2368421052631584</v>
      </c>
      <c r="I366" s="117">
        <f>SUM(I360:I365)</f>
        <v>107</v>
      </c>
      <c r="J366" s="117">
        <f>SUM(J360:J365)</f>
        <v>0</v>
      </c>
      <c r="K366" s="117">
        <f>SUM(K360:K365)</f>
        <v>8</v>
      </c>
      <c r="L366" s="117">
        <f>SUM(L360:L365)</f>
        <v>1</v>
      </c>
      <c r="M366" s="117">
        <f t="shared" si="85"/>
        <v>116</v>
      </c>
      <c r="N366" s="118">
        <f t="shared" si="78"/>
        <v>0.9</v>
      </c>
      <c r="O366" s="119">
        <f t="shared" si="86"/>
        <v>11.496531219028741</v>
      </c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</row>
    <row r="367" spans="1:67" s="24" customFormat="1" ht="13.5" customHeight="1">
      <c r="A367" s="38" t="s">
        <v>35</v>
      </c>
      <c r="B367" s="37">
        <v>1</v>
      </c>
      <c r="C367" s="37">
        <v>0</v>
      </c>
      <c r="D367" s="37">
        <v>0</v>
      </c>
      <c r="E367" s="37">
        <v>0</v>
      </c>
      <c r="F367" s="114">
        <f t="shared" si="83"/>
        <v>1</v>
      </c>
      <c r="G367" s="115">
        <f t="shared" si="80"/>
        <v>0</v>
      </c>
      <c r="H367" s="116">
        <f t="shared" si="84"/>
        <v>0.3289473684210526</v>
      </c>
      <c r="I367" s="114">
        <f>SUM(方向別!B314,方向別!I314,方向別!B367)</f>
        <v>19</v>
      </c>
      <c r="J367" s="114">
        <f>SUM(方向別!C314,方向別!J314,方向別!C367)</f>
        <v>0</v>
      </c>
      <c r="K367" s="114">
        <f>SUM(方向別!D314,方向別!K314,方向別!D367)</f>
        <v>5</v>
      </c>
      <c r="L367" s="114">
        <f>SUM(方向別!E314,方向別!L314,方向別!E367)</f>
        <v>0</v>
      </c>
      <c r="M367" s="114">
        <f t="shared" si="85"/>
        <v>24</v>
      </c>
      <c r="N367" s="115">
        <f t="shared" si="78"/>
        <v>0</v>
      </c>
      <c r="O367" s="116">
        <f t="shared" si="86"/>
        <v>2.3785926660059467</v>
      </c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</row>
    <row r="368" spans="1:67" s="26" customFormat="1" ht="13.5" customHeight="1">
      <c r="A368" s="34" t="s">
        <v>36</v>
      </c>
      <c r="B368" s="33">
        <v>4</v>
      </c>
      <c r="C368" s="33">
        <v>0</v>
      </c>
      <c r="D368" s="33">
        <v>0</v>
      </c>
      <c r="E368" s="33">
        <v>0</v>
      </c>
      <c r="F368" s="111">
        <f t="shared" si="83"/>
        <v>4</v>
      </c>
      <c r="G368" s="112">
        <f t="shared" si="80"/>
        <v>0</v>
      </c>
      <c r="H368" s="113">
        <f t="shared" si="84"/>
        <v>1.3157894736842104</v>
      </c>
      <c r="I368" s="111">
        <f>SUM(方向別!B315,方向別!I315,方向別!B368)</f>
        <v>16</v>
      </c>
      <c r="J368" s="111">
        <f>SUM(方向別!C315,方向別!J315,方向別!C368)</f>
        <v>0</v>
      </c>
      <c r="K368" s="111">
        <f>SUM(方向別!D315,方向別!K315,方向別!D368)</f>
        <v>0</v>
      </c>
      <c r="L368" s="111">
        <f>SUM(方向別!E315,方向別!L315,方向別!E368)</f>
        <v>0</v>
      </c>
      <c r="M368" s="111">
        <f t="shared" si="85"/>
        <v>16</v>
      </c>
      <c r="N368" s="112">
        <f t="shared" si="78"/>
        <v>0</v>
      </c>
      <c r="O368" s="113">
        <f t="shared" si="86"/>
        <v>1.5857284440039643</v>
      </c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</row>
    <row r="369" spans="1:67" s="26" customFormat="1" ht="13.5" customHeight="1">
      <c r="A369" s="34" t="s">
        <v>37</v>
      </c>
      <c r="B369" s="33">
        <v>2</v>
      </c>
      <c r="C369" s="33">
        <v>1</v>
      </c>
      <c r="D369" s="33">
        <v>0</v>
      </c>
      <c r="E369" s="33">
        <v>0</v>
      </c>
      <c r="F369" s="111">
        <f t="shared" si="83"/>
        <v>3</v>
      </c>
      <c r="G369" s="112">
        <f t="shared" si="80"/>
        <v>33.299999999999997</v>
      </c>
      <c r="H369" s="113">
        <f t="shared" si="84"/>
        <v>0.98684210526315785</v>
      </c>
      <c r="I369" s="111">
        <f>SUM(方向別!B316,方向別!I316,方向別!B369)</f>
        <v>12</v>
      </c>
      <c r="J369" s="111">
        <f>SUM(方向別!C316,方向別!J316,方向別!C369)</f>
        <v>1</v>
      </c>
      <c r="K369" s="111">
        <f>SUM(方向別!D316,方向別!K316,方向別!D369)</f>
        <v>0</v>
      </c>
      <c r="L369" s="111">
        <f>SUM(方向別!E316,方向別!L316,方向別!E369)</f>
        <v>0</v>
      </c>
      <c r="M369" s="111">
        <f t="shared" si="85"/>
        <v>13</v>
      </c>
      <c r="N369" s="112">
        <f t="shared" si="78"/>
        <v>7.7</v>
      </c>
      <c r="O369" s="113">
        <f t="shared" si="86"/>
        <v>1.288404360753221</v>
      </c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</row>
    <row r="370" spans="1:67" s="23" customFormat="1" ht="13.5" customHeight="1">
      <c r="A370" s="34" t="s">
        <v>38</v>
      </c>
      <c r="B370" s="33">
        <v>5</v>
      </c>
      <c r="C370" s="33">
        <v>0</v>
      </c>
      <c r="D370" s="33">
        <v>0</v>
      </c>
      <c r="E370" s="33">
        <v>0</v>
      </c>
      <c r="F370" s="111">
        <f t="shared" si="83"/>
        <v>5</v>
      </c>
      <c r="G370" s="112">
        <f t="shared" si="80"/>
        <v>0</v>
      </c>
      <c r="H370" s="113">
        <f t="shared" si="84"/>
        <v>1.6447368421052631</v>
      </c>
      <c r="I370" s="111">
        <f>SUM(方向別!B317,方向別!I317,方向別!B370)</f>
        <v>13</v>
      </c>
      <c r="J370" s="111">
        <f>SUM(方向別!C317,方向別!J317,方向別!C370)</f>
        <v>0</v>
      </c>
      <c r="K370" s="111">
        <f>SUM(方向別!D317,方向別!K317,方向別!D370)</f>
        <v>4</v>
      </c>
      <c r="L370" s="111">
        <f>SUM(方向別!E317,方向別!L317,方向別!E370)</f>
        <v>0</v>
      </c>
      <c r="M370" s="111">
        <f t="shared" si="85"/>
        <v>17</v>
      </c>
      <c r="N370" s="112">
        <f t="shared" si="78"/>
        <v>0</v>
      </c>
      <c r="O370" s="113">
        <f t="shared" si="86"/>
        <v>1.6848364717542121</v>
      </c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</row>
    <row r="371" spans="1:67" s="23" customFormat="1" ht="13.5" customHeight="1">
      <c r="A371" s="34" t="s">
        <v>39</v>
      </c>
      <c r="B371" s="33">
        <v>1</v>
      </c>
      <c r="C371" s="33">
        <v>0</v>
      </c>
      <c r="D371" s="33">
        <v>2</v>
      </c>
      <c r="E371" s="33">
        <v>0</v>
      </c>
      <c r="F371" s="111">
        <f t="shared" si="83"/>
        <v>3</v>
      </c>
      <c r="G371" s="112">
        <f t="shared" si="80"/>
        <v>0</v>
      </c>
      <c r="H371" s="113">
        <f t="shared" si="84"/>
        <v>0.98684210526315785</v>
      </c>
      <c r="I371" s="111">
        <f>SUM(方向別!B318,方向別!I318,方向別!B371)</f>
        <v>14</v>
      </c>
      <c r="J371" s="111">
        <f>SUM(方向別!C318,方向別!J318,方向別!C371)</f>
        <v>0</v>
      </c>
      <c r="K371" s="111">
        <f>SUM(方向別!D318,方向別!K318,方向別!D371)</f>
        <v>2</v>
      </c>
      <c r="L371" s="111">
        <f>SUM(方向別!E318,方向別!L318,方向別!E371)</f>
        <v>0</v>
      </c>
      <c r="M371" s="111">
        <f t="shared" si="85"/>
        <v>16</v>
      </c>
      <c r="N371" s="112">
        <f t="shared" si="78"/>
        <v>0</v>
      </c>
      <c r="O371" s="113">
        <f t="shared" si="86"/>
        <v>1.5857284440039643</v>
      </c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</row>
    <row r="372" spans="1:67" s="24" customFormat="1" ht="13.5" customHeight="1">
      <c r="A372" s="34" t="s">
        <v>40</v>
      </c>
      <c r="B372" s="33">
        <v>2</v>
      </c>
      <c r="C372" s="33">
        <v>0</v>
      </c>
      <c r="D372" s="33">
        <v>0</v>
      </c>
      <c r="E372" s="33">
        <v>0</v>
      </c>
      <c r="F372" s="111">
        <f t="shared" si="83"/>
        <v>2</v>
      </c>
      <c r="G372" s="112">
        <f t="shared" si="80"/>
        <v>0</v>
      </c>
      <c r="H372" s="113">
        <f t="shared" si="84"/>
        <v>0.6578947368421052</v>
      </c>
      <c r="I372" s="111">
        <f>SUM(方向別!B319,方向別!I319,方向別!B372)</f>
        <v>8</v>
      </c>
      <c r="J372" s="111">
        <f>SUM(方向別!C319,方向別!J319,方向別!C372)</f>
        <v>0</v>
      </c>
      <c r="K372" s="111">
        <f>SUM(方向別!D319,方向別!K319,方向別!D372)</f>
        <v>0</v>
      </c>
      <c r="L372" s="111">
        <f>SUM(方向別!E319,方向別!L319,方向別!E372)</f>
        <v>0</v>
      </c>
      <c r="M372" s="111">
        <f t="shared" si="85"/>
        <v>8</v>
      </c>
      <c r="N372" s="112">
        <f t="shared" si="78"/>
        <v>0</v>
      </c>
      <c r="O372" s="113">
        <f t="shared" si="86"/>
        <v>0.79286422200198214</v>
      </c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</row>
    <row r="373" spans="1:67" s="26" customFormat="1" ht="13.5" customHeight="1">
      <c r="A373" s="30" t="s">
        <v>15</v>
      </c>
      <c r="B373" s="117">
        <f>SUM(B367:B372)</f>
        <v>15</v>
      </c>
      <c r="C373" s="117">
        <f>SUM(C367:C372)</f>
        <v>1</v>
      </c>
      <c r="D373" s="117">
        <f>SUM(D367:D372)</f>
        <v>2</v>
      </c>
      <c r="E373" s="117">
        <f>SUM(E367:E372)</f>
        <v>0</v>
      </c>
      <c r="F373" s="117">
        <f t="shared" si="83"/>
        <v>18</v>
      </c>
      <c r="G373" s="118">
        <f t="shared" si="80"/>
        <v>5.6</v>
      </c>
      <c r="H373" s="119">
        <f t="shared" si="84"/>
        <v>5.9210526315789469</v>
      </c>
      <c r="I373" s="117">
        <f>SUM(I367:I372)</f>
        <v>82</v>
      </c>
      <c r="J373" s="117">
        <f>SUM(J367:J372)</f>
        <v>1</v>
      </c>
      <c r="K373" s="117">
        <f>SUM(K367:K372)</f>
        <v>11</v>
      </c>
      <c r="L373" s="117">
        <f>SUM(L367:L372)</f>
        <v>0</v>
      </c>
      <c r="M373" s="117">
        <f t="shared" si="85"/>
        <v>94</v>
      </c>
      <c r="N373" s="118">
        <f t="shared" si="78"/>
        <v>1.1000000000000001</v>
      </c>
      <c r="O373" s="119">
        <f t="shared" si="86"/>
        <v>9.3161546085232896</v>
      </c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</row>
    <row r="374" spans="1:67" s="23" customFormat="1" ht="13.5" customHeight="1">
      <c r="A374" s="34" t="s">
        <v>93</v>
      </c>
      <c r="B374" s="33">
        <v>10</v>
      </c>
      <c r="C374" s="33">
        <v>0</v>
      </c>
      <c r="D374" s="33">
        <v>2</v>
      </c>
      <c r="E374" s="33">
        <v>0</v>
      </c>
      <c r="F374" s="111">
        <f>SUM(B374:E374)</f>
        <v>12</v>
      </c>
      <c r="G374" s="112">
        <f>IF(SUM(C374,E374)=0,0,ROUND(SUM(C374,E374)/F374*100,1))</f>
        <v>0</v>
      </c>
      <c r="H374" s="113">
        <f>IF(F374=0,0,F374/F$377*100)</f>
        <v>3.9473684210526314</v>
      </c>
      <c r="I374" s="111">
        <f>SUM(方向別!B321,方向別!I321,方向別!B374)</f>
        <v>40</v>
      </c>
      <c r="J374" s="111">
        <f>SUM(方向別!C321,方向別!J321,方向別!C374)</f>
        <v>0</v>
      </c>
      <c r="K374" s="111">
        <f>SUM(方向別!D321,方向別!K321,方向別!D374)</f>
        <v>3</v>
      </c>
      <c r="L374" s="111">
        <f>SUM(方向別!E321,方向別!L321,方向別!E374)</f>
        <v>0</v>
      </c>
      <c r="M374" s="111">
        <f>SUM(I374:L374)</f>
        <v>43</v>
      </c>
      <c r="N374" s="112">
        <f>IF(SUM(J374,L374)=0,0,ROUND(SUM(J374,L374)/M374*100,1))</f>
        <v>0</v>
      </c>
      <c r="O374" s="113">
        <f>IF(M374=0,0,M374/M$377*100)</f>
        <v>4.2616451932606543</v>
      </c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</row>
    <row r="375" spans="1:67" s="23" customFormat="1" ht="13.5" customHeight="1">
      <c r="A375" s="34" t="s">
        <v>94</v>
      </c>
      <c r="B375" s="33">
        <v>4</v>
      </c>
      <c r="C375" s="33">
        <v>0</v>
      </c>
      <c r="D375" s="33">
        <v>0</v>
      </c>
      <c r="E375" s="33">
        <v>0</v>
      </c>
      <c r="F375" s="111">
        <f t="shared" ref="F375:F376" si="87">SUM(B375:E375)</f>
        <v>4</v>
      </c>
      <c r="G375" s="112">
        <f t="shared" si="80"/>
        <v>0</v>
      </c>
      <c r="H375" s="113">
        <f t="shared" ref="H375:H376" si="88">IF(F375=0,0,F375/F$377*100)</f>
        <v>1.3157894736842104</v>
      </c>
      <c r="I375" s="111">
        <f>SUM(方向別!B322,方向別!I322,方向別!B375)</f>
        <v>35</v>
      </c>
      <c r="J375" s="111">
        <f>SUM(方向別!C322,方向別!J322,方向別!C375)</f>
        <v>0</v>
      </c>
      <c r="K375" s="111">
        <f>SUM(方向別!D322,方向別!K322,方向別!D375)</f>
        <v>0</v>
      </c>
      <c r="L375" s="111">
        <f>SUM(方向別!E322,方向別!L322,方向別!E375)</f>
        <v>1</v>
      </c>
      <c r="M375" s="111">
        <f t="shared" ref="M375:M376" si="89">SUM(I375:L375)</f>
        <v>36</v>
      </c>
      <c r="N375" s="112">
        <f t="shared" si="78"/>
        <v>2.8</v>
      </c>
      <c r="O375" s="113">
        <f t="shared" ref="O375:O376" si="90">IF(M375=0,0,M375/M$377*100)</f>
        <v>3.5678889990089195</v>
      </c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</row>
    <row r="376" spans="1:67" s="23" customFormat="1" ht="13.5" customHeight="1">
      <c r="A376" s="34" t="s">
        <v>95</v>
      </c>
      <c r="B376" s="33">
        <v>5</v>
      </c>
      <c r="C376" s="33">
        <v>0</v>
      </c>
      <c r="D376" s="33">
        <v>0</v>
      </c>
      <c r="E376" s="33">
        <v>0</v>
      </c>
      <c r="F376" s="111">
        <f t="shared" si="87"/>
        <v>5</v>
      </c>
      <c r="G376" s="112">
        <f t="shared" si="80"/>
        <v>0</v>
      </c>
      <c r="H376" s="113">
        <f t="shared" si="88"/>
        <v>1.6447368421052631</v>
      </c>
      <c r="I376" s="111">
        <f>SUM(方向別!B323,方向別!I323,方向別!B376)</f>
        <v>34</v>
      </c>
      <c r="J376" s="111">
        <f>SUM(方向別!C323,方向別!J323,方向別!C376)</f>
        <v>0</v>
      </c>
      <c r="K376" s="111">
        <f>SUM(方向別!D323,方向別!K323,方向別!D376)</f>
        <v>0</v>
      </c>
      <c r="L376" s="111">
        <f>SUM(方向別!E323,方向別!L323,方向別!E376)</f>
        <v>0</v>
      </c>
      <c r="M376" s="111">
        <f t="shared" si="89"/>
        <v>34</v>
      </c>
      <c r="N376" s="112">
        <f t="shared" si="78"/>
        <v>0</v>
      </c>
      <c r="O376" s="113">
        <f t="shared" si="90"/>
        <v>3.3696729435084243</v>
      </c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</row>
    <row r="377" spans="1:67" s="23" customFormat="1" ht="13.5" customHeight="1">
      <c r="A377" s="30" t="s">
        <v>41</v>
      </c>
      <c r="B377" s="117">
        <f>SUM(B329:B337,B344,B351:B359,B366,B373,B374:B376)</f>
        <v>251</v>
      </c>
      <c r="C377" s="117">
        <f>SUM(C329:C337,C344,C351:C359,C366,C373,C374:C376)</f>
        <v>8</v>
      </c>
      <c r="D377" s="117">
        <f>SUM(D329:D337,D344,D351:D359,D366,D373,D374:D376)</f>
        <v>37</v>
      </c>
      <c r="E377" s="117">
        <f>SUM(E329:E337,E344,E351:E359,E366,E373,E374:E376)</f>
        <v>8</v>
      </c>
      <c r="F377" s="117">
        <f>SUM(B377:E377)</f>
        <v>304</v>
      </c>
      <c r="G377" s="118">
        <f>IF(SUM(C377,E377)=0,0,ROUND(SUM(C377,E377)/F377*100,1))</f>
        <v>5.3</v>
      </c>
      <c r="H377" s="119">
        <f>IF(F377=0,0,F377/F$377*100)</f>
        <v>100</v>
      </c>
      <c r="I377" s="117">
        <f>SUM(I329:I337,I344,I351:I359,I366,I373,I374:I376)</f>
        <v>895</v>
      </c>
      <c r="J377" s="117">
        <f>SUM(J329:J337,J344,J351:J359,J366,J373,J374:J376)</f>
        <v>10</v>
      </c>
      <c r="K377" s="117">
        <f>SUM(K329:K337,K344,K351:K359,K366,K373,K374:K376)</f>
        <v>81</v>
      </c>
      <c r="L377" s="117">
        <f>SUM(L329:L337,L344,L351:L359,L366,L373,L374:L376)</f>
        <v>23</v>
      </c>
      <c r="M377" s="117">
        <f>SUM(I377:L377)</f>
        <v>1009</v>
      </c>
      <c r="N377" s="118">
        <f>IF(SUM(J377,L377)=0,0,ROUND(SUM(J377,L377)/M377*100,1))</f>
        <v>3.3</v>
      </c>
      <c r="O377" s="119">
        <f>IF(M377=0,0,M377/M$377*100)</f>
        <v>100</v>
      </c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</row>
    <row r="378" spans="1:67" s="23" customFormat="1" ht="12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</row>
    <row r="379" spans="1:67" s="23" customFormat="1" ht="12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</row>
    <row r="380" spans="1:67" s="24" customFormat="1" ht="12" customHeight="1">
      <c r="A380" s="49" t="s">
        <v>0</v>
      </c>
      <c r="B380" s="48">
        <v>11</v>
      </c>
      <c r="C380" s="47"/>
      <c r="D380" s="47"/>
      <c r="E380" s="47"/>
      <c r="F380" s="47"/>
      <c r="G380" s="47"/>
      <c r="H380" s="46"/>
      <c r="I380" s="48">
        <v>12</v>
      </c>
      <c r="J380" s="47"/>
      <c r="K380" s="47"/>
      <c r="L380" s="47"/>
      <c r="M380" s="47"/>
      <c r="N380" s="47"/>
      <c r="O380" s="46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</row>
    <row r="381" spans="1:67" s="26" customFormat="1" ht="39.6" customHeight="1">
      <c r="A381" s="92" t="s">
        <v>1</v>
      </c>
      <c r="B381" s="43" t="s">
        <v>2</v>
      </c>
      <c r="C381" s="42" t="s">
        <v>3</v>
      </c>
      <c r="D381" s="41" t="s">
        <v>4</v>
      </c>
      <c r="E381" s="42" t="s">
        <v>5</v>
      </c>
      <c r="F381" s="41" t="s">
        <v>6</v>
      </c>
      <c r="G381" s="41" t="s">
        <v>7</v>
      </c>
      <c r="H381" s="44" t="s">
        <v>8</v>
      </c>
      <c r="I381" s="43" t="s">
        <v>2</v>
      </c>
      <c r="J381" s="41" t="s">
        <v>3</v>
      </c>
      <c r="K381" s="41" t="s">
        <v>4</v>
      </c>
      <c r="L381" s="42" t="s">
        <v>5</v>
      </c>
      <c r="M381" s="41" t="s">
        <v>6</v>
      </c>
      <c r="N381" s="41" t="s">
        <v>7</v>
      </c>
      <c r="O381" s="40" t="s">
        <v>8</v>
      </c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</row>
    <row r="382" spans="1:67" s="23" customFormat="1" ht="13.5" customHeight="1">
      <c r="A382" s="38" t="s">
        <v>84</v>
      </c>
      <c r="B382" s="33">
        <v>1</v>
      </c>
      <c r="C382" s="33">
        <v>0</v>
      </c>
      <c r="D382" s="33">
        <v>0</v>
      </c>
      <c r="E382" s="33">
        <v>0</v>
      </c>
      <c r="F382" s="111">
        <f>SUM(B382:E382)</f>
        <v>1</v>
      </c>
      <c r="G382" s="112">
        <f>IF(SUM(C382,E382)=0,0,ROUND(SUM(C382,E382)/F382*100,1))</f>
        <v>0</v>
      </c>
      <c r="H382" s="113">
        <f>IF(F382=0,0,F382/F$430*100)</f>
        <v>6.666666666666667</v>
      </c>
      <c r="I382" s="33">
        <v>9</v>
      </c>
      <c r="J382" s="33">
        <v>0</v>
      </c>
      <c r="K382" s="33">
        <v>0</v>
      </c>
      <c r="L382" s="33">
        <v>0</v>
      </c>
      <c r="M382" s="111">
        <f>SUM(I382:L382)</f>
        <v>9</v>
      </c>
      <c r="N382" s="112">
        <f>IF(SUM(J382,L382)=0,0,ROUND(SUM(J382,L382)/M382*100,1))</f>
        <v>0</v>
      </c>
      <c r="O382" s="113">
        <f>IF(M382=0,0,M382/M$430*100)</f>
        <v>3.0927835051546393</v>
      </c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</row>
    <row r="383" spans="1:67" s="23" customFormat="1" ht="13.5" customHeight="1">
      <c r="A383" s="34" t="s">
        <v>85</v>
      </c>
      <c r="B383" s="33">
        <v>0</v>
      </c>
      <c r="C383" s="33">
        <v>0</v>
      </c>
      <c r="D383" s="33">
        <v>0</v>
      </c>
      <c r="E383" s="33">
        <v>0</v>
      </c>
      <c r="F383" s="111">
        <f t="shared" ref="F383:F390" si="91">SUM(B383:E383)</f>
        <v>0</v>
      </c>
      <c r="G383" s="112">
        <f t="shared" ref="G383:G430" si="92">IF(SUM(C383,E383)=0,0,ROUND(SUM(C383,E383)/F383*100,1))</f>
        <v>0</v>
      </c>
      <c r="H383" s="113">
        <f t="shared" ref="H383:H390" si="93">IF(F383=0,0,F383/F$430*100)</f>
        <v>0</v>
      </c>
      <c r="I383" s="33">
        <v>0</v>
      </c>
      <c r="J383" s="33">
        <v>0</v>
      </c>
      <c r="K383" s="33">
        <v>0</v>
      </c>
      <c r="L383" s="33">
        <v>0</v>
      </c>
      <c r="M383" s="111">
        <f t="shared" ref="M383:M390" si="94">SUM(I383:L383)</f>
        <v>0</v>
      </c>
      <c r="N383" s="112">
        <f t="shared" ref="N383:N429" si="95">IF(SUM(J383,L383)=0,0,ROUND(SUM(J383,L383)/M383*100,1))</f>
        <v>0</v>
      </c>
      <c r="O383" s="113">
        <f t="shared" ref="O383:O390" si="96">IF(M383=0,0,M383/M$430*100)</f>
        <v>0</v>
      </c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</row>
    <row r="384" spans="1:67" s="23" customFormat="1" ht="13.5" customHeight="1">
      <c r="A384" s="34" t="s">
        <v>86</v>
      </c>
      <c r="B384" s="33">
        <v>0</v>
      </c>
      <c r="C384" s="33">
        <v>0</v>
      </c>
      <c r="D384" s="33">
        <v>0</v>
      </c>
      <c r="E384" s="33">
        <v>0</v>
      </c>
      <c r="F384" s="111">
        <f t="shared" si="91"/>
        <v>0</v>
      </c>
      <c r="G384" s="112">
        <f t="shared" si="92"/>
        <v>0</v>
      </c>
      <c r="H384" s="113">
        <f t="shared" si="93"/>
        <v>0</v>
      </c>
      <c r="I384" s="33">
        <v>4</v>
      </c>
      <c r="J384" s="33">
        <v>0</v>
      </c>
      <c r="K384" s="33">
        <v>0</v>
      </c>
      <c r="L384" s="33">
        <v>0</v>
      </c>
      <c r="M384" s="111">
        <f t="shared" si="94"/>
        <v>4</v>
      </c>
      <c r="N384" s="112">
        <f t="shared" si="95"/>
        <v>0</v>
      </c>
      <c r="O384" s="113">
        <f t="shared" si="96"/>
        <v>1.3745704467353952</v>
      </c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</row>
    <row r="385" spans="1:67" s="23" customFormat="1" ht="13.5" customHeight="1">
      <c r="A385" s="34" t="s">
        <v>87</v>
      </c>
      <c r="B385" s="33">
        <v>0</v>
      </c>
      <c r="C385" s="33">
        <v>0</v>
      </c>
      <c r="D385" s="33">
        <v>0</v>
      </c>
      <c r="E385" s="33">
        <v>0</v>
      </c>
      <c r="F385" s="111">
        <f t="shared" si="91"/>
        <v>0</v>
      </c>
      <c r="G385" s="112">
        <f t="shared" si="92"/>
        <v>0</v>
      </c>
      <c r="H385" s="113">
        <f t="shared" si="93"/>
        <v>0</v>
      </c>
      <c r="I385" s="33">
        <v>1</v>
      </c>
      <c r="J385" s="33">
        <v>0</v>
      </c>
      <c r="K385" s="33">
        <v>0</v>
      </c>
      <c r="L385" s="33">
        <v>0</v>
      </c>
      <c r="M385" s="111">
        <f t="shared" si="94"/>
        <v>1</v>
      </c>
      <c r="N385" s="112">
        <f t="shared" si="95"/>
        <v>0</v>
      </c>
      <c r="O385" s="113">
        <f t="shared" si="96"/>
        <v>0.3436426116838488</v>
      </c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</row>
    <row r="386" spans="1:67" s="23" customFormat="1" ht="13.5" customHeight="1">
      <c r="A386" s="34" t="s">
        <v>88</v>
      </c>
      <c r="B386" s="33">
        <v>1</v>
      </c>
      <c r="C386" s="33">
        <v>0</v>
      </c>
      <c r="D386" s="33">
        <v>0</v>
      </c>
      <c r="E386" s="33">
        <v>0</v>
      </c>
      <c r="F386" s="111">
        <f t="shared" si="91"/>
        <v>1</v>
      </c>
      <c r="G386" s="112">
        <f t="shared" si="92"/>
        <v>0</v>
      </c>
      <c r="H386" s="113">
        <f t="shared" si="93"/>
        <v>6.666666666666667</v>
      </c>
      <c r="I386" s="33">
        <v>0</v>
      </c>
      <c r="J386" s="33">
        <v>0</v>
      </c>
      <c r="K386" s="33">
        <v>0</v>
      </c>
      <c r="L386" s="33">
        <v>1</v>
      </c>
      <c r="M386" s="111">
        <f t="shared" si="94"/>
        <v>1</v>
      </c>
      <c r="N386" s="112">
        <f t="shared" si="95"/>
        <v>100</v>
      </c>
      <c r="O386" s="113">
        <f t="shared" si="96"/>
        <v>0.3436426116838488</v>
      </c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</row>
    <row r="387" spans="1:67" s="23" customFormat="1" ht="13.5" customHeight="1">
      <c r="A387" s="34" t="s">
        <v>89</v>
      </c>
      <c r="B387" s="33">
        <v>0</v>
      </c>
      <c r="C387" s="33">
        <v>0</v>
      </c>
      <c r="D387" s="33">
        <v>0</v>
      </c>
      <c r="E387" s="33">
        <v>0</v>
      </c>
      <c r="F387" s="111">
        <f t="shared" si="91"/>
        <v>0</v>
      </c>
      <c r="G387" s="112">
        <f t="shared" si="92"/>
        <v>0</v>
      </c>
      <c r="H387" s="113">
        <f t="shared" si="93"/>
        <v>0</v>
      </c>
      <c r="I387" s="33">
        <v>0</v>
      </c>
      <c r="J387" s="33">
        <v>0</v>
      </c>
      <c r="K387" s="33">
        <v>0</v>
      </c>
      <c r="L387" s="33">
        <v>0</v>
      </c>
      <c r="M387" s="111">
        <f t="shared" si="94"/>
        <v>0</v>
      </c>
      <c r="N387" s="112">
        <f t="shared" si="95"/>
        <v>0</v>
      </c>
      <c r="O387" s="113">
        <f t="shared" si="96"/>
        <v>0</v>
      </c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</row>
    <row r="388" spans="1:67" s="23" customFormat="1" ht="13.5" customHeight="1">
      <c r="A388" s="34" t="s">
        <v>90</v>
      </c>
      <c r="B388" s="33">
        <v>0</v>
      </c>
      <c r="C388" s="33">
        <v>0</v>
      </c>
      <c r="D388" s="33">
        <v>0</v>
      </c>
      <c r="E388" s="33">
        <v>0</v>
      </c>
      <c r="F388" s="111">
        <f t="shared" si="91"/>
        <v>0</v>
      </c>
      <c r="G388" s="112">
        <f t="shared" si="92"/>
        <v>0</v>
      </c>
      <c r="H388" s="113">
        <f t="shared" si="93"/>
        <v>0</v>
      </c>
      <c r="I388" s="33">
        <v>2</v>
      </c>
      <c r="J388" s="33">
        <v>0</v>
      </c>
      <c r="K388" s="33">
        <v>0</v>
      </c>
      <c r="L388" s="33">
        <v>0</v>
      </c>
      <c r="M388" s="111">
        <f t="shared" si="94"/>
        <v>2</v>
      </c>
      <c r="N388" s="112">
        <f t="shared" si="95"/>
        <v>0</v>
      </c>
      <c r="O388" s="113">
        <f t="shared" si="96"/>
        <v>0.6872852233676976</v>
      </c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</row>
    <row r="389" spans="1:67" s="23" customFormat="1" ht="13.5" customHeight="1">
      <c r="A389" s="34" t="s">
        <v>91</v>
      </c>
      <c r="B389" s="33">
        <v>0</v>
      </c>
      <c r="C389" s="33">
        <v>0</v>
      </c>
      <c r="D389" s="33">
        <v>0</v>
      </c>
      <c r="E389" s="33">
        <v>0</v>
      </c>
      <c r="F389" s="111">
        <f t="shared" si="91"/>
        <v>0</v>
      </c>
      <c r="G389" s="112">
        <f t="shared" si="92"/>
        <v>0</v>
      </c>
      <c r="H389" s="113">
        <f t="shared" si="93"/>
        <v>0</v>
      </c>
      <c r="I389" s="33">
        <v>1</v>
      </c>
      <c r="J389" s="33">
        <v>0</v>
      </c>
      <c r="K389" s="33">
        <v>0</v>
      </c>
      <c r="L389" s="33">
        <v>0</v>
      </c>
      <c r="M389" s="111">
        <f t="shared" si="94"/>
        <v>1</v>
      </c>
      <c r="N389" s="112">
        <f t="shared" si="95"/>
        <v>0</v>
      </c>
      <c r="O389" s="113">
        <f t="shared" si="96"/>
        <v>0.3436426116838488</v>
      </c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</row>
    <row r="390" spans="1:67" s="23" customFormat="1" ht="13.5" customHeight="1">
      <c r="A390" s="34" t="s">
        <v>92</v>
      </c>
      <c r="B390" s="33">
        <v>0</v>
      </c>
      <c r="C390" s="33">
        <v>0</v>
      </c>
      <c r="D390" s="33">
        <v>0</v>
      </c>
      <c r="E390" s="33">
        <v>0</v>
      </c>
      <c r="F390" s="111">
        <f t="shared" si="91"/>
        <v>0</v>
      </c>
      <c r="G390" s="112">
        <f t="shared" si="92"/>
        <v>0</v>
      </c>
      <c r="H390" s="113">
        <f t="shared" si="93"/>
        <v>0</v>
      </c>
      <c r="I390" s="33">
        <v>0</v>
      </c>
      <c r="J390" s="33">
        <v>0</v>
      </c>
      <c r="K390" s="33">
        <v>1</v>
      </c>
      <c r="L390" s="33">
        <v>0</v>
      </c>
      <c r="M390" s="111">
        <f t="shared" si="94"/>
        <v>1</v>
      </c>
      <c r="N390" s="112">
        <f t="shared" si="95"/>
        <v>0</v>
      </c>
      <c r="O390" s="113">
        <f t="shared" si="96"/>
        <v>0.3436426116838488</v>
      </c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</row>
    <row r="391" spans="1:67" s="23" customFormat="1" ht="13.5" customHeight="1">
      <c r="A391" s="38" t="s">
        <v>9</v>
      </c>
      <c r="B391" s="37">
        <v>0</v>
      </c>
      <c r="C391" s="37">
        <v>0</v>
      </c>
      <c r="D391" s="37">
        <v>0</v>
      </c>
      <c r="E391" s="37">
        <v>0</v>
      </c>
      <c r="F391" s="114">
        <f t="shared" ref="F391:F426" si="97">SUM(B391:E391)</f>
        <v>0</v>
      </c>
      <c r="G391" s="115">
        <f t="shared" si="92"/>
        <v>0</v>
      </c>
      <c r="H391" s="116">
        <f t="shared" ref="H391:H430" si="98">IF(F391=0,0,F391/F$430*100)</f>
        <v>0</v>
      </c>
      <c r="I391" s="37">
        <v>0</v>
      </c>
      <c r="J391" s="37">
        <v>0</v>
      </c>
      <c r="K391" s="37">
        <v>0</v>
      </c>
      <c r="L391" s="37">
        <v>2</v>
      </c>
      <c r="M391" s="114">
        <f t="shared" ref="M391:M426" si="99">SUM(I391:L391)</f>
        <v>2</v>
      </c>
      <c r="N391" s="115">
        <f t="shared" si="95"/>
        <v>100</v>
      </c>
      <c r="O391" s="116">
        <f t="shared" ref="O391:O430" si="100">IF(M391=0,0,M391/M$430*100)</f>
        <v>0.6872852233676976</v>
      </c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</row>
    <row r="392" spans="1:67" s="23" customFormat="1" ht="13.5" customHeight="1">
      <c r="A392" s="34" t="s">
        <v>10</v>
      </c>
      <c r="B392" s="33">
        <v>0</v>
      </c>
      <c r="C392" s="33">
        <v>0</v>
      </c>
      <c r="D392" s="33">
        <v>0</v>
      </c>
      <c r="E392" s="33">
        <v>0</v>
      </c>
      <c r="F392" s="111">
        <f t="shared" si="97"/>
        <v>0</v>
      </c>
      <c r="G392" s="112">
        <f t="shared" si="92"/>
        <v>0</v>
      </c>
      <c r="H392" s="113">
        <f t="shared" si="98"/>
        <v>0</v>
      </c>
      <c r="I392" s="33">
        <v>1</v>
      </c>
      <c r="J392" s="33">
        <v>0</v>
      </c>
      <c r="K392" s="33">
        <v>1</v>
      </c>
      <c r="L392" s="33">
        <v>1</v>
      </c>
      <c r="M392" s="111">
        <f t="shared" si="99"/>
        <v>3</v>
      </c>
      <c r="N392" s="112">
        <f t="shared" si="95"/>
        <v>33.299999999999997</v>
      </c>
      <c r="O392" s="113">
        <f t="shared" si="100"/>
        <v>1.0309278350515463</v>
      </c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</row>
    <row r="393" spans="1:67" s="24" customFormat="1" ht="13.5" customHeight="1">
      <c r="A393" s="34" t="s">
        <v>11</v>
      </c>
      <c r="B393" s="33">
        <v>0</v>
      </c>
      <c r="C393" s="33">
        <v>0</v>
      </c>
      <c r="D393" s="33">
        <v>0</v>
      </c>
      <c r="E393" s="33">
        <v>0</v>
      </c>
      <c r="F393" s="111">
        <f t="shared" si="97"/>
        <v>0</v>
      </c>
      <c r="G393" s="112">
        <f t="shared" si="92"/>
        <v>0</v>
      </c>
      <c r="H393" s="113">
        <f t="shared" si="98"/>
        <v>0</v>
      </c>
      <c r="I393" s="33">
        <v>1</v>
      </c>
      <c r="J393" s="33">
        <v>0</v>
      </c>
      <c r="K393" s="33">
        <v>0</v>
      </c>
      <c r="L393" s="33">
        <v>0</v>
      </c>
      <c r="M393" s="111">
        <f t="shared" si="99"/>
        <v>1</v>
      </c>
      <c r="N393" s="112">
        <f t="shared" si="95"/>
        <v>0</v>
      </c>
      <c r="O393" s="113">
        <f t="shared" si="100"/>
        <v>0.3436426116838488</v>
      </c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</row>
    <row r="394" spans="1:67" s="26" customFormat="1" ht="13.5" customHeight="1">
      <c r="A394" s="34" t="s">
        <v>12</v>
      </c>
      <c r="B394" s="33">
        <v>0</v>
      </c>
      <c r="C394" s="33">
        <v>0</v>
      </c>
      <c r="D394" s="33">
        <v>0</v>
      </c>
      <c r="E394" s="33">
        <v>0</v>
      </c>
      <c r="F394" s="111">
        <f t="shared" si="97"/>
        <v>0</v>
      </c>
      <c r="G394" s="112">
        <f t="shared" si="92"/>
        <v>0</v>
      </c>
      <c r="H394" s="113">
        <f t="shared" si="98"/>
        <v>0</v>
      </c>
      <c r="I394" s="33">
        <v>1</v>
      </c>
      <c r="J394" s="33">
        <v>0</v>
      </c>
      <c r="K394" s="33">
        <v>1</v>
      </c>
      <c r="L394" s="33">
        <v>0</v>
      </c>
      <c r="M394" s="111">
        <f t="shared" si="99"/>
        <v>2</v>
      </c>
      <c r="N394" s="112">
        <f t="shared" si="95"/>
        <v>0</v>
      </c>
      <c r="O394" s="113">
        <f t="shared" si="100"/>
        <v>0.6872852233676976</v>
      </c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</row>
    <row r="395" spans="1:67" s="24" customFormat="1" ht="13.5" customHeight="1">
      <c r="A395" s="34" t="s">
        <v>13</v>
      </c>
      <c r="B395" s="33">
        <v>0</v>
      </c>
      <c r="C395" s="33">
        <v>0</v>
      </c>
      <c r="D395" s="33">
        <v>0</v>
      </c>
      <c r="E395" s="33">
        <v>0</v>
      </c>
      <c r="F395" s="111">
        <f t="shared" si="97"/>
        <v>0</v>
      </c>
      <c r="G395" s="112">
        <f t="shared" si="92"/>
        <v>0</v>
      </c>
      <c r="H395" s="113">
        <f t="shared" si="98"/>
        <v>0</v>
      </c>
      <c r="I395" s="33">
        <v>2</v>
      </c>
      <c r="J395" s="33">
        <v>0</v>
      </c>
      <c r="K395" s="33">
        <v>1</v>
      </c>
      <c r="L395" s="33">
        <v>0</v>
      </c>
      <c r="M395" s="111">
        <f t="shared" si="99"/>
        <v>3</v>
      </c>
      <c r="N395" s="112">
        <f t="shared" si="95"/>
        <v>0</v>
      </c>
      <c r="O395" s="113">
        <f t="shared" si="100"/>
        <v>1.0309278350515463</v>
      </c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</row>
    <row r="396" spans="1:67" s="24" customFormat="1" ht="13.5" customHeight="1">
      <c r="A396" s="34" t="s">
        <v>14</v>
      </c>
      <c r="B396" s="33">
        <v>0</v>
      </c>
      <c r="C396" s="33">
        <v>0</v>
      </c>
      <c r="D396" s="33">
        <v>0</v>
      </c>
      <c r="E396" s="33">
        <v>0</v>
      </c>
      <c r="F396" s="111">
        <f t="shared" si="97"/>
        <v>0</v>
      </c>
      <c r="G396" s="112">
        <f t="shared" si="92"/>
        <v>0</v>
      </c>
      <c r="H396" s="113">
        <f t="shared" si="98"/>
        <v>0</v>
      </c>
      <c r="I396" s="33">
        <v>0</v>
      </c>
      <c r="J396" s="33">
        <v>0</v>
      </c>
      <c r="K396" s="33">
        <v>0</v>
      </c>
      <c r="L396" s="33">
        <v>0</v>
      </c>
      <c r="M396" s="111">
        <f t="shared" si="99"/>
        <v>0</v>
      </c>
      <c r="N396" s="112">
        <f t="shared" si="95"/>
        <v>0</v>
      </c>
      <c r="O396" s="113">
        <f t="shared" si="100"/>
        <v>0</v>
      </c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</row>
    <row r="397" spans="1:67" s="24" customFormat="1" ht="13.5" customHeight="1">
      <c r="A397" s="30" t="s">
        <v>15</v>
      </c>
      <c r="B397" s="117">
        <f>SUM(B391:B396)</f>
        <v>0</v>
      </c>
      <c r="C397" s="117">
        <f>SUM(C391:C396)</f>
        <v>0</v>
      </c>
      <c r="D397" s="117">
        <f>SUM(D391:D396)</f>
        <v>0</v>
      </c>
      <c r="E397" s="117">
        <f>SUM(E391:E396)</f>
        <v>0</v>
      </c>
      <c r="F397" s="117">
        <f t="shared" si="97"/>
        <v>0</v>
      </c>
      <c r="G397" s="118">
        <f t="shared" si="92"/>
        <v>0</v>
      </c>
      <c r="H397" s="119">
        <f t="shared" si="98"/>
        <v>0</v>
      </c>
      <c r="I397" s="117">
        <f>SUM(I391:I396)</f>
        <v>5</v>
      </c>
      <c r="J397" s="117">
        <f>SUM(J391:J396)</f>
        <v>0</v>
      </c>
      <c r="K397" s="117">
        <f>SUM(K391:K396)</f>
        <v>3</v>
      </c>
      <c r="L397" s="117">
        <f>SUM(L391:L396)</f>
        <v>3</v>
      </c>
      <c r="M397" s="117">
        <f t="shared" si="99"/>
        <v>11</v>
      </c>
      <c r="N397" s="118">
        <f t="shared" si="95"/>
        <v>27.3</v>
      </c>
      <c r="O397" s="119">
        <f t="shared" si="100"/>
        <v>3.7800687285223367</v>
      </c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</row>
    <row r="398" spans="1:67" s="26" customFormat="1" ht="13.5" customHeight="1">
      <c r="A398" s="38" t="s">
        <v>16</v>
      </c>
      <c r="B398" s="37">
        <v>0</v>
      </c>
      <c r="C398" s="37">
        <v>0</v>
      </c>
      <c r="D398" s="37">
        <v>0</v>
      </c>
      <c r="E398" s="37">
        <v>0</v>
      </c>
      <c r="F398" s="114">
        <f t="shared" si="97"/>
        <v>0</v>
      </c>
      <c r="G398" s="115">
        <f t="shared" si="92"/>
        <v>0</v>
      </c>
      <c r="H398" s="116">
        <f t="shared" si="98"/>
        <v>0</v>
      </c>
      <c r="I398" s="37">
        <v>1</v>
      </c>
      <c r="J398" s="37">
        <v>0</v>
      </c>
      <c r="K398" s="37">
        <v>1</v>
      </c>
      <c r="L398" s="37">
        <v>0</v>
      </c>
      <c r="M398" s="114">
        <f t="shared" si="99"/>
        <v>2</v>
      </c>
      <c r="N398" s="115">
        <f t="shared" si="95"/>
        <v>0</v>
      </c>
      <c r="O398" s="116">
        <f t="shared" si="100"/>
        <v>0.6872852233676976</v>
      </c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</row>
    <row r="399" spans="1:67" s="26" customFormat="1" ht="13.5" customHeight="1">
      <c r="A399" s="34" t="s">
        <v>17</v>
      </c>
      <c r="B399" s="33">
        <v>0</v>
      </c>
      <c r="C399" s="33">
        <v>0</v>
      </c>
      <c r="D399" s="33">
        <v>0</v>
      </c>
      <c r="E399" s="33">
        <v>0</v>
      </c>
      <c r="F399" s="111">
        <f t="shared" si="97"/>
        <v>0</v>
      </c>
      <c r="G399" s="112">
        <f t="shared" si="92"/>
        <v>0</v>
      </c>
      <c r="H399" s="113">
        <f t="shared" si="98"/>
        <v>0</v>
      </c>
      <c r="I399" s="33">
        <v>1</v>
      </c>
      <c r="J399" s="33">
        <v>0</v>
      </c>
      <c r="K399" s="33">
        <v>0</v>
      </c>
      <c r="L399" s="33">
        <v>0</v>
      </c>
      <c r="M399" s="111">
        <f t="shared" si="99"/>
        <v>1</v>
      </c>
      <c r="N399" s="112">
        <f t="shared" si="95"/>
        <v>0</v>
      </c>
      <c r="O399" s="113">
        <f t="shared" si="100"/>
        <v>0.3436426116838488</v>
      </c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</row>
    <row r="400" spans="1:67" s="26" customFormat="1" ht="13.5" customHeight="1">
      <c r="A400" s="34" t="s">
        <v>18</v>
      </c>
      <c r="B400" s="33">
        <v>0</v>
      </c>
      <c r="C400" s="33">
        <v>0</v>
      </c>
      <c r="D400" s="33">
        <v>0</v>
      </c>
      <c r="E400" s="33">
        <v>0</v>
      </c>
      <c r="F400" s="111">
        <f t="shared" si="97"/>
        <v>0</v>
      </c>
      <c r="G400" s="112">
        <f t="shared" si="92"/>
        <v>0</v>
      </c>
      <c r="H400" s="113">
        <f t="shared" si="98"/>
        <v>0</v>
      </c>
      <c r="I400" s="33">
        <v>0</v>
      </c>
      <c r="J400" s="33">
        <v>0</v>
      </c>
      <c r="K400" s="33">
        <v>0</v>
      </c>
      <c r="L400" s="33">
        <v>0</v>
      </c>
      <c r="M400" s="111">
        <f t="shared" si="99"/>
        <v>0</v>
      </c>
      <c r="N400" s="112">
        <f t="shared" si="95"/>
        <v>0</v>
      </c>
      <c r="O400" s="113">
        <f t="shared" si="100"/>
        <v>0</v>
      </c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</row>
    <row r="401" spans="1:67" s="24" customFormat="1" ht="13.5" customHeight="1">
      <c r="A401" s="34" t="s">
        <v>19</v>
      </c>
      <c r="B401" s="33">
        <v>0</v>
      </c>
      <c r="C401" s="33">
        <v>0</v>
      </c>
      <c r="D401" s="33">
        <v>0</v>
      </c>
      <c r="E401" s="33">
        <v>0</v>
      </c>
      <c r="F401" s="111">
        <f t="shared" si="97"/>
        <v>0</v>
      </c>
      <c r="G401" s="112">
        <f t="shared" si="92"/>
        <v>0</v>
      </c>
      <c r="H401" s="113">
        <f t="shared" si="98"/>
        <v>0</v>
      </c>
      <c r="I401" s="33">
        <v>2</v>
      </c>
      <c r="J401" s="33">
        <v>0</v>
      </c>
      <c r="K401" s="33">
        <v>2</v>
      </c>
      <c r="L401" s="33">
        <v>0</v>
      </c>
      <c r="M401" s="111">
        <f t="shared" si="99"/>
        <v>4</v>
      </c>
      <c r="N401" s="112">
        <f t="shared" si="95"/>
        <v>0</v>
      </c>
      <c r="O401" s="113">
        <f t="shared" si="100"/>
        <v>1.3745704467353952</v>
      </c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</row>
    <row r="402" spans="1:67" s="26" customFormat="1" ht="13.5" customHeight="1">
      <c r="A402" s="34" t="s">
        <v>20</v>
      </c>
      <c r="B402" s="33">
        <v>0</v>
      </c>
      <c r="C402" s="33">
        <v>0</v>
      </c>
      <c r="D402" s="33">
        <v>0</v>
      </c>
      <c r="E402" s="33">
        <v>0</v>
      </c>
      <c r="F402" s="111">
        <f t="shared" si="97"/>
        <v>0</v>
      </c>
      <c r="G402" s="112">
        <f t="shared" si="92"/>
        <v>0</v>
      </c>
      <c r="H402" s="113">
        <f t="shared" si="98"/>
        <v>0</v>
      </c>
      <c r="I402" s="33">
        <v>1</v>
      </c>
      <c r="J402" s="33">
        <v>0</v>
      </c>
      <c r="K402" s="33">
        <v>0</v>
      </c>
      <c r="L402" s="33">
        <v>0</v>
      </c>
      <c r="M402" s="111">
        <f t="shared" si="99"/>
        <v>1</v>
      </c>
      <c r="N402" s="112">
        <f t="shared" si="95"/>
        <v>0</v>
      </c>
      <c r="O402" s="113">
        <f t="shared" si="100"/>
        <v>0.3436426116838488</v>
      </c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</row>
    <row r="403" spans="1:67" s="24" customFormat="1" ht="13.5" customHeight="1">
      <c r="A403" s="34" t="s">
        <v>21</v>
      </c>
      <c r="B403" s="33">
        <v>0</v>
      </c>
      <c r="C403" s="33">
        <v>0</v>
      </c>
      <c r="D403" s="33">
        <v>0</v>
      </c>
      <c r="E403" s="33">
        <v>0</v>
      </c>
      <c r="F403" s="111">
        <f t="shared" si="97"/>
        <v>0</v>
      </c>
      <c r="G403" s="112">
        <f t="shared" si="92"/>
        <v>0</v>
      </c>
      <c r="H403" s="113">
        <f t="shared" si="98"/>
        <v>0</v>
      </c>
      <c r="I403" s="33">
        <v>3</v>
      </c>
      <c r="J403" s="33">
        <v>0</v>
      </c>
      <c r="K403" s="33">
        <v>0</v>
      </c>
      <c r="L403" s="33">
        <v>0</v>
      </c>
      <c r="M403" s="111">
        <f t="shared" si="99"/>
        <v>3</v>
      </c>
      <c r="N403" s="112">
        <f t="shared" si="95"/>
        <v>0</v>
      </c>
      <c r="O403" s="113">
        <f t="shared" si="100"/>
        <v>1.0309278350515463</v>
      </c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</row>
    <row r="404" spans="1:67" s="26" customFormat="1" ht="13.5" customHeight="1">
      <c r="A404" s="30" t="s">
        <v>15</v>
      </c>
      <c r="B404" s="117">
        <f>SUM(B398:B403)</f>
        <v>0</v>
      </c>
      <c r="C404" s="117">
        <f>SUM(C398:C403)</f>
        <v>0</v>
      </c>
      <c r="D404" s="117">
        <f>SUM(D398:D403)</f>
        <v>0</v>
      </c>
      <c r="E404" s="117">
        <f>SUM(E398:E403)</f>
        <v>0</v>
      </c>
      <c r="F404" s="117">
        <f t="shared" si="97"/>
        <v>0</v>
      </c>
      <c r="G404" s="118">
        <f t="shared" si="92"/>
        <v>0</v>
      </c>
      <c r="H404" s="119">
        <f t="shared" si="98"/>
        <v>0</v>
      </c>
      <c r="I404" s="117">
        <f>SUM(I398:I403)</f>
        <v>8</v>
      </c>
      <c r="J404" s="117">
        <f>SUM(J398:J403)</f>
        <v>0</v>
      </c>
      <c r="K404" s="117">
        <f>SUM(K398:K403)</f>
        <v>3</v>
      </c>
      <c r="L404" s="117">
        <f>SUM(L398:L403)</f>
        <v>0</v>
      </c>
      <c r="M404" s="117">
        <f t="shared" si="99"/>
        <v>11</v>
      </c>
      <c r="N404" s="118">
        <f t="shared" si="95"/>
        <v>0</v>
      </c>
      <c r="O404" s="119">
        <f t="shared" si="100"/>
        <v>3.7800687285223367</v>
      </c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</row>
    <row r="405" spans="1:67" s="24" customFormat="1" ht="13.5" customHeight="1">
      <c r="A405" s="34" t="s">
        <v>22</v>
      </c>
      <c r="B405" s="33">
        <v>0</v>
      </c>
      <c r="C405" s="33">
        <v>0</v>
      </c>
      <c r="D405" s="33">
        <v>1</v>
      </c>
      <c r="E405" s="33">
        <v>0</v>
      </c>
      <c r="F405" s="111">
        <f t="shared" si="97"/>
        <v>1</v>
      </c>
      <c r="G405" s="112">
        <f t="shared" si="92"/>
        <v>0</v>
      </c>
      <c r="H405" s="113">
        <f t="shared" si="98"/>
        <v>6.666666666666667</v>
      </c>
      <c r="I405" s="33">
        <v>15</v>
      </c>
      <c r="J405" s="33">
        <v>1</v>
      </c>
      <c r="K405" s="33">
        <v>3</v>
      </c>
      <c r="L405" s="33">
        <v>0</v>
      </c>
      <c r="M405" s="111">
        <f t="shared" si="99"/>
        <v>19</v>
      </c>
      <c r="N405" s="112">
        <f t="shared" si="95"/>
        <v>5.3</v>
      </c>
      <c r="O405" s="113">
        <f t="shared" si="100"/>
        <v>6.5292096219931279</v>
      </c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</row>
    <row r="406" spans="1:67" s="26" customFormat="1" ht="13.5" customHeight="1">
      <c r="A406" s="34" t="s">
        <v>23</v>
      </c>
      <c r="B406" s="33">
        <v>0</v>
      </c>
      <c r="C406" s="33">
        <v>0</v>
      </c>
      <c r="D406" s="33">
        <v>1</v>
      </c>
      <c r="E406" s="33">
        <v>0</v>
      </c>
      <c r="F406" s="111">
        <f t="shared" si="97"/>
        <v>1</v>
      </c>
      <c r="G406" s="112">
        <f t="shared" si="92"/>
        <v>0</v>
      </c>
      <c r="H406" s="113">
        <f t="shared" si="98"/>
        <v>6.666666666666667</v>
      </c>
      <c r="I406" s="33">
        <v>12</v>
      </c>
      <c r="J406" s="33">
        <v>0</v>
      </c>
      <c r="K406" s="33">
        <v>1</v>
      </c>
      <c r="L406" s="33">
        <v>1</v>
      </c>
      <c r="M406" s="111">
        <f t="shared" si="99"/>
        <v>14</v>
      </c>
      <c r="N406" s="112">
        <f t="shared" si="95"/>
        <v>7.1</v>
      </c>
      <c r="O406" s="113">
        <f t="shared" si="100"/>
        <v>4.8109965635738838</v>
      </c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</row>
    <row r="407" spans="1:67" s="24" customFormat="1" ht="13.5" customHeight="1">
      <c r="A407" s="34" t="s">
        <v>24</v>
      </c>
      <c r="B407" s="33">
        <v>1</v>
      </c>
      <c r="C407" s="33">
        <v>0</v>
      </c>
      <c r="D407" s="33">
        <v>0</v>
      </c>
      <c r="E407" s="33">
        <v>0</v>
      </c>
      <c r="F407" s="111">
        <f t="shared" si="97"/>
        <v>1</v>
      </c>
      <c r="G407" s="112">
        <f t="shared" si="92"/>
        <v>0</v>
      </c>
      <c r="H407" s="113">
        <f t="shared" si="98"/>
        <v>6.666666666666667</v>
      </c>
      <c r="I407" s="33">
        <v>19</v>
      </c>
      <c r="J407" s="33">
        <v>0</v>
      </c>
      <c r="K407" s="33">
        <v>4</v>
      </c>
      <c r="L407" s="33">
        <v>0</v>
      </c>
      <c r="M407" s="111">
        <f t="shared" si="99"/>
        <v>23</v>
      </c>
      <c r="N407" s="112">
        <f t="shared" si="95"/>
        <v>0</v>
      </c>
      <c r="O407" s="113">
        <f t="shared" si="100"/>
        <v>7.9037800687285218</v>
      </c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</row>
    <row r="408" spans="1:67" s="26" customFormat="1" ht="13.5" customHeight="1">
      <c r="A408" s="34" t="s">
        <v>25</v>
      </c>
      <c r="B408" s="33">
        <v>1</v>
      </c>
      <c r="C408" s="33">
        <v>0</v>
      </c>
      <c r="D408" s="33">
        <v>3</v>
      </c>
      <c r="E408" s="33">
        <v>0</v>
      </c>
      <c r="F408" s="111">
        <f t="shared" si="97"/>
        <v>4</v>
      </c>
      <c r="G408" s="112">
        <f t="shared" si="92"/>
        <v>0</v>
      </c>
      <c r="H408" s="113">
        <f t="shared" si="98"/>
        <v>26.666666666666668</v>
      </c>
      <c r="I408" s="33">
        <v>17</v>
      </c>
      <c r="J408" s="33">
        <v>0</v>
      </c>
      <c r="K408" s="33">
        <v>3</v>
      </c>
      <c r="L408" s="33">
        <v>1</v>
      </c>
      <c r="M408" s="111">
        <f t="shared" si="99"/>
        <v>21</v>
      </c>
      <c r="N408" s="112">
        <f t="shared" si="95"/>
        <v>4.8</v>
      </c>
      <c r="O408" s="113">
        <f t="shared" si="100"/>
        <v>7.216494845360824</v>
      </c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</row>
    <row r="409" spans="1:67" s="26" customFormat="1" ht="13.5" customHeight="1">
      <c r="A409" s="34" t="s">
        <v>26</v>
      </c>
      <c r="B409" s="33">
        <v>0</v>
      </c>
      <c r="C409" s="33">
        <v>0</v>
      </c>
      <c r="D409" s="33">
        <v>1</v>
      </c>
      <c r="E409" s="33">
        <v>0</v>
      </c>
      <c r="F409" s="111">
        <f t="shared" si="97"/>
        <v>1</v>
      </c>
      <c r="G409" s="112">
        <f t="shared" si="92"/>
        <v>0</v>
      </c>
      <c r="H409" s="113">
        <f t="shared" si="98"/>
        <v>6.666666666666667</v>
      </c>
      <c r="I409" s="33">
        <v>13</v>
      </c>
      <c r="J409" s="33">
        <v>0</v>
      </c>
      <c r="K409" s="33">
        <v>4</v>
      </c>
      <c r="L409" s="33">
        <v>1</v>
      </c>
      <c r="M409" s="111">
        <f t="shared" si="99"/>
        <v>18</v>
      </c>
      <c r="N409" s="112">
        <f t="shared" si="95"/>
        <v>5.6</v>
      </c>
      <c r="O409" s="113">
        <f t="shared" si="100"/>
        <v>6.1855670103092786</v>
      </c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</row>
    <row r="410" spans="1:67" s="26" customFormat="1" ht="13.5" customHeight="1">
      <c r="A410" s="34" t="s">
        <v>27</v>
      </c>
      <c r="B410" s="33">
        <v>0</v>
      </c>
      <c r="C410" s="33">
        <v>0</v>
      </c>
      <c r="D410" s="33">
        <v>0</v>
      </c>
      <c r="E410" s="33">
        <v>0</v>
      </c>
      <c r="F410" s="111">
        <f t="shared" si="97"/>
        <v>0</v>
      </c>
      <c r="G410" s="112">
        <f t="shared" si="92"/>
        <v>0</v>
      </c>
      <c r="H410" s="113">
        <f t="shared" si="98"/>
        <v>0</v>
      </c>
      <c r="I410" s="33">
        <v>16</v>
      </c>
      <c r="J410" s="33">
        <v>1</v>
      </c>
      <c r="K410" s="33">
        <v>2</v>
      </c>
      <c r="L410" s="33">
        <v>0</v>
      </c>
      <c r="M410" s="111">
        <f t="shared" si="99"/>
        <v>19</v>
      </c>
      <c r="N410" s="112">
        <f t="shared" si="95"/>
        <v>5.3</v>
      </c>
      <c r="O410" s="113">
        <f t="shared" si="100"/>
        <v>6.5292096219931279</v>
      </c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</row>
    <row r="411" spans="1:67" s="24" customFormat="1" ht="13.5" customHeight="1">
      <c r="A411" s="34" t="s">
        <v>28</v>
      </c>
      <c r="B411" s="33">
        <v>0</v>
      </c>
      <c r="C411" s="33">
        <v>0</v>
      </c>
      <c r="D411" s="33">
        <v>1</v>
      </c>
      <c r="E411" s="33">
        <v>0</v>
      </c>
      <c r="F411" s="111">
        <f t="shared" si="97"/>
        <v>1</v>
      </c>
      <c r="G411" s="112">
        <f t="shared" si="92"/>
        <v>0</v>
      </c>
      <c r="H411" s="113">
        <f t="shared" si="98"/>
        <v>6.666666666666667</v>
      </c>
      <c r="I411" s="33">
        <v>36</v>
      </c>
      <c r="J411" s="33">
        <v>1</v>
      </c>
      <c r="K411" s="33">
        <v>2</v>
      </c>
      <c r="L411" s="33">
        <v>1</v>
      </c>
      <c r="M411" s="111">
        <f t="shared" si="99"/>
        <v>40</v>
      </c>
      <c r="N411" s="112">
        <f t="shared" si="95"/>
        <v>5</v>
      </c>
      <c r="O411" s="113">
        <f t="shared" si="100"/>
        <v>13.745704467353953</v>
      </c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</row>
    <row r="412" spans="1:67" s="24" customFormat="1" ht="13.5" customHeight="1">
      <c r="A412" s="34" t="s">
        <v>51</v>
      </c>
      <c r="B412" s="33">
        <v>1</v>
      </c>
      <c r="C412" s="33">
        <v>0</v>
      </c>
      <c r="D412" s="33">
        <v>2</v>
      </c>
      <c r="E412" s="33">
        <v>0</v>
      </c>
      <c r="F412" s="111">
        <f t="shared" si="97"/>
        <v>3</v>
      </c>
      <c r="G412" s="112">
        <f t="shared" si="92"/>
        <v>0</v>
      </c>
      <c r="H412" s="113">
        <f t="shared" si="98"/>
        <v>20</v>
      </c>
      <c r="I412" s="33">
        <v>13</v>
      </c>
      <c r="J412" s="33">
        <v>0</v>
      </c>
      <c r="K412" s="33">
        <v>2</v>
      </c>
      <c r="L412" s="33">
        <v>0</v>
      </c>
      <c r="M412" s="111">
        <f t="shared" si="99"/>
        <v>15</v>
      </c>
      <c r="N412" s="112">
        <f t="shared" si="95"/>
        <v>0</v>
      </c>
      <c r="O412" s="113">
        <f t="shared" si="100"/>
        <v>5.1546391752577314</v>
      </c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</row>
    <row r="413" spans="1:67" s="24" customFormat="1" ht="13.5" customHeight="1">
      <c r="A413" s="38" t="s">
        <v>29</v>
      </c>
      <c r="B413" s="37">
        <v>0</v>
      </c>
      <c r="C413" s="37">
        <v>0</v>
      </c>
      <c r="D413" s="37">
        <v>0</v>
      </c>
      <c r="E413" s="37">
        <v>0</v>
      </c>
      <c r="F413" s="114">
        <f t="shared" si="97"/>
        <v>0</v>
      </c>
      <c r="G413" s="115">
        <f t="shared" si="92"/>
        <v>0</v>
      </c>
      <c r="H413" s="116">
        <f t="shared" si="98"/>
        <v>0</v>
      </c>
      <c r="I413" s="37">
        <v>6</v>
      </c>
      <c r="J413" s="37">
        <v>0</v>
      </c>
      <c r="K413" s="37">
        <v>1</v>
      </c>
      <c r="L413" s="37">
        <v>0</v>
      </c>
      <c r="M413" s="114">
        <f t="shared" si="99"/>
        <v>7</v>
      </c>
      <c r="N413" s="115">
        <f t="shared" si="95"/>
        <v>0</v>
      </c>
      <c r="O413" s="116">
        <f t="shared" si="100"/>
        <v>2.4054982817869419</v>
      </c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</row>
    <row r="414" spans="1:67" s="26" customFormat="1" ht="13.5" customHeight="1">
      <c r="A414" s="34" t="s">
        <v>30</v>
      </c>
      <c r="B414" s="33">
        <v>0</v>
      </c>
      <c r="C414" s="33">
        <v>0</v>
      </c>
      <c r="D414" s="33">
        <v>0</v>
      </c>
      <c r="E414" s="33">
        <v>0</v>
      </c>
      <c r="F414" s="111">
        <f t="shared" si="97"/>
        <v>0</v>
      </c>
      <c r="G414" s="112">
        <f t="shared" si="92"/>
        <v>0</v>
      </c>
      <c r="H414" s="113">
        <f t="shared" si="98"/>
        <v>0</v>
      </c>
      <c r="I414" s="33">
        <v>5</v>
      </c>
      <c r="J414" s="33">
        <v>0</v>
      </c>
      <c r="K414" s="33">
        <v>0</v>
      </c>
      <c r="L414" s="33">
        <v>0</v>
      </c>
      <c r="M414" s="111">
        <f t="shared" si="99"/>
        <v>5</v>
      </c>
      <c r="N414" s="112">
        <f t="shared" si="95"/>
        <v>0</v>
      </c>
      <c r="O414" s="113">
        <f t="shared" si="100"/>
        <v>1.7182130584192441</v>
      </c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</row>
    <row r="415" spans="1:67" s="26" customFormat="1" ht="13.5" customHeight="1">
      <c r="A415" s="34" t="s">
        <v>31</v>
      </c>
      <c r="B415" s="33">
        <v>0</v>
      </c>
      <c r="C415" s="33">
        <v>0</v>
      </c>
      <c r="D415" s="33">
        <v>0</v>
      </c>
      <c r="E415" s="33">
        <v>0</v>
      </c>
      <c r="F415" s="111">
        <f t="shared" si="97"/>
        <v>0</v>
      </c>
      <c r="G415" s="112">
        <f t="shared" si="92"/>
        <v>0</v>
      </c>
      <c r="H415" s="113">
        <f t="shared" si="98"/>
        <v>0</v>
      </c>
      <c r="I415" s="33">
        <v>7</v>
      </c>
      <c r="J415" s="33">
        <v>0</v>
      </c>
      <c r="K415" s="33">
        <v>0</v>
      </c>
      <c r="L415" s="33">
        <v>0</v>
      </c>
      <c r="M415" s="111">
        <f t="shared" si="99"/>
        <v>7</v>
      </c>
      <c r="N415" s="112">
        <f t="shared" si="95"/>
        <v>0</v>
      </c>
      <c r="O415" s="113">
        <f t="shared" si="100"/>
        <v>2.4054982817869419</v>
      </c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</row>
    <row r="416" spans="1:67" s="26" customFormat="1" ht="13.5" customHeight="1">
      <c r="A416" s="34" t="s">
        <v>32</v>
      </c>
      <c r="B416" s="33">
        <v>0</v>
      </c>
      <c r="C416" s="33">
        <v>0</v>
      </c>
      <c r="D416" s="33">
        <v>0</v>
      </c>
      <c r="E416" s="33">
        <v>0</v>
      </c>
      <c r="F416" s="111">
        <f t="shared" si="97"/>
        <v>0</v>
      </c>
      <c r="G416" s="112">
        <f t="shared" si="92"/>
        <v>0</v>
      </c>
      <c r="H416" s="113">
        <f t="shared" si="98"/>
        <v>0</v>
      </c>
      <c r="I416" s="33">
        <v>3</v>
      </c>
      <c r="J416" s="33">
        <v>0</v>
      </c>
      <c r="K416" s="33">
        <v>1</v>
      </c>
      <c r="L416" s="33">
        <v>0</v>
      </c>
      <c r="M416" s="111">
        <f t="shared" si="99"/>
        <v>4</v>
      </c>
      <c r="N416" s="112">
        <f t="shared" si="95"/>
        <v>0</v>
      </c>
      <c r="O416" s="113">
        <f t="shared" si="100"/>
        <v>1.3745704467353952</v>
      </c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</row>
    <row r="417" spans="1:67" s="24" customFormat="1" ht="13.5" customHeight="1">
      <c r="A417" s="34" t="s">
        <v>33</v>
      </c>
      <c r="B417" s="33">
        <v>0</v>
      </c>
      <c r="C417" s="33">
        <v>0</v>
      </c>
      <c r="D417" s="33">
        <v>0</v>
      </c>
      <c r="E417" s="33">
        <v>0</v>
      </c>
      <c r="F417" s="111">
        <f t="shared" si="97"/>
        <v>0</v>
      </c>
      <c r="G417" s="112">
        <f t="shared" si="92"/>
        <v>0</v>
      </c>
      <c r="H417" s="113">
        <f t="shared" si="98"/>
        <v>0</v>
      </c>
      <c r="I417" s="33">
        <v>1</v>
      </c>
      <c r="J417" s="33">
        <v>0</v>
      </c>
      <c r="K417" s="33">
        <v>0</v>
      </c>
      <c r="L417" s="33">
        <v>0</v>
      </c>
      <c r="M417" s="111">
        <f t="shared" si="99"/>
        <v>1</v>
      </c>
      <c r="N417" s="112">
        <f t="shared" si="95"/>
        <v>0</v>
      </c>
      <c r="O417" s="113">
        <f t="shared" si="100"/>
        <v>0.3436426116838488</v>
      </c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</row>
    <row r="418" spans="1:67" s="26" customFormat="1" ht="13.5" customHeight="1">
      <c r="A418" s="34" t="s">
        <v>34</v>
      </c>
      <c r="B418" s="33">
        <v>0</v>
      </c>
      <c r="C418" s="33">
        <v>0</v>
      </c>
      <c r="D418" s="33">
        <v>0</v>
      </c>
      <c r="E418" s="33">
        <v>0</v>
      </c>
      <c r="F418" s="111">
        <f t="shared" si="97"/>
        <v>0</v>
      </c>
      <c r="G418" s="112">
        <f t="shared" si="92"/>
        <v>0</v>
      </c>
      <c r="H418" s="113">
        <f t="shared" si="98"/>
        <v>0</v>
      </c>
      <c r="I418" s="33">
        <v>3</v>
      </c>
      <c r="J418" s="33">
        <v>0</v>
      </c>
      <c r="K418" s="33">
        <v>0</v>
      </c>
      <c r="L418" s="33">
        <v>0</v>
      </c>
      <c r="M418" s="111">
        <f t="shared" si="99"/>
        <v>3</v>
      </c>
      <c r="N418" s="112">
        <f t="shared" si="95"/>
        <v>0</v>
      </c>
      <c r="O418" s="113">
        <f t="shared" si="100"/>
        <v>1.0309278350515463</v>
      </c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</row>
    <row r="419" spans="1:67" s="24" customFormat="1" ht="13.5" customHeight="1">
      <c r="A419" s="30" t="s">
        <v>15</v>
      </c>
      <c r="B419" s="117">
        <f>SUM(B413:B418)</f>
        <v>0</v>
      </c>
      <c r="C419" s="117">
        <f>SUM(C413:C418)</f>
        <v>0</v>
      </c>
      <c r="D419" s="117">
        <f>SUM(D413:D418)</f>
        <v>0</v>
      </c>
      <c r="E419" s="117">
        <f>SUM(E413:E418)</f>
        <v>0</v>
      </c>
      <c r="F419" s="117">
        <f t="shared" si="97"/>
        <v>0</v>
      </c>
      <c r="G419" s="118">
        <f t="shared" si="92"/>
        <v>0</v>
      </c>
      <c r="H419" s="119">
        <f t="shared" si="98"/>
        <v>0</v>
      </c>
      <c r="I419" s="117">
        <f>SUM(I413:I418)</f>
        <v>25</v>
      </c>
      <c r="J419" s="117">
        <f>SUM(J413:J418)</f>
        <v>0</v>
      </c>
      <c r="K419" s="117">
        <f>SUM(K413:K418)</f>
        <v>2</v>
      </c>
      <c r="L419" s="117">
        <f>SUM(L413:L418)</f>
        <v>0</v>
      </c>
      <c r="M419" s="117">
        <f t="shared" si="99"/>
        <v>27</v>
      </c>
      <c r="N419" s="118">
        <f t="shared" si="95"/>
        <v>0</v>
      </c>
      <c r="O419" s="119">
        <f t="shared" si="100"/>
        <v>9.2783505154639183</v>
      </c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</row>
    <row r="420" spans="1:67" s="24" customFormat="1" ht="13.5" customHeight="1">
      <c r="A420" s="38" t="s">
        <v>35</v>
      </c>
      <c r="B420" s="37">
        <v>0</v>
      </c>
      <c r="C420" s="37">
        <v>0</v>
      </c>
      <c r="D420" s="37">
        <v>0</v>
      </c>
      <c r="E420" s="37">
        <v>0</v>
      </c>
      <c r="F420" s="114">
        <f t="shared" si="97"/>
        <v>0</v>
      </c>
      <c r="G420" s="115">
        <f t="shared" si="92"/>
        <v>0</v>
      </c>
      <c r="H420" s="116">
        <f t="shared" si="98"/>
        <v>0</v>
      </c>
      <c r="I420" s="37">
        <v>3</v>
      </c>
      <c r="J420" s="37">
        <v>0</v>
      </c>
      <c r="K420" s="37">
        <v>1</v>
      </c>
      <c r="L420" s="37">
        <v>0</v>
      </c>
      <c r="M420" s="114">
        <f t="shared" si="99"/>
        <v>4</v>
      </c>
      <c r="N420" s="115">
        <f t="shared" si="95"/>
        <v>0</v>
      </c>
      <c r="O420" s="116">
        <f t="shared" si="100"/>
        <v>1.3745704467353952</v>
      </c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</row>
    <row r="421" spans="1:67" s="26" customFormat="1" ht="13.5" customHeight="1">
      <c r="A421" s="34" t="s">
        <v>36</v>
      </c>
      <c r="B421" s="33">
        <v>0</v>
      </c>
      <c r="C421" s="33">
        <v>0</v>
      </c>
      <c r="D421" s="33">
        <v>0</v>
      </c>
      <c r="E421" s="33">
        <v>0</v>
      </c>
      <c r="F421" s="111">
        <f t="shared" si="97"/>
        <v>0</v>
      </c>
      <c r="G421" s="112">
        <f t="shared" si="92"/>
        <v>0</v>
      </c>
      <c r="H421" s="113">
        <f t="shared" si="98"/>
        <v>0</v>
      </c>
      <c r="I421" s="33">
        <v>4</v>
      </c>
      <c r="J421" s="33">
        <v>1</v>
      </c>
      <c r="K421" s="33">
        <v>1</v>
      </c>
      <c r="L421" s="33">
        <v>0</v>
      </c>
      <c r="M421" s="111">
        <f t="shared" si="99"/>
        <v>6</v>
      </c>
      <c r="N421" s="112">
        <f t="shared" si="95"/>
        <v>16.7</v>
      </c>
      <c r="O421" s="113">
        <f t="shared" si="100"/>
        <v>2.0618556701030926</v>
      </c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</row>
    <row r="422" spans="1:67" s="26" customFormat="1" ht="13.5" customHeight="1">
      <c r="A422" s="34" t="s">
        <v>37</v>
      </c>
      <c r="B422" s="33">
        <v>0</v>
      </c>
      <c r="C422" s="33">
        <v>0</v>
      </c>
      <c r="D422" s="33">
        <v>0</v>
      </c>
      <c r="E422" s="33">
        <v>0</v>
      </c>
      <c r="F422" s="111">
        <f t="shared" si="97"/>
        <v>0</v>
      </c>
      <c r="G422" s="112">
        <f t="shared" si="92"/>
        <v>0</v>
      </c>
      <c r="H422" s="113">
        <f t="shared" si="98"/>
        <v>0</v>
      </c>
      <c r="I422" s="33">
        <v>2</v>
      </c>
      <c r="J422" s="33">
        <v>0</v>
      </c>
      <c r="K422" s="33">
        <v>0</v>
      </c>
      <c r="L422" s="33">
        <v>0</v>
      </c>
      <c r="M422" s="111">
        <f t="shared" si="99"/>
        <v>2</v>
      </c>
      <c r="N422" s="112">
        <f t="shared" si="95"/>
        <v>0</v>
      </c>
      <c r="O422" s="113">
        <f t="shared" si="100"/>
        <v>0.6872852233676976</v>
      </c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</row>
    <row r="423" spans="1:67" s="23" customFormat="1" ht="13.5" customHeight="1">
      <c r="A423" s="34" t="s">
        <v>38</v>
      </c>
      <c r="B423" s="33">
        <v>0</v>
      </c>
      <c r="C423" s="33">
        <v>0</v>
      </c>
      <c r="D423" s="33">
        <v>0</v>
      </c>
      <c r="E423" s="33">
        <v>0</v>
      </c>
      <c r="F423" s="111">
        <f t="shared" si="97"/>
        <v>0</v>
      </c>
      <c r="G423" s="112">
        <f t="shared" si="92"/>
        <v>0</v>
      </c>
      <c r="H423" s="113">
        <f t="shared" si="98"/>
        <v>0</v>
      </c>
      <c r="I423" s="33">
        <v>6</v>
      </c>
      <c r="J423" s="33">
        <v>0</v>
      </c>
      <c r="K423" s="33">
        <v>0</v>
      </c>
      <c r="L423" s="33">
        <v>0</v>
      </c>
      <c r="M423" s="111">
        <f t="shared" si="99"/>
        <v>6</v>
      </c>
      <c r="N423" s="112">
        <f t="shared" si="95"/>
        <v>0</v>
      </c>
      <c r="O423" s="113">
        <f t="shared" si="100"/>
        <v>2.0618556701030926</v>
      </c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</row>
    <row r="424" spans="1:67" s="23" customFormat="1" ht="13.5" customHeight="1">
      <c r="A424" s="34" t="s">
        <v>39</v>
      </c>
      <c r="B424" s="33">
        <v>0</v>
      </c>
      <c r="C424" s="33">
        <v>0</v>
      </c>
      <c r="D424" s="33">
        <v>0</v>
      </c>
      <c r="E424" s="33">
        <v>0</v>
      </c>
      <c r="F424" s="111">
        <f t="shared" si="97"/>
        <v>0</v>
      </c>
      <c r="G424" s="112">
        <f t="shared" si="92"/>
        <v>0</v>
      </c>
      <c r="H424" s="113">
        <f t="shared" si="98"/>
        <v>0</v>
      </c>
      <c r="I424" s="33">
        <v>4</v>
      </c>
      <c r="J424" s="33">
        <v>0</v>
      </c>
      <c r="K424" s="33">
        <v>0</v>
      </c>
      <c r="L424" s="33">
        <v>0</v>
      </c>
      <c r="M424" s="111">
        <f t="shared" si="99"/>
        <v>4</v>
      </c>
      <c r="N424" s="112">
        <f t="shared" si="95"/>
        <v>0</v>
      </c>
      <c r="O424" s="113">
        <f t="shared" si="100"/>
        <v>1.3745704467353952</v>
      </c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</row>
    <row r="425" spans="1:67" s="24" customFormat="1" ht="13.5" customHeight="1">
      <c r="A425" s="34" t="s">
        <v>40</v>
      </c>
      <c r="B425" s="33">
        <v>0</v>
      </c>
      <c r="C425" s="33">
        <v>0</v>
      </c>
      <c r="D425" s="33">
        <v>0</v>
      </c>
      <c r="E425" s="33">
        <v>0</v>
      </c>
      <c r="F425" s="111">
        <f t="shared" si="97"/>
        <v>0</v>
      </c>
      <c r="G425" s="112">
        <f t="shared" si="92"/>
        <v>0</v>
      </c>
      <c r="H425" s="113">
        <f t="shared" si="98"/>
        <v>0</v>
      </c>
      <c r="I425" s="33">
        <v>4</v>
      </c>
      <c r="J425" s="33">
        <v>0</v>
      </c>
      <c r="K425" s="33">
        <v>0</v>
      </c>
      <c r="L425" s="33">
        <v>0</v>
      </c>
      <c r="M425" s="111">
        <f t="shared" si="99"/>
        <v>4</v>
      </c>
      <c r="N425" s="112">
        <f t="shared" si="95"/>
        <v>0</v>
      </c>
      <c r="O425" s="113">
        <f t="shared" si="100"/>
        <v>1.3745704467353952</v>
      </c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</row>
    <row r="426" spans="1:67" s="26" customFormat="1" ht="13.5" customHeight="1">
      <c r="A426" s="30" t="s">
        <v>15</v>
      </c>
      <c r="B426" s="117">
        <f>SUM(B420:B425)</f>
        <v>0</v>
      </c>
      <c r="C426" s="117">
        <f>SUM(C420:C425)</f>
        <v>0</v>
      </c>
      <c r="D426" s="117">
        <f>SUM(D420:D425)</f>
        <v>0</v>
      </c>
      <c r="E426" s="117">
        <f>SUM(E420:E425)</f>
        <v>0</v>
      </c>
      <c r="F426" s="117">
        <f t="shared" si="97"/>
        <v>0</v>
      </c>
      <c r="G426" s="118">
        <f t="shared" si="92"/>
        <v>0</v>
      </c>
      <c r="H426" s="119">
        <f t="shared" si="98"/>
        <v>0</v>
      </c>
      <c r="I426" s="117">
        <f>SUM(I420:I425)</f>
        <v>23</v>
      </c>
      <c r="J426" s="117">
        <f>SUM(J420:J425)</f>
        <v>1</v>
      </c>
      <c r="K426" s="117">
        <f>SUM(K420:K425)</f>
        <v>2</v>
      </c>
      <c r="L426" s="117">
        <f>SUM(L420:L425)</f>
        <v>0</v>
      </c>
      <c r="M426" s="117">
        <f t="shared" si="99"/>
        <v>26</v>
      </c>
      <c r="N426" s="118">
        <f t="shared" si="95"/>
        <v>3.8</v>
      </c>
      <c r="O426" s="119">
        <f t="shared" si="100"/>
        <v>8.934707903780069</v>
      </c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</row>
    <row r="427" spans="1:67" s="23" customFormat="1" ht="13.5" customHeight="1">
      <c r="A427" s="34" t="s">
        <v>93</v>
      </c>
      <c r="B427" s="33">
        <v>0</v>
      </c>
      <c r="C427" s="33">
        <v>0</v>
      </c>
      <c r="D427" s="33">
        <v>0</v>
      </c>
      <c r="E427" s="33">
        <v>0</v>
      </c>
      <c r="F427" s="111">
        <f>SUM(B427:E427)</f>
        <v>0</v>
      </c>
      <c r="G427" s="112">
        <f>IF(SUM(C427,E427)=0,0,ROUND(SUM(C427,E427)/F427*100,1))</f>
        <v>0</v>
      </c>
      <c r="H427" s="113">
        <f>IF(F427=0,0,F427/F$430*100)</f>
        <v>0</v>
      </c>
      <c r="I427" s="33">
        <v>7</v>
      </c>
      <c r="J427" s="33">
        <v>0</v>
      </c>
      <c r="K427" s="33">
        <v>1</v>
      </c>
      <c r="L427" s="33">
        <v>0</v>
      </c>
      <c r="M427" s="111">
        <f>SUM(I427:L427)</f>
        <v>8</v>
      </c>
      <c r="N427" s="112">
        <f>IF(SUM(J427,L427)=0,0,ROUND(SUM(J427,L427)/M427*100,1))</f>
        <v>0</v>
      </c>
      <c r="O427" s="113">
        <f>IF(M427=0,0,M427/M$430*100)</f>
        <v>2.7491408934707904</v>
      </c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</row>
    <row r="428" spans="1:67" s="23" customFormat="1" ht="13.5" customHeight="1">
      <c r="A428" s="34" t="s">
        <v>94</v>
      </c>
      <c r="B428" s="33">
        <v>0</v>
      </c>
      <c r="C428" s="33">
        <v>0</v>
      </c>
      <c r="D428" s="33">
        <v>0</v>
      </c>
      <c r="E428" s="33">
        <v>0</v>
      </c>
      <c r="F428" s="111">
        <f t="shared" ref="F428:F429" si="101">SUM(B428:E428)</f>
        <v>0</v>
      </c>
      <c r="G428" s="112">
        <f t="shared" si="92"/>
        <v>0</v>
      </c>
      <c r="H428" s="113">
        <f t="shared" ref="H428:H429" si="102">IF(F428=0,0,F428/F$430*100)</f>
        <v>0</v>
      </c>
      <c r="I428" s="33">
        <v>11</v>
      </c>
      <c r="J428" s="33">
        <v>0</v>
      </c>
      <c r="K428" s="33">
        <v>1</v>
      </c>
      <c r="L428" s="33">
        <v>0</v>
      </c>
      <c r="M428" s="111">
        <f t="shared" ref="M428:M429" si="103">SUM(I428:L428)</f>
        <v>12</v>
      </c>
      <c r="N428" s="112">
        <f t="shared" si="95"/>
        <v>0</v>
      </c>
      <c r="O428" s="113">
        <f t="shared" ref="O428:O429" si="104">IF(M428=0,0,M428/M$430*100)</f>
        <v>4.1237113402061851</v>
      </c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</row>
    <row r="429" spans="1:67" s="23" customFormat="1" ht="13.5" customHeight="1">
      <c r="A429" s="34" t="s">
        <v>95</v>
      </c>
      <c r="B429" s="33">
        <v>1</v>
      </c>
      <c r="C429" s="33">
        <v>0</v>
      </c>
      <c r="D429" s="33">
        <v>0</v>
      </c>
      <c r="E429" s="33">
        <v>0</v>
      </c>
      <c r="F429" s="111">
        <f t="shared" si="101"/>
        <v>1</v>
      </c>
      <c r="G429" s="112">
        <f t="shared" si="92"/>
        <v>0</v>
      </c>
      <c r="H429" s="113">
        <f t="shared" si="102"/>
        <v>6.666666666666667</v>
      </c>
      <c r="I429" s="33">
        <v>7</v>
      </c>
      <c r="J429" s="33">
        <v>0</v>
      </c>
      <c r="K429" s="33">
        <v>1</v>
      </c>
      <c r="L429" s="33">
        <v>0</v>
      </c>
      <c r="M429" s="111">
        <f t="shared" si="103"/>
        <v>8</v>
      </c>
      <c r="N429" s="112">
        <f t="shared" si="95"/>
        <v>0</v>
      </c>
      <c r="O429" s="113">
        <f t="shared" si="104"/>
        <v>2.7491408934707904</v>
      </c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</row>
    <row r="430" spans="1:67" s="23" customFormat="1" ht="13.5" customHeight="1">
      <c r="A430" s="30" t="s">
        <v>41</v>
      </c>
      <c r="B430" s="117">
        <f>SUM(B382:B390,B397,B404:B412,B419,B426,B427:B429)</f>
        <v>6</v>
      </c>
      <c r="C430" s="117">
        <f>SUM(C382:C390,C397,C404:C412,C419,C426,C427:C429)</f>
        <v>0</v>
      </c>
      <c r="D430" s="117">
        <f>SUM(D382:D390,D397,D404:D412,D419,D426,D427:D429)</f>
        <v>9</v>
      </c>
      <c r="E430" s="117">
        <f>SUM(E382:E390,E397,E404:E412,E419,E426,E427:E429)</f>
        <v>0</v>
      </c>
      <c r="F430" s="117">
        <f>SUM(B430:E430)</f>
        <v>15</v>
      </c>
      <c r="G430" s="118">
        <f t="shared" si="92"/>
        <v>0</v>
      </c>
      <c r="H430" s="119">
        <f t="shared" si="98"/>
        <v>100</v>
      </c>
      <c r="I430" s="117">
        <f>SUM(I382:I390,I397,I404:I412,I419,I426,I427:I429)</f>
        <v>244</v>
      </c>
      <c r="J430" s="117">
        <f>SUM(J382:J390,J397,J404:J412,J419,J426,J427:J429)</f>
        <v>4</v>
      </c>
      <c r="K430" s="117">
        <f>SUM(K382:K390,K397,K404:K412,K419,K426,K427:K429)</f>
        <v>35</v>
      </c>
      <c r="L430" s="117">
        <f>SUM(L382:L390,L397,L404:L412,L419,L426,L427:L429)</f>
        <v>8</v>
      </c>
      <c r="M430" s="117">
        <f>SUM(I430:L430)</f>
        <v>291</v>
      </c>
      <c r="N430" s="118">
        <f>IF(SUM(J430,L430)=0,0,ROUND(SUM(J430,L430)/M430*100,1))</f>
        <v>4.0999999999999996</v>
      </c>
      <c r="O430" s="119">
        <f t="shared" si="100"/>
        <v>100</v>
      </c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</row>
    <row r="433" spans="1:67" s="24" customFormat="1" ht="12" customHeight="1">
      <c r="A433" s="49" t="s">
        <v>0</v>
      </c>
      <c r="B433" s="48">
        <v>13</v>
      </c>
      <c r="C433" s="47"/>
      <c r="D433" s="47"/>
      <c r="E433" s="47"/>
      <c r="F433" s="47"/>
      <c r="G433" s="47"/>
      <c r="H433" s="46"/>
      <c r="I433" s="48">
        <v>14</v>
      </c>
      <c r="J433" s="47"/>
      <c r="K433" s="47"/>
      <c r="L433" s="47"/>
      <c r="M433" s="47"/>
      <c r="N433" s="47"/>
      <c r="O433" s="46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</row>
    <row r="434" spans="1:67" s="26" customFormat="1" ht="39.6" customHeight="1">
      <c r="A434" s="92" t="s">
        <v>1</v>
      </c>
      <c r="B434" s="43" t="s">
        <v>2</v>
      </c>
      <c r="C434" s="42" t="s">
        <v>3</v>
      </c>
      <c r="D434" s="41" t="s">
        <v>4</v>
      </c>
      <c r="E434" s="42" t="s">
        <v>5</v>
      </c>
      <c r="F434" s="41" t="s">
        <v>6</v>
      </c>
      <c r="G434" s="41" t="s">
        <v>7</v>
      </c>
      <c r="H434" s="44" t="s">
        <v>8</v>
      </c>
      <c r="I434" s="43" t="s">
        <v>2</v>
      </c>
      <c r="J434" s="41" t="s">
        <v>3</v>
      </c>
      <c r="K434" s="41" t="s">
        <v>4</v>
      </c>
      <c r="L434" s="42" t="s">
        <v>5</v>
      </c>
      <c r="M434" s="41" t="s">
        <v>6</v>
      </c>
      <c r="N434" s="41" t="s">
        <v>7</v>
      </c>
      <c r="O434" s="40" t="s">
        <v>8</v>
      </c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</row>
    <row r="435" spans="1:67" s="23" customFormat="1" ht="13.5" customHeight="1">
      <c r="A435" s="38" t="s">
        <v>84</v>
      </c>
      <c r="B435" s="33">
        <v>74</v>
      </c>
      <c r="C435" s="33">
        <v>14</v>
      </c>
      <c r="D435" s="33">
        <v>1</v>
      </c>
      <c r="E435" s="33">
        <v>0</v>
      </c>
      <c r="F435" s="111">
        <f>SUM(B435:E435)</f>
        <v>89</v>
      </c>
      <c r="G435" s="112">
        <f>IF(SUM(C435,E435)=0,0,ROUND(SUM(C435,E435)/F435*100,1))</f>
        <v>15.7</v>
      </c>
      <c r="H435" s="113">
        <f>IF(F435=0,0,F435/F$483*100)</f>
        <v>2.2779626311748147</v>
      </c>
      <c r="I435" s="33">
        <v>21</v>
      </c>
      <c r="J435" s="33">
        <v>0</v>
      </c>
      <c r="K435" s="33">
        <v>2</v>
      </c>
      <c r="L435" s="33">
        <v>1</v>
      </c>
      <c r="M435" s="111">
        <f>SUM(I435:L435)</f>
        <v>24</v>
      </c>
      <c r="N435" s="112">
        <f>IF(SUM(J435,L435)=0,0,ROUND(SUM(J435,L435)/M435*100,1))</f>
        <v>4.2</v>
      </c>
      <c r="O435" s="113">
        <f>IF(M435=0,0,M435/M$483*100)</f>
        <v>1.639344262295082</v>
      </c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</row>
    <row r="436" spans="1:67" s="23" customFormat="1" ht="13.5" customHeight="1">
      <c r="A436" s="34" t="s">
        <v>85</v>
      </c>
      <c r="B436" s="33">
        <v>46</v>
      </c>
      <c r="C436" s="33">
        <v>10</v>
      </c>
      <c r="D436" s="33">
        <v>2</v>
      </c>
      <c r="E436" s="33">
        <v>0</v>
      </c>
      <c r="F436" s="111">
        <f t="shared" ref="F436:F443" si="105">SUM(B436:E436)</f>
        <v>58</v>
      </c>
      <c r="G436" s="112">
        <f t="shared" ref="G436:G483" si="106">IF(SUM(C436,E436)=0,0,ROUND(SUM(C436,E436)/F436*100,1))</f>
        <v>17.2</v>
      </c>
      <c r="H436" s="113">
        <f t="shared" ref="H436:H443" si="107">IF(F436=0,0,F436/F$483*100)</f>
        <v>1.4845149731251599</v>
      </c>
      <c r="I436" s="33">
        <v>15</v>
      </c>
      <c r="J436" s="33">
        <v>0</v>
      </c>
      <c r="K436" s="33">
        <v>0</v>
      </c>
      <c r="L436" s="33">
        <v>2</v>
      </c>
      <c r="M436" s="111">
        <f t="shared" ref="M436:M443" si="108">SUM(I436:L436)</f>
        <v>17</v>
      </c>
      <c r="N436" s="112">
        <f t="shared" ref="N436:N483" si="109">IF(SUM(J436,L436)=0,0,ROUND(SUM(J436,L436)/M436*100,1))</f>
        <v>11.8</v>
      </c>
      <c r="O436" s="113">
        <f t="shared" ref="O436:O443" si="110">IF(M436=0,0,M436/M$483*100)</f>
        <v>1.1612021857923498</v>
      </c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</row>
    <row r="437" spans="1:67" s="23" customFormat="1" ht="13.5" customHeight="1">
      <c r="A437" s="34" t="s">
        <v>86</v>
      </c>
      <c r="B437" s="33">
        <v>33</v>
      </c>
      <c r="C437" s="33">
        <v>4</v>
      </c>
      <c r="D437" s="33">
        <v>3</v>
      </c>
      <c r="E437" s="33">
        <v>0</v>
      </c>
      <c r="F437" s="111">
        <f t="shared" si="105"/>
        <v>40</v>
      </c>
      <c r="G437" s="112">
        <f t="shared" si="106"/>
        <v>10</v>
      </c>
      <c r="H437" s="113">
        <f t="shared" si="107"/>
        <v>1.0238034297414897</v>
      </c>
      <c r="I437" s="33">
        <v>3</v>
      </c>
      <c r="J437" s="33">
        <v>0</v>
      </c>
      <c r="K437" s="33">
        <v>0</v>
      </c>
      <c r="L437" s="33">
        <v>1</v>
      </c>
      <c r="M437" s="111">
        <f t="shared" si="108"/>
        <v>4</v>
      </c>
      <c r="N437" s="112">
        <f t="shared" si="109"/>
        <v>25</v>
      </c>
      <c r="O437" s="113">
        <f t="shared" si="110"/>
        <v>0.27322404371584702</v>
      </c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</row>
    <row r="438" spans="1:67" s="23" customFormat="1" ht="13.5" customHeight="1">
      <c r="A438" s="34" t="s">
        <v>87</v>
      </c>
      <c r="B438" s="33">
        <v>25</v>
      </c>
      <c r="C438" s="33">
        <v>3</v>
      </c>
      <c r="D438" s="33">
        <v>0</v>
      </c>
      <c r="E438" s="33">
        <v>0</v>
      </c>
      <c r="F438" s="111">
        <f t="shared" si="105"/>
        <v>28</v>
      </c>
      <c r="G438" s="112">
        <f t="shared" si="106"/>
        <v>10.7</v>
      </c>
      <c r="H438" s="113">
        <f t="shared" si="107"/>
        <v>0.71666240081904276</v>
      </c>
      <c r="I438" s="33">
        <v>5</v>
      </c>
      <c r="J438" s="33">
        <v>0</v>
      </c>
      <c r="K438" s="33">
        <v>0</v>
      </c>
      <c r="L438" s="33">
        <v>0</v>
      </c>
      <c r="M438" s="111">
        <f t="shared" si="108"/>
        <v>5</v>
      </c>
      <c r="N438" s="112">
        <f t="shared" si="109"/>
        <v>0</v>
      </c>
      <c r="O438" s="113">
        <f t="shared" si="110"/>
        <v>0.34153005464480873</v>
      </c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</row>
    <row r="439" spans="1:67" s="23" customFormat="1" ht="13.5" customHeight="1">
      <c r="A439" s="34" t="s">
        <v>88</v>
      </c>
      <c r="B439" s="33">
        <v>8</v>
      </c>
      <c r="C439" s="33">
        <v>1</v>
      </c>
      <c r="D439" s="33">
        <v>1</v>
      </c>
      <c r="E439" s="33">
        <v>1</v>
      </c>
      <c r="F439" s="111">
        <f t="shared" si="105"/>
        <v>11</v>
      </c>
      <c r="G439" s="112">
        <f t="shared" si="106"/>
        <v>18.2</v>
      </c>
      <c r="H439" s="113">
        <f t="shared" si="107"/>
        <v>0.28154594317890963</v>
      </c>
      <c r="I439" s="33">
        <v>0</v>
      </c>
      <c r="J439" s="33">
        <v>0</v>
      </c>
      <c r="K439" s="33">
        <v>0</v>
      </c>
      <c r="L439" s="33">
        <v>0</v>
      </c>
      <c r="M439" s="111">
        <f t="shared" si="108"/>
        <v>0</v>
      </c>
      <c r="N439" s="112">
        <f t="shared" si="109"/>
        <v>0</v>
      </c>
      <c r="O439" s="113">
        <f t="shared" si="110"/>
        <v>0</v>
      </c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</row>
    <row r="440" spans="1:67" s="23" customFormat="1" ht="13.5" customHeight="1">
      <c r="A440" s="34" t="s">
        <v>89</v>
      </c>
      <c r="B440" s="33">
        <v>9</v>
      </c>
      <c r="C440" s="33">
        <v>0</v>
      </c>
      <c r="D440" s="33">
        <v>2</v>
      </c>
      <c r="E440" s="33">
        <v>1</v>
      </c>
      <c r="F440" s="111">
        <f t="shared" si="105"/>
        <v>12</v>
      </c>
      <c r="G440" s="112">
        <f t="shared" si="106"/>
        <v>8.3000000000000007</v>
      </c>
      <c r="H440" s="113">
        <f t="shared" si="107"/>
        <v>0.30714102892244688</v>
      </c>
      <c r="I440" s="33">
        <v>1</v>
      </c>
      <c r="J440" s="33">
        <v>0</v>
      </c>
      <c r="K440" s="33">
        <v>1</v>
      </c>
      <c r="L440" s="33">
        <v>0</v>
      </c>
      <c r="M440" s="111">
        <f t="shared" si="108"/>
        <v>2</v>
      </c>
      <c r="N440" s="112">
        <f t="shared" si="109"/>
        <v>0</v>
      </c>
      <c r="O440" s="113">
        <f t="shared" si="110"/>
        <v>0.13661202185792351</v>
      </c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</row>
    <row r="441" spans="1:67" s="23" customFormat="1" ht="13.5" customHeight="1">
      <c r="A441" s="34" t="s">
        <v>90</v>
      </c>
      <c r="B441" s="33">
        <v>8</v>
      </c>
      <c r="C441" s="33">
        <v>0</v>
      </c>
      <c r="D441" s="33">
        <v>0</v>
      </c>
      <c r="E441" s="33">
        <v>2</v>
      </c>
      <c r="F441" s="111">
        <f t="shared" si="105"/>
        <v>10</v>
      </c>
      <c r="G441" s="112">
        <f t="shared" si="106"/>
        <v>20</v>
      </c>
      <c r="H441" s="113">
        <f t="shared" si="107"/>
        <v>0.25595085743537244</v>
      </c>
      <c r="I441" s="33">
        <v>2</v>
      </c>
      <c r="J441" s="33">
        <v>0</v>
      </c>
      <c r="K441" s="33">
        <v>1</v>
      </c>
      <c r="L441" s="33">
        <v>1</v>
      </c>
      <c r="M441" s="111">
        <f t="shared" si="108"/>
        <v>4</v>
      </c>
      <c r="N441" s="112">
        <f t="shared" si="109"/>
        <v>25</v>
      </c>
      <c r="O441" s="113">
        <f t="shared" si="110"/>
        <v>0.27322404371584702</v>
      </c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</row>
    <row r="442" spans="1:67" s="23" customFormat="1" ht="13.5" customHeight="1">
      <c r="A442" s="34" t="s">
        <v>91</v>
      </c>
      <c r="B442" s="33">
        <v>13</v>
      </c>
      <c r="C442" s="33">
        <v>2</v>
      </c>
      <c r="D442" s="33">
        <v>2</v>
      </c>
      <c r="E442" s="33">
        <v>2</v>
      </c>
      <c r="F442" s="111">
        <f t="shared" si="105"/>
        <v>19</v>
      </c>
      <c r="G442" s="112">
        <f t="shared" si="106"/>
        <v>21.1</v>
      </c>
      <c r="H442" s="113">
        <f t="shared" si="107"/>
        <v>0.48630662912720762</v>
      </c>
      <c r="I442" s="33">
        <v>4</v>
      </c>
      <c r="J442" s="33">
        <v>0</v>
      </c>
      <c r="K442" s="33">
        <v>0</v>
      </c>
      <c r="L442" s="33">
        <v>1</v>
      </c>
      <c r="M442" s="111">
        <f t="shared" si="108"/>
        <v>5</v>
      </c>
      <c r="N442" s="112">
        <f t="shared" si="109"/>
        <v>20</v>
      </c>
      <c r="O442" s="113">
        <f t="shared" si="110"/>
        <v>0.34153005464480873</v>
      </c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</row>
    <row r="443" spans="1:67" s="23" customFormat="1" ht="13.5" customHeight="1">
      <c r="A443" s="34" t="s">
        <v>92</v>
      </c>
      <c r="B443" s="33">
        <v>53</v>
      </c>
      <c r="C443" s="33">
        <v>3</v>
      </c>
      <c r="D443" s="33">
        <v>8</v>
      </c>
      <c r="E443" s="33">
        <v>5</v>
      </c>
      <c r="F443" s="111">
        <f t="shared" si="105"/>
        <v>69</v>
      </c>
      <c r="G443" s="112">
        <f t="shared" si="106"/>
        <v>11.6</v>
      </c>
      <c r="H443" s="113">
        <f t="shared" si="107"/>
        <v>1.7660609163040697</v>
      </c>
      <c r="I443" s="33">
        <v>20</v>
      </c>
      <c r="J443" s="33">
        <v>1</v>
      </c>
      <c r="K443" s="33">
        <v>5</v>
      </c>
      <c r="L443" s="33">
        <v>1</v>
      </c>
      <c r="M443" s="111">
        <f t="shared" si="108"/>
        <v>27</v>
      </c>
      <c r="N443" s="112">
        <f t="shared" si="109"/>
        <v>7.4</v>
      </c>
      <c r="O443" s="113">
        <f t="shared" si="110"/>
        <v>1.8442622950819672</v>
      </c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</row>
    <row r="444" spans="1:67" s="23" customFormat="1" ht="13.5" customHeight="1">
      <c r="A444" s="38" t="s">
        <v>9</v>
      </c>
      <c r="B444" s="37">
        <v>16</v>
      </c>
      <c r="C444" s="37">
        <v>0</v>
      </c>
      <c r="D444" s="37">
        <v>4</v>
      </c>
      <c r="E444" s="37">
        <v>1</v>
      </c>
      <c r="F444" s="114">
        <f t="shared" ref="F444:F483" si="111">SUM(B444:E444)</f>
        <v>21</v>
      </c>
      <c r="G444" s="115">
        <f t="shared" si="106"/>
        <v>4.8</v>
      </c>
      <c r="H444" s="116">
        <f t="shared" ref="H444:H483" si="112">IF(F444=0,0,F444/F$483*100)</f>
        <v>0.53749680061428207</v>
      </c>
      <c r="I444" s="37">
        <v>5</v>
      </c>
      <c r="J444" s="37">
        <v>0</v>
      </c>
      <c r="K444" s="37">
        <v>0</v>
      </c>
      <c r="L444" s="37">
        <v>0</v>
      </c>
      <c r="M444" s="114">
        <f t="shared" ref="M444:M483" si="113">SUM(I444:L444)</f>
        <v>5</v>
      </c>
      <c r="N444" s="115">
        <f t="shared" si="109"/>
        <v>0</v>
      </c>
      <c r="O444" s="116">
        <f t="shared" ref="O444:O483" si="114">IF(M444=0,0,M444/M$483*100)</f>
        <v>0.34153005464480873</v>
      </c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</row>
    <row r="445" spans="1:67" s="23" customFormat="1" ht="13.5" customHeight="1">
      <c r="A445" s="34" t="s">
        <v>10</v>
      </c>
      <c r="B445" s="33">
        <v>25</v>
      </c>
      <c r="C445" s="33">
        <v>1</v>
      </c>
      <c r="D445" s="33">
        <v>5</v>
      </c>
      <c r="E445" s="33">
        <v>0</v>
      </c>
      <c r="F445" s="111">
        <f t="shared" si="111"/>
        <v>31</v>
      </c>
      <c r="G445" s="112">
        <f t="shared" si="106"/>
        <v>3.2</v>
      </c>
      <c r="H445" s="113">
        <f t="shared" si="112"/>
        <v>0.79344765804965445</v>
      </c>
      <c r="I445" s="33">
        <v>6</v>
      </c>
      <c r="J445" s="33">
        <v>0</v>
      </c>
      <c r="K445" s="33">
        <v>1</v>
      </c>
      <c r="L445" s="33">
        <v>1</v>
      </c>
      <c r="M445" s="111">
        <f t="shared" si="113"/>
        <v>8</v>
      </c>
      <c r="N445" s="112">
        <f t="shared" si="109"/>
        <v>12.5</v>
      </c>
      <c r="O445" s="113">
        <f t="shared" si="114"/>
        <v>0.54644808743169404</v>
      </c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</row>
    <row r="446" spans="1:67" s="24" customFormat="1" ht="13.5" customHeight="1">
      <c r="A446" s="34" t="s">
        <v>11</v>
      </c>
      <c r="B446" s="33">
        <v>20</v>
      </c>
      <c r="C446" s="33">
        <v>1</v>
      </c>
      <c r="D446" s="33">
        <v>9</v>
      </c>
      <c r="E446" s="33">
        <v>4</v>
      </c>
      <c r="F446" s="111">
        <f t="shared" si="111"/>
        <v>34</v>
      </c>
      <c r="G446" s="112">
        <f t="shared" si="106"/>
        <v>14.7</v>
      </c>
      <c r="H446" s="113">
        <f t="shared" si="112"/>
        <v>0.87023291528026614</v>
      </c>
      <c r="I446" s="33">
        <v>6</v>
      </c>
      <c r="J446" s="33">
        <v>1</v>
      </c>
      <c r="K446" s="33">
        <v>1</v>
      </c>
      <c r="L446" s="33">
        <v>1</v>
      </c>
      <c r="M446" s="111">
        <f t="shared" si="113"/>
        <v>9</v>
      </c>
      <c r="N446" s="112">
        <f t="shared" si="109"/>
        <v>22.2</v>
      </c>
      <c r="O446" s="113">
        <f t="shared" si="114"/>
        <v>0.61475409836065575</v>
      </c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</row>
    <row r="447" spans="1:67" s="26" customFormat="1" ht="13.5" customHeight="1">
      <c r="A447" s="34" t="s">
        <v>12</v>
      </c>
      <c r="B447" s="33">
        <v>22</v>
      </c>
      <c r="C447" s="33">
        <v>0</v>
      </c>
      <c r="D447" s="33">
        <v>10</v>
      </c>
      <c r="E447" s="33">
        <v>3</v>
      </c>
      <c r="F447" s="111">
        <f t="shared" si="111"/>
        <v>35</v>
      </c>
      <c r="G447" s="112">
        <f t="shared" si="106"/>
        <v>8.6</v>
      </c>
      <c r="H447" s="113">
        <f t="shared" si="112"/>
        <v>0.89582800102380356</v>
      </c>
      <c r="I447" s="33">
        <v>9</v>
      </c>
      <c r="J447" s="33">
        <v>1</v>
      </c>
      <c r="K447" s="33">
        <v>0</v>
      </c>
      <c r="L447" s="33">
        <v>1</v>
      </c>
      <c r="M447" s="111">
        <f t="shared" si="113"/>
        <v>11</v>
      </c>
      <c r="N447" s="112">
        <f t="shared" si="109"/>
        <v>18.2</v>
      </c>
      <c r="O447" s="113">
        <f t="shared" si="114"/>
        <v>0.75136612021857918</v>
      </c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</row>
    <row r="448" spans="1:67" s="24" customFormat="1" ht="13.5" customHeight="1">
      <c r="A448" s="34" t="s">
        <v>13</v>
      </c>
      <c r="B448" s="33">
        <v>28</v>
      </c>
      <c r="C448" s="33">
        <v>2</v>
      </c>
      <c r="D448" s="33">
        <v>9</v>
      </c>
      <c r="E448" s="33">
        <v>3</v>
      </c>
      <c r="F448" s="111">
        <f t="shared" si="111"/>
        <v>42</v>
      </c>
      <c r="G448" s="112">
        <f t="shared" si="106"/>
        <v>11.9</v>
      </c>
      <c r="H448" s="113">
        <f t="shared" si="112"/>
        <v>1.0749936012285641</v>
      </c>
      <c r="I448" s="33">
        <v>11</v>
      </c>
      <c r="J448" s="33">
        <v>0</v>
      </c>
      <c r="K448" s="33">
        <v>0</v>
      </c>
      <c r="L448" s="33">
        <v>1</v>
      </c>
      <c r="M448" s="111">
        <f t="shared" si="113"/>
        <v>12</v>
      </c>
      <c r="N448" s="112">
        <f t="shared" si="109"/>
        <v>8.3000000000000007</v>
      </c>
      <c r="O448" s="113">
        <f t="shared" si="114"/>
        <v>0.81967213114754101</v>
      </c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</row>
    <row r="449" spans="1:67" s="24" customFormat="1" ht="13.5" customHeight="1">
      <c r="A449" s="34" t="s">
        <v>14</v>
      </c>
      <c r="B449" s="33">
        <v>25</v>
      </c>
      <c r="C449" s="33">
        <v>2</v>
      </c>
      <c r="D449" s="33">
        <v>9</v>
      </c>
      <c r="E449" s="33">
        <v>3</v>
      </c>
      <c r="F449" s="111">
        <f t="shared" si="111"/>
        <v>39</v>
      </c>
      <c r="G449" s="112">
        <f t="shared" si="106"/>
        <v>12.8</v>
      </c>
      <c r="H449" s="113">
        <f t="shared" si="112"/>
        <v>0.99820834399795244</v>
      </c>
      <c r="I449" s="33">
        <v>12</v>
      </c>
      <c r="J449" s="33">
        <v>3</v>
      </c>
      <c r="K449" s="33">
        <v>2</v>
      </c>
      <c r="L449" s="33">
        <v>1</v>
      </c>
      <c r="M449" s="111">
        <f t="shared" si="113"/>
        <v>18</v>
      </c>
      <c r="N449" s="112">
        <f t="shared" si="109"/>
        <v>22.2</v>
      </c>
      <c r="O449" s="113">
        <f t="shared" si="114"/>
        <v>1.2295081967213115</v>
      </c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</row>
    <row r="450" spans="1:67" s="24" customFormat="1" ht="13.5" customHeight="1">
      <c r="A450" s="30" t="s">
        <v>15</v>
      </c>
      <c r="B450" s="117">
        <f>SUM(B444:B449)</f>
        <v>136</v>
      </c>
      <c r="C450" s="117">
        <f>SUM(C444:C449)</f>
        <v>6</v>
      </c>
      <c r="D450" s="117">
        <f>SUM(D444:D449)</f>
        <v>46</v>
      </c>
      <c r="E450" s="117">
        <f>SUM(E444:E449)</f>
        <v>14</v>
      </c>
      <c r="F450" s="117">
        <f t="shared" si="111"/>
        <v>202</v>
      </c>
      <c r="G450" s="118">
        <f t="shared" si="106"/>
        <v>9.9</v>
      </c>
      <c r="H450" s="119">
        <f t="shared" si="112"/>
        <v>5.1702073201945229</v>
      </c>
      <c r="I450" s="117">
        <f>SUM(I444:I449)</f>
        <v>49</v>
      </c>
      <c r="J450" s="117">
        <f>SUM(J444:J449)</f>
        <v>5</v>
      </c>
      <c r="K450" s="117">
        <f>SUM(K444:K449)</f>
        <v>4</v>
      </c>
      <c r="L450" s="117">
        <f>SUM(L444:L449)</f>
        <v>5</v>
      </c>
      <c r="M450" s="117">
        <f t="shared" si="113"/>
        <v>63</v>
      </c>
      <c r="N450" s="118">
        <f t="shared" si="109"/>
        <v>15.9</v>
      </c>
      <c r="O450" s="119">
        <f t="shared" si="114"/>
        <v>4.3032786885245899</v>
      </c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</row>
    <row r="451" spans="1:67" s="26" customFormat="1" ht="13.5" customHeight="1">
      <c r="A451" s="38" t="s">
        <v>16</v>
      </c>
      <c r="B451" s="37">
        <v>34</v>
      </c>
      <c r="C451" s="37">
        <v>1</v>
      </c>
      <c r="D451" s="37">
        <v>4</v>
      </c>
      <c r="E451" s="37">
        <v>0</v>
      </c>
      <c r="F451" s="114">
        <f t="shared" si="111"/>
        <v>39</v>
      </c>
      <c r="G451" s="115">
        <f t="shared" si="106"/>
        <v>2.6</v>
      </c>
      <c r="H451" s="116">
        <f t="shared" si="112"/>
        <v>0.99820834399795244</v>
      </c>
      <c r="I451" s="37">
        <v>10</v>
      </c>
      <c r="J451" s="37">
        <v>0</v>
      </c>
      <c r="K451" s="37">
        <v>0</v>
      </c>
      <c r="L451" s="37">
        <v>0</v>
      </c>
      <c r="M451" s="114">
        <f t="shared" si="113"/>
        <v>10</v>
      </c>
      <c r="N451" s="115">
        <f t="shared" si="109"/>
        <v>0</v>
      </c>
      <c r="O451" s="116">
        <f t="shared" si="114"/>
        <v>0.68306010928961747</v>
      </c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</row>
    <row r="452" spans="1:67" s="26" customFormat="1" ht="13.5" customHeight="1">
      <c r="A452" s="34" t="s">
        <v>17</v>
      </c>
      <c r="B452" s="33">
        <v>33</v>
      </c>
      <c r="C452" s="33">
        <v>2</v>
      </c>
      <c r="D452" s="33">
        <v>3</v>
      </c>
      <c r="E452" s="33">
        <v>3</v>
      </c>
      <c r="F452" s="111">
        <f t="shared" si="111"/>
        <v>41</v>
      </c>
      <c r="G452" s="112">
        <f t="shared" si="106"/>
        <v>12.2</v>
      </c>
      <c r="H452" s="113">
        <f t="shared" si="112"/>
        <v>1.0493985154850269</v>
      </c>
      <c r="I452" s="33">
        <v>7</v>
      </c>
      <c r="J452" s="33">
        <v>2</v>
      </c>
      <c r="K452" s="33">
        <v>1</v>
      </c>
      <c r="L452" s="33">
        <v>1</v>
      </c>
      <c r="M452" s="111">
        <f t="shared" si="113"/>
        <v>11</v>
      </c>
      <c r="N452" s="112">
        <f t="shared" si="109"/>
        <v>27.3</v>
      </c>
      <c r="O452" s="113">
        <f t="shared" si="114"/>
        <v>0.75136612021857918</v>
      </c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</row>
    <row r="453" spans="1:67" s="26" customFormat="1" ht="13.5" customHeight="1">
      <c r="A453" s="34" t="s">
        <v>18</v>
      </c>
      <c r="B453" s="33">
        <v>33</v>
      </c>
      <c r="C453" s="33">
        <v>5</v>
      </c>
      <c r="D453" s="33">
        <v>6</v>
      </c>
      <c r="E453" s="33">
        <v>2</v>
      </c>
      <c r="F453" s="111">
        <f t="shared" si="111"/>
        <v>46</v>
      </c>
      <c r="G453" s="112">
        <f t="shared" si="106"/>
        <v>15.2</v>
      </c>
      <c r="H453" s="113">
        <f t="shared" si="112"/>
        <v>1.1773739442027131</v>
      </c>
      <c r="I453" s="33">
        <v>13</v>
      </c>
      <c r="J453" s="33">
        <v>0</v>
      </c>
      <c r="K453" s="33">
        <v>1</v>
      </c>
      <c r="L453" s="33">
        <v>0</v>
      </c>
      <c r="M453" s="111">
        <f t="shared" si="113"/>
        <v>14</v>
      </c>
      <c r="N453" s="112">
        <f t="shared" si="109"/>
        <v>0</v>
      </c>
      <c r="O453" s="113">
        <f t="shared" si="114"/>
        <v>0.95628415300546454</v>
      </c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</row>
    <row r="454" spans="1:67" s="24" customFormat="1" ht="13.5" customHeight="1">
      <c r="A454" s="34" t="s">
        <v>19</v>
      </c>
      <c r="B454" s="33">
        <v>27</v>
      </c>
      <c r="C454" s="33">
        <v>4</v>
      </c>
      <c r="D454" s="33">
        <v>9</v>
      </c>
      <c r="E454" s="33">
        <v>3</v>
      </c>
      <c r="F454" s="111">
        <f t="shared" si="111"/>
        <v>43</v>
      </c>
      <c r="G454" s="112">
        <f t="shared" si="106"/>
        <v>16.3</v>
      </c>
      <c r="H454" s="113">
        <f t="shared" si="112"/>
        <v>1.1005886869721013</v>
      </c>
      <c r="I454" s="33">
        <v>14</v>
      </c>
      <c r="J454" s="33">
        <v>2</v>
      </c>
      <c r="K454" s="33">
        <v>1</v>
      </c>
      <c r="L454" s="33">
        <v>2</v>
      </c>
      <c r="M454" s="111">
        <f t="shared" si="113"/>
        <v>19</v>
      </c>
      <c r="N454" s="112">
        <f t="shared" si="109"/>
        <v>21.1</v>
      </c>
      <c r="O454" s="113">
        <f t="shared" si="114"/>
        <v>1.2978142076502732</v>
      </c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</row>
    <row r="455" spans="1:67" s="26" customFormat="1" ht="13.5" customHeight="1">
      <c r="A455" s="34" t="s">
        <v>20</v>
      </c>
      <c r="B455" s="33">
        <v>42</v>
      </c>
      <c r="C455" s="33">
        <v>1</v>
      </c>
      <c r="D455" s="33">
        <v>6</v>
      </c>
      <c r="E455" s="33">
        <v>1</v>
      </c>
      <c r="F455" s="111">
        <f t="shared" si="111"/>
        <v>50</v>
      </c>
      <c r="G455" s="112">
        <f t="shared" si="106"/>
        <v>4</v>
      </c>
      <c r="H455" s="113">
        <f t="shared" si="112"/>
        <v>1.2797542871768621</v>
      </c>
      <c r="I455" s="33">
        <v>15</v>
      </c>
      <c r="J455" s="33">
        <v>2</v>
      </c>
      <c r="K455" s="33">
        <v>3</v>
      </c>
      <c r="L455" s="33">
        <v>0</v>
      </c>
      <c r="M455" s="111">
        <f t="shared" si="113"/>
        <v>20</v>
      </c>
      <c r="N455" s="112">
        <f t="shared" si="109"/>
        <v>10</v>
      </c>
      <c r="O455" s="113">
        <f t="shared" si="114"/>
        <v>1.3661202185792349</v>
      </c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</row>
    <row r="456" spans="1:67" s="24" customFormat="1" ht="13.5" customHeight="1">
      <c r="A456" s="34" t="s">
        <v>21</v>
      </c>
      <c r="B456" s="33">
        <v>32</v>
      </c>
      <c r="C456" s="33">
        <v>3</v>
      </c>
      <c r="D456" s="33">
        <v>3</v>
      </c>
      <c r="E456" s="33">
        <v>2</v>
      </c>
      <c r="F456" s="111">
        <f t="shared" si="111"/>
        <v>40</v>
      </c>
      <c r="G456" s="112">
        <f t="shared" si="106"/>
        <v>12.5</v>
      </c>
      <c r="H456" s="113">
        <f t="shared" si="112"/>
        <v>1.0238034297414897</v>
      </c>
      <c r="I456" s="33">
        <v>13</v>
      </c>
      <c r="J456" s="33">
        <v>4</v>
      </c>
      <c r="K456" s="33">
        <v>0</v>
      </c>
      <c r="L456" s="33">
        <v>0</v>
      </c>
      <c r="M456" s="111">
        <f t="shared" si="113"/>
        <v>17</v>
      </c>
      <c r="N456" s="112">
        <f t="shared" si="109"/>
        <v>23.5</v>
      </c>
      <c r="O456" s="113">
        <f t="shared" si="114"/>
        <v>1.1612021857923498</v>
      </c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</row>
    <row r="457" spans="1:67" s="26" customFormat="1" ht="13.5" customHeight="1">
      <c r="A457" s="30" t="s">
        <v>15</v>
      </c>
      <c r="B457" s="117">
        <f>SUM(B451:B456)</f>
        <v>201</v>
      </c>
      <c r="C457" s="117">
        <f>SUM(C451:C456)</f>
        <v>16</v>
      </c>
      <c r="D457" s="117">
        <f>SUM(D451:D456)</f>
        <v>31</v>
      </c>
      <c r="E457" s="117">
        <f>SUM(E451:E456)</f>
        <v>11</v>
      </c>
      <c r="F457" s="117">
        <f t="shared" si="111"/>
        <v>259</v>
      </c>
      <c r="G457" s="118">
        <f t="shared" si="106"/>
        <v>10.4</v>
      </c>
      <c r="H457" s="119">
        <f t="shared" si="112"/>
        <v>6.6291272075761452</v>
      </c>
      <c r="I457" s="117">
        <f>SUM(I451:I456)</f>
        <v>72</v>
      </c>
      <c r="J457" s="117">
        <f>SUM(J451:J456)</f>
        <v>10</v>
      </c>
      <c r="K457" s="117">
        <f>SUM(K451:K456)</f>
        <v>6</v>
      </c>
      <c r="L457" s="117">
        <f>SUM(L451:L456)</f>
        <v>3</v>
      </c>
      <c r="M457" s="117">
        <f t="shared" si="113"/>
        <v>91</v>
      </c>
      <c r="N457" s="118">
        <f t="shared" si="109"/>
        <v>14.3</v>
      </c>
      <c r="O457" s="119">
        <f t="shared" si="114"/>
        <v>6.2158469945355188</v>
      </c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</row>
    <row r="458" spans="1:67" s="24" customFormat="1" ht="13.5" customHeight="1">
      <c r="A458" s="34" t="s">
        <v>22</v>
      </c>
      <c r="B458" s="33">
        <v>186</v>
      </c>
      <c r="C458" s="33">
        <v>13</v>
      </c>
      <c r="D458" s="33">
        <v>32</v>
      </c>
      <c r="E458" s="33">
        <v>13</v>
      </c>
      <c r="F458" s="111">
        <f t="shared" si="111"/>
        <v>244</v>
      </c>
      <c r="G458" s="112">
        <f t="shared" si="106"/>
        <v>10.7</v>
      </c>
      <c r="H458" s="113">
        <f t="shared" si="112"/>
        <v>6.2452009214230868</v>
      </c>
      <c r="I458" s="33">
        <v>57</v>
      </c>
      <c r="J458" s="33">
        <v>5</v>
      </c>
      <c r="K458" s="33">
        <v>7</v>
      </c>
      <c r="L458" s="33">
        <v>6</v>
      </c>
      <c r="M458" s="111">
        <f t="shared" si="113"/>
        <v>75</v>
      </c>
      <c r="N458" s="112">
        <f t="shared" si="109"/>
        <v>14.7</v>
      </c>
      <c r="O458" s="113">
        <f t="shared" si="114"/>
        <v>5.1229508196721314</v>
      </c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</row>
    <row r="459" spans="1:67" s="26" customFormat="1" ht="13.5" customHeight="1">
      <c r="A459" s="34" t="s">
        <v>23</v>
      </c>
      <c r="B459" s="33">
        <v>119</v>
      </c>
      <c r="C459" s="33">
        <v>7</v>
      </c>
      <c r="D459" s="33">
        <v>25</v>
      </c>
      <c r="E459" s="33">
        <v>8</v>
      </c>
      <c r="F459" s="111">
        <f t="shared" si="111"/>
        <v>159</v>
      </c>
      <c r="G459" s="112">
        <f t="shared" si="106"/>
        <v>9.4</v>
      </c>
      <c r="H459" s="113">
        <f t="shared" si="112"/>
        <v>4.0696186332224213</v>
      </c>
      <c r="I459" s="33">
        <v>42</v>
      </c>
      <c r="J459" s="33">
        <v>2</v>
      </c>
      <c r="K459" s="33">
        <v>5</v>
      </c>
      <c r="L459" s="33">
        <v>2</v>
      </c>
      <c r="M459" s="111">
        <f t="shared" si="113"/>
        <v>51</v>
      </c>
      <c r="N459" s="112">
        <f t="shared" si="109"/>
        <v>7.8</v>
      </c>
      <c r="O459" s="113">
        <f t="shared" si="114"/>
        <v>3.4836065573770489</v>
      </c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</row>
    <row r="460" spans="1:67" s="24" customFormat="1" ht="13.5" customHeight="1">
      <c r="A460" s="34" t="s">
        <v>24</v>
      </c>
      <c r="B460" s="33">
        <v>164</v>
      </c>
      <c r="C460" s="33">
        <v>9</v>
      </c>
      <c r="D460" s="33">
        <v>24</v>
      </c>
      <c r="E460" s="33">
        <v>9</v>
      </c>
      <c r="F460" s="111">
        <f t="shared" si="111"/>
        <v>206</v>
      </c>
      <c r="G460" s="112">
        <f t="shared" si="106"/>
        <v>8.6999999999999993</v>
      </c>
      <c r="H460" s="113">
        <f t="shared" si="112"/>
        <v>5.2725876631686717</v>
      </c>
      <c r="I460" s="33">
        <v>62</v>
      </c>
      <c r="J460" s="33">
        <v>3</v>
      </c>
      <c r="K460" s="33">
        <v>4</v>
      </c>
      <c r="L460" s="33">
        <v>2</v>
      </c>
      <c r="M460" s="111">
        <f t="shared" si="113"/>
        <v>71</v>
      </c>
      <c r="N460" s="112">
        <f t="shared" si="109"/>
        <v>7</v>
      </c>
      <c r="O460" s="113">
        <f t="shared" si="114"/>
        <v>4.8497267759562837</v>
      </c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</row>
    <row r="461" spans="1:67" s="26" customFormat="1" ht="13.5" customHeight="1">
      <c r="A461" s="34" t="s">
        <v>25</v>
      </c>
      <c r="B461" s="33">
        <v>174</v>
      </c>
      <c r="C461" s="33">
        <v>10</v>
      </c>
      <c r="D461" s="33">
        <v>39</v>
      </c>
      <c r="E461" s="33">
        <v>12</v>
      </c>
      <c r="F461" s="111">
        <f t="shared" si="111"/>
        <v>235</v>
      </c>
      <c r="G461" s="112">
        <f t="shared" si="106"/>
        <v>9.4</v>
      </c>
      <c r="H461" s="113">
        <f t="shared" si="112"/>
        <v>6.0148451497312516</v>
      </c>
      <c r="I461" s="33">
        <v>59</v>
      </c>
      <c r="J461" s="33">
        <v>2</v>
      </c>
      <c r="K461" s="33">
        <v>7</v>
      </c>
      <c r="L461" s="33">
        <v>5</v>
      </c>
      <c r="M461" s="111">
        <f t="shared" si="113"/>
        <v>73</v>
      </c>
      <c r="N461" s="112">
        <f t="shared" si="109"/>
        <v>9.6</v>
      </c>
      <c r="O461" s="113">
        <f t="shared" si="114"/>
        <v>4.9863387978142075</v>
      </c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</row>
    <row r="462" spans="1:67" s="26" customFormat="1" ht="13.5" customHeight="1">
      <c r="A462" s="34" t="s">
        <v>26</v>
      </c>
      <c r="B462" s="33">
        <v>171</v>
      </c>
      <c r="C462" s="33">
        <v>12</v>
      </c>
      <c r="D462" s="33">
        <v>34</v>
      </c>
      <c r="E462" s="33">
        <v>13</v>
      </c>
      <c r="F462" s="111">
        <f t="shared" si="111"/>
        <v>230</v>
      </c>
      <c r="G462" s="112">
        <f t="shared" si="106"/>
        <v>10.9</v>
      </c>
      <c r="H462" s="113">
        <f t="shared" si="112"/>
        <v>5.8868697210135661</v>
      </c>
      <c r="I462" s="33">
        <v>63</v>
      </c>
      <c r="J462" s="33">
        <v>3</v>
      </c>
      <c r="K462" s="33">
        <v>7</v>
      </c>
      <c r="L462" s="33">
        <v>4</v>
      </c>
      <c r="M462" s="111">
        <f t="shared" si="113"/>
        <v>77</v>
      </c>
      <c r="N462" s="112">
        <f t="shared" si="109"/>
        <v>9.1</v>
      </c>
      <c r="O462" s="113">
        <f t="shared" si="114"/>
        <v>5.2595628415300553</v>
      </c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</row>
    <row r="463" spans="1:67" s="26" customFormat="1" ht="13.5" customHeight="1">
      <c r="A463" s="34" t="s">
        <v>27</v>
      </c>
      <c r="B463" s="33">
        <v>189</v>
      </c>
      <c r="C463" s="33">
        <v>9</v>
      </c>
      <c r="D463" s="33">
        <v>32</v>
      </c>
      <c r="E463" s="33">
        <v>6</v>
      </c>
      <c r="F463" s="111">
        <f t="shared" si="111"/>
        <v>236</v>
      </c>
      <c r="G463" s="112">
        <f t="shared" si="106"/>
        <v>6.4</v>
      </c>
      <c r="H463" s="113">
        <f t="shared" si="112"/>
        <v>6.0404402354747884</v>
      </c>
      <c r="I463" s="33">
        <v>70</v>
      </c>
      <c r="J463" s="33">
        <v>7</v>
      </c>
      <c r="K463" s="33">
        <v>12</v>
      </c>
      <c r="L463" s="33">
        <v>6</v>
      </c>
      <c r="M463" s="111">
        <f t="shared" si="113"/>
        <v>95</v>
      </c>
      <c r="N463" s="112">
        <f t="shared" si="109"/>
        <v>13.7</v>
      </c>
      <c r="O463" s="113">
        <f t="shared" si="114"/>
        <v>6.4890710382513666</v>
      </c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</row>
    <row r="464" spans="1:67" s="24" customFormat="1" ht="13.5" customHeight="1">
      <c r="A464" s="34" t="s">
        <v>28</v>
      </c>
      <c r="B464" s="33">
        <v>237</v>
      </c>
      <c r="C464" s="33">
        <v>12</v>
      </c>
      <c r="D464" s="33">
        <v>43</v>
      </c>
      <c r="E464" s="33">
        <v>10</v>
      </c>
      <c r="F464" s="111">
        <f t="shared" si="111"/>
        <v>302</v>
      </c>
      <c r="G464" s="112">
        <f t="shared" si="106"/>
        <v>7.3</v>
      </c>
      <c r="H464" s="113">
        <f t="shared" si="112"/>
        <v>7.7297158945482458</v>
      </c>
      <c r="I464" s="33">
        <v>75</v>
      </c>
      <c r="J464" s="33">
        <v>11</v>
      </c>
      <c r="K464" s="33">
        <v>11</v>
      </c>
      <c r="L464" s="33">
        <v>3</v>
      </c>
      <c r="M464" s="111">
        <f t="shared" si="113"/>
        <v>100</v>
      </c>
      <c r="N464" s="112">
        <f t="shared" si="109"/>
        <v>14</v>
      </c>
      <c r="O464" s="113">
        <f t="shared" si="114"/>
        <v>6.8306010928961758</v>
      </c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</row>
    <row r="465" spans="1:67" s="24" customFormat="1" ht="13.5" customHeight="1">
      <c r="A465" s="34" t="s">
        <v>51</v>
      </c>
      <c r="B465" s="33">
        <v>270</v>
      </c>
      <c r="C465" s="33">
        <v>10</v>
      </c>
      <c r="D465" s="33">
        <v>28</v>
      </c>
      <c r="E465" s="33">
        <v>6</v>
      </c>
      <c r="F465" s="111">
        <f t="shared" si="111"/>
        <v>314</v>
      </c>
      <c r="G465" s="112">
        <f t="shared" si="106"/>
        <v>5.0999999999999996</v>
      </c>
      <c r="H465" s="113">
        <f t="shared" si="112"/>
        <v>8.0368569234706939</v>
      </c>
      <c r="I465" s="33">
        <v>120</v>
      </c>
      <c r="J465" s="33">
        <v>3</v>
      </c>
      <c r="K465" s="33">
        <v>9</v>
      </c>
      <c r="L465" s="33">
        <v>1</v>
      </c>
      <c r="M465" s="111">
        <f t="shared" si="113"/>
        <v>133</v>
      </c>
      <c r="N465" s="112">
        <f t="shared" si="109"/>
        <v>3</v>
      </c>
      <c r="O465" s="113">
        <f t="shared" si="114"/>
        <v>9.084699453551913</v>
      </c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</row>
    <row r="466" spans="1:67" s="24" customFormat="1" ht="13.5" customHeight="1">
      <c r="A466" s="38" t="s">
        <v>29</v>
      </c>
      <c r="B466" s="37">
        <v>45</v>
      </c>
      <c r="C466" s="37">
        <v>2</v>
      </c>
      <c r="D466" s="37">
        <v>2</v>
      </c>
      <c r="E466" s="37">
        <v>0</v>
      </c>
      <c r="F466" s="114">
        <f t="shared" si="111"/>
        <v>49</v>
      </c>
      <c r="G466" s="115">
        <f t="shared" si="106"/>
        <v>4.0999999999999996</v>
      </c>
      <c r="H466" s="116">
        <f t="shared" si="112"/>
        <v>1.2541592014333249</v>
      </c>
      <c r="I466" s="37">
        <v>15</v>
      </c>
      <c r="J466" s="37">
        <v>0</v>
      </c>
      <c r="K466" s="37">
        <v>1</v>
      </c>
      <c r="L466" s="37">
        <v>0</v>
      </c>
      <c r="M466" s="114">
        <f t="shared" si="113"/>
        <v>16</v>
      </c>
      <c r="N466" s="115">
        <f t="shared" si="109"/>
        <v>0</v>
      </c>
      <c r="O466" s="116">
        <f t="shared" si="114"/>
        <v>1.0928961748633881</v>
      </c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</row>
    <row r="467" spans="1:67" s="26" customFormat="1" ht="13.5" customHeight="1">
      <c r="A467" s="34" t="s">
        <v>30</v>
      </c>
      <c r="B467" s="33">
        <v>60</v>
      </c>
      <c r="C467" s="33">
        <v>2</v>
      </c>
      <c r="D467" s="33">
        <v>6</v>
      </c>
      <c r="E467" s="33">
        <v>1</v>
      </c>
      <c r="F467" s="111">
        <f t="shared" si="111"/>
        <v>69</v>
      </c>
      <c r="G467" s="112">
        <f t="shared" si="106"/>
        <v>4.3</v>
      </c>
      <c r="H467" s="113">
        <f t="shared" si="112"/>
        <v>1.7660609163040697</v>
      </c>
      <c r="I467" s="33">
        <v>21</v>
      </c>
      <c r="J467" s="33">
        <v>1</v>
      </c>
      <c r="K467" s="33">
        <v>2</v>
      </c>
      <c r="L467" s="33">
        <v>1</v>
      </c>
      <c r="M467" s="111">
        <f t="shared" si="113"/>
        <v>25</v>
      </c>
      <c r="N467" s="112">
        <f t="shared" si="109"/>
        <v>8</v>
      </c>
      <c r="O467" s="113">
        <f t="shared" si="114"/>
        <v>1.7076502732240439</v>
      </c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</row>
    <row r="468" spans="1:67" s="26" customFormat="1" ht="13.5" customHeight="1">
      <c r="A468" s="34" t="s">
        <v>31</v>
      </c>
      <c r="B468" s="33">
        <v>49</v>
      </c>
      <c r="C468" s="33">
        <v>2</v>
      </c>
      <c r="D468" s="33">
        <v>3</v>
      </c>
      <c r="E468" s="33">
        <v>1</v>
      </c>
      <c r="F468" s="111">
        <f t="shared" si="111"/>
        <v>55</v>
      </c>
      <c r="G468" s="112">
        <f t="shared" si="106"/>
        <v>5.5</v>
      </c>
      <c r="H468" s="113">
        <f t="shared" si="112"/>
        <v>1.4077297158945483</v>
      </c>
      <c r="I468" s="33">
        <v>24</v>
      </c>
      <c r="J468" s="33">
        <v>1</v>
      </c>
      <c r="K468" s="33">
        <v>2</v>
      </c>
      <c r="L468" s="33">
        <v>0</v>
      </c>
      <c r="M468" s="111">
        <f t="shared" si="113"/>
        <v>27</v>
      </c>
      <c r="N468" s="112">
        <f t="shared" si="109"/>
        <v>3.7</v>
      </c>
      <c r="O468" s="113">
        <f t="shared" si="114"/>
        <v>1.8442622950819672</v>
      </c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</row>
    <row r="469" spans="1:67" s="26" customFormat="1" ht="13.5" customHeight="1">
      <c r="A469" s="34" t="s">
        <v>32</v>
      </c>
      <c r="B469" s="33">
        <v>47</v>
      </c>
      <c r="C469" s="33">
        <v>5</v>
      </c>
      <c r="D469" s="33">
        <v>4</v>
      </c>
      <c r="E469" s="33">
        <v>2</v>
      </c>
      <c r="F469" s="111">
        <f t="shared" si="111"/>
        <v>58</v>
      </c>
      <c r="G469" s="112">
        <f t="shared" si="106"/>
        <v>12.1</v>
      </c>
      <c r="H469" s="113">
        <f t="shared" si="112"/>
        <v>1.4845149731251599</v>
      </c>
      <c r="I469" s="33">
        <v>24</v>
      </c>
      <c r="J469" s="33">
        <v>1</v>
      </c>
      <c r="K469" s="33">
        <v>2</v>
      </c>
      <c r="L469" s="33">
        <v>0</v>
      </c>
      <c r="M469" s="111">
        <f t="shared" si="113"/>
        <v>27</v>
      </c>
      <c r="N469" s="112">
        <f t="shared" si="109"/>
        <v>3.7</v>
      </c>
      <c r="O469" s="113">
        <f t="shared" si="114"/>
        <v>1.8442622950819672</v>
      </c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</row>
    <row r="470" spans="1:67" s="24" customFormat="1" ht="13.5" customHeight="1">
      <c r="A470" s="34" t="s">
        <v>33</v>
      </c>
      <c r="B470" s="33">
        <v>59</v>
      </c>
      <c r="C470" s="33">
        <v>0</v>
      </c>
      <c r="D470" s="33">
        <v>4</v>
      </c>
      <c r="E470" s="33">
        <v>1</v>
      </c>
      <c r="F470" s="111">
        <f t="shared" si="111"/>
        <v>64</v>
      </c>
      <c r="G470" s="112">
        <f t="shared" si="106"/>
        <v>1.6</v>
      </c>
      <c r="H470" s="113">
        <f t="shared" si="112"/>
        <v>1.6380854875863833</v>
      </c>
      <c r="I470" s="33">
        <v>27</v>
      </c>
      <c r="J470" s="33">
        <v>0</v>
      </c>
      <c r="K470" s="33">
        <v>1</v>
      </c>
      <c r="L470" s="33">
        <v>0</v>
      </c>
      <c r="M470" s="111">
        <f t="shared" si="113"/>
        <v>28</v>
      </c>
      <c r="N470" s="112">
        <f t="shared" si="109"/>
        <v>0</v>
      </c>
      <c r="O470" s="113">
        <f t="shared" si="114"/>
        <v>1.9125683060109291</v>
      </c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</row>
    <row r="471" spans="1:67" s="26" customFormat="1" ht="13.5" customHeight="1">
      <c r="A471" s="34" t="s">
        <v>34</v>
      </c>
      <c r="B471" s="33">
        <v>42</v>
      </c>
      <c r="C471" s="33">
        <v>3</v>
      </c>
      <c r="D471" s="33">
        <v>3</v>
      </c>
      <c r="E471" s="33">
        <v>2</v>
      </c>
      <c r="F471" s="111">
        <f t="shared" si="111"/>
        <v>50</v>
      </c>
      <c r="G471" s="112">
        <f t="shared" si="106"/>
        <v>10</v>
      </c>
      <c r="H471" s="113">
        <f t="shared" si="112"/>
        <v>1.2797542871768621</v>
      </c>
      <c r="I471" s="33">
        <v>36</v>
      </c>
      <c r="J471" s="33">
        <v>0</v>
      </c>
      <c r="K471" s="33">
        <v>1</v>
      </c>
      <c r="L471" s="33">
        <v>0</v>
      </c>
      <c r="M471" s="111">
        <f t="shared" si="113"/>
        <v>37</v>
      </c>
      <c r="N471" s="112">
        <f t="shared" si="109"/>
        <v>0</v>
      </c>
      <c r="O471" s="113">
        <f t="shared" si="114"/>
        <v>2.527322404371585</v>
      </c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</row>
    <row r="472" spans="1:67" s="24" customFormat="1" ht="13.5" customHeight="1">
      <c r="A472" s="30" t="s">
        <v>15</v>
      </c>
      <c r="B472" s="117">
        <f>SUM(B466:B471)</f>
        <v>302</v>
      </c>
      <c r="C472" s="117">
        <f>SUM(C466:C471)</f>
        <v>14</v>
      </c>
      <c r="D472" s="117">
        <f>SUM(D466:D471)</f>
        <v>22</v>
      </c>
      <c r="E472" s="117">
        <f>SUM(E466:E471)</f>
        <v>7</v>
      </c>
      <c r="F472" s="117">
        <f t="shared" si="111"/>
        <v>345</v>
      </c>
      <c r="G472" s="118">
        <f t="shared" si="106"/>
        <v>6.1</v>
      </c>
      <c r="H472" s="119">
        <f t="shared" si="112"/>
        <v>8.8303045815203483</v>
      </c>
      <c r="I472" s="117">
        <f>SUM(I466:I471)</f>
        <v>147</v>
      </c>
      <c r="J472" s="117">
        <f>SUM(J466:J471)</f>
        <v>3</v>
      </c>
      <c r="K472" s="117">
        <f>SUM(K466:K471)</f>
        <v>9</v>
      </c>
      <c r="L472" s="117">
        <f>SUM(L466:L471)</f>
        <v>1</v>
      </c>
      <c r="M472" s="117">
        <f t="shared" si="113"/>
        <v>160</v>
      </c>
      <c r="N472" s="118">
        <f t="shared" si="109"/>
        <v>2.5</v>
      </c>
      <c r="O472" s="119">
        <f t="shared" si="114"/>
        <v>10.928961748633879</v>
      </c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</row>
    <row r="473" spans="1:67" s="24" customFormat="1" ht="13.5" customHeight="1">
      <c r="A473" s="38" t="s">
        <v>35</v>
      </c>
      <c r="B473" s="37">
        <v>36</v>
      </c>
      <c r="C473" s="37">
        <v>2</v>
      </c>
      <c r="D473" s="37">
        <v>2</v>
      </c>
      <c r="E473" s="37">
        <v>0</v>
      </c>
      <c r="F473" s="114">
        <f t="shared" si="111"/>
        <v>40</v>
      </c>
      <c r="G473" s="115">
        <f t="shared" si="106"/>
        <v>5</v>
      </c>
      <c r="H473" s="116">
        <f t="shared" si="112"/>
        <v>1.0238034297414897</v>
      </c>
      <c r="I473" s="37">
        <v>28</v>
      </c>
      <c r="J473" s="37">
        <v>1</v>
      </c>
      <c r="K473" s="37">
        <v>4</v>
      </c>
      <c r="L473" s="37">
        <v>0</v>
      </c>
      <c r="M473" s="114">
        <f t="shared" si="113"/>
        <v>33</v>
      </c>
      <c r="N473" s="115">
        <f t="shared" si="109"/>
        <v>3</v>
      </c>
      <c r="O473" s="116">
        <f t="shared" si="114"/>
        <v>2.2540983606557377</v>
      </c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</row>
    <row r="474" spans="1:67" s="26" customFormat="1" ht="13.5" customHeight="1">
      <c r="A474" s="34" t="s">
        <v>36</v>
      </c>
      <c r="B474" s="33">
        <v>48</v>
      </c>
      <c r="C474" s="33">
        <v>1</v>
      </c>
      <c r="D474" s="33">
        <v>9</v>
      </c>
      <c r="E474" s="33">
        <v>0</v>
      </c>
      <c r="F474" s="111">
        <f t="shared" si="111"/>
        <v>58</v>
      </c>
      <c r="G474" s="112">
        <f t="shared" si="106"/>
        <v>1.7</v>
      </c>
      <c r="H474" s="113">
        <f t="shared" si="112"/>
        <v>1.4845149731251599</v>
      </c>
      <c r="I474" s="33">
        <v>17</v>
      </c>
      <c r="J474" s="33">
        <v>1</v>
      </c>
      <c r="K474" s="33">
        <v>1</v>
      </c>
      <c r="L474" s="33">
        <v>0</v>
      </c>
      <c r="M474" s="111">
        <f t="shared" si="113"/>
        <v>19</v>
      </c>
      <c r="N474" s="112">
        <f t="shared" si="109"/>
        <v>5.3</v>
      </c>
      <c r="O474" s="113">
        <f t="shared" si="114"/>
        <v>1.2978142076502732</v>
      </c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</row>
    <row r="475" spans="1:67" s="26" customFormat="1" ht="13.5" customHeight="1">
      <c r="A475" s="34" t="s">
        <v>37</v>
      </c>
      <c r="B475" s="33">
        <v>53</v>
      </c>
      <c r="C475" s="33">
        <v>4</v>
      </c>
      <c r="D475" s="33">
        <v>7</v>
      </c>
      <c r="E475" s="33">
        <v>0</v>
      </c>
      <c r="F475" s="111">
        <f t="shared" si="111"/>
        <v>64</v>
      </c>
      <c r="G475" s="112">
        <f t="shared" si="106"/>
        <v>6.3</v>
      </c>
      <c r="H475" s="113">
        <f t="shared" si="112"/>
        <v>1.6380854875863833</v>
      </c>
      <c r="I475" s="33">
        <v>40</v>
      </c>
      <c r="J475" s="33">
        <v>1</v>
      </c>
      <c r="K475" s="33">
        <v>3</v>
      </c>
      <c r="L475" s="33">
        <v>0</v>
      </c>
      <c r="M475" s="111">
        <f t="shared" si="113"/>
        <v>44</v>
      </c>
      <c r="N475" s="112">
        <f t="shared" si="109"/>
        <v>2.2999999999999998</v>
      </c>
      <c r="O475" s="113">
        <f t="shared" si="114"/>
        <v>3.0054644808743167</v>
      </c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</row>
    <row r="476" spans="1:67" s="23" customFormat="1" ht="13.5" customHeight="1">
      <c r="A476" s="34" t="s">
        <v>38</v>
      </c>
      <c r="B476" s="33">
        <v>36</v>
      </c>
      <c r="C476" s="33">
        <v>3</v>
      </c>
      <c r="D476" s="33">
        <v>5</v>
      </c>
      <c r="E476" s="33">
        <v>1</v>
      </c>
      <c r="F476" s="111">
        <f t="shared" si="111"/>
        <v>45</v>
      </c>
      <c r="G476" s="112">
        <f t="shared" si="106"/>
        <v>8.9</v>
      </c>
      <c r="H476" s="113">
        <f t="shared" si="112"/>
        <v>1.1517788584591757</v>
      </c>
      <c r="I476" s="33">
        <v>25</v>
      </c>
      <c r="J476" s="33">
        <v>0</v>
      </c>
      <c r="K476" s="33">
        <v>1</v>
      </c>
      <c r="L476" s="33">
        <v>0</v>
      </c>
      <c r="M476" s="111">
        <f t="shared" si="113"/>
        <v>26</v>
      </c>
      <c r="N476" s="112">
        <f t="shared" si="109"/>
        <v>0</v>
      </c>
      <c r="O476" s="113">
        <f t="shared" si="114"/>
        <v>1.7759562841530054</v>
      </c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</row>
    <row r="477" spans="1:67" s="23" customFormat="1" ht="13.5" customHeight="1">
      <c r="A477" s="34" t="s">
        <v>39</v>
      </c>
      <c r="B477" s="33">
        <v>47</v>
      </c>
      <c r="C477" s="33">
        <v>1</v>
      </c>
      <c r="D477" s="33">
        <v>9</v>
      </c>
      <c r="E477" s="33">
        <v>3</v>
      </c>
      <c r="F477" s="111">
        <f t="shared" si="111"/>
        <v>60</v>
      </c>
      <c r="G477" s="112">
        <f t="shared" si="106"/>
        <v>6.7</v>
      </c>
      <c r="H477" s="113">
        <f t="shared" si="112"/>
        <v>1.5357051446122343</v>
      </c>
      <c r="I477" s="33">
        <v>21</v>
      </c>
      <c r="J477" s="33">
        <v>0</v>
      </c>
      <c r="K477" s="33">
        <v>3</v>
      </c>
      <c r="L477" s="33">
        <v>0</v>
      </c>
      <c r="M477" s="111">
        <f t="shared" si="113"/>
        <v>24</v>
      </c>
      <c r="N477" s="112">
        <f t="shared" si="109"/>
        <v>0</v>
      </c>
      <c r="O477" s="113">
        <f t="shared" si="114"/>
        <v>1.639344262295082</v>
      </c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</row>
    <row r="478" spans="1:67" s="24" customFormat="1" ht="13.5" customHeight="1">
      <c r="A478" s="34" t="s">
        <v>40</v>
      </c>
      <c r="B478" s="33">
        <v>38</v>
      </c>
      <c r="C478" s="33">
        <v>2</v>
      </c>
      <c r="D478" s="33">
        <v>2</v>
      </c>
      <c r="E478" s="33">
        <v>0</v>
      </c>
      <c r="F478" s="111">
        <f t="shared" si="111"/>
        <v>42</v>
      </c>
      <c r="G478" s="112">
        <f t="shared" si="106"/>
        <v>4.8</v>
      </c>
      <c r="H478" s="113">
        <f t="shared" si="112"/>
        <v>1.0749936012285641</v>
      </c>
      <c r="I478" s="33">
        <v>14</v>
      </c>
      <c r="J478" s="33">
        <v>0</v>
      </c>
      <c r="K478" s="33">
        <v>1</v>
      </c>
      <c r="L478" s="33">
        <v>0</v>
      </c>
      <c r="M478" s="111">
        <f t="shared" si="113"/>
        <v>15</v>
      </c>
      <c r="N478" s="112">
        <f t="shared" si="109"/>
        <v>0</v>
      </c>
      <c r="O478" s="113">
        <f t="shared" si="114"/>
        <v>1.0245901639344261</v>
      </c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</row>
    <row r="479" spans="1:67" s="26" customFormat="1" ht="13.5" customHeight="1">
      <c r="A479" s="30" t="s">
        <v>15</v>
      </c>
      <c r="B479" s="117">
        <f>SUM(B473:B478)</f>
        <v>258</v>
      </c>
      <c r="C479" s="117">
        <f>SUM(C473:C478)</f>
        <v>13</v>
      </c>
      <c r="D479" s="117">
        <f>SUM(D473:D478)</f>
        <v>34</v>
      </c>
      <c r="E479" s="117">
        <f>SUM(E473:E478)</f>
        <v>4</v>
      </c>
      <c r="F479" s="117">
        <f t="shared" si="111"/>
        <v>309</v>
      </c>
      <c r="G479" s="118">
        <f t="shared" si="106"/>
        <v>5.5</v>
      </c>
      <c r="H479" s="119">
        <f t="shared" si="112"/>
        <v>7.9088814947530075</v>
      </c>
      <c r="I479" s="117">
        <f>SUM(I473:I478)</f>
        <v>145</v>
      </c>
      <c r="J479" s="117">
        <f>SUM(J473:J478)</f>
        <v>3</v>
      </c>
      <c r="K479" s="117">
        <f>SUM(K473:K478)</f>
        <v>13</v>
      </c>
      <c r="L479" s="117">
        <f>SUM(L473:L478)</f>
        <v>0</v>
      </c>
      <c r="M479" s="117">
        <f t="shared" si="113"/>
        <v>161</v>
      </c>
      <c r="N479" s="118">
        <f t="shared" si="109"/>
        <v>1.9</v>
      </c>
      <c r="O479" s="119">
        <f t="shared" si="114"/>
        <v>10.997267759562842</v>
      </c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</row>
    <row r="480" spans="1:67" s="23" customFormat="1" ht="13.5" customHeight="1">
      <c r="A480" s="34" t="s">
        <v>93</v>
      </c>
      <c r="B480" s="33">
        <v>203</v>
      </c>
      <c r="C480" s="33">
        <v>10</v>
      </c>
      <c r="D480" s="33">
        <v>12</v>
      </c>
      <c r="E480" s="33">
        <v>1</v>
      </c>
      <c r="F480" s="111">
        <f>SUM(B480:E480)</f>
        <v>226</v>
      </c>
      <c r="G480" s="112">
        <f>IF(SUM(C480,E480)=0,0,ROUND(SUM(C480,E480)/F480*100,1))</f>
        <v>4.9000000000000004</v>
      </c>
      <c r="H480" s="113">
        <f>IF(F480=0,0,F480/F$483*100)</f>
        <v>5.7844893780394164</v>
      </c>
      <c r="I480" s="33">
        <v>90</v>
      </c>
      <c r="J480" s="33">
        <v>5</v>
      </c>
      <c r="K480" s="33">
        <v>7</v>
      </c>
      <c r="L480" s="33">
        <v>0</v>
      </c>
      <c r="M480" s="111">
        <f>SUM(I480:L480)</f>
        <v>102</v>
      </c>
      <c r="N480" s="112">
        <f>IF(SUM(J480,L480)=0,0,ROUND(SUM(J480,L480)/M480*100,1))</f>
        <v>4.9000000000000004</v>
      </c>
      <c r="O480" s="113">
        <f>IF(M480=0,0,M480/M$483*100)</f>
        <v>6.9672131147540979</v>
      </c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</row>
    <row r="481" spans="1:67" s="23" customFormat="1" ht="13.5" customHeight="1">
      <c r="A481" s="34" t="s">
        <v>94</v>
      </c>
      <c r="B481" s="33">
        <v>128</v>
      </c>
      <c r="C481" s="33">
        <v>10</v>
      </c>
      <c r="D481" s="33">
        <v>15</v>
      </c>
      <c r="E481" s="33">
        <v>0</v>
      </c>
      <c r="F481" s="111">
        <f t="shared" ref="F481:F482" si="115">SUM(B481:E481)</f>
        <v>153</v>
      </c>
      <c r="G481" s="112">
        <f t="shared" si="106"/>
        <v>6.5</v>
      </c>
      <c r="H481" s="113">
        <f t="shared" ref="H481:H482" si="116">IF(F481=0,0,F481/F$483*100)</f>
        <v>3.9160481187611977</v>
      </c>
      <c r="I481" s="33">
        <v>61</v>
      </c>
      <c r="J481" s="33">
        <v>3</v>
      </c>
      <c r="K481" s="33">
        <v>10</v>
      </c>
      <c r="L481" s="33">
        <v>0</v>
      </c>
      <c r="M481" s="111">
        <f t="shared" ref="M481:M482" si="117">SUM(I481:L481)</f>
        <v>74</v>
      </c>
      <c r="N481" s="112">
        <f t="shared" si="109"/>
        <v>4.0999999999999996</v>
      </c>
      <c r="O481" s="113">
        <f t="shared" ref="O481:O482" si="118">IF(M481=0,0,M481/M$483*100)</f>
        <v>5.0546448087431699</v>
      </c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</row>
    <row r="482" spans="1:67" s="23" customFormat="1" ht="13.5" customHeight="1">
      <c r="A482" s="34" t="s">
        <v>95</v>
      </c>
      <c r="B482" s="33">
        <v>125</v>
      </c>
      <c r="C482" s="33">
        <v>7</v>
      </c>
      <c r="D482" s="33">
        <v>16</v>
      </c>
      <c r="E482" s="33">
        <v>3</v>
      </c>
      <c r="F482" s="111">
        <f t="shared" si="115"/>
        <v>151</v>
      </c>
      <c r="G482" s="112">
        <f t="shared" si="106"/>
        <v>6.6</v>
      </c>
      <c r="H482" s="113">
        <f t="shared" si="116"/>
        <v>3.8648579472741229</v>
      </c>
      <c r="I482" s="33">
        <v>39</v>
      </c>
      <c r="J482" s="33">
        <v>1</v>
      </c>
      <c r="K482" s="33">
        <v>9</v>
      </c>
      <c r="L482" s="33">
        <v>1</v>
      </c>
      <c r="M482" s="111">
        <f t="shared" si="117"/>
        <v>50</v>
      </c>
      <c r="N482" s="112">
        <f t="shared" si="109"/>
        <v>4</v>
      </c>
      <c r="O482" s="113">
        <f t="shared" si="118"/>
        <v>3.4153005464480879</v>
      </c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</row>
    <row r="483" spans="1:67" s="23" customFormat="1" ht="13.5" customHeight="1">
      <c r="A483" s="30" t="s">
        <v>41</v>
      </c>
      <c r="B483" s="117">
        <f>SUM(B435:B443,B450,B457:B465,B472,B479,B480:B482)</f>
        <v>3132</v>
      </c>
      <c r="C483" s="117">
        <f t="shared" ref="C483:E483" si="119">SUM(C435:C443,C450,C457:C465,C472,C479,C480:C482)</f>
        <v>195</v>
      </c>
      <c r="D483" s="117">
        <f t="shared" si="119"/>
        <v>452</v>
      </c>
      <c r="E483" s="117">
        <f t="shared" si="119"/>
        <v>128</v>
      </c>
      <c r="F483" s="117">
        <f t="shared" si="111"/>
        <v>3907</v>
      </c>
      <c r="G483" s="118">
        <f t="shared" si="106"/>
        <v>8.3000000000000007</v>
      </c>
      <c r="H483" s="119">
        <f t="shared" si="112"/>
        <v>100</v>
      </c>
      <c r="I483" s="117">
        <f t="shared" ref="I483:L483" si="120">SUM(I435:I443,I450,I457:I465,I472,I479,I480:I482)</f>
        <v>1222</v>
      </c>
      <c r="J483" s="117">
        <f>SUM(J435:J443,J450,J457:J465,J472,J479,J480:J482)</f>
        <v>67</v>
      </c>
      <c r="K483" s="117">
        <f t="shared" si="120"/>
        <v>129</v>
      </c>
      <c r="L483" s="117">
        <f t="shared" si="120"/>
        <v>46</v>
      </c>
      <c r="M483" s="117">
        <f t="shared" si="113"/>
        <v>1464</v>
      </c>
      <c r="N483" s="118">
        <f t="shared" si="109"/>
        <v>7.7</v>
      </c>
      <c r="O483" s="119">
        <f t="shared" si="114"/>
        <v>100</v>
      </c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</row>
    <row r="486" spans="1:67" s="24" customFormat="1" ht="12" customHeight="1">
      <c r="A486" s="49" t="s">
        <v>0</v>
      </c>
      <c r="B486" s="48"/>
      <c r="C486" s="47"/>
      <c r="D486" s="47"/>
      <c r="E486" s="47"/>
      <c r="F486" s="47"/>
      <c r="G486" s="47"/>
      <c r="H486" s="46"/>
      <c r="I486" s="48" t="s">
        <v>61</v>
      </c>
      <c r="J486" s="47"/>
      <c r="K486" s="47"/>
      <c r="L486" s="47"/>
      <c r="M486" s="47"/>
      <c r="N486" s="47"/>
      <c r="O486" s="46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</row>
    <row r="487" spans="1:67" s="26" customFormat="1" ht="39.6" customHeight="1">
      <c r="A487" s="92" t="s">
        <v>1</v>
      </c>
      <c r="B487" s="43" t="s">
        <v>2</v>
      </c>
      <c r="C487" s="42" t="s">
        <v>3</v>
      </c>
      <c r="D487" s="41" t="s">
        <v>4</v>
      </c>
      <c r="E487" s="42" t="s">
        <v>5</v>
      </c>
      <c r="F487" s="41" t="s">
        <v>6</v>
      </c>
      <c r="G487" s="41" t="s">
        <v>7</v>
      </c>
      <c r="H487" s="44" t="s">
        <v>8</v>
      </c>
      <c r="I487" s="43" t="s">
        <v>2</v>
      </c>
      <c r="J487" s="41" t="s">
        <v>3</v>
      </c>
      <c r="K487" s="41" t="s">
        <v>4</v>
      </c>
      <c r="L487" s="42" t="s">
        <v>5</v>
      </c>
      <c r="M487" s="41" t="s">
        <v>6</v>
      </c>
      <c r="N487" s="41" t="s">
        <v>7</v>
      </c>
      <c r="O487" s="40" t="s">
        <v>8</v>
      </c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</row>
    <row r="488" spans="1:67" s="23" customFormat="1" ht="13.5" customHeight="1">
      <c r="A488" s="38" t="s">
        <v>84</v>
      </c>
      <c r="B488" s="33"/>
      <c r="C488" s="33"/>
      <c r="D488" s="33"/>
      <c r="E488" s="33"/>
      <c r="F488" s="33"/>
      <c r="G488" s="32"/>
      <c r="H488" s="31"/>
      <c r="I488" s="111">
        <f>SUM(方向別!B382,方向別!I382,方向別!B435,方向別!I435)</f>
        <v>105</v>
      </c>
      <c r="J488" s="111">
        <f>SUM(方向別!C382,方向別!J382,方向別!C435,方向別!J435)</f>
        <v>14</v>
      </c>
      <c r="K488" s="111">
        <f>SUM(方向別!D382,方向別!K382,方向別!D435,方向別!K435)</f>
        <v>3</v>
      </c>
      <c r="L488" s="111">
        <f>SUM(方向別!E382,方向別!L382,方向別!E435,方向別!L435)</f>
        <v>1</v>
      </c>
      <c r="M488" s="111">
        <f>SUM(I488:L488)</f>
        <v>123</v>
      </c>
      <c r="N488" s="112">
        <f>IF(SUM(J488,L488)=0,0,ROUND(SUM(J488,L488)/M488*100,1))</f>
        <v>12.2</v>
      </c>
      <c r="O488" s="113">
        <f>IF(M488=0,0,M488/M$536*100)</f>
        <v>2.1666373084375552</v>
      </c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</row>
    <row r="489" spans="1:67" s="23" customFormat="1" ht="13.5" customHeight="1">
      <c r="A489" s="34" t="s">
        <v>85</v>
      </c>
      <c r="B489" s="33"/>
      <c r="C489" s="33"/>
      <c r="D489" s="33"/>
      <c r="E489" s="33"/>
      <c r="F489" s="33"/>
      <c r="G489" s="32"/>
      <c r="H489" s="31"/>
      <c r="I489" s="111">
        <f>SUM(方向別!B383,方向別!I383,方向別!B436,方向別!I436)</f>
        <v>61</v>
      </c>
      <c r="J489" s="111">
        <f>SUM(方向別!C383,方向別!J383,方向別!C436,方向別!J436)</f>
        <v>10</v>
      </c>
      <c r="K489" s="111">
        <f>SUM(方向別!D383,方向別!K383,方向別!D436,方向別!K436)</f>
        <v>2</v>
      </c>
      <c r="L489" s="111">
        <f>SUM(方向別!E383,方向別!L383,方向別!E436,方向別!L436)</f>
        <v>2</v>
      </c>
      <c r="M489" s="111">
        <f t="shared" ref="M489:M496" si="121">SUM(I489:L489)</f>
        <v>75</v>
      </c>
      <c r="N489" s="112">
        <f t="shared" ref="N489:N535" si="122">IF(SUM(J489,L489)=0,0,ROUND(SUM(J489,L489)/M489*100,1))</f>
        <v>16</v>
      </c>
      <c r="O489" s="113">
        <f t="shared" ref="O489:O496" si="123">IF(M489=0,0,M489/M$536*100)</f>
        <v>1.3211203100228994</v>
      </c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</row>
    <row r="490" spans="1:67" s="23" customFormat="1" ht="13.5" customHeight="1">
      <c r="A490" s="34" t="s">
        <v>86</v>
      </c>
      <c r="B490" s="33"/>
      <c r="C490" s="33"/>
      <c r="D490" s="33"/>
      <c r="E490" s="33"/>
      <c r="F490" s="33"/>
      <c r="G490" s="32"/>
      <c r="H490" s="31"/>
      <c r="I490" s="111">
        <f>SUM(方向別!B384,方向別!I384,方向別!B437,方向別!I437)</f>
        <v>40</v>
      </c>
      <c r="J490" s="111">
        <f>SUM(方向別!C384,方向別!J384,方向別!C437,方向別!J437)</f>
        <v>4</v>
      </c>
      <c r="K490" s="111">
        <f>SUM(方向別!D384,方向別!K384,方向別!D437,方向別!K437)</f>
        <v>3</v>
      </c>
      <c r="L490" s="111">
        <f>SUM(方向別!E384,方向別!L384,方向別!E437,方向別!L437)</f>
        <v>1</v>
      </c>
      <c r="M490" s="111">
        <f t="shared" si="121"/>
        <v>48</v>
      </c>
      <c r="N490" s="112">
        <f t="shared" si="122"/>
        <v>10.4</v>
      </c>
      <c r="O490" s="113">
        <f t="shared" si="123"/>
        <v>0.84551699841465566</v>
      </c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</row>
    <row r="491" spans="1:67" s="23" customFormat="1" ht="13.5" customHeight="1">
      <c r="A491" s="34" t="s">
        <v>87</v>
      </c>
      <c r="B491" s="33"/>
      <c r="C491" s="33"/>
      <c r="D491" s="33"/>
      <c r="E491" s="33"/>
      <c r="F491" s="33"/>
      <c r="G491" s="32"/>
      <c r="H491" s="31"/>
      <c r="I491" s="111">
        <f>SUM(方向別!B385,方向別!I385,方向別!B438,方向別!I438)</f>
        <v>31</v>
      </c>
      <c r="J491" s="111">
        <f>SUM(方向別!C385,方向別!J385,方向別!C438,方向別!J438)</f>
        <v>3</v>
      </c>
      <c r="K491" s="111">
        <f>SUM(方向別!D385,方向別!K385,方向別!D438,方向別!K438)</f>
        <v>0</v>
      </c>
      <c r="L491" s="111">
        <f>SUM(方向別!E385,方向別!L385,方向別!E438,方向別!L438)</f>
        <v>0</v>
      </c>
      <c r="M491" s="111">
        <f t="shared" si="121"/>
        <v>34</v>
      </c>
      <c r="N491" s="112">
        <f t="shared" si="122"/>
        <v>8.8000000000000007</v>
      </c>
      <c r="O491" s="113">
        <f t="shared" si="123"/>
        <v>0.59890787387704769</v>
      </c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</row>
    <row r="492" spans="1:67" s="23" customFormat="1" ht="13.5" customHeight="1">
      <c r="A492" s="34" t="s">
        <v>88</v>
      </c>
      <c r="B492" s="33"/>
      <c r="C492" s="33"/>
      <c r="D492" s="33"/>
      <c r="E492" s="33"/>
      <c r="F492" s="33"/>
      <c r="G492" s="32"/>
      <c r="H492" s="31"/>
      <c r="I492" s="111">
        <f>SUM(方向別!B386,方向別!I386,方向別!B439,方向別!I439)</f>
        <v>9</v>
      </c>
      <c r="J492" s="111">
        <f>SUM(方向別!C386,方向別!J386,方向別!C439,方向別!J439)</f>
        <v>1</v>
      </c>
      <c r="K492" s="111">
        <f>SUM(方向別!D386,方向別!K386,方向別!D439,方向別!K439)</f>
        <v>1</v>
      </c>
      <c r="L492" s="111">
        <f>SUM(方向別!E386,方向別!L386,方向別!E439,方向別!L439)</f>
        <v>2</v>
      </c>
      <c r="M492" s="111">
        <f t="shared" si="121"/>
        <v>13</v>
      </c>
      <c r="N492" s="112">
        <f t="shared" si="122"/>
        <v>23.1</v>
      </c>
      <c r="O492" s="113">
        <f t="shared" si="123"/>
        <v>0.22899418707063593</v>
      </c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</row>
    <row r="493" spans="1:67" s="23" customFormat="1" ht="13.5" customHeight="1">
      <c r="A493" s="34" t="s">
        <v>89</v>
      </c>
      <c r="B493" s="33"/>
      <c r="C493" s="33"/>
      <c r="D493" s="33"/>
      <c r="E493" s="33"/>
      <c r="F493" s="33"/>
      <c r="G493" s="32"/>
      <c r="H493" s="31"/>
      <c r="I493" s="111">
        <f>SUM(方向別!B387,方向別!I387,方向別!B440,方向別!I440)</f>
        <v>10</v>
      </c>
      <c r="J493" s="111">
        <f>SUM(方向別!C387,方向別!J387,方向別!C440,方向別!J440)</f>
        <v>0</v>
      </c>
      <c r="K493" s="111">
        <f>SUM(方向別!D387,方向別!K387,方向別!D440,方向別!K440)</f>
        <v>3</v>
      </c>
      <c r="L493" s="111">
        <f>SUM(方向別!E387,方向別!L387,方向別!E440,方向別!L440)</f>
        <v>1</v>
      </c>
      <c r="M493" s="111">
        <f t="shared" si="121"/>
        <v>14</v>
      </c>
      <c r="N493" s="112">
        <f t="shared" si="122"/>
        <v>7.1</v>
      </c>
      <c r="O493" s="113">
        <f t="shared" si="123"/>
        <v>0.24660912453760789</v>
      </c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</row>
    <row r="494" spans="1:67" s="23" customFormat="1" ht="13.5" customHeight="1">
      <c r="A494" s="34" t="s">
        <v>90</v>
      </c>
      <c r="B494" s="33"/>
      <c r="C494" s="33"/>
      <c r="D494" s="33"/>
      <c r="E494" s="33"/>
      <c r="F494" s="33"/>
      <c r="G494" s="32"/>
      <c r="H494" s="31"/>
      <c r="I494" s="111">
        <f>SUM(方向別!B388,方向別!I388,方向別!B441,方向別!I441)</f>
        <v>12</v>
      </c>
      <c r="J494" s="111">
        <f>SUM(方向別!C388,方向別!J388,方向別!C441,方向別!J441)</f>
        <v>0</v>
      </c>
      <c r="K494" s="111">
        <f>SUM(方向別!D388,方向別!K388,方向別!D441,方向別!K441)</f>
        <v>1</v>
      </c>
      <c r="L494" s="111">
        <f>SUM(方向別!E388,方向別!L388,方向別!E441,方向別!L441)</f>
        <v>3</v>
      </c>
      <c r="M494" s="111">
        <f t="shared" si="121"/>
        <v>16</v>
      </c>
      <c r="N494" s="112">
        <f t="shared" si="122"/>
        <v>18.8</v>
      </c>
      <c r="O494" s="113">
        <f t="shared" si="123"/>
        <v>0.28183899947155189</v>
      </c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</row>
    <row r="495" spans="1:67" s="23" customFormat="1" ht="13.5" customHeight="1">
      <c r="A495" s="34" t="s">
        <v>91</v>
      </c>
      <c r="B495" s="33"/>
      <c r="C495" s="33"/>
      <c r="D495" s="33"/>
      <c r="E495" s="33"/>
      <c r="F495" s="33"/>
      <c r="G495" s="32"/>
      <c r="H495" s="31"/>
      <c r="I495" s="111">
        <f>SUM(方向別!B389,方向別!I389,方向別!B442,方向別!I442)</f>
        <v>18</v>
      </c>
      <c r="J495" s="111">
        <f>SUM(方向別!C389,方向別!J389,方向別!C442,方向別!J442)</f>
        <v>2</v>
      </c>
      <c r="K495" s="111">
        <f>SUM(方向別!D389,方向別!K389,方向別!D442,方向別!K442)</f>
        <v>2</v>
      </c>
      <c r="L495" s="111">
        <f>SUM(方向別!E389,方向別!L389,方向別!E442,方向別!L442)</f>
        <v>3</v>
      </c>
      <c r="M495" s="111">
        <f t="shared" si="121"/>
        <v>25</v>
      </c>
      <c r="N495" s="112">
        <f t="shared" si="122"/>
        <v>20</v>
      </c>
      <c r="O495" s="113">
        <f t="shared" si="123"/>
        <v>0.44037343667429985</v>
      </c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</row>
    <row r="496" spans="1:67" s="23" customFormat="1" ht="13.5" customHeight="1">
      <c r="A496" s="34" t="s">
        <v>92</v>
      </c>
      <c r="B496" s="33"/>
      <c r="C496" s="33"/>
      <c r="D496" s="33"/>
      <c r="E496" s="33"/>
      <c r="F496" s="33"/>
      <c r="G496" s="32"/>
      <c r="H496" s="31"/>
      <c r="I496" s="111">
        <f>SUM(方向別!B390,方向別!I390,方向別!B443,方向別!I443)</f>
        <v>73</v>
      </c>
      <c r="J496" s="111">
        <f>SUM(方向別!C390,方向別!J390,方向別!C443,方向別!J443)</f>
        <v>4</v>
      </c>
      <c r="K496" s="111">
        <f>SUM(方向別!D390,方向別!K390,方向別!D443,方向別!K443)</f>
        <v>14</v>
      </c>
      <c r="L496" s="111">
        <f>SUM(方向別!E390,方向別!L390,方向別!E443,方向別!L443)</f>
        <v>6</v>
      </c>
      <c r="M496" s="111">
        <f t="shared" si="121"/>
        <v>97</v>
      </c>
      <c r="N496" s="112">
        <f t="shared" si="122"/>
        <v>10.3</v>
      </c>
      <c r="O496" s="113">
        <f t="shared" si="123"/>
        <v>1.7086489342962832</v>
      </c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</row>
    <row r="497" spans="1:67" s="23" customFormat="1" ht="13.5" customHeight="1">
      <c r="A497" s="38" t="s">
        <v>9</v>
      </c>
      <c r="B497" s="37"/>
      <c r="C497" s="37"/>
      <c r="D497" s="37"/>
      <c r="E497" s="37"/>
      <c r="F497" s="37"/>
      <c r="G497" s="36"/>
      <c r="H497" s="35"/>
      <c r="I497" s="114">
        <f>SUM(方向別!B391,方向別!I391,方向別!B444,方向別!I444)</f>
        <v>21</v>
      </c>
      <c r="J497" s="114">
        <f>SUM(方向別!C391,方向別!J391,方向別!C444,方向別!J444)</f>
        <v>0</v>
      </c>
      <c r="K497" s="114">
        <f>SUM(方向別!D391,方向別!K391,方向別!D444,方向別!K444)</f>
        <v>4</v>
      </c>
      <c r="L497" s="114">
        <f>SUM(方向別!E391,方向別!L391,方向別!E444,方向別!L444)</f>
        <v>3</v>
      </c>
      <c r="M497" s="114">
        <f t="shared" ref="M497:M532" si="124">SUM(I497:L497)</f>
        <v>28</v>
      </c>
      <c r="N497" s="115">
        <f t="shared" si="122"/>
        <v>10.7</v>
      </c>
      <c r="O497" s="116">
        <f t="shared" ref="O497:O532" si="125">IF(M497=0,0,M497/M$536*100)</f>
        <v>0.49321824907521578</v>
      </c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</row>
    <row r="498" spans="1:67" s="23" customFormat="1" ht="13.5" customHeight="1">
      <c r="A498" s="34" t="s">
        <v>10</v>
      </c>
      <c r="B498" s="33"/>
      <c r="C498" s="33"/>
      <c r="D498" s="33"/>
      <c r="E498" s="33"/>
      <c r="F498" s="33"/>
      <c r="G498" s="32"/>
      <c r="H498" s="31"/>
      <c r="I498" s="111">
        <f>SUM(方向別!B392,方向別!I392,方向別!B445,方向別!I445)</f>
        <v>32</v>
      </c>
      <c r="J498" s="111">
        <f>SUM(方向別!C392,方向別!J392,方向別!C445,方向別!J445)</f>
        <v>1</v>
      </c>
      <c r="K498" s="111">
        <f>SUM(方向別!D392,方向別!K392,方向別!D445,方向別!K445)</f>
        <v>7</v>
      </c>
      <c r="L498" s="111">
        <f>SUM(方向別!E392,方向別!L392,方向別!E445,方向別!L445)</f>
        <v>2</v>
      </c>
      <c r="M498" s="111">
        <f t="shared" si="124"/>
        <v>42</v>
      </c>
      <c r="N498" s="112">
        <f t="shared" si="122"/>
        <v>7.1</v>
      </c>
      <c r="O498" s="113">
        <f t="shared" si="125"/>
        <v>0.73982737361282369</v>
      </c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</row>
    <row r="499" spans="1:67" s="24" customFormat="1" ht="13.5" customHeight="1">
      <c r="A499" s="34" t="s">
        <v>11</v>
      </c>
      <c r="B499" s="33"/>
      <c r="C499" s="33"/>
      <c r="D499" s="33"/>
      <c r="E499" s="33"/>
      <c r="F499" s="33"/>
      <c r="G499" s="32"/>
      <c r="H499" s="31"/>
      <c r="I499" s="111">
        <f>SUM(方向別!B393,方向別!I393,方向別!B446,方向別!I446)</f>
        <v>27</v>
      </c>
      <c r="J499" s="111">
        <f>SUM(方向別!C393,方向別!J393,方向別!C446,方向別!J446)</f>
        <v>2</v>
      </c>
      <c r="K499" s="111">
        <f>SUM(方向別!D393,方向別!K393,方向別!D446,方向別!K446)</f>
        <v>10</v>
      </c>
      <c r="L499" s="111">
        <f>SUM(方向別!E393,方向別!L393,方向別!E446,方向別!L446)</f>
        <v>5</v>
      </c>
      <c r="M499" s="111">
        <f t="shared" si="124"/>
        <v>44</v>
      </c>
      <c r="N499" s="112">
        <f t="shared" si="122"/>
        <v>15.9</v>
      </c>
      <c r="O499" s="113">
        <f t="shared" si="125"/>
        <v>0.77505724854676761</v>
      </c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</row>
    <row r="500" spans="1:67" s="26" customFormat="1" ht="13.5" customHeight="1">
      <c r="A500" s="34" t="s">
        <v>12</v>
      </c>
      <c r="B500" s="33"/>
      <c r="C500" s="33"/>
      <c r="D500" s="33"/>
      <c r="E500" s="33"/>
      <c r="F500" s="33"/>
      <c r="G500" s="32"/>
      <c r="H500" s="31"/>
      <c r="I500" s="111">
        <f>SUM(方向別!B394,方向別!I394,方向別!B447,方向別!I447)</f>
        <v>32</v>
      </c>
      <c r="J500" s="111">
        <f>SUM(方向別!C394,方向別!J394,方向別!C447,方向別!J447)</f>
        <v>1</v>
      </c>
      <c r="K500" s="111">
        <f>SUM(方向別!D394,方向別!K394,方向別!D447,方向別!K447)</f>
        <v>11</v>
      </c>
      <c r="L500" s="111">
        <f>SUM(方向別!E394,方向別!L394,方向別!E447,方向別!L447)</f>
        <v>4</v>
      </c>
      <c r="M500" s="111">
        <f t="shared" si="124"/>
        <v>48</v>
      </c>
      <c r="N500" s="112">
        <f t="shared" si="122"/>
        <v>10.4</v>
      </c>
      <c r="O500" s="113">
        <f t="shared" si="125"/>
        <v>0.84551699841465566</v>
      </c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</row>
    <row r="501" spans="1:67" s="24" customFormat="1" ht="13.5" customHeight="1">
      <c r="A501" s="34" t="s">
        <v>13</v>
      </c>
      <c r="B501" s="33"/>
      <c r="C501" s="33"/>
      <c r="D501" s="33"/>
      <c r="E501" s="33"/>
      <c r="F501" s="33"/>
      <c r="G501" s="32"/>
      <c r="H501" s="31"/>
      <c r="I501" s="111">
        <f>SUM(方向別!B395,方向別!I395,方向別!B448,方向別!I448)</f>
        <v>41</v>
      </c>
      <c r="J501" s="111">
        <f>SUM(方向別!C395,方向別!J395,方向別!C448,方向別!J448)</f>
        <v>2</v>
      </c>
      <c r="K501" s="111">
        <f>SUM(方向別!D395,方向別!K395,方向別!D448,方向別!K448)</f>
        <v>10</v>
      </c>
      <c r="L501" s="111">
        <f>SUM(方向別!E395,方向別!L395,方向別!E448,方向別!L448)</f>
        <v>4</v>
      </c>
      <c r="M501" s="111">
        <f t="shared" si="124"/>
        <v>57</v>
      </c>
      <c r="N501" s="112">
        <f t="shared" si="122"/>
        <v>10.5</v>
      </c>
      <c r="O501" s="113">
        <f t="shared" si="125"/>
        <v>1.0040514356174035</v>
      </c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</row>
    <row r="502" spans="1:67" s="24" customFormat="1" ht="13.5" customHeight="1">
      <c r="A502" s="34" t="s">
        <v>14</v>
      </c>
      <c r="B502" s="33"/>
      <c r="C502" s="33"/>
      <c r="D502" s="33"/>
      <c r="E502" s="33"/>
      <c r="F502" s="33"/>
      <c r="G502" s="32"/>
      <c r="H502" s="31"/>
      <c r="I502" s="111">
        <f>SUM(方向別!B396,方向別!I396,方向別!B449,方向別!I449)</f>
        <v>37</v>
      </c>
      <c r="J502" s="111">
        <f>SUM(方向別!C396,方向別!J396,方向別!C449,方向別!J449)</f>
        <v>5</v>
      </c>
      <c r="K502" s="111">
        <f>SUM(方向別!D396,方向別!K396,方向別!D449,方向別!K449)</f>
        <v>11</v>
      </c>
      <c r="L502" s="111">
        <f>SUM(方向別!E396,方向別!L396,方向別!E449,方向別!L449)</f>
        <v>4</v>
      </c>
      <c r="M502" s="111">
        <f t="shared" si="124"/>
        <v>57</v>
      </c>
      <c r="N502" s="112">
        <f t="shared" si="122"/>
        <v>15.8</v>
      </c>
      <c r="O502" s="113">
        <f t="shared" si="125"/>
        <v>1.0040514356174035</v>
      </c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</row>
    <row r="503" spans="1:67" s="24" customFormat="1" ht="13.5" customHeight="1">
      <c r="A503" s="30" t="s">
        <v>15</v>
      </c>
      <c r="B503" s="29"/>
      <c r="C503" s="29"/>
      <c r="D503" s="29"/>
      <c r="E503" s="29"/>
      <c r="F503" s="29"/>
      <c r="G503" s="28"/>
      <c r="H503" s="27"/>
      <c r="I503" s="117">
        <f>SUM(I497:I502)</f>
        <v>190</v>
      </c>
      <c r="J503" s="117">
        <f>SUM(J497:J502)</f>
        <v>11</v>
      </c>
      <c r="K503" s="117">
        <f>SUM(K497:K502)</f>
        <v>53</v>
      </c>
      <c r="L503" s="117">
        <f>SUM(L497:L502)</f>
        <v>22</v>
      </c>
      <c r="M503" s="117">
        <f t="shared" si="124"/>
        <v>276</v>
      </c>
      <c r="N503" s="118">
        <f t="shared" si="122"/>
        <v>12</v>
      </c>
      <c r="O503" s="119">
        <f t="shared" si="125"/>
        <v>4.8617227408842698</v>
      </c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</row>
    <row r="504" spans="1:67" s="26" customFormat="1" ht="13.5" customHeight="1">
      <c r="A504" s="38" t="s">
        <v>16</v>
      </c>
      <c r="B504" s="37"/>
      <c r="C504" s="37"/>
      <c r="D504" s="37"/>
      <c r="E504" s="37"/>
      <c r="F504" s="37"/>
      <c r="G504" s="36"/>
      <c r="H504" s="35"/>
      <c r="I504" s="114">
        <f>SUM(方向別!B398,方向別!I398,方向別!B451,方向別!I451)</f>
        <v>45</v>
      </c>
      <c r="J504" s="114">
        <f>SUM(方向別!C398,方向別!J398,方向別!C451,方向別!J451)</f>
        <v>1</v>
      </c>
      <c r="K504" s="114">
        <f>SUM(方向別!D398,方向別!K398,方向別!D451,方向別!K451)</f>
        <v>5</v>
      </c>
      <c r="L504" s="114">
        <f>SUM(方向別!E398,方向別!L398,方向別!E451,方向別!L451)</f>
        <v>0</v>
      </c>
      <c r="M504" s="114">
        <f t="shared" si="124"/>
        <v>51</v>
      </c>
      <c r="N504" s="115">
        <f t="shared" si="122"/>
        <v>2</v>
      </c>
      <c r="O504" s="116">
        <f t="shared" si="125"/>
        <v>0.89836181081557154</v>
      </c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</row>
    <row r="505" spans="1:67" s="26" customFormat="1" ht="13.5" customHeight="1">
      <c r="A505" s="34" t="s">
        <v>17</v>
      </c>
      <c r="B505" s="33"/>
      <c r="C505" s="33"/>
      <c r="D505" s="33"/>
      <c r="E505" s="33"/>
      <c r="F505" s="33"/>
      <c r="G505" s="32"/>
      <c r="H505" s="31"/>
      <c r="I505" s="111">
        <f>SUM(方向別!B399,方向別!I399,方向別!B452,方向別!I452)</f>
        <v>41</v>
      </c>
      <c r="J505" s="111">
        <f>SUM(方向別!C399,方向別!J399,方向別!C452,方向別!J452)</f>
        <v>4</v>
      </c>
      <c r="K505" s="111">
        <f>SUM(方向別!D399,方向別!K399,方向別!D452,方向別!K452)</f>
        <v>4</v>
      </c>
      <c r="L505" s="111">
        <f>SUM(方向別!E399,方向別!L399,方向別!E452,方向別!L452)</f>
        <v>4</v>
      </c>
      <c r="M505" s="111">
        <f t="shared" si="124"/>
        <v>53</v>
      </c>
      <c r="N505" s="112">
        <f t="shared" si="122"/>
        <v>15.1</v>
      </c>
      <c r="O505" s="113">
        <f t="shared" si="125"/>
        <v>0.93359168574951557</v>
      </c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</row>
    <row r="506" spans="1:67" s="26" customFormat="1" ht="13.5" customHeight="1">
      <c r="A506" s="34" t="s">
        <v>18</v>
      </c>
      <c r="B506" s="33"/>
      <c r="C506" s="33"/>
      <c r="D506" s="33"/>
      <c r="E506" s="33"/>
      <c r="F506" s="33"/>
      <c r="G506" s="32"/>
      <c r="H506" s="31"/>
      <c r="I506" s="111">
        <f>SUM(方向別!B400,方向別!I400,方向別!B453,方向別!I453)</f>
        <v>46</v>
      </c>
      <c r="J506" s="111">
        <f>SUM(方向別!C400,方向別!J400,方向別!C453,方向別!J453)</f>
        <v>5</v>
      </c>
      <c r="K506" s="111">
        <f>SUM(方向別!D400,方向別!K400,方向別!D453,方向別!K453)</f>
        <v>7</v>
      </c>
      <c r="L506" s="111">
        <f>SUM(方向別!E400,方向別!L400,方向別!E453,方向別!L453)</f>
        <v>2</v>
      </c>
      <c r="M506" s="111">
        <f t="shared" si="124"/>
        <v>60</v>
      </c>
      <c r="N506" s="112">
        <f t="shared" si="122"/>
        <v>11.7</v>
      </c>
      <c r="O506" s="113">
        <f t="shared" si="125"/>
        <v>1.0568962480183195</v>
      </c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</row>
    <row r="507" spans="1:67" s="24" customFormat="1" ht="13.5" customHeight="1">
      <c r="A507" s="34" t="s">
        <v>19</v>
      </c>
      <c r="B507" s="33"/>
      <c r="C507" s="33"/>
      <c r="D507" s="33"/>
      <c r="E507" s="33"/>
      <c r="F507" s="33"/>
      <c r="G507" s="32"/>
      <c r="H507" s="31"/>
      <c r="I507" s="111">
        <f>SUM(方向別!B401,方向別!I401,方向別!B454,方向別!I454)</f>
        <v>43</v>
      </c>
      <c r="J507" s="111">
        <f>SUM(方向別!C401,方向別!J401,方向別!C454,方向別!J454)</f>
        <v>6</v>
      </c>
      <c r="K507" s="111">
        <f>SUM(方向別!D401,方向別!K401,方向別!D454,方向別!K454)</f>
        <v>12</v>
      </c>
      <c r="L507" s="111">
        <f>SUM(方向別!E401,方向別!L401,方向別!E454,方向別!L454)</f>
        <v>5</v>
      </c>
      <c r="M507" s="111">
        <f t="shared" si="124"/>
        <v>66</v>
      </c>
      <c r="N507" s="112">
        <f t="shared" si="122"/>
        <v>16.7</v>
      </c>
      <c r="O507" s="113">
        <f t="shared" si="125"/>
        <v>1.1625858728201515</v>
      </c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</row>
    <row r="508" spans="1:67" s="26" customFormat="1" ht="13.5" customHeight="1">
      <c r="A508" s="34" t="s">
        <v>20</v>
      </c>
      <c r="B508" s="33"/>
      <c r="C508" s="33"/>
      <c r="D508" s="33"/>
      <c r="E508" s="33"/>
      <c r="F508" s="33"/>
      <c r="G508" s="32"/>
      <c r="H508" s="31"/>
      <c r="I508" s="111">
        <f>SUM(方向別!B402,方向別!I402,方向別!B455,方向別!I455)</f>
        <v>58</v>
      </c>
      <c r="J508" s="111">
        <f>SUM(方向別!C402,方向別!J402,方向別!C455,方向別!J455)</f>
        <v>3</v>
      </c>
      <c r="K508" s="111">
        <f>SUM(方向別!D402,方向別!K402,方向別!D455,方向別!K455)</f>
        <v>9</v>
      </c>
      <c r="L508" s="111">
        <f>SUM(方向別!E402,方向別!L402,方向別!E455,方向別!L455)</f>
        <v>1</v>
      </c>
      <c r="M508" s="111">
        <f t="shared" si="124"/>
        <v>71</v>
      </c>
      <c r="N508" s="112">
        <f t="shared" si="122"/>
        <v>5.6</v>
      </c>
      <c r="O508" s="113">
        <f t="shared" si="125"/>
        <v>1.2506605601550114</v>
      </c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</row>
    <row r="509" spans="1:67" s="24" customFormat="1" ht="13.5" customHeight="1">
      <c r="A509" s="34" t="s">
        <v>21</v>
      </c>
      <c r="B509" s="33"/>
      <c r="C509" s="33"/>
      <c r="D509" s="33"/>
      <c r="E509" s="33"/>
      <c r="F509" s="33"/>
      <c r="G509" s="32"/>
      <c r="H509" s="31"/>
      <c r="I509" s="111">
        <f>SUM(方向別!B403,方向別!I403,方向別!B456,方向別!I456)</f>
        <v>48</v>
      </c>
      <c r="J509" s="111">
        <f>SUM(方向別!C403,方向別!J403,方向別!C456,方向別!J456)</f>
        <v>7</v>
      </c>
      <c r="K509" s="111">
        <f>SUM(方向別!D403,方向別!K403,方向別!D456,方向別!K456)</f>
        <v>3</v>
      </c>
      <c r="L509" s="111">
        <f>SUM(方向別!E403,方向別!L403,方向別!E456,方向別!L456)</f>
        <v>2</v>
      </c>
      <c r="M509" s="111">
        <f t="shared" si="124"/>
        <v>60</v>
      </c>
      <c r="N509" s="112">
        <f t="shared" si="122"/>
        <v>15</v>
      </c>
      <c r="O509" s="113">
        <f t="shared" si="125"/>
        <v>1.0568962480183195</v>
      </c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</row>
    <row r="510" spans="1:67" s="26" customFormat="1" ht="13.5" customHeight="1">
      <c r="A510" s="30" t="s">
        <v>15</v>
      </c>
      <c r="B510" s="29"/>
      <c r="C510" s="29"/>
      <c r="D510" s="29"/>
      <c r="E510" s="29"/>
      <c r="F510" s="29"/>
      <c r="G510" s="28"/>
      <c r="H510" s="27"/>
      <c r="I510" s="117">
        <f>SUM(I504:I509)</f>
        <v>281</v>
      </c>
      <c r="J510" s="117">
        <f>SUM(J504:J509)</f>
        <v>26</v>
      </c>
      <c r="K510" s="117">
        <f>SUM(K504:K509)</f>
        <v>40</v>
      </c>
      <c r="L510" s="117">
        <f>SUM(L504:L509)</f>
        <v>14</v>
      </c>
      <c r="M510" s="117">
        <f t="shared" si="124"/>
        <v>361</v>
      </c>
      <c r="N510" s="118">
        <f t="shared" si="122"/>
        <v>11.1</v>
      </c>
      <c r="O510" s="119">
        <f t="shared" si="125"/>
        <v>6.3589924255768899</v>
      </c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</row>
    <row r="511" spans="1:67" s="24" customFormat="1" ht="13.5" customHeight="1">
      <c r="A511" s="34" t="s">
        <v>22</v>
      </c>
      <c r="B511" s="33"/>
      <c r="C511" s="33"/>
      <c r="D511" s="33"/>
      <c r="E511" s="33"/>
      <c r="F511" s="33"/>
      <c r="G511" s="32"/>
      <c r="H511" s="31"/>
      <c r="I511" s="111">
        <f>SUM(方向別!B405,方向別!I405,方向別!B458,方向別!I458)</f>
        <v>258</v>
      </c>
      <c r="J511" s="111">
        <f>SUM(方向別!C405,方向別!J405,方向別!C458,方向別!J458)</f>
        <v>19</v>
      </c>
      <c r="K511" s="111">
        <f>SUM(方向別!D405,方向別!K405,方向別!D458,方向別!K458)</f>
        <v>43</v>
      </c>
      <c r="L511" s="111">
        <f>SUM(方向別!E405,方向別!L405,方向別!E458,方向別!L458)</f>
        <v>19</v>
      </c>
      <c r="M511" s="111">
        <f t="shared" si="124"/>
        <v>339</v>
      </c>
      <c r="N511" s="112">
        <f t="shared" si="122"/>
        <v>11.2</v>
      </c>
      <c r="O511" s="113">
        <f t="shared" si="125"/>
        <v>5.9714638013035053</v>
      </c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</row>
    <row r="512" spans="1:67" s="26" customFormat="1" ht="13.5" customHeight="1">
      <c r="A512" s="34" t="s">
        <v>23</v>
      </c>
      <c r="B512" s="33"/>
      <c r="C512" s="33"/>
      <c r="D512" s="33"/>
      <c r="E512" s="33"/>
      <c r="F512" s="33"/>
      <c r="G512" s="32"/>
      <c r="H512" s="31"/>
      <c r="I512" s="111">
        <f>SUM(方向別!B406,方向別!I406,方向別!B459,方向別!I459)</f>
        <v>173</v>
      </c>
      <c r="J512" s="111">
        <f>SUM(方向別!C406,方向別!J406,方向別!C459,方向別!J459)</f>
        <v>9</v>
      </c>
      <c r="K512" s="111">
        <f>SUM(方向別!D406,方向別!K406,方向別!D459,方向別!K459)</f>
        <v>32</v>
      </c>
      <c r="L512" s="111">
        <f>SUM(方向別!E406,方向別!L406,方向別!E459,方向別!L459)</f>
        <v>11</v>
      </c>
      <c r="M512" s="111">
        <f t="shared" si="124"/>
        <v>225</v>
      </c>
      <c r="N512" s="112">
        <f t="shared" si="122"/>
        <v>8.9</v>
      </c>
      <c r="O512" s="113">
        <f t="shared" si="125"/>
        <v>3.9633609300686983</v>
      </c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</row>
    <row r="513" spans="1:67" s="24" customFormat="1" ht="13.5" customHeight="1">
      <c r="A513" s="34" t="s">
        <v>24</v>
      </c>
      <c r="B513" s="33"/>
      <c r="C513" s="33"/>
      <c r="D513" s="33"/>
      <c r="E513" s="33"/>
      <c r="F513" s="33"/>
      <c r="G513" s="32"/>
      <c r="H513" s="31"/>
      <c r="I513" s="111">
        <f>SUM(方向別!B407,方向別!I407,方向別!B460,方向別!I460)</f>
        <v>246</v>
      </c>
      <c r="J513" s="111">
        <f>SUM(方向別!C407,方向別!J407,方向別!C460,方向別!J460)</f>
        <v>12</v>
      </c>
      <c r="K513" s="111">
        <f>SUM(方向別!D407,方向別!K407,方向別!D460,方向別!K460)</f>
        <v>32</v>
      </c>
      <c r="L513" s="111">
        <f>SUM(方向別!E407,方向別!L407,方向別!E460,方向別!L460)</f>
        <v>11</v>
      </c>
      <c r="M513" s="111">
        <f t="shared" si="124"/>
        <v>301</v>
      </c>
      <c r="N513" s="112">
        <f t="shared" si="122"/>
        <v>7.6</v>
      </c>
      <c r="O513" s="113">
        <f t="shared" si="125"/>
        <v>5.3020961775585702</v>
      </c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</row>
    <row r="514" spans="1:67" s="26" customFormat="1" ht="13.5" customHeight="1">
      <c r="A514" s="34" t="s">
        <v>25</v>
      </c>
      <c r="B514" s="33"/>
      <c r="C514" s="33"/>
      <c r="D514" s="33"/>
      <c r="E514" s="33"/>
      <c r="F514" s="33"/>
      <c r="G514" s="32"/>
      <c r="H514" s="31"/>
      <c r="I514" s="111">
        <f>SUM(方向別!B408,方向別!I408,方向別!B461,方向別!I461)</f>
        <v>251</v>
      </c>
      <c r="J514" s="111">
        <f>SUM(方向別!C408,方向別!J408,方向別!C461,方向別!J461)</f>
        <v>12</v>
      </c>
      <c r="K514" s="111">
        <f>SUM(方向別!D408,方向別!K408,方向別!D461,方向別!K461)</f>
        <v>52</v>
      </c>
      <c r="L514" s="111">
        <f>SUM(方向別!E408,方向別!L408,方向別!E461,方向別!L461)</f>
        <v>18</v>
      </c>
      <c r="M514" s="111">
        <f t="shared" si="124"/>
        <v>333</v>
      </c>
      <c r="N514" s="112">
        <f t="shared" si="122"/>
        <v>9</v>
      </c>
      <c r="O514" s="113">
        <f t="shared" si="125"/>
        <v>5.8657741765016738</v>
      </c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</row>
    <row r="515" spans="1:67" s="26" customFormat="1" ht="13.5" customHeight="1">
      <c r="A515" s="34" t="s">
        <v>26</v>
      </c>
      <c r="B515" s="33"/>
      <c r="C515" s="33"/>
      <c r="D515" s="33"/>
      <c r="E515" s="33"/>
      <c r="F515" s="33"/>
      <c r="G515" s="32"/>
      <c r="H515" s="31"/>
      <c r="I515" s="111">
        <f>SUM(方向別!B409,方向別!I409,方向別!B462,方向別!I462)</f>
        <v>247</v>
      </c>
      <c r="J515" s="111">
        <f>SUM(方向別!C409,方向別!J409,方向別!C462,方向別!J462)</f>
        <v>15</v>
      </c>
      <c r="K515" s="111">
        <f>SUM(方向別!D409,方向別!K409,方向別!D462,方向別!K462)</f>
        <v>46</v>
      </c>
      <c r="L515" s="111">
        <f>SUM(方向別!E409,方向別!L409,方向別!E462,方向別!L462)</f>
        <v>18</v>
      </c>
      <c r="M515" s="111">
        <f t="shared" si="124"/>
        <v>326</v>
      </c>
      <c r="N515" s="112">
        <f t="shared" si="122"/>
        <v>10.1</v>
      </c>
      <c r="O515" s="113">
        <f t="shared" si="125"/>
        <v>5.7424696142328697</v>
      </c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</row>
    <row r="516" spans="1:67" s="26" customFormat="1" ht="13.5" customHeight="1">
      <c r="A516" s="34" t="s">
        <v>27</v>
      </c>
      <c r="B516" s="33"/>
      <c r="C516" s="33"/>
      <c r="D516" s="33"/>
      <c r="E516" s="33"/>
      <c r="F516" s="33"/>
      <c r="G516" s="32"/>
      <c r="H516" s="31"/>
      <c r="I516" s="111">
        <f>SUM(方向別!B410,方向別!I410,方向別!B463,方向別!I463)</f>
        <v>275</v>
      </c>
      <c r="J516" s="111">
        <f>SUM(方向別!C410,方向別!J410,方向別!C463,方向別!J463)</f>
        <v>17</v>
      </c>
      <c r="K516" s="111">
        <f>SUM(方向別!D410,方向別!K410,方向別!D463,方向別!K463)</f>
        <v>46</v>
      </c>
      <c r="L516" s="111">
        <f>SUM(方向別!E410,方向別!L410,方向別!E463,方向別!L463)</f>
        <v>12</v>
      </c>
      <c r="M516" s="111">
        <f t="shared" si="124"/>
        <v>350</v>
      </c>
      <c r="N516" s="112">
        <f t="shared" si="122"/>
        <v>8.3000000000000007</v>
      </c>
      <c r="O516" s="113">
        <f t="shared" si="125"/>
        <v>6.1652281134401976</v>
      </c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</row>
    <row r="517" spans="1:67" s="24" customFormat="1" ht="13.5" customHeight="1">
      <c r="A517" s="34" t="s">
        <v>28</v>
      </c>
      <c r="B517" s="33"/>
      <c r="C517" s="33"/>
      <c r="D517" s="33"/>
      <c r="E517" s="33"/>
      <c r="F517" s="33"/>
      <c r="G517" s="32"/>
      <c r="H517" s="31"/>
      <c r="I517" s="111">
        <f>SUM(方向別!B411,方向別!I411,方向別!B464,方向別!I464)</f>
        <v>348</v>
      </c>
      <c r="J517" s="111">
        <f>SUM(方向別!C411,方向別!J411,方向別!C464,方向別!J464)</f>
        <v>24</v>
      </c>
      <c r="K517" s="111">
        <f>SUM(方向別!D411,方向別!K411,方向別!D464,方向別!K464)</f>
        <v>57</v>
      </c>
      <c r="L517" s="111">
        <f>SUM(方向別!E411,方向別!L411,方向別!E464,方向別!L464)</f>
        <v>14</v>
      </c>
      <c r="M517" s="111">
        <f t="shared" si="124"/>
        <v>443</v>
      </c>
      <c r="N517" s="112">
        <f t="shared" si="122"/>
        <v>8.6</v>
      </c>
      <c r="O517" s="113">
        <f t="shared" si="125"/>
        <v>7.8034172978685925</v>
      </c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</row>
    <row r="518" spans="1:67" s="24" customFormat="1" ht="13.5" customHeight="1">
      <c r="A518" s="34" t="s">
        <v>51</v>
      </c>
      <c r="B518" s="33"/>
      <c r="C518" s="33"/>
      <c r="D518" s="33"/>
      <c r="E518" s="33"/>
      <c r="F518" s="33"/>
      <c r="G518" s="32"/>
      <c r="H518" s="31"/>
      <c r="I518" s="111">
        <f>SUM(方向別!B412,方向別!I412,方向別!B465,方向別!I465)</f>
        <v>404</v>
      </c>
      <c r="J518" s="111">
        <f>SUM(方向別!C412,方向別!J412,方向別!C465,方向別!J465)</f>
        <v>13</v>
      </c>
      <c r="K518" s="111">
        <f>SUM(方向別!D412,方向別!K412,方向別!D465,方向別!K465)</f>
        <v>41</v>
      </c>
      <c r="L518" s="111">
        <f>SUM(方向別!E412,方向別!L412,方向別!E465,方向別!L465)</f>
        <v>7</v>
      </c>
      <c r="M518" s="111">
        <f t="shared" si="124"/>
        <v>465</v>
      </c>
      <c r="N518" s="112">
        <f t="shared" si="122"/>
        <v>4.3</v>
      </c>
      <c r="O518" s="113">
        <f t="shared" si="125"/>
        <v>8.1909459221419763</v>
      </c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</row>
    <row r="519" spans="1:67" s="24" customFormat="1" ht="13.5" customHeight="1">
      <c r="A519" s="38" t="s">
        <v>29</v>
      </c>
      <c r="B519" s="37"/>
      <c r="C519" s="37"/>
      <c r="D519" s="37"/>
      <c r="E519" s="37"/>
      <c r="F519" s="37"/>
      <c r="G519" s="36"/>
      <c r="H519" s="35"/>
      <c r="I519" s="114">
        <f>SUM(方向別!B413,方向別!I413,方向別!B466,方向別!I466)</f>
        <v>66</v>
      </c>
      <c r="J519" s="114">
        <f>SUM(方向別!C413,方向別!J413,方向別!C466,方向別!J466)</f>
        <v>2</v>
      </c>
      <c r="K519" s="114">
        <f>SUM(方向別!D413,方向別!K413,方向別!D466,方向別!K466)</f>
        <v>4</v>
      </c>
      <c r="L519" s="114">
        <f>SUM(方向別!E413,方向別!L413,方向別!E466,方向別!L466)</f>
        <v>0</v>
      </c>
      <c r="M519" s="114">
        <f t="shared" si="124"/>
        <v>72</v>
      </c>
      <c r="N519" s="115">
        <f t="shared" si="122"/>
        <v>2.8</v>
      </c>
      <c r="O519" s="116">
        <f t="shared" si="125"/>
        <v>1.2682754976219834</v>
      </c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</row>
    <row r="520" spans="1:67" s="26" customFormat="1" ht="13.5" customHeight="1">
      <c r="A520" s="34" t="s">
        <v>30</v>
      </c>
      <c r="B520" s="33"/>
      <c r="C520" s="33"/>
      <c r="D520" s="33"/>
      <c r="E520" s="33"/>
      <c r="F520" s="33"/>
      <c r="G520" s="32"/>
      <c r="H520" s="31"/>
      <c r="I520" s="111">
        <f>SUM(方向別!B414,方向別!I414,方向別!B467,方向別!I467)</f>
        <v>86</v>
      </c>
      <c r="J520" s="111">
        <f>SUM(方向別!C414,方向別!J414,方向別!C467,方向別!J467)</f>
        <v>3</v>
      </c>
      <c r="K520" s="111">
        <f>SUM(方向別!D414,方向別!K414,方向別!D467,方向別!K467)</f>
        <v>8</v>
      </c>
      <c r="L520" s="111">
        <f>SUM(方向別!E414,方向別!L414,方向別!E467,方向別!L467)</f>
        <v>2</v>
      </c>
      <c r="M520" s="111">
        <f t="shared" si="124"/>
        <v>99</v>
      </c>
      <c r="N520" s="112">
        <f t="shared" si="122"/>
        <v>5.0999999999999996</v>
      </c>
      <c r="O520" s="113">
        <f t="shared" si="125"/>
        <v>1.7438788092302273</v>
      </c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</row>
    <row r="521" spans="1:67" s="26" customFormat="1" ht="13.5" customHeight="1">
      <c r="A521" s="34" t="s">
        <v>31</v>
      </c>
      <c r="B521" s="33"/>
      <c r="C521" s="33"/>
      <c r="D521" s="33"/>
      <c r="E521" s="33"/>
      <c r="F521" s="33"/>
      <c r="G521" s="32"/>
      <c r="H521" s="31"/>
      <c r="I521" s="111">
        <f>SUM(方向別!B415,方向別!I415,方向別!B468,方向別!I468)</f>
        <v>80</v>
      </c>
      <c r="J521" s="111">
        <f>SUM(方向別!C415,方向別!J415,方向別!C468,方向別!J468)</f>
        <v>3</v>
      </c>
      <c r="K521" s="111">
        <f>SUM(方向別!D415,方向別!K415,方向別!D468,方向別!K468)</f>
        <v>5</v>
      </c>
      <c r="L521" s="111">
        <f>SUM(方向別!E415,方向別!L415,方向別!E468,方向別!L468)</f>
        <v>1</v>
      </c>
      <c r="M521" s="111">
        <f t="shared" si="124"/>
        <v>89</v>
      </c>
      <c r="N521" s="112">
        <f t="shared" si="122"/>
        <v>4.5</v>
      </c>
      <c r="O521" s="113">
        <f t="shared" si="125"/>
        <v>1.5677294345605073</v>
      </c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</row>
    <row r="522" spans="1:67" s="26" customFormat="1" ht="13.5" customHeight="1">
      <c r="A522" s="34" t="s">
        <v>32</v>
      </c>
      <c r="B522" s="33"/>
      <c r="C522" s="33"/>
      <c r="D522" s="33"/>
      <c r="E522" s="33"/>
      <c r="F522" s="33"/>
      <c r="G522" s="32"/>
      <c r="H522" s="31"/>
      <c r="I522" s="111">
        <f>SUM(方向別!B416,方向別!I416,方向別!B469,方向別!I469)</f>
        <v>74</v>
      </c>
      <c r="J522" s="111">
        <f>SUM(方向別!C416,方向別!J416,方向別!C469,方向別!J469)</f>
        <v>6</v>
      </c>
      <c r="K522" s="111">
        <f>SUM(方向別!D416,方向別!K416,方向別!D469,方向別!K469)</f>
        <v>7</v>
      </c>
      <c r="L522" s="111">
        <f>SUM(方向別!E416,方向別!L416,方向別!E469,方向別!L469)</f>
        <v>2</v>
      </c>
      <c r="M522" s="111">
        <f t="shared" si="124"/>
        <v>89</v>
      </c>
      <c r="N522" s="112">
        <f t="shared" si="122"/>
        <v>9</v>
      </c>
      <c r="O522" s="113">
        <f t="shared" si="125"/>
        <v>1.5677294345605073</v>
      </c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</row>
    <row r="523" spans="1:67" s="24" customFormat="1" ht="13.5" customHeight="1">
      <c r="A523" s="34" t="s">
        <v>33</v>
      </c>
      <c r="B523" s="33"/>
      <c r="C523" s="33"/>
      <c r="D523" s="33"/>
      <c r="E523" s="33"/>
      <c r="F523" s="33"/>
      <c r="G523" s="32"/>
      <c r="H523" s="31"/>
      <c r="I523" s="111">
        <f>SUM(方向別!B417,方向別!I417,方向別!B470,方向別!I470)</f>
        <v>87</v>
      </c>
      <c r="J523" s="111">
        <f>SUM(方向別!C417,方向別!J417,方向別!C470,方向別!J470)</f>
        <v>0</v>
      </c>
      <c r="K523" s="111">
        <f>SUM(方向別!D417,方向別!K417,方向別!D470,方向別!K470)</f>
        <v>5</v>
      </c>
      <c r="L523" s="111">
        <f>SUM(方向別!E417,方向別!L417,方向別!E470,方向別!L470)</f>
        <v>1</v>
      </c>
      <c r="M523" s="111">
        <f t="shared" si="124"/>
        <v>93</v>
      </c>
      <c r="N523" s="112">
        <f t="shared" si="122"/>
        <v>1.1000000000000001</v>
      </c>
      <c r="O523" s="113">
        <f t="shared" si="125"/>
        <v>1.6381891844283953</v>
      </c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</row>
    <row r="524" spans="1:67" s="26" customFormat="1" ht="13.5" customHeight="1">
      <c r="A524" s="34" t="s">
        <v>34</v>
      </c>
      <c r="B524" s="33"/>
      <c r="C524" s="33"/>
      <c r="D524" s="33"/>
      <c r="E524" s="33"/>
      <c r="F524" s="33"/>
      <c r="G524" s="32"/>
      <c r="H524" s="31"/>
      <c r="I524" s="111">
        <f>SUM(方向別!B418,方向別!I418,方向別!B471,方向別!I471)</f>
        <v>81</v>
      </c>
      <c r="J524" s="111">
        <f>SUM(方向別!C418,方向別!J418,方向別!C471,方向別!J471)</f>
        <v>3</v>
      </c>
      <c r="K524" s="111">
        <f>SUM(方向別!D418,方向別!K418,方向別!D471,方向別!K471)</f>
        <v>4</v>
      </c>
      <c r="L524" s="111">
        <f>SUM(方向別!E418,方向別!L418,方向別!E471,方向別!L471)</f>
        <v>2</v>
      </c>
      <c r="M524" s="111">
        <f t="shared" si="124"/>
        <v>90</v>
      </c>
      <c r="N524" s="112">
        <f t="shared" si="122"/>
        <v>5.6</v>
      </c>
      <c r="O524" s="113">
        <f t="shared" si="125"/>
        <v>1.5853443720274794</v>
      </c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</row>
    <row r="525" spans="1:67" s="24" customFormat="1" ht="13.5" customHeight="1">
      <c r="A525" s="30" t="s">
        <v>15</v>
      </c>
      <c r="B525" s="29"/>
      <c r="C525" s="29"/>
      <c r="D525" s="29"/>
      <c r="E525" s="29"/>
      <c r="F525" s="29"/>
      <c r="G525" s="28"/>
      <c r="H525" s="27"/>
      <c r="I525" s="117">
        <f>SUM(I519:I524)</f>
        <v>474</v>
      </c>
      <c r="J525" s="117">
        <f>SUM(J519:J524)</f>
        <v>17</v>
      </c>
      <c r="K525" s="117">
        <f>SUM(K519:K524)</f>
        <v>33</v>
      </c>
      <c r="L525" s="117">
        <f>SUM(L519:L524)</f>
        <v>8</v>
      </c>
      <c r="M525" s="117">
        <f t="shared" si="124"/>
        <v>532</v>
      </c>
      <c r="N525" s="118">
        <f t="shared" si="122"/>
        <v>4.7</v>
      </c>
      <c r="O525" s="119">
        <f t="shared" si="125"/>
        <v>9.3711467324291</v>
      </c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</row>
    <row r="526" spans="1:67" s="24" customFormat="1" ht="13.5" customHeight="1">
      <c r="A526" s="38" t="s">
        <v>35</v>
      </c>
      <c r="B526" s="37"/>
      <c r="C526" s="37"/>
      <c r="D526" s="37"/>
      <c r="E526" s="37"/>
      <c r="F526" s="37"/>
      <c r="G526" s="36"/>
      <c r="H526" s="35"/>
      <c r="I526" s="114">
        <f>SUM(方向別!B420,方向別!I420,方向別!B473,方向別!I473)</f>
        <v>67</v>
      </c>
      <c r="J526" s="114">
        <f>SUM(方向別!C420,方向別!J420,方向別!C473,方向別!J473)</f>
        <v>3</v>
      </c>
      <c r="K526" s="114">
        <f>SUM(方向別!D420,方向別!K420,方向別!D473,方向別!K473)</f>
        <v>7</v>
      </c>
      <c r="L526" s="114">
        <f>SUM(方向別!E420,方向別!L420,方向別!E473,方向別!L473)</f>
        <v>0</v>
      </c>
      <c r="M526" s="114">
        <f t="shared" si="124"/>
        <v>77</v>
      </c>
      <c r="N526" s="115">
        <f t="shared" si="122"/>
        <v>3.9</v>
      </c>
      <c r="O526" s="116">
        <f t="shared" si="125"/>
        <v>1.3563501849568433</v>
      </c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</row>
    <row r="527" spans="1:67" s="26" customFormat="1" ht="13.5" customHeight="1">
      <c r="A527" s="34" t="s">
        <v>36</v>
      </c>
      <c r="B527" s="33"/>
      <c r="C527" s="33"/>
      <c r="D527" s="33"/>
      <c r="E527" s="33"/>
      <c r="F527" s="33"/>
      <c r="G527" s="32"/>
      <c r="H527" s="31"/>
      <c r="I527" s="111">
        <f>SUM(方向別!B421,方向別!I421,方向別!B474,方向別!I474)</f>
        <v>69</v>
      </c>
      <c r="J527" s="111">
        <f>SUM(方向別!C421,方向別!J421,方向別!C474,方向別!J474)</f>
        <v>3</v>
      </c>
      <c r="K527" s="111">
        <f>SUM(方向別!D421,方向別!K421,方向別!D474,方向別!K474)</f>
        <v>11</v>
      </c>
      <c r="L527" s="111">
        <f>SUM(方向別!E421,方向別!L421,方向別!E474,方向別!L474)</f>
        <v>0</v>
      </c>
      <c r="M527" s="111">
        <f t="shared" si="124"/>
        <v>83</v>
      </c>
      <c r="N527" s="112">
        <f t="shared" si="122"/>
        <v>3.6</v>
      </c>
      <c r="O527" s="113">
        <f t="shared" si="125"/>
        <v>1.4620398097586755</v>
      </c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</row>
    <row r="528" spans="1:67" s="26" customFormat="1" ht="13.5" customHeight="1">
      <c r="A528" s="34" t="s">
        <v>37</v>
      </c>
      <c r="B528" s="33"/>
      <c r="C528" s="33"/>
      <c r="D528" s="33"/>
      <c r="E528" s="33"/>
      <c r="F528" s="33"/>
      <c r="G528" s="32"/>
      <c r="H528" s="31"/>
      <c r="I528" s="111">
        <f>SUM(方向別!B422,方向別!I422,方向別!B475,方向別!I475)</f>
        <v>95</v>
      </c>
      <c r="J528" s="111">
        <f>SUM(方向別!C422,方向別!J422,方向別!C475,方向別!J475)</f>
        <v>5</v>
      </c>
      <c r="K528" s="111">
        <f>SUM(方向別!D422,方向別!K422,方向別!D475,方向別!K475)</f>
        <v>10</v>
      </c>
      <c r="L528" s="111">
        <f>SUM(方向別!E422,方向別!L422,方向別!E475,方向別!L475)</f>
        <v>0</v>
      </c>
      <c r="M528" s="111">
        <f t="shared" si="124"/>
        <v>110</v>
      </c>
      <c r="N528" s="112">
        <f t="shared" si="122"/>
        <v>4.5</v>
      </c>
      <c r="O528" s="113">
        <f t="shared" si="125"/>
        <v>1.9376431213669192</v>
      </c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</row>
    <row r="529" spans="1:67" s="23" customFormat="1" ht="13.5" customHeight="1">
      <c r="A529" s="34" t="s">
        <v>38</v>
      </c>
      <c r="B529" s="33"/>
      <c r="C529" s="33"/>
      <c r="D529" s="33"/>
      <c r="E529" s="33"/>
      <c r="F529" s="33"/>
      <c r="G529" s="32"/>
      <c r="H529" s="31"/>
      <c r="I529" s="111">
        <f>SUM(方向別!B423,方向別!I423,方向別!B476,方向別!I476)</f>
        <v>67</v>
      </c>
      <c r="J529" s="111">
        <f>SUM(方向別!C423,方向別!J423,方向別!C476,方向別!J476)</f>
        <v>3</v>
      </c>
      <c r="K529" s="111">
        <f>SUM(方向別!D423,方向別!K423,方向別!D476,方向別!K476)</f>
        <v>6</v>
      </c>
      <c r="L529" s="111">
        <f>SUM(方向別!E423,方向別!L423,方向別!E476,方向別!L476)</f>
        <v>1</v>
      </c>
      <c r="M529" s="111">
        <f t="shared" si="124"/>
        <v>77</v>
      </c>
      <c r="N529" s="112">
        <f t="shared" si="122"/>
        <v>5.2</v>
      </c>
      <c r="O529" s="113">
        <f t="shared" si="125"/>
        <v>1.3563501849568433</v>
      </c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</row>
    <row r="530" spans="1:67" s="23" customFormat="1" ht="13.5" customHeight="1">
      <c r="A530" s="34" t="s">
        <v>39</v>
      </c>
      <c r="B530" s="33"/>
      <c r="C530" s="33"/>
      <c r="D530" s="33"/>
      <c r="E530" s="33"/>
      <c r="F530" s="33"/>
      <c r="G530" s="32"/>
      <c r="H530" s="31"/>
      <c r="I530" s="111">
        <f>SUM(方向別!B424,方向別!I424,方向別!B477,方向別!I477)</f>
        <v>72</v>
      </c>
      <c r="J530" s="111">
        <f>SUM(方向別!C424,方向別!J424,方向別!C477,方向別!J477)</f>
        <v>1</v>
      </c>
      <c r="K530" s="111">
        <f>SUM(方向別!D424,方向別!K424,方向別!D477,方向別!K477)</f>
        <v>12</v>
      </c>
      <c r="L530" s="111">
        <f>SUM(方向別!E424,方向別!L424,方向別!E477,方向別!L477)</f>
        <v>3</v>
      </c>
      <c r="M530" s="111">
        <f t="shared" si="124"/>
        <v>88</v>
      </c>
      <c r="N530" s="112">
        <f t="shared" si="122"/>
        <v>4.5</v>
      </c>
      <c r="O530" s="113">
        <f t="shared" si="125"/>
        <v>1.5501144970935352</v>
      </c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</row>
    <row r="531" spans="1:67" s="24" customFormat="1" ht="13.5" customHeight="1">
      <c r="A531" s="34" t="s">
        <v>40</v>
      </c>
      <c r="B531" s="33"/>
      <c r="C531" s="33"/>
      <c r="D531" s="33"/>
      <c r="E531" s="33"/>
      <c r="F531" s="33"/>
      <c r="G531" s="32"/>
      <c r="H531" s="31"/>
      <c r="I531" s="111">
        <f>SUM(方向別!B425,方向別!I425,方向別!B478,方向別!I478)</f>
        <v>56</v>
      </c>
      <c r="J531" s="111">
        <f>SUM(方向別!C425,方向別!J425,方向別!C478,方向別!J478)</f>
        <v>2</v>
      </c>
      <c r="K531" s="111">
        <f>SUM(方向別!D425,方向別!K425,方向別!D478,方向別!K478)</f>
        <v>3</v>
      </c>
      <c r="L531" s="111">
        <f>SUM(方向別!E425,方向別!L425,方向別!E478,方向別!L478)</f>
        <v>0</v>
      </c>
      <c r="M531" s="111">
        <f t="shared" si="124"/>
        <v>61</v>
      </c>
      <c r="N531" s="112">
        <f t="shared" si="122"/>
        <v>3.3</v>
      </c>
      <c r="O531" s="113">
        <f t="shared" si="125"/>
        <v>1.0745111854852916</v>
      </c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</row>
    <row r="532" spans="1:67" s="26" customFormat="1" ht="13.5" customHeight="1">
      <c r="A532" s="30" t="s">
        <v>15</v>
      </c>
      <c r="B532" s="29"/>
      <c r="C532" s="29"/>
      <c r="D532" s="29"/>
      <c r="E532" s="29"/>
      <c r="F532" s="29"/>
      <c r="G532" s="28"/>
      <c r="H532" s="27"/>
      <c r="I532" s="117">
        <f>SUM(I526:I531)</f>
        <v>426</v>
      </c>
      <c r="J532" s="117">
        <f>SUM(J526:J531)</f>
        <v>17</v>
      </c>
      <c r="K532" s="117">
        <f>SUM(K526:K531)</f>
        <v>49</v>
      </c>
      <c r="L532" s="117">
        <f>SUM(L526:L531)</f>
        <v>4</v>
      </c>
      <c r="M532" s="117">
        <f t="shared" si="124"/>
        <v>496</v>
      </c>
      <c r="N532" s="118">
        <f t="shared" si="122"/>
        <v>4.2</v>
      </c>
      <c r="O532" s="119">
        <f t="shared" si="125"/>
        <v>8.7370089836181073</v>
      </c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</row>
    <row r="533" spans="1:67" s="23" customFormat="1" ht="13.5" customHeight="1">
      <c r="A533" s="34" t="s">
        <v>93</v>
      </c>
      <c r="B533" s="33"/>
      <c r="C533" s="33"/>
      <c r="D533" s="33"/>
      <c r="E533" s="33"/>
      <c r="F533" s="33"/>
      <c r="G533" s="32"/>
      <c r="H533" s="31"/>
      <c r="I533" s="111">
        <f>SUM(方向別!B427,方向別!I427,方向別!B480,方向別!I480)</f>
        <v>300</v>
      </c>
      <c r="J533" s="111">
        <f>SUM(方向別!C427,方向別!J427,方向別!C480,方向別!J480)</f>
        <v>15</v>
      </c>
      <c r="K533" s="111">
        <f>SUM(方向別!D427,方向別!K427,方向別!D480,方向別!K480)</f>
        <v>20</v>
      </c>
      <c r="L533" s="111">
        <f>SUM(方向別!E427,方向別!L427,方向別!E480,方向別!L480)</f>
        <v>1</v>
      </c>
      <c r="M533" s="111">
        <f t="shared" ref="M533:M535" si="126">SUM(I533:L533)</f>
        <v>336</v>
      </c>
      <c r="N533" s="112">
        <f t="shared" si="122"/>
        <v>4.8</v>
      </c>
      <c r="O533" s="113">
        <f t="shared" ref="O533:O535" si="127">IF(M533=0,0,M533/M$536*100)</f>
        <v>5.9186189889025895</v>
      </c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</row>
    <row r="534" spans="1:67" s="23" customFormat="1" ht="13.5" customHeight="1">
      <c r="A534" s="34" t="s">
        <v>94</v>
      </c>
      <c r="B534" s="33"/>
      <c r="C534" s="33"/>
      <c r="D534" s="33"/>
      <c r="E534" s="33"/>
      <c r="F534" s="33"/>
      <c r="G534" s="32"/>
      <c r="H534" s="31"/>
      <c r="I534" s="111">
        <f>SUM(方向別!B428,方向別!I428,方向別!B481,方向別!I481)</f>
        <v>200</v>
      </c>
      <c r="J534" s="111">
        <f>SUM(方向別!C428,方向別!J428,方向別!C481,方向別!J481)</f>
        <v>13</v>
      </c>
      <c r="K534" s="111">
        <f>SUM(方向別!D428,方向別!K428,方向別!D481,方向別!K481)</f>
        <v>26</v>
      </c>
      <c r="L534" s="111">
        <f>SUM(方向別!E428,方向別!L428,方向別!E481,方向別!L481)</f>
        <v>0</v>
      </c>
      <c r="M534" s="111">
        <f>SUM(I534:L534)</f>
        <v>239</v>
      </c>
      <c r="N534" s="112">
        <f>IF(SUM(J534,L534)=0,0,ROUND(SUM(J534,L534)/M534*100,1))</f>
        <v>5.4</v>
      </c>
      <c r="O534" s="113">
        <f>IF(M534=0,0,M534/M$536*100)</f>
        <v>4.2099700546063064</v>
      </c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</row>
    <row r="535" spans="1:67" s="23" customFormat="1" ht="13.5" customHeight="1">
      <c r="A535" s="34" t="s">
        <v>95</v>
      </c>
      <c r="B535" s="33"/>
      <c r="C535" s="33"/>
      <c r="D535" s="33"/>
      <c r="E535" s="33"/>
      <c r="F535" s="33"/>
      <c r="G535" s="32"/>
      <c r="H535" s="31"/>
      <c r="I535" s="111">
        <f>SUM(方向別!B429,方向別!I429,方向別!B482,方向別!I482)</f>
        <v>172</v>
      </c>
      <c r="J535" s="111">
        <f>SUM(方向別!C429,方向別!J429,方向別!C482,方向別!J482)</f>
        <v>8</v>
      </c>
      <c r="K535" s="111">
        <f>SUM(方向別!D429,方向別!K429,方向別!D482,方向別!K482)</f>
        <v>26</v>
      </c>
      <c r="L535" s="111">
        <f>SUM(方向別!E429,方向別!L429,方向別!E482,方向別!L482)</f>
        <v>4</v>
      </c>
      <c r="M535" s="111">
        <f t="shared" si="126"/>
        <v>210</v>
      </c>
      <c r="N535" s="112">
        <f t="shared" si="122"/>
        <v>5.7</v>
      </c>
      <c r="O535" s="113">
        <f t="shared" si="127"/>
        <v>3.6991368680641186</v>
      </c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</row>
    <row r="536" spans="1:67" s="23" customFormat="1" ht="13.5" customHeight="1">
      <c r="A536" s="30" t="s">
        <v>41</v>
      </c>
      <c r="B536" s="29"/>
      <c r="C536" s="29"/>
      <c r="D536" s="29"/>
      <c r="E536" s="29"/>
      <c r="F536" s="29"/>
      <c r="G536" s="28"/>
      <c r="H536" s="27"/>
      <c r="I536" s="117">
        <f>SUM(I488:I496,I503,I510:I518,I525,I532,I533:I535)</f>
        <v>4604</v>
      </c>
      <c r="J536" s="117">
        <f>SUM(J488:J496,J503,J510:J518,J525,J532,J533:J535)</f>
        <v>266</v>
      </c>
      <c r="K536" s="117">
        <f>SUM(K488:K496,K503,K510:K518,K525,K532,K533:K535)</f>
        <v>625</v>
      </c>
      <c r="L536" s="117">
        <f>SUM(L488:L496,L503,L510:L518,L525,L532,L533:L535)</f>
        <v>182</v>
      </c>
      <c r="M536" s="117">
        <f>SUM(I536:L536)</f>
        <v>5677</v>
      </c>
      <c r="N536" s="118">
        <f>IF(SUM(J536,L536)=0,0,ROUND(SUM(J536,L536)/M536*100,1))</f>
        <v>7.9</v>
      </c>
      <c r="O536" s="119">
        <f>IF(M536=0,0,M536/M$536*100)</f>
        <v>100</v>
      </c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</row>
  </sheetData>
  <mergeCells count="6">
    <mergeCell ref="A1:O1"/>
    <mergeCell ref="A2:F3"/>
    <mergeCell ref="H2:H7"/>
    <mergeCell ref="A4:F4"/>
    <mergeCell ref="A5:F5"/>
    <mergeCell ref="A6:F7"/>
  </mergeCells>
  <phoneticPr fontId="1"/>
  <printOptions horizontalCentered="1"/>
  <pageMargins left="0.78740157480314965" right="0.39370078740157483" top="0.82677165354330717" bottom="0.59055118110236227" header="0" footer="0"/>
  <pageSetup paperSize="9" scale="80" orientation="portrait" r:id="rId1"/>
  <headerFooter alignWithMargins="0"/>
  <rowBreaks count="9" manualBreakCount="9">
    <brk id="60" max="16383" man="1"/>
    <brk id="113" max="16383" man="1"/>
    <brk id="166" max="16383" man="1"/>
    <brk id="219" max="16383" man="1"/>
    <brk id="272" max="16383" man="1"/>
    <brk id="325" max="16383" man="1"/>
    <brk id="378" max="16383" man="1"/>
    <brk id="431" max="16383" man="1"/>
    <brk id="48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60"/>
  <sheetViews>
    <sheetView showGridLines="0" view="pageBreakPreview" topLeftCell="A13" zoomScale="60" zoomScaleNormal="90" workbookViewId="0">
      <selection activeCell="Q53" sqref="Q53"/>
    </sheetView>
  </sheetViews>
  <sheetFormatPr defaultColWidth="5.125" defaultRowHeight="11.25"/>
  <cols>
    <col min="1" max="1" width="9.625" style="21" customWidth="1"/>
    <col min="2" max="15" width="5.5" style="22" customWidth="1"/>
    <col min="16" max="16" width="4.75" style="22" customWidth="1"/>
    <col min="17" max="17" width="9.625" style="21" customWidth="1"/>
    <col min="18" max="31" width="4.75" style="22" customWidth="1"/>
    <col min="32" max="32" width="4.75" style="21" customWidth="1"/>
    <col min="33" max="33" width="9.625" style="21" customWidth="1"/>
    <col min="34" max="47" width="4.75" style="22" customWidth="1"/>
    <col min="48" max="48" width="4.75" style="21" customWidth="1"/>
    <col min="49" max="49" width="9.625" style="21" customWidth="1"/>
    <col min="50" max="63" width="4.75" style="22" customWidth="1"/>
    <col min="64" max="104" width="3.625" style="21" customWidth="1"/>
    <col min="105" max="16384" width="5.125" style="21"/>
  </cols>
  <sheetData>
    <row r="1" spans="1:67" s="67" customFormat="1" ht="51" customHeight="1">
      <c r="A1" s="123" t="s">
        <v>54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69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0" customFormat="1" ht="29.25" customHeight="1">
      <c r="A2" s="124" t="s">
        <v>99</v>
      </c>
      <c r="B2" s="125"/>
      <c r="C2" s="125"/>
      <c r="D2" s="125"/>
      <c r="E2" s="125"/>
      <c r="F2" s="126"/>
      <c r="G2" s="62"/>
      <c r="H2" s="145" t="s">
        <v>55</v>
      </c>
      <c r="I2" s="66"/>
      <c r="J2" s="65"/>
      <c r="K2" s="65"/>
      <c r="L2" s="65"/>
      <c r="M2" s="65"/>
      <c r="N2" s="65"/>
      <c r="O2" s="64"/>
    </row>
    <row r="3" spans="1:67" s="60" customFormat="1" ht="22.5" customHeight="1">
      <c r="A3" s="127"/>
      <c r="B3" s="128"/>
      <c r="C3" s="128"/>
      <c r="D3" s="128"/>
      <c r="E3" s="128"/>
      <c r="F3" s="129"/>
      <c r="H3" s="146"/>
      <c r="I3" s="63"/>
      <c r="J3" s="62"/>
      <c r="K3" s="62"/>
      <c r="L3" s="62"/>
      <c r="M3" s="62"/>
      <c r="N3" s="62"/>
      <c r="O3" s="61"/>
    </row>
    <row r="4" spans="1:67" s="23" customFormat="1" ht="45.75" customHeight="1">
      <c r="A4" s="133" t="s">
        <v>100</v>
      </c>
      <c r="B4" s="134"/>
      <c r="C4" s="134"/>
      <c r="D4" s="134"/>
      <c r="E4" s="134"/>
      <c r="F4" s="135"/>
      <c r="H4" s="146"/>
      <c r="I4" s="55"/>
      <c r="J4" s="54"/>
      <c r="K4" s="54"/>
      <c r="L4" s="54"/>
      <c r="M4" s="54"/>
      <c r="N4" s="54"/>
      <c r="O4" s="53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</row>
    <row r="5" spans="1:67" s="56" customFormat="1" ht="45.75" customHeight="1">
      <c r="A5" s="136" t="s">
        <v>82</v>
      </c>
      <c r="B5" s="137"/>
      <c r="C5" s="137"/>
      <c r="D5" s="137"/>
      <c r="E5" s="137"/>
      <c r="F5" s="138"/>
      <c r="H5" s="146"/>
      <c r="I5" s="59"/>
      <c r="J5" s="58"/>
      <c r="K5" s="58"/>
      <c r="L5" s="58"/>
      <c r="M5" s="58"/>
      <c r="N5" s="58"/>
      <c r="O5" s="57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</row>
    <row r="6" spans="1:67" s="23" customFormat="1" ht="35.25" customHeight="1">
      <c r="A6" s="148" t="s">
        <v>83</v>
      </c>
      <c r="B6" s="125"/>
      <c r="C6" s="125"/>
      <c r="D6" s="125"/>
      <c r="E6" s="125"/>
      <c r="F6" s="126"/>
      <c r="H6" s="146"/>
      <c r="I6" s="55"/>
      <c r="J6" s="54"/>
      <c r="K6" s="54"/>
      <c r="L6" s="54"/>
      <c r="M6" s="54"/>
      <c r="N6" s="54"/>
      <c r="O6" s="53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</row>
    <row r="7" spans="1:67" s="23" customFormat="1" ht="16.5" customHeight="1">
      <c r="A7" s="127"/>
      <c r="B7" s="128"/>
      <c r="C7" s="128"/>
      <c r="D7" s="128"/>
      <c r="E7" s="128"/>
      <c r="F7" s="129"/>
      <c r="H7" s="147"/>
      <c r="I7" s="52"/>
      <c r="J7" s="51"/>
      <c r="K7" s="51"/>
      <c r="L7" s="51"/>
      <c r="M7" s="51"/>
      <c r="N7" s="51"/>
      <c r="O7" s="50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</row>
    <row r="8" spans="1:67" s="23" customFormat="1" ht="12" customHeight="1">
      <c r="AF8" s="25"/>
      <c r="AV8" s="25"/>
      <c r="BL8" s="25"/>
      <c r="BM8" s="25"/>
      <c r="BN8" s="25"/>
      <c r="BO8" s="25"/>
    </row>
    <row r="9" spans="1:67" s="24" customFormat="1" ht="12" customHeight="1">
      <c r="A9" s="49" t="s">
        <v>0</v>
      </c>
      <c r="B9" s="48" t="s">
        <v>53</v>
      </c>
      <c r="C9" s="47"/>
      <c r="D9" s="47"/>
      <c r="E9" s="47"/>
      <c r="F9" s="47"/>
      <c r="G9" s="47"/>
      <c r="H9" s="46"/>
      <c r="I9" s="48" t="s">
        <v>62</v>
      </c>
      <c r="J9" s="47"/>
      <c r="K9" s="47"/>
      <c r="L9" s="47"/>
      <c r="M9" s="47"/>
      <c r="N9" s="47"/>
      <c r="O9" s="46"/>
      <c r="P9" s="45"/>
      <c r="BL9" s="25"/>
      <c r="BM9" s="25"/>
      <c r="BN9" s="25"/>
      <c r="BO9" s="25"/>
    </row>
    <row r="10" spans="1:67" s="26" customFormat="1" ht="39.6" customHeight="1">
      <c r="A10" s="92" t="s">
        <v>1</v>
      </c>
      <c r="B10" s="43" t="s">
        <v>2</v>
      </c>
      <c r="C10" s="42" t="s">
        <v>3</v>
      </c>
      <c r="D10" s="41" t="s">
        <v>4</v>
      </c>
      <c r="E10" s="42" t="s">
        <v>5</v>
      </c>
      <c r="F10" s="41" t="s">
        <v>6</v>
      </c>
      <c r="G10" s="41" t="s">
        <v>7</v>
      </c>
      <c r="H10" s="44" t="s">
        <v>8</v>
      </c>
      <c r="I10" s="43" t="s">
        <v>2</v>
      </c>
      <c r="J10" s="41" t="s">
        <v>3</v>
      </c>
      <c r="K10" s="41" t="s">
        <v>4</v>
      </c>
      <c r="L10" s="42" t="s">
        <v>5</v>
      </c>
      <c r="M10" s="41" t="s">
        <v>6</v>
      </c>
      <c r="N10" s="41" t="s">
        <v>7</v>
      </c>
      <c r="O10" s="40" t="s">
        <v>8</v>
      </c>
      <c r="P10" s="39"/>
    </row>
    <row r="11" spans="1:67" s="23" customFormat="1" ht="13.5" customHeight="1">
      <c r="A11" s="38" t="s">
        <v>84</v>
      </c>
      <c r="B11" s="111">
        <f>方向別!I64</f>
        <v>11</v>
      </c>
      <c r="C11" s="111">
        <f>方向別!J64</f>
        <v>0</v>
      </c>
      <c r="D11" s="111">
        <f>方向別!K64</f>
        <v>0</v>
      </c>
      <c r="E11" s="111">
        <f>方向別!L64</f>
        <v>0</v>
      </c>
      <c r="F11" s="111">
        <f>SUM(B11:E11)</f>
        <v>11</v>
      </c>
      <c r="G11" s="112">
        <f>IF(SUM(C11,E11)=0,0,SUM(C11,E11)/F11*100)</f>
        <v>0</v>
      </c>
      <c r="H11" s="113">
        <f>IF(F11=0,0,F11/F$59*100)</f>
        <v>1.1022044088176353</v>
      </c>
      <c r="I11" s="111">
        <f>SUM(方向別!I117,方向別!I276,方向別!I435)</f>
        <v>34</v>
      </c>
      <c r="J11" s="111">
        <f>SUM(方向別!J117,方向別!J276,方向別!J435)</f>
        <v>0</v>
      </c>
      <c r="K11" s="111">
        <f>SUM(方向別!K117,方向別!K276,方向別!K435)</f>
        <v>3</v>
      </c>
      <c r="L11" s="111">
        <f>SUM(方向別!L117,方向別!L276,方向別!L435)</f>
        <v>1</v>
      </c>
      <c r="M11" s="111">
        <f>SUM(I11:L11)</f>
        <v>38</v>
      </c>
      <c r="N11" s="112">
        <f>IF(SUM(J11,L11)=0,0,SUM(J11,L11)/M11*100)</f>
        <v>2.6315789473684208</v>
      </c>
      <c r="O11" s="113">
        <f>IF(M11=0,0,M11/M$59*100)</f>
        <v>1.8304431599229287</v>
      </c>
      <c r="P11" s="24"/>
      <c r="BL11" s="25"/>
      <c r="BM11" s="25"/>
      <c r="BN11" s="25"/>
      <c r="BO11" s="25"/>
    </row>
    <row r="12" spans="1:67" s="23" customFormat="1" ht="13.5" customHeight="1">
      <c r="A12" s="34" t="s">
        <v>96</v>
      </c>
      <c r="B12" s="111">
        <f>方向別!I65</f>
        <v>7</v>
      </c>
      <c r="C12" s="111">
        <f>方向別!J65</f>
        <v>0</v>
      </c>
      <c r="D12" s="111">
        <f>方向別!K65</f>
        <v>1</v>
      </c>
      <c r="E12" s="111">
        <f>方向別!L65</f>
        <v>0</v>
      </c>
      <c r="F12" s="111">
        <f t="shared" ref="F12:F19" si="0">SUM(B12:E12)</f>
        <v>8</v>
      </c>
      <c r="G12" s="112">
        <f t="shared" ref="G12:G19" si="1">IF(SUM(C12,E12)=0,0,SUM(C12,E12)/F12*100)</f>
        <v>0</v>
      </c>
      <c r="H12" s="113">
        <f t="shared" ref="H12:H19" si="2">IF(F12=0,0,F12/F$59*100)</f>
        <v>0.80160320641282556</v>
      </c>
      <c r="I12" s="111">
        <f>SUM(方向別!I118,方向別!I277,方向別!I436)</f>
        <v>33</v>
      </c>
      <c r="J12" s="111">
        <f>SUM(方向別!J118,方向別!J277,方向別!J436)</f>
        <v>0</v>
      </c>
      <c r="K12" s="111">
        <f>SUM(方向別!K118,方向別!K277,方向別!K436)</f>
        <v>0</v>
      </c>
      <c r="L12" s="111">
        <f>SUM(方向別!L118,方向別!L277,方向別!L436)</f>
        <v>2</v>
      </c>
      <c r="M12" s="111">
        <f t="shared" ref="M12:M19" si="3">SUM(I12:L12)</f>
        <v>35</v>
      </c>
      <c r="N12" s="112">
        <f t="shared" ref="N12:N19" si="4">IF(SUM(J12,L12)=0,0,SUM(J12,L12)/M12*100)</f>
        <v>5.7142857142857144</v>
      </c>
      <c r="O12" s="113">
        <f t="shared" ref="O12:O19" si="5">IF(M12=0,0,M12/M$59*100)</f>
        <v>1.6859344894026975</v>
      </c>
      <c r="P12" s="24"/>
      <c r="BL12" s="25"/>
      <c r="BM12" s="25"/>
      <c r="BN12" s="25"/>
      <c r="BO12" s="25"/>
    </row>
    <row r="13" spans="1:67" s="23" customFormat="1" ht="13.5" customHeight="1">
      <c r="A13" s="34" t="s">
        <v>97</v>
      </c>
      <c r="B13" s="111">
        <f>方向別!I66</f>
        <v>3</v>
      </c>
      <c r="C13" s="111">
        <f>方向別!J66</f>
        <v>0</v>
      </c>
      <c r="D13" s="111">
        <f>方向別!K66</f>
        <v>0</v>
      </c>
      <c r="E13" s="111">
        <f>方向別!L66</f>
        <v>0</v>
      </c>
      <c r="F13" s="111">
        <f t="shared" si="0"/>
        <v>3</v>
      </c>
      <c r="G13" s="112">
        <f t="shared" si="1"/>
        <v>0</v>
      </c>
      <c r="H13" s="113">
        <f t="shared" si="2"/>
        <v>0.30060120240480964</v>
      </c>
      <c r="I13" s="111">
        <f>SUM(方向別!I119,方向別!I278,方向別!I437)</f>
        <v>6</v>
      </c>
      <c r="J13" s="111">
        <f>SUM(方向別!J119,方向別!J278,方向別!J437)</f>
        <v>0</v>
      </c>
      <c r="K13" s="111">
        <f>SUM(方向別!K119,方向別!K278,方向別!K437)</f>
        <v>0</v>
      </c>
      <c r="L13" s="111">
        <f>SUM(方向別!L119,方向別!L278,方向別!L437)</f>
        <v>1</v>
      </c>
      <c r="M13" s="111">
        <f t="shared" si="3"/>
        <v>7</v>
      </c>
      <c r="N13" s="112">
        <f t="shared" si="4"/>
        <v>14.285714285714285</v>
      </c>
      <c r="O13" s="113">
        <f t="shared" si="5"/>
        <v>0.33718689788053952</v>
      </c>
      <c r="P13" s="24"/>
      <c r="BL13" s="25"/>
      <c r="BM13" s="25"/>
      <c r="BN13" s="25"/>
      <c r="BO13" s="25"/>
    </row>
    <row r="14" spans="1:67" s="23" customFormat="1" ht="13.5" customHeight="1">
      <c r="A14" s="34" t="s">
        <v>87</v>
      </c>
      <c r="B14" s="111">
        <f>方向別!I67</f>
        <v>2</v>
      </c>
      <c r="C14" s="111">
        <f>方向別!J67</f>
        <v>0</v>
      </c>
      <c r="D14" s="111">
        <f>方向別!K67</f>
        <v>1</v>
      </c>
      <c r="E14" s="111">
        <f>方向別!L67</f>
        <v>1</v>
      </c>
      <c r="F14" s="111">
        <f t="shared" si="0"/>
        <v>4</v>
      </c>
      <c r="G14" s="112">
        <f t="shared" si="1"/>
        <v>25</v>
      </c>
      <c r="H14" s="113">
        <f t="shared" si="2"/>
        <v>0.40080160320641278</v>
      </c>
      <c r="I14" s="111">
        <f>SUM(方向別!I120,方向別!I279,方向別!I438)</f>
        <v>6</v>
      </c>
      <c r="J14" s="111">
        <f>SUM(方向別!J120,方向別!J279,方向別!J438)</f>
        <v>0</v>
      </c>
      <c r="K14" s="111">
        <f>SUM(方向別!K120,方向別!K279,方向別!K438)</f>
        <v>0</v>
      </c>
      <c r="L14" s="111">
        <f>SUM(方向別!L120,方向別!L279,方向別!L438)</f>
        <v>0</v>
      </c>
      <c r="M14" s="111">
        <f t="shared" si="3"/>
        <v>6</v>
      </c>
      <c r="N14" s="112">
        <f t="shared" si="4"/>
        <v>0</v>
      </c>
      <c r="O14" s="113">
        <f t="shared" si="5"/>
        <v>0.28901734104046239</v>
      </c>
      <c r="P14" s="24"/>
      <c r="BL14" s="25"/>
      <c r="BM14" s="25"/>
      <c r="BN14" s="25"/>
      <c r="BO14" s="25"/>
    </row>
    <row r="15" spans="1:67" s="23" customFormat="1" ht="13.5" customHeight="1">
      <c r="A15" s="34" t="s">
        <v>88</v>
      </c>
      <c r="B15" s="111">
        <f>方向別!I68</f>
        <v>1</v>
      </c>
      <c r="C15" s="111">
        <f>方向別!J68</f>
        <v>0</v>
      </c>
      <c r="D15" s="111">
        <f>方向別!K68</f>
        <v>0</v>
      </c>
      <c r="E15" s="111">
        <f>方向別!L68</f>
        <v>0</v>
      </c>
      <c r="F15" s="111">
        <f t="shared" si="0"/>
        <v>1</v>
      </c>
      <c r="G15" s="112">
        <f t="shared" si="1"/>
        <v>0</v>
      </c>
      <c r="H15" s="113">
        <f t="shared" si="2"/>
        <v>0.1002004008016032</v>
      </c>
      <c r="I15" s="111">
        <f>SUM(方向別!I121,方向別!I280,方向別!I439)</f>
        <v>0</v>
      </c>
      <c r="J15" s="111">
        <f>SUM(方向別!J121,方向別!J280,方向別!J439)</f>
        <v>0</v>
      </c>
      <c r="K15" s="111">
        <f>SUM(方向別!K121,方向別!K280,方向別!K439)</f>
        <v>0</v>
      </c>
      <c r="L15" s="111">
        <f>SUM(方向別!L121,方向別!L280,方向別!L439)</f>
        <v>1</v>
      </c>
      <c r="M15" s="111">
        <f t="shared" si="3"/>
        <v>1</v>
      </c>
      <c r="N15" s="112">
        <f t="shared" si="4"/>
        <v>100</v>
      </c>
      <c r="O15" s="113">
        <f t="shared" si="5"/>
        <v>4.8169556840077073E-2</v>
      </c>
      <c r="P15" s="24"/>
      <c r="BL15" s="25"/>
      <c r="BM15" s="25"/>
      <c r="BN15" s="25"/>
      <c r="BO15" s="25"/>
    </row>
    <row r="16" spans="1:67" s="23" customFormat="1" ht="13.5" customHeight="1">
      <c r="A16" s="34" t="s">
        <v>89</v>
      </c>
      <c r="B16" s="111">
        <f>方向別!I69</f>
        <v>0</v>
      </c>
      <c r="C16" s="111">
        <f>方向別!J69</f>
        <v>0</v>
      </c>
      <c r="D16" s="111">
        <f>方向別!K69</f>
        <v>2</v>
      </c>
      <c r="E16" s="111">
        <f>方向別!L69</f>
        <v>1</v>
      </c>
      <c r="F16" s="111">
        <f t="shared" si="0"/>
        <v>3</v>
      </c>
      <c r="G16" s="112">
        <f t="shared" si="1"/>
        <v>33.333333333333329</v>
      </c>
      <c r="H16" s="113">
        <f t="shared" si="2"/>
        <v>0.30060120240480964</v>
      </c>
      <c r="I16" s="111">
        <f>SUM(方向別!I122,方向別!I281,方向別!I440)</f>
        <v>3</v>
      </c>
      <c r="J16" s="111">
        <f>SUM(方向別!J122,方向別!J281,方向別!J440)</f>
        <v>0</v>
      </c>
      <c r="K16" s="111">
        <f>SUM(方向別!K122,方向別!K281,方向別!K440)</f>
        <v>2</v>
      </c>
      <c r="L16" s="111">
        <f>SUM(方向別!L122,方向別!L281,方向別!L440)</f>
        <v>1</v>
      </c>
      <c r="M16" s="111">
        <f t="shared" si="3"/>
        <v>6</v>
      </c>
      <c r="N16" s="112">
        <f t="shared" si="4"/>
        <v>16.666666666666664</v>
      </c>
      <c r="O16" s="113">
        <f t="shared" si="5"/>
        <v>0.28901734104046239</v>
      </c>
      <c r="P16" s="24"/>
      <c r="BL16" s="25"/>
      <c r="BM16" s="25"/>
      <c r="BN16" s="25"/>
      <c r="BO16" s="25"/>
    </row>
    <row r="17" spans="1:67" s="23" customFormat="1" ht="13.5" customHeight="1">
      <c r="A17" s="34" t="s">
        <v>90</v>
      </c>
      <c r="B17" s="111">
        <f>方向別!I70</f>
        <v>2</v>
      </c>
      <c r="C17" s="111">
        <f>方向別!J70</f>
        <v>0</v>
      </c>
      <c r="D17" s="111">
        <f>方向別!K70</f>
        <v>1</v>
      </c>
      <c r="E17" s="111">
        <f>方向別!L70</f>
        <v>0</v>
      </c>
      <c r="F17" s="111">
        <f t="shared" si="0"/>
        <v>3</v>
      </c>
      <c r="G17" s="112">
        <f t="shared" si="1"/>
        <v>0</v>
      </c>
      <c r="H17" s="113">
        <f t="shared" si="2"/>
        <v>0.30060120240480964</v>
      </c>
      <c r="I17" s="111">
        <f>SUM(方向別!I123,方向別!I282,方向別!I441)</f>
        <v>2</v>
      </c>
      <c r="J17" s="111">
        <f>SUM(方向別!J123,方向別!J282,方向別!J441)</f>
        <v>0</v>
      </c>
      <c r="K17" s="111">
        <f>SUM(方向別!K123,方向別!K282,方向別!K441)</f>
        <v>1</v>
      </c>
      <c r="L17" s="111">
        <f>SUM(方向別!L123,方向別!L282,方向別!L441)</f>
        <v>1</v>
      </c>
      <c r="M17" s="111">
        <f t="shared" si="3"/>
        <v>4</v>
      </c>
      <c r="N17" s="112">
        <f t="shared" si="4"/>
        <v>25</v>
      </c>
      <c r="O17" s="113">
        <f t="shared" si="5"/>
        <v>0.19267822736030829</v>
      </c>
      <c r="P17" s="24"/>
      <c r="BL17" s="25"/>
      <c r="BM17" s="25"/>
      <c r="BN17" s="25"/>
      <c r="BO17" s="25"/>
    </row>
    <row r="18" spans="1:67" s="23" customFormat="1" ht="13.5" customHeight="1">
      <c r="A18" s="34" t="s">
        <v>91</v>
      </c>
      <c r="B18" s="111">
        <f>方向別!I71</f>
        <v>7</v>
      </c>
      <c r="C18" s="111">
        <f>方向別!J71</f>
        <v>1</v>
      </c>
      <c r="D18" s="111">
        <f>方向別!K71</f>
        <v>0</v>
      </c>
      <c r="E18" s="111">
        <f>方向別!L71</f>
        <v>0</v>
      </c>
      <c r="F18" s="111">
        <f t="shared" si="0"/>
        <v>8</v>
      </c>
      <c r="G18" s="112">
        <f t="shared" si="1"/>
        <v>12.5</v>
      </c>
      <c r="H18" s="113">
        <f t="shared" si="2"/>
        <v>0.80160320641282556</v>
      </c>
      <c r="I18" s="111">
        <f>SUM(方向別!I124,方向別!I283,方向別!I442)</f>
        <v>7</v>
      </c>
      <c r="J18" s="111">
        <f>SUM(方向別!J124,方向別!J283,方向別!J442)</f>
        <v>0</v>
      </c>
      <c r="K18" s="111">
        <f>SUM(方向別!K124,方向別!K283,方向別!K442)</f>
        <v>0</v>
      </c>
      <c r="L18" s="111">
        <f>SUM(方向別!L124,方向別!L283,方向別!L442)</f>
        <v>1</v>
      </c>
      <c r="M18" s="111">
        <f t="shared" si="3"/>
        <v>8</v>
      </c>
      <c r="N18" s="112">
        <f t="shared" si="4"/>
        <v>12.5</v>
      </c>
      <c r="O18" s="113">
        <f t="shared" si="5"/>
        <v>0.38535645472061658</v>
      </c>
      <c r="P18" s="24"/>
      <c r="BL18" s="25"/>
      <c r="BM18" s="25"/>
      <c r="BN18" s="25"/>
      <c r="BO18" s="25"/>
    </row>
    <row r="19" spans="1:67" s="23" customFormat="1" ht="13.5" customHeight="1">
      <c r="A19" s="34" t="s">
        <v>92</v>
      </c>
      <c r="B19" s="111">
        <f>方向別!I72</f>
        <v>32</v>
      </c>
      <c r="C19" s="111">
        <f>方向別!J72</f>
        <v>0</v>
      </c>
      <c r="D19" s="111">
        <f>方向別!K72</f>
        <v>1</v>
      </c>
      <c r="E19" s="111">
        <f>方向別!L72</f>
        <v>1</v>
      </c>
      <c r="F19" s="111">
        <f t="shared" si="0"/>
        <v>34</v>
      </c>
      <c r="G19" s="112">
        <f t="shared" si="1"/>
        <v>2.9411764705882351</v>
      </c>
      <c r="H19" s="113">
        <f t="shared" si="2"/>
        <v>3.4068136272545089</v>
      </c>
      <c r="I19" s="111">
        <f>SUM(方向別!I125,方向別!I284,方向別!I443)</f>
        <v>30</v>
      </c>
      <c r="J19" s="111">
        <f>SUM(方向別!J125,方向別!J284,方向別!J443)</f>
        <v>1</v>
      </c>
      <c r="K19" s="111">
        <f>SUM(方向別!K125,方向別!K284,方向別!K443)</f>
        <v>5</v>
      </c>
      <c r="L19" s="111">
        <f>SUM(方向別!L125,方向別!L284,方向別!L443)</f>
        <v>1</v>
      </c>
      <c r="M19" s="111">
        <f t="shared" si="3"/>
        <v>37</v>
      </c>
      <c r="N19" s="112">
        <f t="shared" si="4"/>
        <v>5.4054054054054053</v>
      </c>
      <c r="O19" s="113">
        <f t="shared" si="5"/>
        <v>1.7822736030828517</v>
      </c>
      <c r="P19" s="24"/>
      <c r="BL19" s="25"/>
      <c r="BM19" s="25"/>
      <c r="BN19" s="25"/>
      <c r="BO19" s="25"/>
    </row>
    <row r="20" spans="1:67" s="23" customFormat="1" ht="13.5" customHeight="1">
      <c r="A20" s="38" t="s">
        <v>9</v>
      </c>
      <c r="B20" s="114">
        <f>方向別!I73</f>
        <v>10</v>
      </c>
      <c r="C20" s="114">
        <f>方向別!J73</f>
        <v>0</v>
      </c>
      <c r="D20" s="114">
        <f>方向別!K73</f>
        <v>1</v>
      </c>
      <c r="E20" s="114">
        <f>方向別!L73</f>
        <v>0</v>
      </c>
      <c r="F20" s="114">
        <f>SUM(B20:E20)</f>
        <v>11</v>
      </c>
      <c r="G20" s="115">
        <f>IF(SUM(C20,E20)=0,0,SUM(C20,E20)/F20*100)</f>
        <v>0</v>
      </c>
      <c r="H20" s="116">
        <f>IF(F20=0,0,F20/F$59*100)</f>
        <v>1.1022044088176353</v>
      </c>
      <c r="I20" s="114">
        <f>SUM(方向別!I126,方向別!I285,方向別!I444)</f>
        <v>8</v>
      </c>
      <c r="J20" s="114">
        <f>SUM(方向別!J126,方向別!J285,方向別!J444)</f>
        <v>0</v>
      </c>
      <c r="K20" s="114">
        <f>SUM(方向別!K126,方向別!K285,方向別!K444)</f>
        <v>0</v>
      </c>
      <c r="L20" s="114">
        <f>SUM(方向別!L126,方向別!L285,方向別!L444)</f>
        <v>0</v>
      </c>
      <c r="M20" s="114">
        <f>SUM(I20:L20)</f>
        <v>8</v>
      </c>
      <c r="N20" s="115">
        <f>IF(SUM(J20,L20)=0,0,SUM(J20,L20)/M20*100)</f>
        <v>0</v>
      </c>
      <c r="O20" s="116">
        <f>IF(M20=0,0,M20/M$59*100)</f>
        <v>0.38535645472061658</v>
      </c>
      <c r="P20" s="24"/>
      <c r="BL20" s="25"/>
      <c r="BM20" s="25"/>
      <c r="BN20" s="25"/>
      <c r="BO20" s="25"/>
    </row>
    <row r="21" spans="1:67" s="23" customFormat="1" ht="13.5" customHeight="1">
      <c r="A21" s="34" t="s">
        <v>10</v>
      </c>
      <c r="B21" s="111">
        <f>方向別!I74</f>
        <v>13</v>
      </c>
      <c r="C21" s="111">
        <f>方向別!J74</f>
        <v>0</v>
      </c>
      <c r="D21" s="111">
        <f>方向別!K74</f>
        <v>0</v>
      </c>
      <c r="E21" s="111">
        <f>方向別!L74</f>
        <v>0</v>
      </c>
      <c r="F21" s="111">
        <f t="shared" ref="F21:F59" si="6">SUM(B21:E21)</f>
        <v>13</v>
      </c>
      <c r="G21" s="112">
        <f t="shared" ref="G21:G59" si="7">IF(SUM(C21,E21)=0,0,SUM(C21,E21)/F21*100)</f>
        <v>0</v>
      </c>
      <c r="H21" s="113">
        <f>IF(F21=0,0,F21/F$59*100)</f>
        <v>1.3026052104208417</v>
      </c>
      <c r="I21" s="111">
        <f>SUM(方向別!I127,方向別!I286,方向別!I445)</f>
        <v>7</v>
      </c>
      <c r="J21" s="111">
        <f>SUM(方向別!J127,方向別!J286,方向別!J445)</f>
        <v>0</v>
      </c>
      <c r="K21" s="111">
        <f>SUM(方向別!K127,方向別!K286,方向別!K445)</f>
        <v>1</v>
      </c>
      <c r="L21" s="111">
        <f>SUM(方向別!L127,方向別!L286,方向別!L445)</f>
        <v>1</v>
      </c>
      <c r="M21" s="111">
        <f t="shared" ref="M21:M59" si="8">SUM(I21:L21)</f>
        <v>9</v>
      </c>
      <c r="N21" s="112">
        <f t="shared" ref="N21:N30" si="9">IF(SUM(J21,L21)=0,0,SUM(J21,L21)/M21*100)</f>
        <v>11.111111111111111</v>
      </c>
      <c r="O21" s="113">
        <f>IF(M21=0,0,M21/M$59*100)</f>
        <v>0.43352601156069359</v>
      </c>
      <c r="P21" s="24"/>
      <c r="BL21" s="25"/>
      <c r="BM21" s="25"/>
      <c r="BN21" s="25"/>
      <c r="BO21" s="25"/>
    </row>
    <row r="22" spans="1:67" s="24" customFormat="1" ht="13.5" customHeight="1">
      <c r="A22" s="34" t="s">
        <v>11</v>
      </c>
      <c r="B22" s="111">
        <f>方向別!I75</f>
        <v>8</v>
      </c>
      <c r="C22" s="111">
        <f>方向別!J75</f>
        <v>0</v>
      </c>
      <c r="D22" s="111">
        <f>方向別!K75</f>
        <v>2</v>
      </c>
      <c r="E22" s="111">
        <f>方向別!L75</f>
        <v>1</v>
      </c>
      <c r="F22" s="111">
        <f t="shared" si="6"/>
        <v>11</v>
      </c>
      <c r="G22" s="112">
        <f t="shared" si="7"/>
        <v>9.0909090909090917</v>
      </c>
      <c r="H22" s="113">
        <f>IF(F22=0,0,F22/F$59*100)</f>
        <v>1.1022044088176353</v>
      </c>
      <c r="I22" s="111">
        <f>SUM(方向別!I128,方向別!I287,方向別!I446)</f>
        <v>7</v>
      </c>
      <c r="J22" s="111">
        <f>SUM(方向別!J128,方向別!J287,方向別!J446)</f>
        <v>1</v>
      </c>
      <c r="K22" s="111">
        <f>SUM(方向別!K128,方向別!K287,方向別!K446)</f>
        <v>1</v>
      </c>
      <c r="L22" s="111">
        <f>SUM(方向別!L128,方向別!L287,方向別!L446)</f>
        <v>2</v>
      </c>
      <c r="M22" s="111">
        <f t="shared" si="8"/>
        <v>11</v>
      </c>
      <c r="N22" s="112">
        <f t="shared" si="9"/>
        <v>27.27272727272727</v>
      </c>
      <c r="O22" s="113">
        <f>IF(M22=0,0,M22/M$59*100)</f>
        <v>0.52986512524084772</v>
      </c>
      <c r="BL22" s="25"/>
      <c r="BM22" s="25"/>
      <c r="BN22" s="25"/>
      <c r="BO22" s="25"/>
    </row>
    <row r="23" spans="1:67" s="26" customFormat="1" ht="13.5" customHeight="1">
      <c r="A23" s="34" t="s">
        <v>12</v>
      </c>
      <c r="B23" s="111">
        <f>方向別!I76</f>
        <v>18</v>
      </c>
      <c r="C23" s="111">
        <f>方向別!J76</f>
        <v>1</v>
      </c>
      <c r="D23" s="111">
        <f>方向別!K76</f>
        <v>0</v>
      </c>
      <c r="E23" s="111">
        <f>方向別!L76</f>
        <v>0</v>
      </c>
      <c r="F23" s="111">
        <f t="shared" si="6"/>
        <v>19</v>
      </c>
      <c r="G23" s="112">
        <f t="shared" si="7"/>
        <v>5.2631578947368416</v>
      </c>
      <c r="H23" s="113">
        <f t="shared" ref="H23:H59" si="10">IF(F23=0,0,F23/F$59*100)</f>
        <v>1.903807615230461</v>
      </c>
      <c r="I23" s="111">
        <f>SUM(方向別!I129,方向別!I288,方向別!I447)</f>
        <v>11</v>
      </c>
      <c r="J23" s="111">
        <f>SUM(方向別!J129,方向別!J288,方向別!J447)</f>
        <v>1</v>
      </c>
      <c r="K23" s="111">
        <f>SUM(方向別!K129,方向別!K288,方向別!K447)</f>
        <v>0</v>
      </c>
      <c r="L23" s="111">
        <f>SUM(方向別!L129,方向別!L288,方向別!L447)</f>
        <v>1</v>
      </c>
      <c r="M23" s="111">
        <f t="shared" si="8"/>
        <v>13</v>
      </c>
      <c r="N23" s="112">
        <f t="shared" si="9"/>
        <v>15.384615384615385</v>
      </c>
      <c r="O23" s="113">
        <f t="shared" ref="O23:O29" si="11">IF(M23=0,0,M23/M$59*100)</f>
        <v>0.62620423892100185</v>
      </c>
      <c r="P23" s="24"/>
      <c r="BL23" s="25"/>
      <c r="BM23" s="25"/>
      <c r="BN23" s="25"/>
      <c r="BO23" s="25"/>
    </row>
    <row r="24" spans="1:67" s="24" customFormat="1" ht="13.5" customHeight="1">
      <c r="A24" s="34" t="s">
        <v>13</v>
      </c>
      <c r="B24" s="111">
        <f>方向別!I77</f>
        <v>17</v>
      </c>
      <c r="C24" s="111">
        <f>方向別!J77</f>
        <v>0</v>
      </c>
      <c r="D24" s="111">
        <f>方向別!K77</f>
        <v>0</v>
      </c>
      <c r="E24" s="111">
        <f>方向別!L77</f>
        <v>0</v>
      </c>
      <c r="F24" s="111">
        <f t="shared" si="6"/>
        <v>17</v>
      </c>
      <c r="G24" s="112">
        <f t="shared" si="7"/>
        <v>0</v>
      </c>
      <c r="H24" s="113">
        <f t="shared" si="10"/>
        <v>1.7034068136272544</v>
      </c>
      <c r="I24" s="111">
        <f>SUM(方向別!I130,方向別!I289,方向別!I448)</f>
        <v>14</v>
      </c>
      <c r="J24" s="111">
        <f>SUM(方向別!J130,方向別!J289,方向別!J448)</f>
        <v>0</v>
      </c>
      <c r="K24" s="111">
        <f>SUM(方向別!K130,方向別!K289,方向別!K448)</f>
        <v>0</v>
      </c>
      <c r="L24" s="111">
        <f>SUM(方向別!L130,方向別!L289,方向別!L448)</f>
        <v>2</v>
      </c>
      <c r="M24" s="111">
        <f t="shared" si="8"/>
        <v>16</v>
      </c>
      <c r="N24" s="112">
        <f t="shared" si="9"/>
        <v>12.5</v>
      </c>
      <c r="O24" s="113">
        <f t="shared" si="11"/>
        <v>0.77071290944123316</v>
      </c>
      <c r="BL24" s="25"/>
      <c r="BM24" s="25"/>
      <c r="BN24" s="25"/>
      <c r="BO24" s="25"/>
    </row>
    <row r="25" spans="1:67" s="24" customFormat="1" ht="13.5" customHeight="1">
      <c r="A25" s="34" t="s">
        <v>14</v>
      </c>
      <c r="B25" s="111">
        <f>方向別!I78</f>
        <v>17</v>
      </c>
      <c r="C25" s="111">
        <f>方向別!J78</f>
        <v>1</v>
      </c>
      <c r="D25" s="111">
        <f>方向別!K78</f>
        <v>0</v>
      </c>
      <c r="E25" s="111">
        <f>方向別!L78</f>
        <v>0</v>
      </c>
      <c r="F25" s="111">
        <f t="shared" si="6"/>
        <v>18</v>
      </c>
      <c r="G25" s="112">
        <f t="shared" si="7"/>
        <v>5.5555555555555554</v>
      </c>
      <c r="H25" s="113">
        <f t="shared" si="10"/>
        <v>1.8036072144288577</v>
      </c>
      <c r="I25" s="111">
        <f>SUM(方向別!I131,方向別!I290,方向別!I449)</f>
        <v>20</v>
      </c>
      <c r="J25" s="111">
        <f>SUM(方向別!J131,方向別!J290,方向別!J449)</f>
        <v>3</v>
      </c>
      <c r="K25" s="111">
        <f>SUM(方向別!K131,方向別!K290,方向別!K449)</f>
        <v>2</v>
      </c>
      <c r="L25" s="111">
        <f>SUM(方向別!L131,方向別!L290,方向別!L449)</f>
        <v>1</v>
      </c>
      <c r="M25" s="111">
        <f t="shared" si="8"/>
        <v>26</v>
      </c>
      <c r="N25" s="112">
        <f t="shared" si="9"/>
        <v>15.384615384615385</v>
      </c>
      <c r="O25" s="113">
        <f t="shared" si="11"/>
        <v>1.2524084778420037</v>
      </c>
      <c r="BL25" s="25"/>
      <c r="BM25" s="25"/>
      <c r="BN25" s="25"/>
      <c r="BO25" s="25"/>
    </row>
    <row r="26" spans="1:67" s="24" customFormat="1" ht="13.5" customHeight="1">
      <c r="A26" s="30" t="s">
        <v>15</v>
      </c>
      <c r="B26" s="117">
        <f>SUM(B20:B25)</f>
        <v>83</v>
      </c>
      <c r="C26" s="117">
        <f>SUM(C20:C25)</f>
        <v>2</v>
      </c>
      <c r="D26" s="117">
        <f>SUM(D20:D25)</f>
        <v>3</v>
      </c>
      <c r="E26" s="117">
        <f>SUM(E20:E25)</f>
        <v>1</v>
      </c>
      <c r="F26" s="117">
        <f t="shared" si="6"/>
        <v>89</v>
      </c>
      <c r="G26" s="118">
        <f t="shared" si="7"/>
        <v>3.3707865168539324</v>
      </c>
      <c r="H26" s="119">
        <f t="shared" si="10"/>
        <v>8.9178356713426865</v>
      </c>
      <c r="I26" s="117">
        <f>SUM(I20:I25)</f>
        <v>67</v>
      </c>
      <c r="J26" s="117">
        <f>SUM(J20:J25)</f>
        <v>5</v>
      </c>
      <c r="K26" s="117">
        <f>SUM(K20:K25)</f>
        <v>4</v>
      </c>
      <c r="L26" s="117">
        <f>SUM(L20:L25)</f>
        <v>7</v>
      </c>
      <c r="M26" s="117">
        <f t="shared" si="8"/>
        <v>83</v>
      </c>
      <c r="N26" s="118">
        <f t="shared" si="9"/>
        <v>14.457831325301203</v>
      </c>
      <c r="O26" s="119">
        <f t="shared" si="11"/>
        <v>3.9980732177263971</v>
      </c>
      <c r="BL26" s="25"/>
      <c r="BM26" s="25"/>
      <c r="BN26" s="25"/>
      <c r="BO26" s="25"/>
    </row>
    <row r="27" spans="1:67" s="26" customFormat="1" ht="13.5" customHeight="1">
      <c r="A27" s="38" t="s">
        <v>16</v>
      </c>
      <c r="B27" s="114">
        <f>方向別!I80</f>
        <v>19</v>
      </c>
      <c r="C27" s="114">
        <f>方向別!J80</f>
        <v>0</v>
      </c>
      <c r="D27" s="114">
        <f>方向別!K80</f>
        <v>0</v>
      </c>
      <c r="E27" s="114">
        <f>方向別!L80</f>
        <v>0</v>
      </c>
      <c r="F27" s="114">
        <f t="shared" si="6"/>
        <v>19</v>
      </c>
      <c r="G27" s="115">
        <f t="shared" si="7"/>
        <v>0</v>
      </c>
      <c r="H27" s="116">
        <f t="shared" si="10"/>
        <v>1.903807615230461</v>
      </c>
      <c r="I27" s="114">
        <f>SUM(方向別!I133,方向別!I292,方向別!I451)</f>
        <v>15</v>
      </c>
      <c r="J27" s="114">
        <f>SUM(方向別!J133,方向別!J292,方向別!J451)</f>
        <v>0</v>
      </c>
      <c r="K27" s="114">
        <f>SUM(方向別!K133,方向別!K292,方向別!K451)</f>
        <v>0</v>
      </c>
      <c r="L27" s="114">
        <f>SUM(方向別!L133,方向別!L292,方向別!L451)</f>
        <v>0</v>
      </c>
      <c r="M27" s="114">
        <f t="shared" si="8"/>
        <v>15</v>
      </c>
      <c r="N27" s="115">
        <f t="shared" si="9"/>
        <v>0</v>
      </c>
      <c r="O27" s="116">
        <f t="shared" si="11"/>
        <v>0.7225433526011561</v>
      </c>
      <c r="P27" s="24"/>
    </row>
    <row r="28" spans="1:67" s="26" customFormat="1" ht="13.5" customHeight="1">
      <c r="A28" s="34" t="s">
        <v>17</v>
      </c>
      <c r="B28" s="111">
        <f>方向別!I81</f>
        <v>9</v>
      </c>
      <c r="C28" s="111">
        <f>方向別!J81</f>
        <v>0</v>
      </c>
      <c r="D28" s="111">
        <f>方向別!K81</f>
        <v>1</v>
      </c>
      <c r="E28" s="111">
        <f>方向別!L81</f>
        <v>0</v>
      </c>
      <c r="F28" s="111">
        <f t="shared" si="6"/>
        <v>10</v>
      </c>
      <c r="G28" s="112">
        <f t="shared" si="7"/>
        <v>0</v>
      </c>
      <c r="H28" s="113">
        <f t="shared" si="10"/>
        <v>1.002004008016032</v>
      </c>
      <c r="I28" s="111">
        <f>SUM(方向別!I134,方向別!I293,方向別!I452)</f>
        <v>17</v>
      </c>
      <c r="J28" s="111">
        <f>SUM(方向別!J134,方向別!J293,方向別!J452)</f>
        <v>2</v>
      </c>
      <c r="K28" s="111">
        <f>SUM(方向別!K134,方向別!K293,方向別!K452)</f>
        <v>1</v>
      </c>
      <c r="L28" s="111">
        <f>SUM(方向別!L134,方向別!L293,方向別!L452)</f>
        <v>1</v>
      </c>
      <c r="M28" s="111">
        <f t="shared" si="8"/>
        <v>21</v>
      </c>
      <c r="N28" s="112">
        <f t="shared" si="9"/>
        <v>14.285714285714285</v>
      </c>
      <c r="O28" s="113">
        <f t="shared" si="11"/>
        <v>1.0115606936416186</v>
      </c>
      <c r="P28" s="24"/>
    </row>
    <row r="29" spans="1:67" s="26" customFormat="1" ht="13.5" customHeight="1">
      <c r="A29" s="34" t="s">
        <v>18</v>
      </c>
      <c r="B29" s="111">
        <f>方向別!I82</f>
        <v>5</v>
      </c>
      <c r="C29" s="111">
        <f>方向別!J82</f>
        <v>1</v>
      </c>
      <c r="D29" s="111">
        <f>方向別!K82</f>
        <v>0</v>
      </c>
      <c r="E29" s="111">
        <f>方向別!L82</f>
        <v>0</v>
      </c>
      <c r="F29" s="111">
        <f t="shared" si="6"/>
        <v>6</v>
      </c>
      <c r="G29" s="112">
        <f t="shared" si="7"/>
        <v>16.666666666666664</v>
      </c>
      <c r="H29" s="113">
        <f t="shared" si="10"/>
        <v>0.60120240480961928</v>
      </c>
      <c r="I29" s="111">
        <f>SUM(方向別!I135,方向別!I294,方向別!I453)</f>
        <v>17</v>
      </c>
      <c r="J29" s="111">
        <f>SUM(方向別!J135,方向別!J294,方向別!J453)</f>
        <v>0</v>
      </c>
      <c r="K29" s="111">
        <f>SUM(方向別!K135,方向別!K294,方向別!K453)</f>
        <v>1</v>
      </c>
      <c r="L29" s="111">
        <f>SUM(方向別!L135,方向別!L294,方向別!L453)</f>
        <v>0</v>
      </c>
      <c r="M29" s="111">
        <f t="shared" si="8"/>
        <v>18</v>
      </c>
      <c r="N29" s="112">
        <f t="shared" si="9"/>
        <v>0</v>
      </c>
      <c r="O29" s="113">
        <f t="shared" si="11"/>
        <v>0.86705202312138718</v>
      </c>
      <c r="P29" s="24"/>
      <c r="BL29" s="25"/>
      <c r="BM29" s="25"/>
      <c r="BN29" s="25"/>
      <c r="BO29" s="25"/>
    </row>
    <row r="30" spans="1:67" s="24" customFormat="1" ht="13.5" customHeight="1">
      <c r="A30" s="34" t="s">
        <v>19</v>
      </c>
      <c r="B30" s="111">
        <f>方向別!I83</f>
        <v>20</v>
      </c>
      <c r="C30" s="111">
        <f>方向別!J83</f>
        <v>1</v>
      </c>
      <c r="D30" s="111">
        <f>方向別!K83</f>
        <v>0</v>
      </c>
      <c r="E30" s="111">
        <f>方向別!L83</f>
        <v>1</v>
      </c>
      <c r="F30" s="111">
        <f t="shared" si="6"/>
        <v>22</v>
      </c>
      <c r="G30" s="112">
        <f t="shared" si="7"/>
        <v>9.0909090909090917</v>
      </c>
      <c r="H30" s="113">
        <f>IF(F30=0,0,F30/F$59*100)</f>
        <v>2.2044088176352705</v>
      </c>
      <c r="I30" s="111">
        <f>SUM(方向別!I136,方向別!I295,方向別!I454)</f>
        <v>15</v>
      </c>
      <c r="J30" s="111">
        <f>SUM(方向別!J136,方向別!J295,方向別!J454)</f>
        <v>2</v>
      </c>
      <c r="K30" s="111">
        <f>SUM(方向別!K136,方向別!K295,方向別!K454)</f>
        <v>2</v>
      </c>
      <c r="L30" s="111">
        <f>SUM(方向別!L136,方向別!L295,方向別!L454)</f>
        <v>2</v>
      </c>
      <c r="M30" s="111">
        <f t="shared" si="8"/>
        <v>21</v>
      </c>
      <c r="N30" s="112">
        <f t="shared" si="9"/>
        <v>19.047619047619047</v>
      </c>
      <c r="O30" s="113">
        <f>IF(M30=0,0,M30/M$59*100)</f>
        <v>1.0115606936416186</v>
      </c>
      <c r="BL30" s="25"/>
      <c r="BM30" s="25"/>
      <c r="BN30" s="25"/>
      <c r="BO30" s="25"/>
    </row>
    <row r="31" spans="1:67" s="26" customFormat="1" ht="13.5" customHeight="1">
      <c r="A31" s="34" t="s">
        <v>20</v>
      </c>
      <c r="B31" s="111">
        <f>方向別!I84</f>
        <v>7</v>
      </c>
      <c r="C31" s="111">
        <f>方向別!J84</f>
        <v>1</v>
      </c>
      <c r="D31" s="111">
        <f>方向別!K84</f>
        <v>0</v>
      </c>
      <c r="E31" s="111">
        <f>方向別!L84</f>
        <v>2</v>
      </c>
      <c r="F31" s="111">
        <f t="shared" si="6"/>
        <v>10</v>
      </c>
      <c r="G31" s="112">
        <f>IF(SUM(C31,E31)=0,0,SUM(C31,E31)/F31*100)</f>
        <v>30</v>
      </c>
      <c r="H31" s="113">
        <f t="shared" si="10"/>
        <v>1.002004008016032</v>
      </c>
      <c r="I31" s="111">
        <f>SUM(方向別!I137,方向別!I296,方向別!I455)</f>
        <v>17</v>
      </c>
      <c r="J31" s="111">
        <f>SUM(方向別!J137,方向別!J296,方向別!J455)</f>
        <v>2</v>
      </c>
      <c r="K31" s="111">
        <f>SUM(方向別!K137,方向別!K296,方向別!K455)</f>
        <v>3</v>
      </c>
      <c r="L31" s="111">
        <f>SUM(方向別!L137,方向別!L296,方向別!L455)</f>
        <v>0</v>
      </c>
      <c r="M31" s="111">
        <f t="shared" si="8"/>
        <v>22</v>
      </c>
      <c r="N31" s="112">
        <f>IF(SUM(J31,L31)=0,0,SUM(J31,L31)/M31*100)</f>
        <v>9.0909090909090917</v>
      </c>
      <c r="O31" s="113">
        <f t="shared" ref="O31:O59" si="12">IF(M31=0,0,M31/M$59*100)</f>
        <v>1.0597302504816954</v>
      </c>
      <c r="P31" s="24"/>
      <c r="BL31" s="25"/>
      <c r="BM31" s="25"/>
      <c r="BN31" s="25"/>
      <c r="BO31" s="25"/>
    </row>
    <row r="32" spans="1:67" s="24" customFormat="1" ht="13.5" customHeight="1">
      <c r="A32" s="34" t="s">
        <v>21</v>
      </c>
      <c r="B32" s="111">
        <f>方向別!I85</f>
        <v>9</v>
      </c>
      <c r="C32" s="111">
        <f>方向別!J85</f>
        <v>0</v>
      </c>
      <c r="D32" s="111">
        <f>方向別!K85</f>
        <v>1</v>
      </c>
      <c r="E32" s="111">
        <f>方向別!L85</f>
        <v>0</v>
      </c>
      <c r="F32" s="111">
        <f t="shared" si="6"/>
        <v>10</v>
      </c>
      <c r="G32" s="112">
        <f t="shared" si="7"/>
        <v>0</v>
      </c>
      <c r="H32" s="113">
        <f t="shared" si="10"/>
        <v>1.002004008016032</v>
      </c>
      <c r="I32" s="111">
        <f>SUM(方向別!I138,方向別!I297,方向別!I456)</f>
        <v>21</v>
      </c>
      <c r="J32" s="111">
        <f>SUM(方向別!J138,方向別!J297,方向別!J456)</f>
        <v>4</v>
      </c>
      <c r="K32" s="111">
        <f>SUM(方向別!K138,方向別!K297,方向別!K456)</f>
        <v>0</v>
      </c>
      <c r="L32" s="111">
        <f>SUM(方向別!L138,方向別!L297,方向別!L456)</f>
        <v>0</v>
      </c>
      <c r="M32" s="111">
        <f t="shared" si="8"/>
        <v>25</v>
      </c>
      <c r="N32" s="112">
        <f>IF(SUM(J32,L32)=0,0,SUM(J32,L32)/M32*100)</f>
        <v>16</v>
      </c>
      <c r="O32" s="113">
        <f t="shared" si="12"/>
        <v>1.2042389210019269</v>
      </c>
      <c r="BL32" s="25"/>
      <c r="BM32" s="25"/>
      <c r="BN32" s="25"/>
      <c r="BO32" s="25"/>
    </row>
    <row r="33" spans="1:67" s="26" customFormat="1" ht="13.5" customHeight="1">
      <c r="A33" s="30" t="s">
        <v>15</v>
      </c>
      <c r="B33" s="117">
        <f>SUM(B27:B32)</f>
        <v>69</v>
      </c>
      <c r="C33" s="117">
        <f>SUM(C27:C32)</f>
        <v>3</v>
      </c>
      <c r="D33" s="117">
        <f>SUM(D27:D32)</f>
        <v>2</v>
      </c>
      <c r="E33" s="117">
        <f>SUM(E27:E32)</f>
        <v>3</v>
      </c>
      <c r="F33" s="117">
        <f t="shared" si="6"/>
        <v>77</v>
      </c>
      <c r="G33" s="118">
        <f>IF(SUM(C33,E33)=0,0,SUM(C33,E33)/F33*100)</f>
        <v>7.7922077922077921</v>
      </c>
      <c r="H33" s="119">
        <f t="shared" si="10"/>
        <v>7.7154308617234459</v>
      </c>
      <c r="I33" s="117">
        <f>SUM(I27:I32)</f>
        <v>102</v>
      </c>
      <c r="J33" s="117">
        <f>SUM(J27:J32)</f>
        <v>10</v>
      </c>
      <c r="K33" s="117">
        <f>SUM(K27:K32)</f>
        <v>7</v>
      </c>
      <c r="L33" s="117">
        <f>SUM(L27:L32)</f>
        <v>3</v>
      </c>
      <c r="M33" s="117">
        <f t="shared" si="8"/>
        <v>122</v>
      </c>
      <c r="N33" s="118">
        <f>IF(SUM(J33,L33)=0,0,SUM(J33,L33)/M33*100)</f>
        <v>10.655737704918032</v>
      </c>
      <c r="O33" s="119">
        <f t="shared" si="12"/>
        <v>5.8766859344894025</v>
      </c>
      <c r="P33" s="24"/>
    </row>
    <row r="34" spans="1:67" s="24" customFormat="1" ht="13.5" customHeight="1">
      <c r="A34" s="34" t="s">
        <v>22</v>
      </c>
      <c r="B34" s="111">
        <f>方向別!I87</f>
        <v>66</v>
      </c>
      <c r="C34" s="111">
        <f>方向別!J87</f>
        <v>1</v>
      </c>
      <c r="D34" s="111">
        <f>方向別!K87</f>
        <v>6</v>
      </c>
      <c r="E34" s="111">
        <f>方向別!L87</f>
        <v>1</v>
      </c>
      <c r="F34" s="111">
        <f t="shared" si="6"/>
        <v>74</v>
      </c>
      <c r="G34" s="112">
        <f t="shared" si="7"/>
        <v>2.7027027027027026</v>
      </c>
      <c r="H34" s="113">
        <f t="shared" si="10"/>
        <v>7.414829659318638</v>
      </c>
      <c r="I34" s="111">
        <f>SUM(方向別!I140,方向別!I299,方向別!I458)</f>
        <v>83</v>
      </c>
      <c r="J34" s="111">
        <f>SUM(方向別!J140,方向別!J299,方向別!J458)</f>
        <v>5</v>
      </c>
      <c r="K34" s="111">
        <f>SUM(方向別!K140,方向別!K299,方向別!K458)</f>
        <v>10</v>
      </c>
      <c r="L34" s="111">
        <f>SUM(方向別!L140,方向別!L299,方向別!L458)</f>
        <v>7</v>
      </c>
      <c r="M34" s="111">
        <f t="shared" si="8"/>
        <v>105</v>
      </c>
      <c r="N34" s="112">
        <f t="shared" ref="N34:N59" si="13">IF(SUM(J34,L34)=0,0,SUM(J34,L34)/M34*100)</f>
        <v>11.428571428571429</v>
      </c>
      <c r="O34" s="113">
        <f t="shared" si="12"/>
        <v>5.0578034682080926</v>
      </c>
      <c r="BL34" s="25"/>
      <c r="BM34" s="25"/>
      <c r="BN34" s="25"/>
      <c r="BO34" s="25"/>
    </row>
    <row r="35" spans="1:67" s="26" customFormat="1" ht="13.5" customHeight="1">
      <c r="A35" s="34" t="s">
        <v>23</v>
      </c>
      <c r="B35" s="111">
        <f>方向別!I88</f>
        <v>58</v>
      </c>
      <c r="C35" s="111">
        <f>方向別!J88</f>
        <v>0</v>
      </c>
      <c r="D35" s="111">
        <f>方向別!K88</f>
        <v>13</v>
      </c>
      <c r="E35" s="111">
        <f>方向別!L88</f>
        <v>6</v>
      </c>
      <c r="F35" s="111">
        <f t="shared" si="6"/>
        <v>77</v>
      </c>
      <c r="G35" s="112">
        <f t="shared" si="7"/>
        <v>7.7922077922077921</v>
      </c>
      <c r="H35" s="113">
        <f t="shared" si="10"/>
        <v>7.7154308617234459</v>
      </c>
      <c r="I35" s="111">
        <f>SUM(方向別!I141,方向別!I300,方向別!I459)</f>
        <v>68</v>
      </c>
      <c r="J35" s="111">
        <f>SUM(方向別!J141,方向別!J300,方向別!J459)</f>
        <v>2</v>
      </c>
      <c r="K35" s="111">
        <f>SUM(方向別!K141,方向別!K300,方向別!K459)</f>
        <v>10</v>
      </c>
      <c r="L35" s="111">
        <f>SUM(方向別!L141,方向別!L300,方向別!L459)</f>
        <v>3</v>
      </c>
      <c r="M35" s="111">
        <f t="shared" si="8"/>
        <v>83</v>
      </c>
      <c r="N35" s="112">
        <f t="shared" si="13"/>
        <v>6.024096385542169</v>
      </c>
      <c r="O35" s="113">
        <f t="shared" si="12"/>
        <v>3.9980732177263971</v>
      </c>
      <c r="P35" s="24"/>
    </row>
    <row r="36" spans="1:67" s="24" customFormat="1" ht="13.5" customHeight="1">
      <c r="A36" s="34" t="s">
        <v>24</v>
      </c>
      <c r="B36" s="111">
        <f>方向別!I89</f>
        <v>53</v>
      </c>
      <c r="C36" s="111">
        <f>方向別!J89</f>
        <v>0</v>
      </c>
      <c r="D36" s="111">
        <f>方向別!K89</f>
        <v>8</v>
      </c>
      <c r="E36" s="111">
        <f>方向別!L89</f>
        <v>2</v>
      </c>
      <c r="F36" s="111">
        <f t="shared" si="6"/>
        <v>63</v>
      </c>
      <c r="G36" s="112">
        <f t="shared" si="7"/>
        <v>3.1746031746031744</v>
      </c>
      <c r="H36" s="113">
        <f t="shared" si="10"/>
        <v>6.312625250501001</v>
      </c>
      <c r="I36" s="111">
        <f>SUM(方向別!I142,方向別!I301,方向別!I460)</f>
        <v>85</v>
      </c>
      <c r="J36" s="111">
        <f>SUM(方向別!J142,方向別!J301,方向別!J460)</f>
        <v>3</v>
      </c>
      <c r="K36" s="111">
        <f>SUM(方向別!K142,方向別!K301,方向別!K460)</f>
        <v>11</v>
      </c>
      <c r="L36" s="111">
        <f>SUM(方向別!L142,方向別!L301,方向別!L460)</f>
        <v>4</v>
      </c>
      <c r="M36" s="111">
        <f t="shared" si="8"/>
        <v>103</v>
      </c>
      <c r="N36" s="112">
        <f t="shared" si="13"/>
        <v>6.7961165048543686</v>
      </c>
      <c r="O36" s="113">
        <f t="shared" si="12"/>
        <v>4.961464354527938</v>
      </c>
      <c r="BL36" s="25"/>
      <c r="BM36" s="25"/>
      <c r="BN36" s="25"/>
      <c r="BO36" s="25"/>
    </row>
    <row r="37" spans="1:67" s="26" customFormat="1" ht="13.5" customHeight="1">
      <c r="A37" s="34" t="s">
        <v>25</v>
      </c>
      <c r="B37" s="111">
        <f>方向別!I90</f>
        <v>46</v>
      </c>
      <c r="C37" s="111">
        <f>方向別!J90</f>
        <v>0</v>
      </c>
      <c r="D37" s="111">
        <f>方向別!K90</f>
        <v>5</v>
      </c>
      <c r="E37" s="111">
        <f>方向別!L90</f>
        <v>1</v>
      </c>
      <c r="F37" s="111">
        <f t="shared" si="6"/>
        <v>52</v>
      </c>
      <c r="G37" s="112">
        <f t="shared" si="7"/>
        <v>1.9230769230769231</v>
      </c>
      <c r="H37" s="113">
        <f t="shared" si="10"/>
        <v>5.2104208416833666</v>
      </c>
      <c r="I37" s="111">
        <f>SUM(方向別!I143,方向別!I302,方向別!I461)</f>
        <v>90</v>
      </c>
      <c r="J37" s="111">
        <f>SUM(方向別!J143,方向別!J302,方向別!J461)</f>
        <v>2</v>
      </c>
      <c r="K37" s="111">
        <f>SUM(方向別!K143,方向別!K302,方向別!K461)</f>
        <v>8</v>
      </c>
      <c r="L37" s="111">
        <f>SUM(方向別!L143,方向別!L302,方向別!L461)</f>
        <v>6</v>
      </c>
      <c r="M37" s="111">
        <f t="shared" si="8"/>
        <v>106</v>
      </c>
      <c r="N37" s="112">
        <f t="shared" si="13"/>
        <v>7.5471698113207548</v>
      </c>
      <c r="O37" s="113">
        <f t="shared" si="12"/>
        <v>5.1059730250481694</v>
      </c>
      <c r="P37" s="24"/>
    </row>
    <row r="38" spans="1:67" s="26" customFormat="1" ht="13.5" customHeight="1">
      <c r="A38" s="34" t="s">
        <v>26</v>
      </c>
      <c r="B38" s="111">
        <f>方向別!I91</f>
        <v>61</v>
      </c>
      <c r="C38" s="111">
        <f>方向別!J91</f>
        <v>3</v>
      </c>
      <c r="D38" s="111">
        <f>方向別!K91</f>
        <v>7</v>
      </c>
      <c r="E38" s="111">
        <f>方向別!L91</f>
        <v>1</v>
      </c>
      <c r="F38" s="111">
        <f t="shared" si="6"/>
        <v>72</v>
      </c>
      <c r="G38" s="112">
        <f t="shared" si="7"/>
        <v>5.5555555555555554</v>
      </c>
      <c r="H38" s="113">
        <f t="shared" si="10"/>
        <v>7.214428857715431</v>
      </c>
      <c r="I38" s="111">
        <f>SUM(方向別!I144,方向別!I303,方向別!I462)</f>
        <v>84</v>
      </c>
      <c r="J38" s="111">
        <f>SUM(方向別!J144,方向別!J303,方向別!J462)</f>
        <v>3</v>
      </c>
      <c r="K38" s="111">
        <f>SUM(方向別!K144,方向別!K303,方向別!K462)</f>
        <v>9</v>
      </c>
      <c r="L38" s="111">
        <f>SUM(方向別!L144,方向別!L303,方向別!L462)</f>
        <v>5</v>
      </c>
      <c r="M38" s="111">
        <f t="shared" si="8"/>
        <v>101</v>
      </c>
      <c r="N38" s="112">
        <f t="shared" si="13"/>
        <v>7.9207920792079207</v>
      </c>
      <c r="O38" s="113">
        <f t="shared" si="12"/>
        <v>4.8651252408477843</v>
      </c>
      <c r="P38" s="24"/>
    </row>
    <row r="39" spans="1:67" s="26" customFormat="1" ht="13.5" customHeight="1">
      <c r="A39" s="34" t="s">
        <v>27</v>
      </c>
      <c r="B39" s="111">
        <f>方向別!I92</f>
        <v>62</v>
      </c>
      <c r="C39" s="111">
        <f>方向別!J92</f>
        <v>4</v>
      </c>
      <c r="D39" s="111">
        <f>方向別!K92</f>
        <v>5</v>
      </c>
      <c r="E39" s="111">
        <f>方向別!L92</f>
        <v>1</v>
      </c>
      <c r="F39" s="111">
        <f t="shared" si="6"/>
        <v>72</v>
      </c>
      <c r="G39" s="112">
        <f t="shared" si="7"/>
        <v>6.9444444444444446</v>
      </c>
      <c r="H39" s="113">
        <f t="shared" si="10"/>
        <v>7.214428857715431</v>
      </c>
      <c r="I39" s="111">
        <f>SUM(方向別!I145,方向別!I304,方向別!I463)</f>
        <v>96</v>
      </c>
      <c r="J39" s="111">
        <f>SUM(方向別!J145,方向別!J304,方向別!J463)</f>
        <v>7</v>
      </c>
      <c r="K39" s="111">
        <f>SUM(方向別!K145,方向別!K304,方向別!K463)</f>
        <v>14</v>
      </c>
      <c r="L39" s="111">
        <f>SUM(方向別!L145,方向別!L304,方向別!L463)</f>
        <v>7</v>
      </c>
      <c r="M39" s="111">
        <f t="shared" si="8"/>
        <v>124</v>
      </c>
      <c r="N39" s="112">
        <f t="shared" si="13"/>
        <v>11.29032258064516</v>
      </c>
      <c r="O39" s="113">
        <f t="shared" si="12"/>
        <v>5.973025048169557</v>
      </c>
      <c r="P39" s="24"/>
      <c r="BL39" s="25"/>
      <c r="BM39" s="25"/>
      <c r="BN39" s="25"/>
      <c r="BO39" s="25"/>
    </row>
    <row r="40" spans="1:67" s="24" customFormat="1" ht="13.5" customHeight="1">
      <c r="A40" s="34" t="s">
        <v>28</v>
      </c>
      <c r="B40" s="111">
        <f>方向別!I93</f>
        <v>45</v>
      </c>
      <c r="C40" s="111">
        <f>方向別!J93</f>
        <v>1</v>
      </c>
      <c r="D40" s="111">
        <f>方向別!K93</f>
        <v>7</v>
      </c>
      <c r="E40" s="111">
        <f>方向別!L93</f>
        <v>3</v>
      </c>
      <c r="F40" s="111">
        <f t="shared" si="6"/>
        <v>56</v>
      </c>
      <c r="G40" s="112">
        <f t="shared" si="7"/>
        <v>7.1428571428571423</v>
      </c>
      <c r="H40" s="113">
        <f t="shared" si="10"/>
        <v>5.6112224448897798</v>
      </c>
      <c r="I40" s="111">
        <f>SUM(方向別!I146,方向別!I305,方向別!I464)</f>
        <v>112</v>
      </c>
      <c r="J40" s="111">
        <f>SUM(方向別!J146,方向別!J305,方向別!J464)</f>
        <v>13</v>
      </c>
      <c r="K40" s="111">
        <f>SUM(方向別!K146,方向別!K305,方向別!K464)</f>
        <v>13</v>
      </c>
      <c r="L40" s="111">
        <f>SUM(方向別!L146,方向別!L305,方向別!L464)</f>
        <v>4</v>
      </c>
      <c r="M40" s="111">
        <f t="shared" si="8"/>
        <v>142</v>
      </c>
      <c r="N40" s="112">
        <f t="shared" si="13"/>
        <v>11.971830985915492</v>
      </c>
      <c r="O40" s="113">
        <f t="shared" si="12"/>
        <v>6.8400770712909438</v>
      </c>
      <c r="BL40" s="25"/>
      <c r="BM40" s="25"/>
      <c r="BN40" s="25"/>
      <c r="BO40" s="25"/>
    </row>
    <row r="41" spans="1:67" s="24" customFormat="1" ht="13.5" customHeight="1">
      <c r="A41" s="34" t="s">
        <v>51</v>
      </c>
      <c r="B41" s="111">
        <f>方向別!I94</f>
        <v>58</v>
      </c>
      <c r="C41" s="111">
        <f>方向別!J94</f>
        <v>2</v>
      </c>
      <c r="D41" s="111">
        <f>方向別!K94</f>
        <v>6</v>
      </c>
      <c r="E41" s="111">
        <f>方向別!L94</f>
        <v>3</v>
      </c>
      <c r="F41" s="111">
        <f t="shared" si="6"/>
        <v>69</v>
      </c>
      <c r="G41" s="112">
        <f t="shared" si="7"/>
        <v>7.2463768115942031</v>
      </c>
      <c r="H41" s="113">
        <f t="shared" si="10"/>
        <v>6.9138276553106213</v>
      </c>
      <c r="I41" s="111">
        <f>SUM(方向別!I147,方向別!I306,方向別!I465)</f>
        <v>172</v>
      </c>
      <c r="J41" s="111">
        <f>SUM(方向別!J147,方向別!J306,方向別!J465)</f>
        <v>3</v>
      </c>
      <c r="K41" s="111">
        <f>SUM(方向別!K147,方向別!K306,方向別!K465)</f>
        <v>13</v>
      </c>
      <c r="L41" s="111">
        <f>SUM(方向別!L147,方向別!L306,方向別!L465)</f>
        <v>3</v>
      </c>
      <c r="M41" s="111">
        <f t="shared" si="8"/>
        <v>191</v>
      </c>
      <c r="N41" s="112">
        <f t="shared" si="13"/>
        <v>3.1413612565445024</v>
      </c>
      <c r="O41" s="113">
        <f t="shared" si="12"/>
        <v>9.2003853564547207</v>
      </c>
      <c r="BL41" s="25"/>
      <c r="BM41" s="25"/>
      <c r="BN41" s="25"/>
      <c r="BO41" s="25"/>
    </row>
    <row r="42" spans="1:67" s="24" customFormat="1" ht="13.5" customHeight="1">
      <c r="A42" s="38" t="s">
        <v>29</v>
      </c>
      <c r="B42" s="114">
        <f>方向別!I95</f>
        <v>16</v>
      </c>
      <c r="C42" s="114">
        <f>方向別!J95</f>
        <v>0</v>
      </c>
      <c r="D42" s="114">
        <f>方向別!K95</f>
        <v>0</v>
      </c>
      <c r="E42" s="114">
        <f>方向別!L95</f>
        <v>0</v>
      </c>
      <c r="F42" s="114">
        <f t="shared" si="6"/>
        <v>16</v>
      </c>
      <c r="G42" s="115">
        <f t="shared" si="7"/>
        <v>0</v>
      </c>
      <c r="H42" s="116">
        <f t="shared" si="10"/>
        <v>1.6032064128256511</v>
      </c>
      <c r="I42" s="114">
        <f>SUM(方向別!I148,方向別!I307,方向別!I466)</f>
        <v>23</v>
      </c>
      <c r="J42" s="114">
        <f>SUM(方向別!J148,方向別!J307,方向別!J466)</f>
        <v>0</v>
      </c>
      <c r="K42" s="114">
        <f>SUM(方向別!K148,方向別!K307,方向別!K466)</f>
        <v>1</v>
      </c>
      <c r="L42" s="114">
        <f>SUM(方向別!L148,方向別!L307,方向別!L466)</f>
        <v>0</v>
      </c>
      <c r="M42" s="114">
        <f t="shared" si="8"/>
        <v>24</v>
      </c>
      <c r="N42" s="115">
        <f t="shared" si="13"/>
        <v>0</v>
      </c>
      <c r="O42" s="116">
        <f t="shared" si="12"/>
        <v>1.1560693641618496</v>
      </c>
      <c r="BL42" s="25"/>
      <c r="BM42" s="25"/>
      <c r="BN42" s="25"/>
      <c r="BO42" s="25"/>
    </row>
    <row r="43" spans="1:67" s="26" customFormat="1" ht="13.5" customHeight="1">
      <c r="A43" s="34" t="s">
        <v>30</v>
      </c>
      <c r="B43" s="111">
        <f>方向別!I96</f>
        <v>17</v>
      </c>
      <c r="C43" s="111">
        <f>方向別!J96</f>
        <v>0</v>
      </c>
      <c r="D43" s="111">
        <f>方向別!K96</f>
        <v>0</v>
      </c>
      <c r="E43" s="111">
        <f>方向別!L96</f>
        <v>0</v>
      </c>
      <c r="F43" s="111">
        <f t="shared" si="6"/>
        <v>17</v>
      </c>
      <c r="G43" s="112">
        <f t="shared" si="7"/>
        <v>0</v>
      </c>
      <c r="H43" s="113">
        <f t="shared" si="10"/>
        <v>1.7034068136272544</v>
      </c>
      <c r="I43" s="111">
        <f>SUM(方向別!I149,方向別!I308,方向別!I467)</f>
        <v>37</v>
      </c>
      <c r="J43" s="111">
        <f>SUM(方向別!J149,方向別!J308,方向別!J467)</f>
        <v>1</v>
      </c>
      <c r="K43" s="111">
        <f>SUM(方向別!K149,方向別!K308,方向別!K467)</f>
        <v>3</v>
      </c>
      <c r="L43" s="111">
        <f>SUM(方向別!L149,方向別!L308,方向別!L467)</f>
        <v>1</v>
      </c>
      <c r="M43" s="111">
        <f t="shared" si="8"/>
        <v>42</v>
      </c>
      <c r="N43" s="112">
        <f t="shared" si="13"/>
        <v>4.7619047619047619</v>
      </c>
      <c r="O43" s="113">
        <f t="shared" si="12"/>
        <v>2.0231213872832372</v>
      </c>
      <c r="P43" s="24"/>
    </row>
    <row r="44" spans="1:67" s="26" customFormat="1" ht="13.5" customHeight="1">
      <c r="A44" s="34" t="s">
        <v>31</v>
      </c>
      <c r="B44" s="111">
        <f>方向別!I97</f>
        <v>16</v>
      </c>
      <c r="C44" s="111">
        <f>方向別!J97</f>
        <v>0</v>
      </c>
      <c r="D44" s="111">
        <f>方向別!K97</f>
        <v>1</v>
      </c>
      <c r="E44" s="111">
        <f>方向別!L97</f>
        <v>0</v>
      </c>
      <c r="F44" s="111">
        <f t="shared" si="6"/>
        <v>17</v>
      </c>
      <c r="G44" s="112">
        <f t="shared" si="7"/>
        <v>0</v>
      </c>
      <c r="H44" s="113">
        <f t="shared" si="10"/>
        <v>1.7034068136272544</v>
      </c>
      <c r="I44" s="111">
        <f>SUM(方向別!I150,方向別!I309,方向別!I468)</f>
        <v>42</v>
      </c>
      <c r="J44" s="111">
        <f>SUM(方向別!J150,方向別!J309,方向別!J468)</f>
        <v>1</v>
      </c>
      <c r="K44" s="111">
        <f>SUM(方向別!K150,方向別!K309,方向別!K468)</f>
        <v>2</v>
      </c>
      <c r="L44" s="111">
        <f>SUM(方向別!L150,方向別!L309,方向別!L468)</f>
        <v>0</v>
      </c>
      <c r="M44" s="111">
        <f t="shared" si="8"/>
        <v>45</v>
      </c>
      <c r="N44" s="112">
        <f t="shared" si="13"/>
        <v>2.2222222222222223</v>
      </c>
      <c r="O44" s="113">
        <f t="shared" si="12"/>
        <v>2.1676300578034682</v>
      </c>
      <c r="P44" s="24"/>
    </row>
    <row r="45" spans="1:67" s="26" customFormat="1" ht="13.5" customHeight="1">
      <c r="A45" s="34" t="s">
        <v>32</v>
      </c>
      <c r="B45" s="111">
        <f>方向別!I98</f>
        <v>12</v>
      </c>
      <c r="C45" s="111">
        <f>方向別!J98</f>
        <v>0</v>
      </c>
      <c r="D45" s="111">
        <f>方向別!K98</f>
        <v>2</v>
      </c>
      <c r="E45" s="111">
        <f>方向別!L98</f>
        <v>0</v>
      </c>
      <c r="F45" s="111">
        <f t="shared" si="6"/>
        <v>14</v>
      </c>
      <c r="G45" s="112">
        <f t="shared" si="7"/>
        <v>0</v>
      </c>
      <c r="H45" s="113">
        <f t="shared" si="10"/>
        <v>1.402805611222445</v>
      </c>
      <c r="I45" s="111">
        <f>SUM(方向別!I151,方向別!I310,方向別!I469)</f>
        <v>41</v>
      </c>
      <c r="J45" s="111">
        <f>SUM(方向別!J151,方向別!J310,方向別!J469)</f>
        <v>1</v>
      </c>
      <c r="K45" s="111">
        <f>SUM(方向別!K151,方向別!K310,方向別!K469)</f>
        <v>3</v>
      </c>
      <c r="L45" s="111">
        <f>SUM(方向別!L151,方向別!L310,方向別!L469)</f>
        <v>0</v>
      </c>
      <c r="M45" s="111">
        <f t="shared" si="8"/>
        <v>45</v>
      </c>
      <c r="N45" s="112">
        <f t="shared" si="13"/>
        <v>2.2222222222222223</v>
      </c>
      <c r="O45" s="113">
        <f t="shared" si="12"/>
        <v>2.1676300578034682</v>
      </c>
      <c r="P45" s="24"/>
      <c r="BL45" s="25"/>
      <c r="BM45" s="25"/>
      <c r="BN45" s="25"/>
      <c r="BO45" s="25"/>
    </row>
    <row r="46" spans="1:67" s="24" customFormat="1" ht="13.5" customHeight="1">
      <c r="A46" s="34" t="s">
        <v>33</v>
      </c>
      <c r="B46" s="111">
        <f>方向別!I99</f>
        <v>13</v>
      </c>
      <c r="C46" s="111">
        <f>方向別!J99</f>
        <v>0</v>
      </c>
      <c r="D46" s="111">
        <f>方向別!K99</f>
        <v>3</v>
      </c>
      <c r="E46" s="111">
        <f>方向別!L99</f>
        <v>0</v>
      </c>
      <c r="F46" s="111">
        <f t="shared" si="6"/>
        <v>16</v>
      </c>
      <c r="G46" s="112">
        <f t="shared" si="7"/>
        <v>0</v>
      </c>
      <c r="H46" s="113">
        <f t="shared" si="10"/>
        <v>1.6032064128256511</v>
      </c>
      <c r="I46" s="111">
        <f>SUM(方向別!I152,方向別!I311,方向別!I470)</f>
        <v>35</v>
      </c>
      <c r="J46" s="111">
        <f>SUM(方向別!J152,方向別!J311,方向別!J470)</f>
        <v>0</v>
      </c>
      <c r="K46" s="111">
        <f>SUM(方向別!K152,方向別!K311,方向別!K470)</f>
        <v>4</v>
      </c>
      <c r="L46" s="111">
        <f>SUM(方向別!L152,方向別!L311,方向別!L470)</f>
        <v>1</v>
      </c>
      <c r="M46" s="111">
        <f t="shared" si="8"/>
        <v>40</v>
      </c>
      <c r="N46" s="112">
        <f t="shared" si="13"/>
        <v>2.5</v>
      </c>
      <c r="O46" s="113">
        <f t="shared" si="12"/>
        <v>1.9267822736030826</v>
      </c>
      <c r="BL46" s="25"/>
      <c r="BM46" s="25"/>
      <c r="BN46" s="25"/>
      <c r="BO46" s="25"/>
    </row>
    <row r="47" spans="1:67" s="26" customFormat="1" ht="13.5" customHeight="1">
      <c r="A47" s="34" t="s">
        <v>34</v>
      </c>
      <c r="B47" s="111">
        <f>方向別!I100</f>
        <v>7</v>
      </c>
      <c r="C47" s="111">
        <f>方向別!J100</f>
        <v>0</v>
      </c>
      <c r="D47" s="111">
        <f>方向別!K100</f>
        <v>0</v>
      </c>
      <c r="E47" s="111">
        <f>方向別!L100</f>
        <v>0</v>
      </c>
      <c r="F47" s="111">
        <f t="shared" si="6"/>
        <v>7</v>
      </c>
      <c r="G47" s="112">
        <f t="shared" si="7"/>
        <v>0</v>
      </c>
      <c r="H47" s="113">
        <f t="shared" si="10"/>
        <v>0.70140280561122248</v>
      </c>
      <c r="I47" s="111">
        <f>SUM(方向別!I153,方向別!I312,方向別!I471)</f>
        <v>48</v>
      </c>
      <c r="J47" s="111">
        <f>SUM(方向別!J153,方向別!J312,方向別!J471)</f>
        <v>0</v>
      </c>
      <c r="K47" s="111">
        <f>SUM(方向別!K153,方向別!K312,方向別!K471)</f>
        <v>2</v>
      </c>
      <c r="L47" s="111">
        <f>SUM(方向別!L153,方向別!L312,方向別!L471)</f>
        <v>0</v>
      </c>
      <c r="M47" s="111">
        <f t="shared" si="8"/>
        <v>50</v>
      </c>
      <c r="N47" s="112">
        <f t="shared" si="13"/>
        <v>0</v>
      </c>
      <c r="O47" s="113">
        <f t="shared" si="12"/>
        <v>2.4084778420038537</v>
      </c>
      <c r="P47" s="24"/>
      <c r="BL47" s="25"/>
      <c r="BM47" s="25"/>
      <c r="BN47" s="25"/>
      <c r="BO47" s="25"/>
    </row>
    <row r="48" spans="1:67" s="24" customFormat="1" ht="13.5" customHeight="1">
      <c r="A48" s="30" t="s">
        <v>15</v>
      </c>
      <c r="B48" s="117">
        <f>SUM(B42:B47)</f>
        <v>81</v>
      </c>
      <c r="C48" s="117">
        <f>SUM(C42:C47)</f>
        <v>0</v>
      </c>
      <c r="D48" s="117">
        <f>SUM(D42:D47)</f>
        <v>6</v>
      </c>
      <c r="E48" s="117">
        <f>SUM(E42:E47)</f>
        <v>0</v>
      </c>
      <c r="F48" s="117">
        <f t="shared" si="6"/>
        <v>87</v>
      </c>
      <c r="G48" s="118">
        <f t="shared" si="7"/>
        <v>0</v>
      </c>
      <c r="H48" s="119">
        <f t="shared" si="10"/>
        <v>8.7174348697394795</v>
      </c>
      <c r="I48" s="117">
        <f>SUM(I42:I47)</f>
        <v>226</v>
      </c>
      <c r="J48" s="117">
        <f>SUM(J42:J47)</f>
        <v>3</v>
      </c>
      <c r="K48" s="117">
        <f>SUM(K42:K47)</f>
        <v>15</v>
      </c>
      <c r="L48" s="117">
        <f>SUM(L42:L47)</f>
        <v>2</v>
      </c>
      <c r="M48" s="117">
        <f t="shared" si="8"/>
        <v>246</v>
      </c>
      <c r="N48" s="118">
        <f t="shared" si="13"/>
        <v>2.0325203252032518</v>
      </c>
      <c r="O48" s="119">
        <f t="shared" si="12"/>
        <v>11.849710982658959</v>
      </c>
      <c r="BL48" s="25"/>
      <c r="BM48" s="25"/>
      <c r="BN48" s="25"/>
      <c r="BO48" s="25"/>
    </row>
    <row r="49" spans="1:67" s="24" customFormat="1" ht="13.5" customHeight="1">
      <c r="A49" s="38" t="s">
        <v>35</v>
      </c>
      <c r="B49" s="114">
        <f>方向別!I102</f>
        <v>11</v>
      </c>
      <c r="C49" s="114">
        <f>方向別!J102</f>
        <v>0</v>
      </c>
      <c r="D49" s="114">
        <f>方向別!K102</f>
        <v>1</v>
      </c>
      <c r="E49" s="114">
        <f>方向別!L102</f>
        <v>0</v>
      </c>
      <c r="F49" s="114">
        <f t="shared" si="6"/>
        <v>12</v>
      </c>
      <c r="G49" s="115">
        <f t="shared" si="7"/>
        <v>0</v>
      </c>
      <c r="H49" s="116">
        <f t="shared" si="10"/>
        <v>1.2024048096192386</v>
      </c>
      <c r="I49" s="114">
        <f>SUM(方向別!I155,方向別!I314,方向別!I473)</f>
        <v>42</v>
      </c>
      <c r="J49" s="114">
        <f>SUM(方向別!J155,方向別!J314,方向別!J473)</f>
        <v>1</v>
      </c>
      <c r="K49" s="114">
        <f>SUM(方向別!K155,方向別!K314,方向別!K473)</f>
        <v>8</v>
      </c>
      <c r="L49" s="114">
        <f>SUM(方向別!L155,方向別!L314,方向別!L473)</f>
        <v>0</v>
      </c>
      <c r="M49" s="114">
        <f t="shared" si="8"/>
        <v>51</v>
      </c>
      <c r="N49" s="115">
        <f t="shared" si="13"/>
        <v>1.9607843137254901</v>
      </c>
      <c r="O49" s="116">
        <f t="shared" si="12"/>
        <v>2.4566473988439306</v>
      </c>
      <c r="BL49" s="25"/>
      <c r="BM49" s="25"/>
      <c r="BN49" s="25"/>
      <c r="BO49" s="25"/>
    </row>
    <row r="50" spans="1:67" s="26" customFormat="1" ht="13.5" customHeight="1">
      <c r="A50" s="34" t="s">
        <v>36</v>
      </c>
      <c r="B50" s="111">
        <f>方向別!I103</f>
        <v>11</v>
      </c>
      <c r="C50" s="111">
        <f>方向別!J103</f>
        <v>0</v>
      </c>
      <c r="D50" s="111">
        <f>方向別!K103</f>
        <v>6</v>
      </c>
      <c r="E50" s="111">
        <f>方向別!L103</f>
        <v>0</v>
      </c>
      <c r="F50" s="111">
        <f t="shared" si="6"/>
        <v>17</v>
      </c>
      <c r="G50" s="112">
        <f t="shared" si="7"/>
        <v>0</v>
      </c>
      <c r="H50" s="113">
        <f t="shared" si="10"/>
        <v>1.7034068136272544</v>
      </c>
      <c r="I50" s="111">
        <f>SUM(方向別!I156,方向別!I315,方向別!I474)</f>
        <v>26</v>
      </c>
      <c r="J50" s="111">
        <f>SUM(方向別!J156,方向別!J315,方向別!J474)</f>
        <v>1</v>
      </c>
      <c r="K50" s="111">
        <f>SUM(方向別!K156,方向別!K315,方向別!K474)</f>
        <v>2</v>
      </c>
      <c r="L50" s="111">
        <f>SUM(方向別!L156,方向別!L315,方向別!L474)</f>
        <v>0</v>
      </c>
      <c r="M50" s="111">
        <f t="shared" si="8"/>
        <v>29</v>
      </c>
      <c r="N50" s="112">
        <f t="shared" si="13"/>
        <v>3.4482758620689653</v>
      </c>
      <c r="O50" s="113">
        <f t="shared" si="12"/>
        <v>1.3969171483622351</v>
      </c>
      <c r="P50" s="24"/>
    </row>
    <row r="51" spans="1:67" s="26" customFormat="1" ht="13.5" customHeight="1">
      <c r="A51" s="34" t="s">
        <v>37</v>
      </c>
      <c r="B51" s="111">
        <f>方向別!I104</f>
        <v>7</v>
      </c>
      <c r="C51" s="111">
        <f>方向別!J104</f>
        <v>1</v>
      </c>
      <c r="D51" s="111">
        <f>方向別!K104</f>
        <v>1</v>
      </c>
      <c r="E51" s="111">
        <f>方向別!L104</f>
        <v>0</v>
      </c>
      <c r="F51" s="111">
        <f t="shared" si="6"/>
        <v>9</v>
      </c>
      <c r="G51" s="112">
        <f t="shared" si="7"/>
        <v>11.111111111111111</v>
      </c>
      <c r="H51" s="113">
        <f t="shared" si="10"/>
        <v>0.90180360721442887</v>
      </c>
      <c r="I51" s="111">
        <f>SUM(方向別!I157,方向別!I316,方向別!I475)</f>
        <v>49</v>
      </c>
      <c r="J51" s="111">
        <f>SUM(方向別!J157,方向別!J316,方向別!J475)</f>
        <v>1</v>
      </c>
      <c r="K51" s="111">
        <f>SUM(方向別!K157,方向別!K316,方向別!K475)</f>
        <v>3</v>
      </c>
      <c r="L51" s="111">
        <f>SUM(方向別!L157,方向別!L316,方向別!L475)</f>
        <v>0</v>
      </c>
      <c r="M51" s="111">
        <f t="shared" si="8"/>
        <v>53</v>
      </c>
      <c r="N51" s="112">
        <f t="shared" si="13"/>
        <v>1.8867924528301887</v>
      </c>
      <c r="O51" s="113">
        <f t="shared" si="12"/>
        <v>2.5529865125240847</v>
      </c>
      <c r="P51" s="24"/>
    </row>
    <row r="52" spans="1:67" s="23" customFormat="1" ht="13.5" customHeight="1">
      <c r="A52" s="34" t="s">
        <v>38</v>
      </c>
      <c r="B52" s="111">
        <f>方向別!I105</f>
        <v>5</v>
      </c>
      <c r="C52" s="111">
        <f>方向別!J105</f>
        <v>0</v>
      </c>
      <c r="D52" s="111">
        <f>方向別!K105</f>
        <v>1</v>
      </c>
      <c r="E52" s="111">
        <f>方向別!L105</f>
        <v>0</v>
      </c>
      <c r="F52" s="111">
        <f t="shared" si="6"/>
        <v>6</v>
      </c>
      <c r="G52" s="112">
        <f t="shared" si="7"/>
        <v>0</v>
      </c>
      <c r="H52" s="113">
        <f>IF(F52=0,0,F52/F$59*100)</f>
        <v>0.60120240480961928</v>
      </c>
      <c r="I52" s="111">
        <f>SUM(方向別!I158,方向別!I317,方向別!I476)</f>
        <v>32</v>
      </c>
      <c r="J52" s="111">
        <f>SUM(方向別!J158,方向別!J317,方向別!J476)</f>
        <v>0</v>
      </c>
      <c r="K52" s="111">
        <f>SUM(方向別!K158,方向別!K317,方向別!K476)</f>
        <v>2</v>
      </c>
      <c r="L52" s="111">
        <f>SUM(方向別!L158,方向別!L317,方向別!L476)</f>
        <v>0</v>
      </c>
      <c r="M52" s="111">
        <f t="shared" si="8"/>
        <v>34</v>
      </c>
      <c r="N52" s="112">
        <f t="shared" si="13"/>
        <v>0</v>
      </c>
      <c r="O52" s="113">
        <f t="shared" si="12"/>
        <v>1.6377649325626205</v>
      </c>
      <c r="P52" s="24"/>
      <c r="BL52" s="25"/>
      <c r="BM52" s="25"/>
      <c r="BN52" s="25"/>
      <c r="BO52" s="25"/>
    </row>
    <row r="53" spans="1:67" s="23" customFormat="1" ht="13.5" customHeight="1">
      <c r="A53" s="34" t="s">
        <v>39</v>
      </c>
      <c r="B53" s="111">
        <f>方向別!I106</f>
        <v>6</v>
      </c>
      <c r="C53" s="111">
        <f>方向別!J106</f>
        <v>0</v>
      </c>
      <c r="D53" s="111">
        <f>方向別!K106</f>
        <v>1</v>
      </c>
      <c r="E53" s="111">
        <f>方向別!L106</f>
        <v>0</v>
      </c>
      <c r="F53" s="111">
        <f t="shared" si="6"/>
        <v>7</v>
      </c>
      <c r="G53" s="112">
        <f t="shared" si="7"/>
        <v>0</v>
      </c>
      <c r="H53" s="113">
        <f t="shared" si="10"/>
        <v>0.70140280561122248</v>
      </c>
      <c r="I53" s="111">
        <f>SUM(方向別!I159,方向別!I318,方向別!I477)</f>
        <v>31</v>
      </c>
      <c r="J53" s="111">
        <f>SUM(方向別!J159,方向別!J318,方向別!J477)</f>
        <v>0</v>
      </c>
      <c r="K53" s="111">
        <f>SUM(方向別!K159,方向別!K318,方向別!K477)</f>
        <v>3</v>
      </c>
      <c r="L53" s="111">
        <f>SUM(方向別!L159,方向別!L318,方向別!L477)</f>
        <v>0</v>
      </c>
      <c r="M53" s="111">
        <f t="shared" si="8"/>
        <v>34</v>
      </c>
      <c r="N53" s="112">
        <f t="shared" si="13"/>
        <v>0</v>
      </c>
      <c r="O53" s="113">
        <f t="shared" si="12"/>
        <v>1.6377649325626205</v>
      </c>
      <c r="P53" s="24"/>
      <c r="BL53" s="25"/>
      <c r="BM53" s="25"/>
      <c r="BN53" s="25"/>
      <c r="BO53" s="25"/>
    </row>
    <row r="54" spans="1:67" s="24" customFormat="1" ht="13.5" customHeight="1">
      <c r="A54" s="34" t="s">
        <v>40</v>
      </c>
      <c r="B54" s="111">
        <f>方向別!I107</f>
        <v>3</v>
      </c>
      <c r="C54" s="111">
        <f>方向別!J107</f>
        <v>0</v>
      </c>
      <c r="D54" s="111">
        <f>方向別!K107</f>
        <v>0</v>
      </c>
      <c r="E54" s="111">
        <f>方向別!L107</f>
        <v>0</v>
      </c>
      <c r="F54" s="111">
        <f t="shared" si="6"/>
        <v>3</v>
      </c>
      <c r="G54" s="112">
        <f t="shared" si="7"/>
        <v>0</v>
      </c>
      <c r="H54" s="113">
        <f t="shared" si="10"/>
        <v>0.30060120240480964</v>
      </c>
      <c r="I54" s="111">
        <f>SUM(方向別!I160,方向別!I319,方向別!I478)</f>
        <v>21</v>
      </c>
      <c r="J54" s="111">
        <f>SUM(方向別!J160,方向別!J319,方向別!J478)</f>
        <v>0</v>
      </c>
      <c r="K54" s="111">
        <f>SUM(方向別!K160,方向別!K319,方向別!K478)</f>
        <v>1</v>
      </c>
      <c r="L54" s="111">
        <f>SUM(方向別!L160,方向別!L319,方向別!L478)</f>
        <v>0</v>
      </c>
      <c r="M54" s="111">
        <f t="shared" si="8"/>
        <v>22</v>
      </c>
      <c r="N54" s="112">
        <f t="shared" si="13"/>
        <v>0</v>
      </c>
      <c r="O54" s="113">
        <f t="shared" si="12"/>
        <v>1.0597302504816954</v>
      </c>
      <c r="BL54" s="25"/>
      <c r="BM54" s="25"/>
      <c r="BN54" s="25"/>
      <c r="BO54" s="25"/>
    </row>
    <row r="55" spans="1:67" s="26" customFormat="1" ht="13.5" customHeight="1">
      <c r="A55" s="30" t="s">
        <v>15</v>
      </c>
      <c r="B55" s="117">
        <f>SUM(B49:B54)</f>
        <v>43</v>
      </c>
      <c r="C55" s="117">
        <f>SUM(C49:C54)</f>
        <v>1</v>
      </c>
      <c r="D55" s="117">
        <f>SUM(D49:D54)</f>
        <v>10</v>
      </c>
      <c r="E55" s="117">
        <f>SUM(E49:E54)</f>
        <v>0</v>
      </c>
      <c r="F55" s="117">
        <f t="shared" si="6"/>
        <v>54</v>
      </c>
      <c r="G55" s="118">
        <f t="shared" si="7"/>
        <v>1.8518518518518516</v>
      </c>
      <c r="H55" s="119">
        <f t="shared" si="10"/>
        <v>5.4108216432865728</v>
      </c>
      <c r="I55" s="117">
        <f>SUM(I49:I54)</f>
        <v>201</v>
      </c>
      <c r="J55" s="117">
        <f>SUM(J49:J54)</f>
        <v>3</v>
      </c>
      <c r="K55" s="117">
        <f>SUM(K49:K54)</f>
        <v>19</v>
      </c>
      <c r="L55" s="117">
        <f>SUM(L49:L54)</f>
        <v>0</v>
      </c>
      <c r="M55" s="117">
        <f t="shared" si="8"/>
        <v>223</v>
      </c>
      <c r="N55" s="118">
        <f t="shared" si="13"/>
        <v>1.3452914798206279</v>
      </c>
      <c r="O55" s="119">
        <f t="shared" si="12"/>
        <v>10.741811175337187</v>
      </c>
      <c r="P55" s="24"/>
    </row>
    <row r="56" spans="1:67" s="23" customFormat="1" ht="13.5" customHeight="1">
      <c r="A56" s="34" t="s">
        <v>93</v>
      </c>
      <c r="B56" s="111">
        <f>方向別!I109</f>
        <v>23</v>
      </c>
      <c r="C56" s="111">
        <f>方向別!J109</f>
        <v>0</v>
      </c>
      <c r="D56" s="111">
        <f>方向別!K109</f>
        <v>1</v>
      </c>
      <c r="E56" s="111">
        <f>方向別!L109</f>
        <v>0</v>
      </c>
      <c r="F56" s="111">
        <f t="shared" ref="F56:F58" si="14">SUM(B56:E56)</f>
        <v>24</v>
      </c>
      <c r="G56" s="112">
        <f t="shared" ref="G56:G58" si="15">IF(SUM(C56,E56)=0,0,SUM(C56,E56)/F56*100)</f>
        <v>0</v>
      </c>
      <c r="H56" s="113">
        <f t="shared" ref="H56:H58" si="16">IF(F56=0,0,F56/F$59*100)</f>
        <v>2.4048096192384771</v>
      </c>
      <c r="I56" s="111">
        <f>SUM(方向別!I162,方向別!I321,方向別!I480)</f>
        <v>115</v>
      </c>
      <c r="J56" s="111">
        <f>SUM(方向別!J162,方向別!J321,方向別!J480)</f>
        <v>5</v>
      </c>
      <c r="K56" s="111">
        <f>SUM(方向別!K162,方向別!K321,方向別!K480)</f>
        <v>8</v>
      </c>
      <c r="L56" s="111">
        <f>SUM(方向別!L162,方向別!L321,方向別!L480)</f>
        <v>0</v>
      </c>
      <c r="M56" s="111">
        <f>SUM(I56:L56)</f>
        <v>128</v>
      </c>
      <c r="N56" s="112">
        <f>IF(SUM(J56,L56)=0,0,SUM(J56,L56)/M56*100)</f>
        <v>3.90625</v>
      </c>
      <c r="O56" s="113">
        <f>IF(M56=0,0,M56/M$59*100)</f>
        <v>6.1657032755298653</v>
      </c>
      <c r="P56" s="24"/>
      <c r="BL56" s="25"/>
      <c r="BM56" s="25"/>
      <c r="BN56" s="25"/>
      <c r="BO56" s="25"/>
    </row>
    <row r="57" spans="1:67" s="23" customFormat="1" ht="13.5" customHeight="1">
      <c r="A57" s="34" t="s">
        <v>94</v>
      </c>
      <c r="B57" s="111">
        <f>方向別!I110</f>
        <v>32</v>
      </c>
      <c r="C57" s="111">
        <f>方向別!J110</f>
        <v>0</v>
      </c>
      <c r="D57" s="111">
        <f>方向別!K110</f>
        <v>0</v>
      </c>
      <c r="E57" s="111">
        <f>方向別!L110</f>
        <v>0</v>
      </c>
      <c r="F57" s="111">
        <f t="shared" si="14"/>
        <v>32</v>
      </c>
      <c r="G57" s="112">
        <f t="shared" si="15"/>
        <v>0</v>
      </c>
      <c r="H57" s="113">
        <f t="shared" si="16"/>
        <v>3.2064128256513023</v>
      </c>
      <c r="I57" s="111">
        <f>SUM(方向別!I163,方向別!I322,方向別!I481)</f>
        <v>88</v>
      </c>
      <c r="J57" s="111">
        <f>SUM(方向別!J163,方向別!J322,方向別!J481)</f>
        <v>3</v>
      </c>
      <c r="K57" s="111">
        <f>SUM(方向別!K163,方向別!K322,方向別!K481)</f>
        <v>10</v>
      </c>
      <c r="L57" s="111">
        <f>SUM(方向別!L163,方向別!L322,方向別!L481)</f>
        <v>1</v>
      </c>
      <c r="M57" s="111">
        <f t="shared" ref="M57:M58" si="17">SUM(I57:L57)</f>
        <v>102</v>
      </c>
      <c r="N57" s="112">
        <f t="shared" ref="N57:N58" si="18">IF(SUM(J57,L57)=0,0,SUM(J57,L57)/M57*100)</f>
        <v>3.9215686274509802</v>
      </c>
      <c r="O57" s="113">
        <f t="shared" ref="O57:O58" si="19">IF(M57=0,0,M57/M$59*100)</f>
        <v>4.9132947976878611</v>
      </c>
      <c r="P57" s="24"/>
      <c r="BL57" s="25"/>
      <c r="BM57" s="25"/>
      <c r="BN57" s="25"/>
      <c r="BO57" s="25"/>
    </row>
    <row r="58" spans="1:67" s="23" customFormat="1" ht="13.5" customHeight="1">
      <c r="A58" s="34" t="s">
        <v>95</v>
      </c>
      <c r="B58" s="111">
        <f>方向別!I111</f>
        <v>23</v>
      </c>
      <c r="C58" s="111">
        <f>方向別!J111</f>
        <v>0</v>
      </c>
      <c r="D58" s="111">
        <f>方向別!K111</f>
        <v>1</v>
      </c>
      <c r="E58" s="111">
        <f>方向別!L111</f>
        <v>1</v>
      </c>
      <c r="F58" s="111">
        <f t="shared" si="14"/>
        <v>25</v>
      </c>
      <c r="G58" s="112">
        <f t="shared" si="15"/>
        <v>4</v>
      </c>
      <c r="H58" s="113">
        <f t="shared" si="16"/>
        <v>2.5050100200400802</v>
      </c>
      <c r="I58" s="111">
        <f>SUM(方向別!I164,方向別!I323,方向別!I482)</f>
        <v>64</v>
      </c>
      <c r="J58" s="111">
        <f>SUM(方向別!J164,方向別!J323,方向別!J482)</f>
        <v>1</v>
      </c>
      <c r="K58" s="111">
        <f>SUM(方向別!K164,方向別!K323,方向別!K482)</f>
        <v>9</v>
      </c>
      <c r="L58" s="111">
        <f>SUM(方向別!L164,方向別!L323,方向別!L482)</f>
        <v>1</v>
      </c>
      <c r="M58" s="111">
        <f t="shared" si="17"/>
        <v>75</v>
      </c>
      <c r="N58" s="112">
        <f t="shared" si="18"/>
        <v>2.666666666666667</v>
      </c>
      <c r="O58" s="113">
        <f t="shared" si="19"/>
        <v>3.6127167630057806</v>
      </c>
      <c r="P58" s="24"/>
      <c r="BL58" s="25"/>
      <c r="BM58" s="25"/>
      <c r="BN58" s="25"/>
      <c r="BO58" s="25"/>
    </row>
    <row r="59" spans="1:67" s="23" customFormat="1" ht="13.5" customHeight="1">
      <c r="A59" s="30" t="s">
        <v>41</v>
      </c>
      <c r="B59" s="117">
        <f>SUM(B11:B19,B26,B33:B41,B48,B55,B56:B58)</f>
        <v>868</v>
      </c>
      <c r="C59" s="117">
        <f t="shared" ref="C59:E59" si="20">SUM(C11:C19,C26,C33:C41,C48,C55,C56:C58)</f>
        <v>18</v>
      </c>
      <c r="D59" s="117">
        <f t="shared" si="20"/>
        <v>86</v>
      </c>
      <c r="E59" s="117">
        <f t="shared" si="20"/>
        <v>26</v>
      </c>
      <c r="F59" s="117">
        <f t="shared" si="6"/>
        <v>998</v>
      </c>
      <c r="G59" s="118">
        <f t="shared" si="7"/>
        <v>4.408817635270541</v>
      </c>
      <c r="H59" s="119">
        <f t="shared" si="10"/>
        <v>100</v>
      </c>
      <c r="I59" s="117">
        <f t="shared" ref="I59:L59" si="21">SUM(I11:I19,I26,I33:I41,I48,I55,I56:I58)</f>
        <v>1774</v>
      </c>
      <c r="J59" s="117">
        <f t="shared" si="21"/>
        <v>69</v>
      </c>
      <c r="K59" s="117">
        <f t="shared" si="21"/>
        <v>171</v>
      </c>
      <c r="L59" s="117">
        <f t="shared" si="21"/>
        <v>62</v>
      </c>
      <c r="M59" s="117">
        <f t="shared" si="8"/>
        <v>2076</v>
      </c>
      <c r="N59" s="118">
        <f t="shared" si="13"/>
        <v>6.3102119460500967</v>
      </c>
      <c r="O59" s="119">
        <f t="shared" si="12"/>
        <v>100</v>
      </c>
      <c r="P59" s="24"/>
      <c r="BL59" s="25"/>
      <c r="BM59" s="25"/>
      <c r="BN59" s="25"/>
      <c r="BO59" s="25"/>
    </row>
    <row r="60" spans="1:67" s="23" customFormat="1" ht="13.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5"/>
      <c r="BM60" s="25"/>
      <c r="BN60" s="25"/>
      <c r="BO60" s="25"/>
    </row>
    <row r="61" spans="1:67" s="24" customFormat="1" ht="13.5" customHeight="1">
      <c r="BL61" s="25"/>
      <c r="BM61" s="25"/>
      <c r="BN61" s="25"/>
      <c r="BO61" s="25"/>
    </row>
    <row r="62" spans="1:67" s="26" customFormat="1" ht="13.5" customHeight="1">
      <c r="A62" s="49" t="s">
        <v>0</v>
      </c>
      <c r="B62" s="48" t="s">
        <v>63</v>
      </c>
      <c r="C62" s="47"/>
      <c r="D62" s="47"/>
      <c r="E62" s="47"/>
      <c r="F62" s="47"/>
      <c r="G62" s="47"/>
      <c r="H62" s="46"/>
      <c r="I62" s="48" t="s">
        <v>64</v>
      </c>
      <c r="J62" s="47"/>
      <c r="K62" s="47"/>
      <c r="L62" s="47"/>
      <c r="M62" s="47"/>
      <c r="N62" s="47"/>
      <c r="O62" s="46"/>
      <c r="P62" s="45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5"/>
      <c r="BM62" s="25"/>
      <c r="BN62" s="25"/>
      <c r="BO62" s="25"/>
    </row>
    <row r="63" spans="1:67" s="23" customFormat="1" ht="39" customHeight="1">
      <c r="A63" s="92" t="s">
        <v>1</v>
      </c>
      <c r="B63" s="43" t="s">
        <v>2</v>
      </c>
      <c r="C63" s="42" t="s">
        <v>3</v>
      </c>
      <c r="D63" s="41" t="s">
        <v>4</v>
      </c>
      <c r="E63" s="42" t="s">
        <v>5</v>
      </c>
      <c r="F63" s="41" t="s">
        <v>6</v>
      </c>
      <c r="G63" s="41" t="s">
        <v>7</v>
      </c>
      <c r="H63" s="44" t="s">
        <v>8</v>
      </c>
      <c r="I63" s="43" t="s">
        <v>2</v>
      </c>
      <c r="J63" s="41" t="s">
        <v>3</v>
      </c>
      <c r="K63" s="41" t="s">
        <v>4</v>
      </c>
      <c r="L63" s="42" t="s">
        <v>5</v>
      </c>
      <c r="M63" s="41" t="s">
        <v>6</v>
      </c>
      <c r="N63" s="41" t="s">
        <v>7</v>
      </c>
      <c r="O63" s="40" t="s">
        <v>8</v>
      </c>
      <c r="P63" s="39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5"/>
      <c r="BM63" s="25"/>
      <c r="BN63" s="25"/>
      <c r="BO63" s="25"/>
    </row>
    <row r="64" spans="1:67" s="23" customFormat="1" ht="13.5" customHeight="1">
      <c r="A64" s="38" t="s">
        <v>84</v>
      </c>
      <c r="B64" s="111">
        <f>方向別!I223</f>
        <v>31</v>
      </c>
      <c r="C64" s="111">
        <f>方向別!J223</f>
        <v>3</v>
      </c>
      <c r="D64" s="111">
        <f>方向別!K223</f>
        <v>1</v>
      </c>
      <c r="E64" s="111">
        <f>方向別!L223</f>
        <v>0</v>
      </c>
      <c r="F64" s="111">
        <f t="shared" ref="F64:F72" si="22">SUM(B64:E64)</f>
        <v>35</v>
      </c>
      <c r="G64" s="112">
        <f t="shared" ref="G64:G72" si="23">IF(SUM(C64,E64)=0,0,SUM(C64,E64)/F64*100)</f>
        <v>8.5714285714285712</v>
      </c>
      <c r="H64" s="113">
        <f t="shared" ref="H64:H72" si="24">IF(F64=0,0,F64/F$112*100)</f>
        <v>1.4073180538801771</v>
      </c>
      <c r="I64" s="111">
        <f>SUM(方向別!B64,方向別!B117,方向別!B276,方向別!B435)</f>
        <v>80</v>
      </c>
      <c r="J64" s="111">
        <f>SUM(方向別!C64,方向別!C117,方向別!C276,方向別!C435)</f>
        <v>14</v>
      </c>
      <c r="K64" s="111">
        <f>SUM(方向別!D64,方向別!D117,方向別!D276,方向別!D435)</f>
        <v>1</v>
      </c>
      <c r="L64" s="111">
        <f>SUM(方向別!E64,方向別!E117,方向別!E276,方向別!E435)</f>
        <v>0</v>
      </c>
      <c r="M64" s="111">
        <f t="shared" ref="M64:M72" si="25">SUM(I64:L64)</f>
        <v>95</v>
      </c>
      <c r="N64" s="112">
        <f t="shared" ref="N64:N72" si="26">IF(SUM(J64,L64)=0,0,SUM(J64,L64)/M64*100)</f>
        <v>14.736842105263156</v>
      </c>
      <c r="O64" s="113">
        <f t="shared" ref="O64:O72" si="27">IF(M64=0,0,M64/M$112*100)</f>
        <v>2.1829044117647056</v>
      </c>
      <c r="P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5"/>
      <c r="BM64" s="25"/>
      <c r="BN64" s="25"/>
      <c r="BO64" s="25"/>
    </row>
    <row r="65" spans="1:67" s="23" customFormat="1" ht="13.5" customHeight="1">
      <c r="A65" s="34" t="s">
        <v>96</v>
      </c>
      <c r="B65" s="111">
        <f>方向別!I224</f>
        <v>17</v>
      </c>
      <c r="C65" s="111">
        <f>方向別!J224</f>
        <v>0</v>
      </c>
      <c r="D65" s="111">
        <f>方向別!K224</f>
        <v>0</v>
      </c>
      <c r="E65" s="111">
        <f>方向別!L224</f>
        <v>1</v>
      </c>
      <c r="F65" s="111">
        <f t="shared" si="22"/>
        <v>18</v>
      </c>
      <c r="G65" s="112">
        <f t="shared" si="23"/>
        <v>5.5555555555555554</v>
      </c>
      <c r="H65" s="113">
        <f t="shared" si="24"/>
        <v>0.72376357056694818</v>
      </c>
      <c r="I65" s="111">
        <f>SUM(方向別!B65,方向別!B118,方向別!B277,方向別!B436)</f>
        <v>50</v>
      </c>
      <c r="J65" s="111">
        <f>SUM(方向別!C65,方向別!C118,方向別!C277,方向別!C436)</f>
        <v>10</v>
      </c>
      <c r="K65" s="111">
        <f>SUM(方向別!D65,方向別!D118,方向別!D277,方向別!D436)</f>
        <v>2</v>
      </c>
      <c r="L65" s="111">
        <f>SUM(方向別!E65,方向別!E118,方向別!E277,方向別!E436)</f>
        <v>0</v>
      </c>
      <c r="M65" s="111">
        <f t="shared" si="25"/>
        <v>62</v>
      </c>
      <c r="N65" s="112">
        <f t="shared" si="26"/>
        <v>16.129032258064516</v>
      </c>
      <c r="O65" s="113">
        <f t="shared" si="27"/>
        <v>1.4246323529411764</v>
      </c>
      <c r="P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5"/>
      <c r="BM65" s="25"/>
      <c r="BN65" s="25"/>
      <c r="BO65" s="25"/>
    </row>
    <row r="66" spans="1:67" s="23" customFormat="1" ht="13.5" customHeight="1">
      <c r="A66" s="34" t="s">
        <v>97</v>
      </c>
      <c r="B66" s="111">
        <f>方向別!I225</f>
        <v>15</v>
      </c>
      <c r="C66" s="111">
        <f>方向別!J225</f>
        <v>0</v>
      </c>
      <c r="D66" s="111">
        <f>方向別!K225</f>
        <v>2</v>
      </c>
      <c r="E66" s="111">
        <f>方向別!L225</f>
        <v>1</v>
      </c>
      <c r="F66" s="111">
        <f t="shared" si="22"/>
        <v>18</v>
      </c>
      <c r="G66" s="112">
        <f t="shared" si="23"/>
        <v>5.5555555555555554</v>
      </c>
      <c r="H66" s="113">
        <f t="shared" si="24"/>
        <v>0.72376357056694818</v>
      </c>
      <c r="I66" s="111">
        <f>SUM(方向別!B66,方向別!B119,方向別!B278,方向別!B437)</f>
        <v>33</v>
      </c>
      <c r="J66" s="111">
        <f>SUM(方向別!C66,方向別!C119,方向別!C278,方向別!C437)</f>
        <v>4</v>
      </c>
      <c r="K66" s="111">
        <f>SUM(方向別!D66,方向別!D119,方向別!D278,方向別!D437)</f>
        <v>3</v>
      </c>
      <c r="L66" s="111">
        <f>SUM(方向別!E66,方向別!E119,方向別!E278,方向別!E437)</f>
        <v>0</v>
      </c>
      <c r="M66" s="111">
        <f t="shared" si="25"/>
        <v>40</v>
      </c>
      <c r="N66" s="112">
        <f t="shared" si="26"/>
        <v>10</v>
      </c>
      <c r="O66" s="113">
        <f t="shared" si="27"/>
        <v>0.91911764705882359</v>
      </c>
      <c r="P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5"/>
      <c r="BM66" s="25"/>
      <c r="BN66" s="25"/>
      <c r="BO66" s="25"/>
    </row>
    <row r="67" spans="1:67" s="23" customFormat="1" ht="13.5" customHeight="1">
      <c r="A67" s="34" t="s">
        <v>87</v>
      </c>
      <c r="B67" s="111">
        <f>方向別!I226</f>
        <v>7</v>
      </c>
      <c r="C67" s="111">
        <f>方向別!J226</f>
        <v>0</v>
      </c>
      <c r="D67" s="111">
        <f>方向別!K226</f>
        <v>0</v>
      </c>
      <c r="E67" s="111">
        <f>方向別!L226</f>
        <v>0</v>
      </c>
      <c r="F67" s="111">
        <f t="shared" si="22"/>
        <v>7</v>
      </c>
      <c r="G67" s="112">
        <f t="shared" si="23"/>
        <v>0</v>
      </c>
      <c r="H67" s="113">
        <f t="shared" si="24"/>
        <v>0.28146361077603538</v>
      </c>
      <c r="I67" s="111">
        <f>SUM(方向別!B67,方向別!B120,方向別!B279,方向別!B438)</f>
        <v>25</v>
      </c>
      <c r="J67" s="111">
        <f>SUM(方向別!C67,方向別!C120,方向別!C279,方向別!C438)</f>
        <v>3</v>
      </c>
      <c r="K67" s="111">
        <f>SUM(方向別!D67,方向別!D120,方向別!D279,方向別!D438)</f>
        <v>1</v>
      </c>
      <c r="L67" s="111">
        <f>SUM(方向別!E67,方向別!E120,方向別!E279,方向別!E438)</f>
        <v>0</v>
      </c>
      <c r="M67" s="111">
        <f t="shared" si="25"/>
        <v>29</v>
      </c>
      <c r="N67" s="112">
        <f t="shared" si="26"/>
        <v>10.344827586206897</v>
      </c>
      <c r="O67" s="113">
        <f t="shared" si="27"/>
        <v>0.66636029411764708</v>
      </c>
      <c r="P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5"/>
      <c r="BM67" s="25"/>
      <c r="BN67" s="25"/>
      <c r="BO67" s="25"/>
    </row>
    <row r="68" spans="1:67" s="23" customFormat="1" ht="13.5" customHeight="1">
      <c r="A68" s="34" t="s">
        <v>88</v>
      </c>
      <c r="B68" s="111">
        <f>方向別!I227</f>
        <v>9</v>
      </c>
      <c r="C68" s="111">
        <f>方向別!J227</f>
        <v>0</v>
      </c>
      <c r="D68" s="111">
        <f>方向別!K227</f>
        <v>1</v>
      </c>
      <c r="E68" s="111">
        <f>方向別!L227</f>
        <v>0</v>
      </c>
      <c r="F68" s="111">
        <f t="shared" si="22"/>
        <v>10</v>
      </c>
      <c r="G68" s="112">
        <f t="shared" si="23"/>
        <v>0</v>
      </c>
      <c r="H68" s="113">
        <f t="shared" si="24"/>
        <v>0.40209087253719339</v>
      </c>
      <c r="I68" s="111">
        <f>SUM(方向別!B68,方向別!B121,方向別!B280,方向別!B439)</f>
        <v>10</v>
      </c>
      <c r="J68" s="111">
        <f>SUM(方向別!C68,方向別!C121,方向別!C280,方向別!C439)</f>
        <v>1</v>
      </c>
      <c r="K68" s="111">
        <f>SUM(方向別!D68,方向別!D121,方向別!D280,方向別!D439)</f>
        <v>1</v>
      </c>
      <c r="L68" s="111">
        <f>SUM(方向別!E68,方向別!E121,方向別!E280,方向別!E439)</f>
        <v>1</v>
      </c>
      <c r="M68" s="111">
        <f t="shared" si="25"/>
        <v>13</v>
      </c>
      <c r="N68" s="112">
        <f t="shared" si="26"/>
        <v>15.384615384615385</v>
      </c>
      <c r="O68" s="113">
        <f t="shared" si="27"/>
        <v>0.29871323529411764</v>
      </c>
      <c r="P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5"/>
      <c r="BM68" s="25"/>
      <c r="BN68" s="25"/>
      <c r="BO68" s="25"/>
    </row>
    <row r="69" spans="1:67" s="23" customFormat="1" ht="13.5" customHeight="1">
      <c r="A69" s="34" t="s">
        <v>89</v>
      </c>
      <c r="B69" s="111">
        <f>方向別!I228</f>
        <v>5</v>
      </c>
      <c r="C69" s="111">
        <f>方向別!J228</f>
        <v>0</v>
      </c>
      <c r="D69" s="111">
        <f>方向別!K228</f>
        <v>2</v>
      </c>
      <c r="E69" s="111">
        <f>方向別!L228</f>
        <v>2</v>
      </c>
      <c r="F69" s="111">
        <f t="shared" si="22"/>
        <v>9</v>
      </c>
      <c r="G69" s="112">
        <f t="shared" si="23"/>
        <v>22.222222222222221</v>
      </c>
      <c r="H69" s="113">
        <f t="shared" si="24"/>
        <v>0.36188178528347409</v>
      </c>
      <c r="I69" s="111">
        <f>SUM(方向別!B69,方向別!B122,方向別!B281,方向別!B440)</f>
        <v>9</v>
      </c>
      <c r="J69" s="111">
        <f>SUM(方向別!C69,方向別!C122,方向別!C281,方向別!C440)</f>
        <v>0</v>
      </c>
      <c r="K69" s="111">
        <f>SUM(方向別!D69,方向別!D122,方向別!D281,方向別!D440)</f>
        <v>2</v>
      </c>
      <c r="L69" s="111">
        <f>SUM(方向別!E69,方向別!E122,方向別!E281,方向別!E440)</f>
        <v>1</v>
      </c>
      <c r="M69" s="111">
        <f t="shared" si="25"/>
        <v>12</v>
      </c>
      <c r="N69" s="112">
        <f t="shared" si="26"/>
        <v>8.3333333333333321</v>
      </c>
      <c r="O69" s="113">
        <f t="shared" si="27"/>
        <v>0.27573529411764708</v>
      </c>
      <c r="P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5"/>
      <c r="BM69" s="25"/>
      <c r="BN69" s="25"/>
      <c r="BO69" s="25"/>
    </row>
    <row r="70" spans="1:67" s="23" customFormat="1" ht="13.5" customHeight="1">
      <c r="A70" s="34" t="s">
        <v>90</v>
      </c>
      <c r="B70" s="111">
        <f>方向別!I229</f>
        <v>7</v>
      </c>
      <c r="C70" s="111">
        <f>方向別!J229</f>
        <v>1</v>
      </c>
      <c r="D70" s="111">
        <f>方向別!K229</f>
        <v>1</v>
      </c>
      <c r="E70" s="111">
        <f>方向別!L229</f>
        <v>0</v>
      </c>
      <c r="F70" s="111">
        <f t="shared" si="22"/>
        <v>9</v>
      </c>
      <c r="G70" s="112">
        <f t="shared" si="23"/>
        <v>11.111111111111111</v>
      </c>
      <c r="H70" s="113">
        <f t="shared" si="24"/>
        <v>0.36188178528347409</v>
      </c>
      <c r="I70" s="111">
        <f>SUM(方向別!B70,方向別!B123,方向別!B282,方向別!B441)</f>
        <v>8</v>
      </c>
      <c r="J70" s="111">
        <f>SUM(方向別!C70,方向別!C123,方向別!C282,方向別!C441)</f>
        <v>0</v>
      </c>
      <c r="K70" s="111">
        <f>SUM(方向別!D70,方向別!D123,方向別!D282,方向別!D441)</f>
        <v>0</v>
      </c>
      <c r="L70" s="111">
        <f>SUM(方向別!E70,方向別!E123,方向別!E282,方向別!E441)</f>
        <v>2</v>
      </c>
      <c r="M70" s="111">
        <f t="shared" si="25"/>
        <v>10</v>
      </c>
      <c r="N70" s="112">
        <f t="shared" si="26"/>
        <v>20</v>
      </c>
      <c r="O70" s="113">
        <f t="shared" si="27"/>
        <v>0.2297794117647059</v>
      </c>
      <c r="P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5"/>
      <c r="BM70" s="25"/>
      <c r="BN70" s="25"/>
      <c r="BO70" s="25"/>
    </row>
    <row r="71" spans="1:67" s="23" customFormat="1" ht="13.5" customHeight="1">
      <c r="A71" s="34" t="s">
        <v>91</v>
      </c>
      <c r="B71" s="111">
        <f>方向別!I230</f>
        <v>19</v>
      </c>
      <c r="C71" s="111">
        <f>方向別!J230</f>
        <v>6</v>
      </c>
      <c r="D71" s="111">
        <f>方向別!K230</f>
        <v>3</v>
      </c>
      <c r="E71" s="111">
        <f>方向別!L230</f>
        <v>3</v>
      </c>
      <c r="F71" s="111">
        <f t="shared" si="22"/>
        <v>31</v>
      </c>
      <c r="G71" s="112">
        <f t="shared" si="23"/>
        <v>29.032258064516132</v>
      </c>
      <c r="H71" s="113">
        <f t="shared" si="24"/>
        <v>1.2464817048652996</v>
      </c>
      <c r="I71" s="111">
        <f>SUM(方向別!B71,方向別!B124,方向別!B283,方向別!B442)</f>
        <v>14</v>
      </c>
      <c r="J71" s="111">
        <f>SUM(方向別!C71,方向別!C124,方向別!C283,方向別!C442)</f>
        <v>3</v>
      </c>
      <c r="K71" s="111">
        <f>SUM(方向別!D71,方向別!D124,方向別!D283,方向別!D442)</f>
        <v>2</v>
      </c>
      <c r="L71" s="111">
        <f>SUM(方向別!E71,方向別!E124,方向別!E283,方向別!E442)</f>
        <v>2</v>
      </c>
      <c r="M71" s="111">
        <f t="shared" si="25"/>
        <v>21</v>
      </c>
      <c r="N71" s="112">
        <f t="shared" si="26"/>
        <v>23.809523809523807</v>
      </c>
      <c r="O71" s="113">
        <f t="shared" si="27"/>
        <v>0.48253676470588236</v>
      </c>
      <c r="P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5"/>
      <c r="BM71" s="25"/>
      <c r="BN71" s="25"/>
      <c r="BO71" s="25"/>
    </row>
    <row r="72" spans="1:67" s="23" customFormat="1" ht="13.5" customHeight="1">
      <c r="A72" s="34" t="s">
        <v>92</v>
      </c>
      <c r="B72" s="111">
        <f>方向別!I231</f>
        <v>45</v>
      </c>
      <c r="C72" s="111">
        <f>方向別!J231</f>
        <v>8</v>
      </c>
      <c r="D72" s="111">
        <f>方向別!K231</f>
        <v>7</v>
      </c>
      <c r="E72" s="111">
        <f>方向別!L231</f>
        <v>7</v>
      </c>
      <c r="F72" s="111">
        <f t="shared" si="22"/>
        <v>67</v>
      </c>
      <c r="G72" s="112">
        <f t="shared" si="23"/>
        <v>22.388059701492537</v>
      </c>
      <c r="H72" s="113">
        <f t="shared" si="24"/>
        <v>2.6940088459991958</v>
      </c>
      <c r="I72" s="111">
        <f>SUM(方向別!B72,方向別!B125,方向別!B284,方向別!B443)</f>
        <v>64</v>
      </c>
      <c r="J72" s="111">
        <f>SUM(方向別!C72,方向別!C125,方向別!C284,方向別!C443)</f>
        <v>3</v>
      </c>
      <c r="K72" s="111">
        <f>SUM(方向別!D72,方向別!D125,方向別!D284,方向別!D443)</f>
        <v>9</v>
      </c>
      <c r="L72" s="111">
        <f>SUM(方向別!E72,方向別!E125,方向別!E284,方向別!E443)</f>
        <v>6</v>
      </c>
      <c r="M72" s="111">
        <f t="shared" si="25"/>
        <v>82</v>
      </c>
      <c r="N72" s="112">
        <f t="shared" si="26"/>
        <v>10.975609756097562</v>
      </c>
      <c r="O72" s="113">
        <f t="shared" si="27"/>
        <v>1.8841911764705881</v>
      </c>
      <c r="P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5"/>
      <c r="BM72" s="25"/>
      <c r="BN72" s="25"/>
      <c r="BO72" s="25"/>
    </row>
    <row r="73" spans="1:67" s="23" customFormat="1" ht="13.5" customHeight="1">
      <c r="A73" s="38" t="s">
        <v>9</v>
      </c>
      <c r="B73" s="114">
        <f>方向別!I232</f>
        <v>26</v>
      </c>
      <c r="C73" s="114">
        <f>方向別!J232</f>
        <v>2</v>
      </c>
      <c r="D73" s="114">
        <f>方向別!K232</f>
        <v>1</v>
      </c>
      <c r="E73" s="114">
        <f>方向別!L232</f>
        <v>0</v>
      </c>
      <c r="F73" s="114">
        <f>SUM(B73:E73)</f>
        <v>29</v>
      </c>
      <c r="G73" s="115">
        <f>IF(SUM(C73,E73)=0,0,SUM(C73,E73)/F73*100)</f>
        <v>6.8965517241379306</v>
      </c>
      <c r="H73" s="116">
        <f t="shared" ref="H73:H112" si="28">IF(F73=0,0,F73/F$112*100)</f>
        <v>1.166063530357861</v>
      </c>
      <c r="I73" s="114">
        <f>SUM(方向別!B73,方向別!B126,方向別!B285,方向別!B444)</f>
        <v>22</v>
      </c>
      <c r="J73" s="114">
        <f>SUM(方向別!C73,方向別!C126,方向別!C285,方向別!C444)</f>
        <v>0</v>
      </c>
      <c r="K73" s="114">
        <f>SUM(方向別!D73,方向別!D126,方向別!D285,方向別!D444)</f>
        <v>4</v>
      </c>
      <c r="L73" s="114">
        <f>SUM(方向別!E73,方向別!E126,方向別!E285,方向別!E444)</f>
        <v>1</v>
      </c>
      <c r="M73" s="114">
        <f>SUM(I73:L73)</f>
        <v>27</v>
      </c>
      <c r="N73" s="115">
        <f>IF(SUM(J73,L73)=0,0,SUM(J73,L73)/M73*100)</f>
        <v>3.7037037037037033</v>
      </c>
      <c r="O73" s="116">
        <f t="shared" ref="O73:O112" si="29">IF(M73=0,0,M73/M$112*100)</f>
        <v>0.62040441176470584</v>
      </c>
      <c r="P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5"/>
      <c r="BM73" s="25"/>
      <c r="BN73" s="25"/>
      <c r="BO73" s="25"/>
    </row>
    <row r="74" spans="1:67" s="23" customFormat="1" ht="13.5" customHeight="1">
      <c r="A74" s="34" t="s">
        <v>10</v>
      </c>
      <c r="B74" s="111">
        <f>方向別!I233</f>
        <v>20</v>
      </c>
      <c r="C74" s="111">
        <f>方向別!J233</f>
        <v>2</v>
      </c>
      <c r="D74" s="111">
        <f>方向別!K233</f>
        <v>0</v>
      </c>
      <c r="E74" s="111">
        <f>方向別!L233</f>
        <v>2</v>
      </c>
      <c r="F74" s="111">
        <f t="shared" ref="F74:F112" si="30">SUM(B74:E74)</f>
        <v>24</v>
      </c>
      <c r="G74" s="112">
        <f t="shared" ref="G74:G112" si="31">IF(SUM(C74,E74)=0,0,SUM(C74,E74)/F74*100)</f>
        <v>16.666666666666664</v>
      </c>
      <c r="H74" s="113">
        <f t="shared" si="28"/>
        <v>0.96501809408926409</v>
      </c>
      <c r="I74" s="111">
        <f>SUM(方向別!B74,方向別!B127,方向別!B286,方向別!B445)</f>
        <v>33</v>
      </c>
      <c r="J74" s="111">
        <f>SUM(方向別!C74,方向別!C127,方向別!C286,方向別!C445)</f>
        <v>1</v>
      </c>
      <c r="K74" s="111">
        <f>SUM(方向別!D74,方向別!D127,方向別!D286,方向別!D445)</f>
        <v>5</v>
      </c>
      <c r="L74" s="111">
        <f>SUM(方向別!E74,方向別!E127,方向別!E286,方向別!E445)</f>
        <v>0</v>
      </c>
      <c r="M74" s="111">
        <f t="shared" ref="M74:M112" si="32">SUM(I74:L74)</f>
        <v>39</v>
      </c>
      <c r="N74" s="112">
        <f t="shared" ref="N74:N83" si="33">IF(SUM(J74,L74)=0,0,SUM(J74,L74)/M74*100)</f>
        <v>2.5641025641025639</v>
      </c>
      <c r="O74" s="113">
        <f t="shared" si="29"/>
        <v>0.89613970588235292</v>
      </c>
      <c r="P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5"/>
      <c r="BM74" s="25"/>
      <c r="BN74" s="25"/>
      <c r="BO74" s="25"/>
    </row>
    <row r="75" spans="1:67" s="23" customFormat="1" ht="13.5" customHeight="1">
      <c r="A75" s="34" t="s">
        <v>11</v>
      </c>
      <c r="B75" s="111">
        <f>方向別!I234</f>
        <v>15</v>
      </c>
      <c r="C75" s="111">
        <f>方向別!J234</f>
        <v>2</v>
      </c>
      <c r="D75" s="111">
        <f>方向別!K234</f>
        <v>1</v>
      </c>
      <c r="E75" s="111">
        <f>方向別!L234</f>
        <v>0</v>
      </c>
      <c r="F75" s="111">
        <f t="shared" si="30"/>
        <v>18</v>
      </c>
      <c r="G75" s="112">
        <f t="shared" si="31"/>
        <v>11.111111111111111</v>
      </c>
      <c r="H75" s="113">
        <f t="shared" si="28"/>
        <v>0.72376357056694818</v>
      </c>
      <c r="I75" s="111">
        <f>SUM(方向別!B75,方向別!B128,方向別!B287,方向別!B446)</f>
        <v>23</v>
      </c>
      <c r="J75" s="111">
        <f>SUM(方向別!C75,方向別!C128,方向別!C287,方向別!C446)</f>
        <v>1</v>
      </c>
      <c r="K75" s="111">
        <f>SUM(方向別!D75,方向別!D128,方向別!D287,方向別!D446)</f>
        <v>9</v>
      </c>
      <c r="L75" s="111">
        <f>SUM(方向別!E75,方向別!E128,方向別!E287,方向別!E446)</f>
        <v>4</v>
      </c>
      <c r="M75" s="111">
        <f t="shared" si="32"/>
        <v>37</v>
      </c>
      <c r="N75" s="112">
        <f t="shared" si="33"/>
        <v>13.513513513513514</v>
      </c>
      <c r="O75" s="113">
        <f t="shared" si="29"/>
        <v>0.85018382352941169</v>
      </c>
      <c r="P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5"/>
      <c r="BM75" s="25"/>
      <c r="BN75" s="25"/>
      <c r="BO75" s="25"/>
    </row>
    <row r="76" spans="1:67" s="23" customFormat="1" ht="13.5" customHeight="1">
      <c r="A76" s="34" t="s">
        <v>12</v>
      </c>
      <c r="B76" s="111">
        <f>方向別!I235</f>
        <v>25</v>
      </c>
      <c r="C76" s="111">
        <f>方向別!J235</f>
        <v>0</v>
      </c>
      <c r="D76" s="111">
        <f>方向別!K235</f>
        <v>3</v>
      </c>
      <c r="E76" s="111">
        <f>方向別!L235</f>
        <v>2</v>
      </c>
      <c r="F76" s="111">
        <f t="shared" si="30"/>
        <v>30</v>
      </c>
      <c r="G76" s="112">
        <f t="shared" si="31"/>
        <v>6.666666666666667</v>
      </c>
      <c r="H76" s="113">
        <f t="shared" si="28"/>
        <v>1.2062726176115801</v>
      </c>
      <c r="I76" s="111">
        <f>SUM(方向別!B76,方向別!B129,方向別!B288,方向別!B447)</f>
        <v>32</v>
      </c>
      <c r="J76" s="111">
        <f>SUM(方向別!C76,方向別!C129,方向別!C288,方向別!C447)</f>
        <v>0</v>
      </c>
      <c r="K76" s="111">
        <f>SUM(方向別!D76,方向別!D129,方向別!D288,方向別!D447)</f>
        <v>10</v>
      </c>
      <c r="L76" s="111">
        <f>SUM(方向別!E76,方向別!E129,方向別!E288,方向別!E447)</f>
        <v>3</v>
      </c>
      <c r="M76" s="111">
        <f t="shared" si="32"/>
        <v>45</v>
      </c>
      <c r="N76" s="112">
        <f t="shared" si="33"/>
        <v>6.666666666666667</v>
      </c>
      <c r="O76" s="113">
        <f t="shared" si="29"/>
        <v>1.0340073529411764</v>
      </c>
      <c r="P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5"/>
      <c r="BM76" s="25"/>
      <c r="BN76" s="25"/>
      <c r="BO76" s="25"/>
    </row>
    <row r="77" spans="1:67" s="23" customFormat="1" ht="13.5" customHeight="1">
      <c r="A77" s="34" t="s">
        <v>13</v>
      </c>
      <c r="B77" s="111">
        <f>方向別!I236</f>
        <v>36</v>
      </c>
      <c r="C77" s="111">
        <f>方向別!J236</f>
        <v>2</v>
      </c>
      <c r="D77" s="111">
        <f>方向別!K236</f>
        <v>1</v>
      </c>
      <c r="E77" s="111">
        <f>方向別!L236</f>
        <v>1</v>
      </c>
      <c r="F77" s="111">
        <f t="shared" si="30"/>
        <v>40</v>
      </c>
      <c r="G77" s="112">
        <f t="shared" si="31"/>
        <v>7.5</v>
      </c>
      <c r="H77" s="113">
        <f t="shared" si="28"/>
        <v>1.6083634901487736</v>
      </c>
      <c r="I77" s="111">
        <f>SUM(方向別!B77,方向別!B130,方向別!B289,方向別!B448)</f>
        <v>37</v>
      </c>
      <c r="J77" s="111">
        <f>SUM(方向別!C77,方向別!C130,方向別!C289,方向別!C448)</f>
        <v>2</v>
      </c>
      <c r="K77" s="111">
        <f>SUM(方向別!D77,方向別!D130,方向別!D289,方向別!D448)</f>
        <v>9</v>
      </c>
      <c r="L77" s="111">
        <f>SUM(方向別!E77,方向別!E130,方向別!E289,方向別!E448)</f>
        <v>3</v>
      </c>
      <c r="M77" s="111">
        <f t="shared" si="32"/>
        <v>51</v>
      </c>
      <c r="N77" s="112">
        <f t="shared" si="33"/>
        <v>9.8039215686274517</v>
      </c>
      <c r="O77" s="113">
        <f t="shared" si="29"/>
        <v>1.171875</v>
      </c>
      <c r="P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5"/>
      <c r="BM77" s="25"/>
      <c r="BN77" s="25"/>
      <c r="BO77" s="25"/>
    </row>
    <row r="78" spans="1:67" s="24" customFormat="1" ht="13.5" customHeight="1">
      <c r="A78" s="34" t="s">
        <v>14</v>
      </c>
      <c r="B78" s="111">
        <f>方向別!I237</f>
        <v>23</v>
      </c>
      <c r="C78" s="111">
        <f>方向別!J237</f>
        <v>2</v>
      </c>
      <c r="D78" s="111">
        <f>方向別!K237</f>
        <v>2</v>
      </c>
      <c r="E78" s="111">
        <f>方向別!L237</f>
        <v>0</v>
      </c>
      <c r="F78" s="111">
        <f t="shared" si="30"/>
        <v>27</v>
      </c>
      <c r="G78" s="112">
        <f t="shared" si="31"/>
        <v>7.4074074074074066</v>
      </c>
      <c r="H78" s="113">
        <f t="shared" si="28"/>
        <v>1.0856453558504222</v>
      </c>
      <c r="I78" s="111">
        <f>SUM(方向別!B78,方向別!B131,方向別!B290,方向別!B449)</f>
        <v>35</v>
      </c>
      <c r="J78" s="111">
        <f>SUM(方向別!C78,方向別!C131,方向別!C290,方向別!C449)</f>
        <v>2</v>
      </c>
      <c r="K78" s="111">
        <f>SUM(方向別!D78,方向別!D131,方向別!D290,方向別!D449)</f>
        <v>9</v>
      </c>
      <c r="L78" s="111">
        <f>SUM(方向別!E78,方向別!E131,方向別!E290,方向別!E449)</f>
        <v>3</v>
      </c>
      <c r="M78" s="111">
        <f t="shared" si="32"/>
        <v>49</v>
      </c>
      <c r="N78" s="112">
        <f t="shared" si="33"/>
        <v>10.204081632653061</v>
      </c>
      <c r="O78" s="113">
        <f t="shared" si="29"/>
        <v>1.1259191176470589</v>
      </c>
      <c r="BL78" s="25"/>
      <c r="BM78" s="25"/>
      <c r="BN78" s="25"/>
      <c r="BO78" s="25"/>
    </row>
    <row r="79" spans="1:67" s="26" customFormat="1" ht="13.5" customHeight="1">
      <c r="A79" s="30" t="s">
        <v>15</v>
      </c>
      <c r="B79" s="117">
        <f>SUM(B73:B78)</f>
        <v>145</v>
      </c>
      <c r="C79" s="117">
        <f>SUM(C73:C78)</f>
        <v>10</v>
      </c>
      <c r="D79" s="117">
        <f>SUM(D73:D78)</f>
        <v>8</v>
      </c>
      <c r="E79" s="117">
        <f>SUM(E73:E78)</f>
        <v>5</v>
      </c>
      <c r="F79" s="117">
        <f t="shared" si="30"/>
        <v>168</v>
      </c>
      <c r="G79" s="118">
        <f t="shared" si="31"/>
        <v>8.9285714285714288</v>
      </c>
      <c r="H79" s="119">
        <f t="shared" si="28"/>
        <v>6.7551266586248495</v>
      </c>
      <c r="I79" s="117">
        <f>SUM(I73:I78)</f>
        <v>182</v>
      </c>
      <c r="J79" s="117">
        <f>SUM(J73:J78)</f>
        <v>6</v>
      </c>
      <c r="K79" s="117">
        <f>SUM(K73:K78)</f>
        <v>46</v>
      </c>
      <c r="L79" s="117">
        <f>SUM(L73:L78)</f>
        <v>14</v>
      </c>
      <c r="M79" s="117">
        <f t="shared" si="32"/>
        <v>248</v>
      </c>
      <c r="N79" s="118">
        <f t="shared" si="33"/>
        <v>8.064516129032258</v>
      </c>
      <c r="O79" s="119">
        <f t="shared" si="29"/>
        <v>5.6985294117647056</v>
      </c>
      <c r="P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1:67" s="23" customFormat="1" ht="13.5" customHeight="1">
      <c r="A80" s="38" t="s">
        <v>16</v>
      </c>
      <c r="B80" s="114">
        <f>方向別!I239</f>
        <v>36</v>
      </c>
      <c r="C80" s="114">
        <f>方向別!J239</f>
        <v>4</v>
      </c>
      <c r="D80" s="114">
        <f>方向別!K239</f>
        <v>2</v>
      </c>
      <c r="E80" s="114">
        <f>方向別!L239</f>
        <v>0</v>
      </c>
      <c r="F80" s="114">
        <f t="shared" si="30"/>
        <v>42</v>
      </c>
      <c r="G80" s="115">
        <f t="shared" si="31"/>
        <v>9.5238095238095237</v>
      </c>
      <c r="H80" s="116">
        <f t="shared" si="28"/>
        <v>1.6887816646562124</v>
      </c>
      <c r="I80" s="114">
        <f>SUM(方向別!B80,方向別!B133,方向別!B292,方向別!B451)</f>
        <v>41</v>
      </c>
      <c r="J80" s="114">
        <f>SUM(方向別!C80,方向別!C133,方向別!C292,方向別!C451)</f>
        <v>1</v>
      </c>
      <c r="K80" s="114">
        <f>SUM(方向別!D80,方向別!D133,方向別!D292,方向別!D451)</f>
        <v>4</v>
      </c>
      <c r="L80" s="114">
        <f>SUM(方向別!E80,方向別!E133,方向別!E292,方向別!E451)</f>
        <v>0</v>
      </c>
      <c r="M80" s="114">
        <f t="shared" si="32"/>
        <v>46</v>
      </c>
      <c r="N80" s="115">
        <f t="shared" si="33"/>
        <v>2.1739130434782608</v>
      </c>
      <c r="O80" s="116">
        <f t="shared" si="29"/>
        <v>1.0569852941176472</v>
      </c>
      <c r="P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5"/>
      <c r="BM80" s="25"/>
      <c r="BN80" s="25"/>
      <c r="BO80" s="25"/>
    </row>
    <row r="81" spans="1:67" s="23" customFormat="1" ht="13.5" customHeight="1">
      <c r="A81" s="34" t="s">
        <v>17</v>
      </c>
      <c r="B81" s="111">
        <f>方向別!I240</f>
        <v>32</v>
      </c>
      <c r="C81" s="111">
        <f>方向別!J240</f>
        <v>3</v>
      </c>
      <c r="D81" s="111">
        <f>方向別!K240</f>
        <v>2</v>
      </c>
      <c r="E81" s="111">
        <f>方向別!L240</f>
        <v>3</v>
      </c>
      <c r="F81" s="111">
        <f t="shared" si="30"/>
        <v>40</v>
      </c>
      <c r="G81" s="112">
        <f t="shared" si="31"/>
        <v>15</v>
      </c>
      <c r="H81" s="113">
        <f t="shared" si="28"/>
        <v>1.6083634901487736</v>
      </c>
      <c r="I81" s="111">
        <f>SUM(方向別!B81,方向別!B134,方向別!B293,方向別!B452)</f>
        <v>45</v>
      </c>
      <c r="J81" s="111">
        <f>SUM(方向別!C81,方向別!C134,方向別!C293,方向別!C452)</f>
        <v>2</v>
      </c>
      <c r="K81" s="111">
        <f>SUM(方向別!D81,方向別!D134,方向別!D293,方向別!D452)</f>
        <v>4</v>
      </c>
      <c r="L81" s="111">
        <f>SUM(方向別!E81,方向別!E134,方向別!E293,方向別!E452)</f>
        <v>3</v>
      </c>
      <c r="M81" s="111">
        <f t="shared" si="32"/>
        <v>54</v>
      </c>
      <c r="N81" s="112">
        <f t="shared" si="33"/>
        <v>9.2592592592592595</v>
      </c>
      <c r="O81" s="113">
        <f t="shared" si="29"/>
        <v>1.2408088235294117</v>
      </c>
      <c r="P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5"/>
      <c r="BM81" s="25"/>
      <c r="BN81" s="25"/>
      <c r="BO81" s="25"/>
    </row>
    <row r="82" spans="1:67" s="23" customFormat="1" ht="13.5" customHeight="1">
      <c r="A82" s="34" t="s">
        <v>18</v>
      </c>
      <c r="B82" s="111">
        <f>方向別!I241</f>
        <v>25</v>
      </c>
      <c r="C82" s="111">
        <f>方向別!J241</f>
        <v>3</v>
      </c>
      <c r="D82" s="111">
        <f>方向別!K241</f>
        <v>1</v>
      </c>
      <c r="E82" s="111">
        <f>方向別!L241</f>
        <v>2</v>
      </c>
      <c r="F82" s="111">
        <f t="shared" si="30"/>
        <v>31</v>
      </c>
      <c r="G82" s="112">
        <f t="shared" si="31"/>
        <v>16.129032258064516</v>
      </c>
      <c r="H82" s="113">
        <f t="shared" si="28"/>
        <v>1.2464817048652996</v>
      </c>
      <c r="I82" s="111">
        <f>SUM(方向別!B82,方向別!B135,方向別!B294,方向別!B453)</f>
        <v>35</v>
      </c>
      <c r="J82" s="111">
        <f>SUM(方向別!C82,方向別!C135,方向別!C294,方向別!C453)</f>
        <v>5</v>
      </c>
      <c r="K82" s="111">
        <f>SUM(方向別!D82,方向別!D135,方向別!D294,方向別!D453)</f>
        <v>6</v>
      </c>
      <c r="L82" s="111">
        <f>SUM(方向別!E82,方向別!E135,方向別!E294,方向別!E453)</f>
        <v>2</v>
      </c>
      <c r="M82" s="111">
        <f t="shared" si="32"/>
        <v>48</v>
      </c>
      <c r="N82" s="112">
        <f t="shared" si="33"/>
        <v>14.583333333333334</v>
      </c>
      <c r="O82" s="113">
        <f t="shared" si="29"/>
        <v>1.1029411764705883</v>
      </c>
      <c r="P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5"/>
      <c r="BM82" s="25"/>
      <c r="BN82" s="25"/>
      <c r="BO82" s="25"/>
    </row>
    <row r="83" spans="1:67" s="23" customFormat="1" ht="13.5" customHeight="1">
      <c r="A83" s="34" t="s">
        <v>19</v>
      </c>
      <c r="B83" s="111">
        <f>方向別!I242</f>
        <v>31</v>
      </c>
      <c r="C83" s="111">
        <f>方向別!J242</f>
        <v>0</v>
      </c>
      <c r="D83" s="111">
        <f>方向別!K242</f>
        <v>3</v>
      </c>
      <c r="E83" s="111">
        <f>方向別!L242</f>
        <v>2</v>
      </c>
      <c r="F83" s="111">
        <f t="shared" si="30"/>
        <v>36</v>
      </c>
      <c r="G83" s="112">
        <f t="shared" si="31"/>
        <v>5.5555555555555554</v>
      </c>
      <c r="H83" s="113">
        <f t="shared" si="28"/>
        <v>1.4475271411338964</v>
      </c>
      <c r="I83" s="111">
        <f>SUM(方向別!B83,方向別!B136,方向別!B295,方向別!B454)</f>
        <v>29</v>
      </c>
      <c r="J83" s="111">
        <f>SUM(方向別!C83,方向別!C136,方向別!C295,方向別!C454)</f>
        <v>4</v>
      </c>
      <c r="K83" s="111">
        <f>SUM(方向別!D83,方向別!D136,方向別!D295,方向別!D454)</f>
        <v>10</v>
      </c>
      <c r="L83" s="111">
        <f>SUM(方向別!E83,方向別!E136,方向別!E295,方向別!E454)</f>
        <v>3</v>
      </c>
      <c r="M83" s="111">
        <f t="shared" si="32"/>
        <v>46</v>
      </c>
      <c r="N83" s="112">
        <f t="shared" si="33"/>
        <v>15.217391304347828</v>
      </c>
      <c r="O83" s="113">
        <f t="shared" si="29"/>
        <v>1.0569852941176472</v>
      </c>
      <c r="P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5"/>
      <c r="BM83" s="25"/>
      <c r="BN83" s="25"/>
      <c r="BO83" s="25"/>
    </row>
    <row r="84" spans="1:67" s="23" customFormat="1" ht="13.5" customHeight="1">
      <c r="A84" s="34" t="s">
        <v>20</v>
      </c>
      <c r="B84" s="111">
        <f>方向別!I243</f>
        <v>17</v>
      </c>
      <c r="C84" s="111">
        <f>方向別!J243</f>
        <v>1</v>
      </c>
      <c r="D84" s="111">
        <f>方向別!K243</f>
        <v>2</v>
      </c>
      <c r="E84" s="111">
        <f>方向別!L243</f>
        <v>1</v>
      </c>
      <c r="F84" s="111">
        <f t="shared" si="30"/>
        <v>21</v>
      </c>
      <c r="G84" s="112">
        <f>IF(SUM(C84,E84)=0,0,SUM(C84,E84)/F84*100)</f>
        <v>9.5238095238095237</v>
      </c>
      <c r="H84" s="113">
        <f t="shared" si="28"/>
        <v>0.84439083232810619</v>
      </c>
      <c r="I84" s="111">
        <f>SUM(方向別!B84,方向別!B137,方向別!B296,方向別!B455)</f>
        <v>47</v>
      </c>
      <c r="J84" s="111">
        <f>SUM(方向別!C84,方向別!C137,方向別!C296,方向別!C455)</f>
        <v>1</v>
      </c>
      <c r="K84" s="111">
        <f>SUM(方向別!D84,方向別!D137,方向別!D296,方向別!D455)</f>
        <v>6</v>
      </c>
      <c r="L84" s="111">
        <f>SUM(方向別!E84,方向別!E137,方向別!E296,方向別!E455)</f>
        <v>2</v>
      </c>
      <c r="M84" s="111">
        <f t="shared" si="32"/>
        <v>56</v>
      </c>
      <c r="N84" s="112">
        <f>IF(SUM(J84,L84)=0,0,SUM(J84,L84)/M84*100)</f>
        <v>5.3571428571428568</v>
      </c>
      <c r="O84" s="113">
        <f t="shared" si="29"/>
        <v>1.2867647058823528</v>
      </c>
      <c r="P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5"/>
      <c r="BM84" s="25"/>
      <c r="BN84" s="25"/>
      <c r="BO84" s="25"/>
    </row>
    <row r="85" spans="1:67" s="23" customFormat="1" ht="13.5" customHeight="1">
      <c r="A85" s="34" t="s">
        <v>21</v>
      </c>
      <c r="B85" s="111">
        <f>方向別!I244</f>
        <v>34</v>
      </c>
      <c r="C85" s="111">
        <f>方向別!J244</f>
        <v>2</v>
      </c>
      <c r="D85" s="111">
        <f>方向別!K244</f>
        <v>1</v>
      </c>
      <c r="E85" s="111">
        <f>方向別!L244</f>
        <v>0</v>
      </c>
      <c r="F85" s="111">
        <f t="shared" si="30"/>
        <v>37</v>
      </c>
      <c r="G85" s="112">
        <f t="shared" si="31"/>
        <v>5.4054054054054053</v>
      </c>
      <c r="H85" s="113">
        <f t="shared" si="28"/>
        <v>1.4877362283876157</v>
      </c>
      <c r="I85" s="111">
        <f>SUM(方向別!B85,方向別!B138,方向別!B297,方向別!B456)</f>
        <v>40</v>
      </c>
      <c r="J85" s="111">
        <f>SUM(方向別!C85,方向別!C138,方向別!C297,方向別!C456)</f>
        <v>3</v>
      </c>
      <c r="K85" s="111">
        <f>SUM(方向別!D85,方向別!D138,方向別!D297,方向別!D456)</f>
        <v>4</v>
      </c>
      <c r="L85" s="111">
        <f>SUM(方向別!E85,方向別!E138,方向別!E297,方向別!E456)</f>
        <v>2</v>
      </c>
      <c r="M85" s="111">
        <f t="shared" si="32"/>
        <v>49</v>
      </c>
      <c r="N85" s="112">
        <f>IF(SUM(J85,L85)=0,0,SUM(J85,L85)/M85*100)</f>
        <v>10.204081632653061</v>
      </c>
      <c r="O85" s="113">
        <f t="shared" si="29"/>
        <v>1.1259191176470589</v>
      </c>
      <c r="P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5"/>
      <c r="BM85" s="25"/>
      <c r="BN85" s="25"/>
      <c r="BO85" s="25"/>
    </row>
    <row r="86" spans="1:67" s="23" customFormat="1" ht="13.5" customHeight="1">
      <c r="A86" s="30" t="s">
        <v>15</v>
      </c>
      <c r="B86" s="117">
        <f>SUM(B80:B85)</f>
        <v>175</v>
      </c>
      <c r="C86" s="117">
        <f>SUM(C80:C85)</f>
        <v>13</v>
      </c>
      <c r="D86" s="117">
        <f>SUM(D80:D85)</f>
        <v>11</v>
      </c>
      <c r="E86" s="117">
        <f>SUM(E80:E85)</f>
        <v>8</v>
      </c>
      <c r="F86" s="117">
        <f t="shared" si="30"/>
        <v>207</v>
      </c>
      <c r="G86" s="118">
        <f>IF(SUM(C86,E86)=0,0,SUM(C86,E86)/F86*100)</f>
        <v>10.144927536231885</v>
      </c>
      <c r="H86" s="119">
        <f t="shared" si="28"/>
        <v>8.3232810615199035</v>
      </c>
      <c r="I86" s="117">
        <f>SUM(I80:I85)</f>
        <v>237</v>
      </c>
      <c r="J86" s="117">
        <f>SUM(J80:J85)</f>
        <v>16</v>
      </c>
      <c r="K86" s="117">
        <f>SUM(K80:K85)</f>
        <v>34</v>
      </c>
      <c r="L86" s="117">
        <f>SUM(L80:L85)</f>
        <v>12</v>
      </c>
      <c r="M86" s="117">
        <f t="shared" si="32"/>
        <v>299</v>
      </c>
      <c r="N86" s="118">
        <f>IF(SUM(J86,L86)=0,0,SUM(J86,L86)/M86*100)</f>
        <v>9.3645484949832767</v>
      </c>
      <c r="O86" s="119">
        <f t="shared" si="29"/>
        <v>6.8704044117647065</v>
      </c>
      <c r="P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5"/>
      <c r="BM86" s="25"/>
      <c r="BN86" s="25"/>
      <c r="BO86" s="25"/>
    </row>
    <row r="87" spans="1:67" s="23" customFormat="1" ht="13.5" customHeight="1">
      <c r="A87" s="34" t="s">
        <v>22</v>
      </c>
      <c r="B87" s="111">
        <f>方向別!I246</f>
        <v>122</v>
      </c>
      <c r="C87" s="111">
        <f>方向別!J246</f>
        <v>12</v>
      </c>
      <c r="D87" s="111">
        <f>方向別!K246</f>
        <v>24</v>
      </c>
      <c r="E87" s="111">
        <f>方向別!L246</f>
        <v>11</v>
      </c>
      <c r="F87" s="111">
        <f t="shared" si="30"/>
        <v>169</v>
      </c>
      <c r="G87" s="112">
        <f t="shared" si="31"/>
        <v>13.609467455621301</v>
      </c>
      <c r="H87" s="113">
        <f t="shared" si="28"/>
        <v>6.7953357458785684</v>
      </c>
      <c r="I87" s="111">
        <f>SUM(方向別!B87,方向別!B140,方向別!B299,方向別!B458)</f>
        <v>213</v>
      </c>
      <c r="J87" s="111">
        <f>SUM(方向別!C87,方向別!C140,方向別!C299,方向別!C458)</f>
        <v>13</v>
      </c>
      <c r="K87" s="111">
        <f>SUM(方向別!D87,方向別!D140,方向別!D299,方向別!D458)</f>
        <v>35</v>
      </c>
      <c r="L87" s="111">
        <f>SUM(方向別!E87,方向別!E140,方向別!E299,方向別!E458)</f>
        <v>15</v>
      </c>
      <c r="M87" s="111">
        <f t="shared" si="32"/>
        <v>276</v>
      </c>
      <c r="N87" s="112">
        <f t="shared" ref="N87:N112" si="34">IF(SUM(J87,L87)=0,0,SUM(J87,L87)/M87*100)</f>
        <v>10.144927536231885</v>
      </c>
      <c r="O87" s="113">
        <f t="shared" si="29"/>
        <v>6.3419117647058822</v>
      </c>
      <c r="P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5"/>
      <c r="BM87" s="25"/>
      <c r="BN87" s="25"/>
      <c r="BO87" s="25"/>
    </row>
    <row r="88" spans="1:67" s="23" customFormat="1" ht="13.5" customHeight="1">
      <c r="A88" s="34" t="s">
        <v>23</v>
      </c>
      <c r="B88" s="111">
        <f>方向別!I247</f>
        <v>123</v>
      </c>
      <c r="C88" s="111">
        <f>方向別!J247</f>
        <v>12</v>
      </c>
      <c r="D88" s="111">
        <f>方向別!K247</f>
        <v>19</v>
      </c>
      <c r="E88" s="111">
        <f>方向別!L247</f>
        <v>8</v>
      </c>
      <c r="F88" s="111">
        <f t="shared" si="30"/>
        <v>162</v>
      </c>
      <c r="G88" s="112">
        <f t="shared" si="31"/>
        <v>12.345679012345679</v>
      </c>
      <c r="H88" s="113">
        <f t="shared" si="28"/>
        <v>6.5138721351025328</v>
      </c>
      <c r="I88" s="111">
        <f>SUM(方向別!B88,方向別!B141,方向別!B300,方向別!B459)</f>
        <v>136</v>
      </c>
      <c r="J88" s="111">
        <f>SUM(方向別!C88,方向別!C141,方向別!C300,方向別!C459)</f>
        <v>7</v>
      </c>
      <c r="K88" s="111">
        <f>SUM(方向別!D88,方向別!D141,方向別!D300,方向別!D459)</f>
        <v>29</v>
      </c>
      <c r="L88" s="111">
        <f>SUM(方向別!E88,方向別!E141,方向別!E300,方向別!E459)</f>
        <v>10</v>
      </c>
      <c r="M88" s="111">
        <f t="shared" si="32"/>
        <v>182</v>
      </c>
      <c r="N88" s="112">
        <f t="shared" si="34"/>
        <v>9.3406593406593412</v>
      </c>
      <c r="O88" s="113">
        <f t="shared" si="29"/>
        <v>4.1819852941176467</v>
      </c>
      <c r="P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5"/>
      <c r="BM88" s="25"/>
      <c r="BN88" s="25"/>
      <c r="BO88" s="25"/>
    </row>
    <row r="89" spans="1:67" s="23" customFormat="1" ht="13.5" customHeight="1">
      <c r="A89" s="34" t="s">
        <v>24</v>
      </c>
      <c r="B89" s="111">
        <f>方向別!I248</f>
        <v>135</v>
      </c>
      <c r="C89" s="111">
        <f>方向別!J248</f>
        <v>8</v>
      </c>
      <c r="D89" s="111">
        <f>方向別!K248</f>
        <v>15</v>
      </c>
      <c r="E89" s="111">
        <f>方向別!L248</f>
        <v>11</v>
      </c>
      <c r="F89" s="111">
        <f t="shared" si="30"/>
        <v>169</v>
      </c>
      <c r="G89" s="112">
        <f t="shared" si="31"/>
        <v>11.242603550295858</v>
      </c>
      <c r="H89" s="113">
        <f t="shared" si="28"/>
        <v>6.7953357458785684</v>
      </c>
      <c r="I89" s="111">
        <f>SUM(方向別!B89,方向別!B142,方向別!B301,方向別!B460)</f>
        <v>186</v>
      </c>
      <c r="J89" s="111">
        <f>SUM(方向別!C89,方向別!C142,方向別!C301,方向別!C460)</f>
        <v>9</v>
      </c>
      <c r="K89" s="111">
        <f>SUM(方向別!D89,方向別!D142,方向別!D301,方向別!D460)</f>
        <v>26</v>
      </c>
      <c r="L89" s="111">
        <f>SUM(方向別!E89,方向別!E142,方向別!E301,方向別!E460)</f>
        <v>9</v>
      </c>
      <c r="M89" s="111">
        <f t="shared" si="32"/>
        <v>230</v>
      </c>
      <c r="N89" s="112">
        <f t="shared" si="34"/>
        <v>7.8260869565217401</v>
      </c>
      <c r="O89" s="113">
        <f t="shared" si="29"/>
        <v>5.2849264705882355</v>
      </c>
      <c r="P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5"/>
      <c r="BM89" s="25"/>
      <c r="BN89" s="25"/>
      <c r="BO89" s="25"/>
    </row>
    <row r="90" spans="1:67" s="23" customFormat="1" ht="13.5" customHeight="1">
      <c r="A90" s="34" t="s">
        <v>25</v>
      </c>
      <c r="B90" s="111">
        <f>方向別!I249</f>
        <v>114</v>
      </c>
      <c r="C90" s="111">
        <f>方向別!J249</f>
        <v>10</v>
      </c>
      <c r="D90" s="111">
        <f>方向別!K249</f>
        <v>22</v>
      </c>
      <c r="E90" s="111">
        <f>方向別!L249</f>
        <v>3</v>
      </c>
      <c r="F90" s="111">
        <f t="shared" si="30"/>
        <v>149</v>
      </c>
      <c r="G90" s="112">
        <f t="shared" si="31"/>
        <v>8.724832214765101</v>
      </c>
      <c r="H90" s="113">
        <f t="shared" si="28"/>
        <v>5.9911540008041815</v>
      </c>
      <c r="I90" s="111">
        <f>SUM(方向別!B90,方向別!B143,方向別!B302,方向別!B461)</f>
        <v>191</v>
      </c>
      <c r="J90" s="111">
        <f>SUM(方向別!C90,方向別!C143,方向別!C302,方向別!C461)</f>
        <v>10</v>
      </c>
      <c r="K90" s="111">
        <f>SUM(方向別!D90,方向別!D143,方向別!D302,方向別!D461)</f>
        <v>44</v>
      </c>
      <c r="L90" s="111">
        <f>SUM(方向別!E90,方向別!E143,方向別!E302,方向別!E461)</f>
        <v>12</v>
      </c>
      <c r="M90" s="111">
        <f t="shared" si="32"/>
        <v>257</v>
      </c>
      <c r="N90" s="112">
        <f t="shared" si="34"/>
        <v>8.5603112840466924</v>
      </c>
      <c r="O90" s="113">
        <f t="shared" si="29"/>
        <v>5.9053308823529411</v>
      </c>
      <c r="P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5"/>
      <c r="BM90" s="25"/>
      <c r="BN90" s="25"/>
      <c r="BO90" s="25"/>
    </row>
    <row r="91" spans="1:67" s="23" customFormat="1" ht="13.5" customHeight="1">
      <c r="A91" s="34" t="s">
        <v>26</v>
      </c>
      <c r="B91" s="111">
        <f>方向別!I250</f>
        <v>115</v>
      </c>
      <c r="C91" s="111">
        <f>方向別!J250</f>
        <v>11</v>
      </c>
      <c r="D91" s="111">
        <f>方向別!K250</f>
        <v>16</v>
      </c>
      <c r="E91" s="111">
        <f>方向別!L250</f>
        <v>3</v>
      </c>
      <c r="F91" s="111">
        <f t="shared" si="30"/>
        <v>145</v>
      </c>
      <c r="G91" s="112">
        <f t="shared" si="31"/>
        <v>9.6551724137931032</v>
      </c>
      <c r="H91" s="113">
        <f t="shared" si="28"/>
        <v>5.8303176517893043</v>
      </c>
      <c r="I91" s="111">
        <f>SUM(方向別!B91,方向別!B144,方向別!B303,方向別!B462)</f>
        <v>191</v>
      </c>
      <c r="J91" s="111">
        <f>SUM(方向別!C91,方向別!C144,方向別!C303,方向別!C462)</f>
        <v>14</v>
      </c>
      <c r="K91" s="111">
        <f>SUM(方向別!D91,方向別!D144,方向別!D303,方向別!D462)</f>
        <v>39</v>
      </c>
      <c r="L91" s="111">
        <f>SUM(方向別!E91,方向別!E144,方向別!E303,方向別!E462)</f>
        <v>14</v>
      </c>
      <c r="M91" s="111">
        <f t="shared" si="32"/>
        <v>258</v>
      </c>
      <c r="N91" s="112">
        <f t="shared" si="34"/>
        <v>10.852713178294573</v>
      </c>
      <c r="O91" s="113">
        <f t="shared" si="29"/>
        <v>5.9283088235294112</v>
      </c>
      <c r="P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5"/>
      <c r="BM91" s="25"/>
      <c r="BN91" s="25"/>
      <c r="BO91" s="25"/>
    </row>
    <row r="92" spans="1:67" s="23" customFormat="1" ht="13.5" customHeight="1">
      <c r="A92" s="34" t="s">
        <v>27</v>
      </c>
      <c r="B92" s="111">
        <f>方向別!I251</f>
        <v>97</v>
      </c>
      <c r="C92" s="111">
        <f>方向別!J251</f>
        <v>13</v>
      </c>
      <c r="D92" s="111">
        <f>方向別!K251</f>
        <v>22</v>
      </c>
      <c r="E92" s="111">
        <f>方向別!L251</f>
        <v>4</v>
      </c>
      <c r="F92" s="111">
        <f t="shared" si="30"/>
        <v>136</v>
      </c>
      <c r="G92" s="112">
        <f t="shared" si="31"/>
        <v>12.5</v>
      </c>
      <c r="H92" s="113">
        <f t="shared" si="28"/>
        <v>5.4684358665058301</v>
      </c>
      <c r="I92" s="111">
        <f>SUM(方向別!B92,方向別!B145,方向別!B304,方向別!B463)</f>
        <v>210</v>
      </c>
      <c r="J92" s="111">
        <f>SUM(方向別!C92,方向別!C145,方向別!C304,方向別!C463)</f>
        <v>9</v>
      </c>
      <c r="K92" s="111">
        <f>SUM(方向別!D92,方向別!D145,方向別!D304,方向別!D463)</f>
        <v>34</v>
      </c>
      <c r="L92" s="111">
        <f>SUM(方向別!E92,方向別!E145,方向別!E304,方向別!E463)</f>
        <v>6</v>
      </c>
      <c r="M92" s="111">
        <f t="shared" si="32"/>
        <v>259</v>
      </c>
      <c r="N92" s="112">
        <f t="shared" si="34"/>
        <v>5.7915057915057915</v>
      </c>
      <c r="O92" s="113">
        <f t="shared" si="29"/>
        <v>5.9512867647058822</v>
      </c>
      <c r="P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5"/>
      <c r="BM92" s="25"/>
      <c r="BN92" s="25"/>
      <c r="BO92" s="25"/>
    </row>
    <row r="93" spans="1:67" s="23" customFormat="1" ht="13.5" customHeight="1">
      <c r="A93" s="34" t="s">
        <v>28</v>
      </c>
      <c r="B93" s="111">
        <f>方向別!I252</f>
        <v>129</v>
      </c>
      <c r="C93" s="111">
        <f>方向別!J252</f>
        <v>12</v>
      </c>
      <c r="D93" s="111">
        <f>方向別!K252</f>
        <v>27</v>
      </c>
      <c r="E93" s="111">
        <f>方向別!L252</f>
        <v>5</v>
      </c>
      <c r="F93" s="111">
        <f t="shared" si="30"/>
        <v>173</v>
      </c>
      <c r="G93" s="112">
        <f t="shared" si="31"/>
        <v>9.8265895953757223</v>
      </c>
      <c r="H93" s="113">
        <f t="shared" si="28"/>
        <v>6.9561720948934456</v>
      </c>
      <c r="I93" s="111">
        <f>SUM(方向別!B93,方向別!B146,方向別!B305,方向別!B464)</f>
        <v>264</v>
      </c>
      <c r="J93" s="111">
        <f>SUM(方向別!C93,方向別!C146,方向別!C305,方向別!C464)</f>
        <v>13</v>
      </c>
      <c r="K93" s="111">
        <f>SUM(方向別!D93,方向別!D146,方向別!D305,方向別!D464)</f>
        <v>45</v>
      </c>
      <c r="L93" s="111">
        <f>SUM(方向別!E93,方向別!E146,方向別!E305,方向別!E464)</f>
        <v>11</v>
      </c>
      <c r="M93" s="111">
        <f t="shared" si="32"/>
        <v>333</v>
      </c>
      <c r="N93" s="112">
        <f t="shared" si="34"/>
        <v>7.2072072072072073</v>
      </c>
      <c r="O93" s="113">
        <f t="shared" si="29"/>
        <v>7.6516544117647065</v>
      </c>
      <c r="P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5"/>
      <c r="BM93" s="25"/>
      <c r="BN93" s="25"/>
      <c r="BO93" s="25"/>
    </row>
    <row r="94" spans="1:67" s="23" customFormat="1" ht="13.5" customHeight="1">
      <c r="A94" s="34" t="s">
        <v>51</v>
      </c>
      <c r="B94" s="111">
        <f>方向別!I253</f>
        <v>145</v>
      </c>
      <c r="C94" s="111">
        <f>方向別!J253</f>
        <v>12</v>
      </c>
      <c r="D94" s="111">
        <f>方向別!K253</f>
        <v>26</v>
      </c>
      <c r="E94" s="111">
        <f>方向別!L253</f>
        <v>3</v>
      </c>
      <c r="F94" s="111">
        <f t="shared" si="30"/>
        <v>186</v>
      </c>
      <c r="G94" s="112">
        <f t="shared" si="31"/>
        <v>8.064516129032258</v>
      </c>
      <c r="H94" s="113">
        <f t="shared" si="28"/>
        <v>7.4788902291917978</v>
      </c>
      <c r="I94" s="111">
        <f>SUM(方向別!B94,方向別!B147,方向別!B306,方向別!B465)</f>
        <v>298</v>
      </c>
      <c r="J94" s="111">
        <f>SUM(方向別!C94,方向別!C147,方向別!C306,方向別!C465)</f>
        <v>10</v>
      </c>
      <c r="K94" s="111">
        <f>SUM(方向別!D94,方向別!D147,方向別!D306,方向別!D465)</f>
        <v>30</v>
      </c>
      <c r="L94" s="111">
        <f>SUM(方向別!E94,方向別!E147,方向別!E306,方向別!E465)</f>
        <v>7</v>
      </c>
      <c r="M94" s="111">
        <f t="shared" si="32"/>
        <v>345</v>
      </c>
      <c r="N94" s="112">
        <f t="shared" si="34"/>
        <v>4.9275362318840585</v>
      </c>
      <c r="O94" s="113">
        <f t="shared" si="29"/>
        <v>7.9273897058823524</v>
      </c>
      <c r="P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5"/>
      <c r="BM94" s="25"/>
      <c r="BN94" s="25"/>
      <c r="BO94" s="25"/>
    </row>
    <row r="95" spans="1:67" s="23" customFormat="1" ht="13.5" customHeight="1">
      <c r="A95" s="38" t="s">
        <v>29</v>
      </c>
      <c r="B95" s="114">
        <f>方向別!I254</f>
        <v>27</v>
      </c>
      <c r="C95" s="114">
        <f>方向別!J254</f>
        <v>2</v>
      </c>
      <c r="D95" s="114">
        <f>方向別!K254</f>
        <v>3</v>
      </c>
      <c r="E95" s="114">
        <f>方向別!L254</f>
        <v>3</v>
      </c>
      <c r="F95" s="114">
        <f t="shared" si="30"/>
        <v>35</v>
      </c>
      <c r="G95" s="115">
        <f t="shared" si="31"/>
        <v>14.285714285714285</v>
      </c>
      <c r="H95" s="116">
        <f t="shared" si="28"/>
        <v>1.4073180538801771</v>
      </c>
      <c r="I95" s="114">
        <f>SUM(方向別!B95,方向別!B148,方向別!B307,方向別!B466)</f>
        <v>50</v>
      </c>
      <c r="J95" s="114">
        <f>SUM(方向別!C95,方向別!C148,方向別!C307,方向別!C466)</f>
        <v>2</v>
      </c>
      <c r="K95" s="114">
        <f>SUM(方向別!D95,方向別!D148,方向別!D307,方向別!D466)</f>
        <v>2</v>
      </c>
      <c r="L95" s="114">
        <f>SUM(方向別!E95,方向別!E148,方向別!E307,方向別!E466)</f>
        <v>0</v>
      </c>
      <c r="M95" s="114">
        <f t="shared" si="32"/>
        <v>54</v>
      </c>
      <c r="N95" s="115">
        <f t="shared" si="34"/>
        <v>3.7037037037037033</v>
      </c>
      <c r="O95" s="116">
        <f t="shared" si="29"/>
        <v>1.2408088235294117</v>
      </c>
      <c r="P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5"/>
      <c r="BM95" s="25"/>
      <c r="BN95" s="25"/>
      <c r="BO95" s="25"/>
    </row>
    <row r="96" spans="1:67" s="23" customFormat="1" ht="13.5" customHeight="1">
      <c r="A96" s="34" t="s">
        <v>30</v>
      </c>
      <c r="B96" s="111">
        <f>方向別!I255</f>
        <v>22</v>
      </c>
      <c r="C96" s="111">
        <f>方向別!J255</f>
        <v>4</v>
      </c>
      <c r="D96" s="111">
        <f>方向別!K255</f>
        <v>2</v>
      </c>
      <c r="E96" s="111">
        <f>方向別!L255</f>
        <v>0</v>
      </c>
      <c r="F96" s="111">
        <f t="shared" si="30"/>
        <v>28</v>
      </c>
      <c r="G96" s="112">
        <f t="shared" si="31"/>
        <v>14.285714285714285</v>
      </c>
      <c r="H96" s="113">
        <f t="shared" si="28"/>
        <v>1.1258544431041415</v>
      </c>
      <c r="I96" s="111">
        <f>SUM(方向別!B96,方向別!B149,方向別!B308,方向別!B467)</f>
        <v>65</v>
      </c>
      <c r="J96" s="111">
        <f>SUM(方向別!C96,方向別!C149,方向別!C308,方向別!C467)</f>
        <v>2</v>
      </c>
      <c r="K96" s="111">
        <f>SUM(方向別!D96,方向別!D149,方向別!D308,方向別!D467)</f>
        <v>6</v>
      </c>
      <c r="L96" s="111">
        <f>SUM(方向別!E96,方向別!E149,方向別!E308,方向別!E467)</f>
        <v>1</v>
      </c>
      <c r="M96" s="111">
        <f t="shared" si="32"/>
        <v>74</v>
      </c>
      <c r="N96" s="112">
        <f t="shared" si="34"/>
        <v>4.0540540540540544</v>
      </c>
      <c r="O96" s="113">
        <f t="shared" si="29"/>
        <v>1.7003676470588234</v>
      </c>
      <c r="P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5"/>
      <c r="BM96" s="25"/>
      <c r="BN96" s="25"/>
      <c r="BO96" s="25"/>
    </row>
    <row r="97" spans="1:67" s="23" customFormat="1" ht="13.5" customHeight="1">
      <c r="A97" s="34" t="s">
        <v>31</v>
      </c>
      <c r="B97" s="111">
        <f>方向別!I256</f>
        <v>42</v>
      </c>
      <c r="C97" s="111">
        <f>方向別!J256</f>
        <v>1</v>
      </c>
      <c r="D97" s="111">
        <f>方向別!K256</f>
        <v>2</v>
      </c>
      <c r="E97" s="111">
        <f>方向別!L256</f>
        <v>1</v>
      </c>
      <c r="F97" s="111">
        <f t="shared" si="30"/>
        <v>46</v>
      </c>
      <c r="G97" s="112">
        <f t="shared" si="31"/>
        <v>4.3478260869565215</v>
      </c>
      <c r="H97" s="113">
        <f t="shared" si="28"/>
        <v>1.8496180136710898</v>
      </c>
      <c r="I97" s="111">
        <f>SUM(方向別!B97,方向別!B150,方向別!B309,方向別!B468)</f>
        <v>53</v>
      </c>
      <c r="J97" s="111">
        <f>SUM(方向別!C97,方向別!C150,方向別!C309,方向別!C468)</f>
        <v>2</v>
      </c>
      <c r="K97" s="111">
        <f>SUM(方向別!D97,方向別!D150,方向別!D309,方向別!D468)</f>
        <v>4</v>
      </c>
      <c r="L97" s="111">
        <f>SUM(方向別!E97,方向別!E150,方向別!E309,方向別!E468)</f>
        <v>1</v>
      </c>
      <c r="M97" s="111">
        <f t="shared" si="32"/>
        <v>60</v>
      </c>
      <c r="N97" s="112">
        <f t="shared" si="34"/>
        <v>5</v>
      </c>
      <c r="O97" s="113">
        <f t="shared" si="29"/>
        <v>1.3786764705882353</v>
      </c>
      <c r="P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5"/>
      <c r="BM97" s="25"/>
      <c r="BN97" s="25"/>
      <c r="BO97" s="25"/>
    </row>
    <row r="98" spans="1:67" s="23" customFormat="1" ht="13.5" customHeight="1">
      <c r="A98" s="34" t="s">
        <v>32</v>
      </c>
      <c r="B98" s="111">
        <f>方向別!I257</f>
        <v>30</v>
      </c>
      <c r="C98" s="111">
        <f>方向別!J257</f>
        <v>4</v>
      </c>
      <c r="D98" s="111">
        <f>方向別!K257</f>
        <v>3</v>
      </c>
      <c r="E98" s="111">
        <f>方向別!L257</f>
        <v>1</v>
      </c>
      <c r="F98" s="111">
        <f t="shared" si="30"/>
        <v>38</v>
      </c>
      <c r="G98" s="112">
        <f t="shared" si="31"/>
        <v>13.157894736842104</v>
      </c>
      <c r="H98" s="113">
        <f t="shared" si="28"/>
        <v>1.527945315641335</v>
      </c>
      <c r="I98" s="111">
        <f>SUM(方向別!B98,方向別!B151,方向別!B310,方向別!B469)</f>
        <v>52</v>
      </c>
      <c r="J98" s="111">
        <f>SUM(方向別!C98,方向別!C151,方向別!C310,方向別!C469)</f>
        <v>5</v>
      </c>
      <c r="K98" s="111">
        <f>SUM(方向別!D98,方向別!D151,方向別!D310,方向別!D469)</f>
        <v>4</v>
      </c>
      <c r="L98" s="111">
        <f>SUM(方向別!E98,方向別!E151,方向別!E310,方向別!E469)</f>
        <v>2</v>
      </c>
      <c r="M98" s="111">
        <f t="shared" si="32"/>
        <v>63</v>
      </c>
      <c r="N98" s="112">
        <f t="shared" si="34"/>
        <v>11.111111111111111</v>
      </c>
      <c r="O98" s="113">
        <f t="shared" si="29"/>
        <v>1.4476102941176472</v>
      </c>
      <c r="P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5"/>
      <c r="BM98" s="25"/>
      <c r="BN98" s="25"/>
      <c r="BO98" s="25"/>
    </row>
    <row r="99" spans="1:67" s="23" customFormat="1" ht="13.5" customHeight="1">
      <c r="A99" s="34" t="s">
        <v>33</v>
      </c>
      <c r="B99" s="111">
        <f>方向別!I258</f>
        <v>23</v>
      </c>
      <c r="C99" s="111">
        <f>方向別!J258</f>
        <v>2</v>
      </c>
      <c r="D99" s="111">
        <f>方向別!K258</f>
        <v>3</v>
      </c>
      <c r="E99" s="111">
        <f>方向別!L258</f>
        <v>0</v>
      </c>
      <c r="F99" s="111">
        <f t="shared" si="30"/>
        <v>28</v>
      </c>
      <c r="G99" s="112">
        <f t="shared" si="31"/>
        <v>7.1428571428571423</v>
      </c>
      <c r="H99" s="113">
        <f t="shared" si="28"/>
        <v>1.1258544431041415</v>
      </c>
      <c r="I99" s="111">
        <f>SUM(方向別!B99,方向別!B152,方向別!B311,方向別!B470)</f>
        <v>63</v>
      </c>
      <c r="J99" s="111">
        <f>SUM(方向別!C99,方向別!C152,方向別!C311,方向別!C470)</f>
        <v>0</v>
      </c>
      <c r="K99" s="111">
        <f>SUM(方向別!D99,方向別!D152,方向別!D311,方向別!D470)</f>
        <v>5</v>
      </c>
      <c r="L99" s="111">
        <f>SUM(方向別!E99,方向別!E152,方向別!E311,方向別!E470)</f>
        <v>1</v>
      </c>
      <c r="M99" s="111">
        <f t="shared" si="32"/>
        <v>69</v>
      </c>
      <c r="N99" s="112">
        <f t="shared" si="34"/>
        <v>1.4492753623188406</v>
      </c>
      <c r="O99" s="113">
        <f t="shared" si="29"/>
        <v>1.5854779411764706</v>
      </c>
      <c r="P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5"/>
      <c r="BM99" s="25"/>
      <c r="BN99" s="25"/>
      <c r="BO99" s="25"/>
    </row>
    <row r="100" spans="1:67" s="23" customFormat="1" ht="13.5" customHeight="1">
      <c r="A100" s="34" t="s">
        <v>34</v>
      </c>
      <c r="B100" s="111">
        <f>方向別!I259</f>
        <v>20</v>
      </c>
      <c r="C100" s="111">
        <f>方向別!J259</f>
        <v>3</v>
      </c>
      <c r="D100" s="111">
        <f>方向別!K259</f>
        <v>6</v>
      </c>
      <c r="E100" s="111">
        <f>方向別!L259</f>
        <v>1</v>
      </c>
      <c r="F100" s="111">
        <f t="shared" si="30"/>
        <v>30</v>
      </c>
      <c r="G100" s="112">
        <f t="shared" si="31"/>
        <v>13.333333333333334</v>
      </c>
      <c r="H100" s="113">
        <f t="shared" si="28"/>
        <v>1.2062726176115801</v>
      </c>
      <c r="I100" s="111">
        <f>SUM(方向別!B100,方向別!B153,方向別!B312,方向別!B471)</f>
        <v>49</v>
      </c>
      <c r="J100" s="111">
        <f>SUM(方向別!C100,方向別!C153,方向別!C312,方向別!C471)</f>
        <v>3</v>
      </c>
      <c r="K100" s="111">
        <f>SUM(方向別!D100,方向別!D153,方向別!D312,方向別!D471)</f>
        <v>5</v>
      </c>
      <c r="L100" s="111">
        <f>SUM(方向別!E100,方向別!E153,方向別!E312,方向別!E471)</f>
        <v>2</v>
      </c>
      <c r="M100" s="111">
        <f t="shared" si="32"/>
        <v>59</v>
      </c>
      <c r="N100" s="112">
        <f t="shared" si="34"/>
        <v>8.4745762711864394</v>
      </c>
      <c r="O100" s="113">
        <f t="shared" si="29"/>
        <v>1.3556985294117647</v>
      </c>
      <c r="P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5"/>
      <c r="BM100" s="25"/>
      <c r="BN100" s="25"/>
      <c r="BO100" s="25"/>
    </row>
    <row r="101" spans="1:67" s="23" customFormat="1" ht="13.5" customHeight="1">
      <c r="A101" s="30" t="s">
        <v>15</v>
      </c>
      <c r="B101" s="117">
        <f>SUM(B95:B100)</f>
        <v>164</v>
      </c>
      <c r="C101" s="117">
        <f>SUM(C95:C100)</f>
        <v>16</v>
      </c>
      <c r="D101" s="117">
        <f>SUM(D95:D100)</f>
        <v>19</v>
      </c>
      <c r="E101" s="117">
        <f>SUM(E95:E100)</f>
        <v>6</v>
      </c>
      <c r="F101" s="117">
        <f t="shared" si="30"/>
        <v>205</v>
      </c>
      <c r="G101" s="118">
        <f t="shared" si="31"/>
        <v>10.731707317073171</v>
      </c>
      <c r="H101" s="119">
        <f t="shared" si="28"/>
        <v>8.2428628870124641</v>
      </c>
      <c r="I101" s="117">
        <f>SUM(I95:I100)</f>
        <v>332</v>
      </c>
      <c r="J101" s="117">
        <f>SUM(J95:J100)</f>
        <v>14</v>
      </c>
      <c r="K101" s="117">
        <f>SUM(K95:K100)</f>
        <v>26</v>
      </c>
      <c r="L101" s="117">
        <f>SUM(L95:L100)</f>
        <v>7</v>
      </c>
      <c r="M101" s="117">
        <f t="shared" si="32"/>
        <v>379</v>
      </c>
      <c r="N101" s="118">
        <f t="shared" si="34"/>
        <v>5.5408970976253293</v>
      </c>
      <c r="O101" s="119">
        <f t="shared" si="29"/>
        <v>8.7086397058823533</v>
      </c>
      <c r="P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5"/>
      <c r="BM101" s="25"/>
      <c r="BN101" s="25"/>
      <c r="BO101" s="25"/>
    </row>
    <row r="102" spans="1:67" s="24" customFormat="1" ht="13.5" customHeight="1">
      <c r="A102" s="38" t="s">
        <v>35</v>
      </c>
      <c r="B102" s="114">
        <f>方向別!I261</f>
        <v>22</v>
      </c>
      <c r="C102" s="114">
        <f>方向別!J261</f>
        <v>2</v>
      </c>
      <c r="D102" s="114">
        <f>方向別!K261</f>
        <v>4</v>
      </c>
      <c r="E102" s="114">
        <f>方向別!L261</f>
        <v>0</v>
      </c>
      <c r="F102" s="114">
        <f t="shared" si="30"/>
        <v>28</v>
      </c>
      <c r="G102" s="115">
        <f t="shared" si="31"/>
        <v>7.1428571428571423</v>
      </c>
      <c r="H102" s="116">
        <f t="shared" si="28"/>
        <v>1.1258544431041415</v>
      </c>
      <c r="I102" s="114">
        <f>SUM(方向別!B102,方向別!B155,方向別!B314,方向別!B473)</f>
        <v>41</v>
      </c>
      <c r="J102" s="114">
        <f>SUM(方向別!C102,方向別!C155,方向別!C314,方向別!C473)</f>
        <v>2</v>
      </c>
      <c r="K102" s="114">
        <f>SUM(方向別!D102,方向別!D155,方向別!D314,方向別!D473)</f>
        <v>3</v>
      </c>
      <c r="L102" s="114">
        <f>SUM(方向別!E102,方向別!E155,方向別!E314,方向別!E473)</f>
        <v>0</v>
      </c>
      <c r="M102" s="114">
        <f t="shared" si="32"/>
        <v>46</v>
      </c>
      <c r="N102" s="115">
        <f t="shared" si="34"/>
        <v>4.3478260869565215</v>
      </c>
      <c r="O102" s="116">
        <f t="shared" si="29"/>
        <v>1.0569852941176472</v>
      </c>
      <c r="BL102" s="25"/>
      <c r="BM102" s="25"/>
      <c r="BN102" s="25"/>
      <c r="BO102" s="25"/>
    </row>
    <row r="103" spans="1:67" s="26" customFormat="1" ht="13.5" customHeight="1">
      <c r="A103" s="34" t="s">
        <v>36</v>
      </c>
      <c r="B103" s="111">
        <f>方向別!I262</f>
        <v>21</v>
      </c>
      <c r="C103" s="111">
        <f>方向別!J262</f>
        <v>1</v>
      </c>
      <c r="D103" s="111">
        <f>方向別!K262</f>
        <v>3</v>
      </c>
      <c r="E103" s="111">
        <f>方向別!L262</f>
        <v>0</v>
      </c>
      <c r="F103" s="111">
        <f t="shared" si="30"/>
        <v>25</v>
      </c>
      <c r="G103" s="112">
        <f t="shared" si="31"/>
        <v>4</v>
      </c>
      <c r="H103" s="113">
        <f t="shared" si="28"/>
        <v>1.0052271813429836</v>
      </c>
      <c r="I103" s="111">
        <f>SUM(方向別!B103,方向別!B156,方向別!B315,方向別!B474)</f>
        <v>55</v>
      </c>
      <c r="J103" s="111">
        <f>SUM(方向別!C103,方向別!C156,方向別!C315,方向別!C474)</f>
        <v>1</v>
      </c>
      <c r="K103" s="111">
        <f>SUM(方向別!D103,方向別!D156,方向別!D315,方向別!D474)</f>
        <v>14</v>
      </c>
      <c r="L103" s="111">
        <f>SUM(方向別!E103,方向別!E156,方向別!E315,方向別!E474)</f>
        <v>0</v>
      </c>
      <c r="M103" s="111">
        <f t="shared" si="32"/>
        <v>70</v>
      </c>
      <c r="N103" s="112">
        <f t="shared" si="34"/>
        <v>1.4285714285714286</v>
      </c>
      <c r="O103" s="113">
        <f t="shared" si="29"/>
        <v>1.6084558823529411</v>
      </c>
      <c r="P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</row>
    <row r="104" spans="1:67" s="23" customFormat="1" ht="13.5" customHeight="1">
      <c r="A104" s="34" t="s">
        <v>37</v>
      </c>
      <c r="B104" s="111">
        <f>方向別!I263</f>
        <v>20</v>
      </c>
      <c r="C104" s="111">
        <f>方向別!J263</f>
        <v>3</v>
      </c>
      <c r="D104" s="111">
        <f>方向別!K263</f>
        <v>0</v>
      </c>
      <c r="E104" s="111">
        <f>方向別!L263</f>
        <v>0</v>
      </c>
      <c r="F104" s="111">
        <f t="shared" si="30"/>
        <v>23</v>
      </c>
      <c r="G104" s="112">
        <f t="shared" si="31"/>
        <v>13.043478260869565</v>
      </c>
      <c r="H104" s="113">
        <f t="shared" si="28"/>
        <v>0.9248090068355449</v>
      </c>
      <c r="I104" s="111">
        <f>SUM(方向別!B104,方向別!B157,方向別!B316,方向別!B475)</f>
        <v>56</v>
      </c>
      <c r="J104" s="111">
        <f>SUM(方向別!C104,方向別!C157,方向別!C316,方向別!C475)</f>
        <v>4</v>
      </c>
      <c r="K104" s="111">
        <f>SUM(方向別!D104,方向別!D157,方向別!D316,方向別!D475)</f>
        <v>7</v>
      </c>
      <c r="L104" s="111">
        <f>SUM(方向別!E104,方向別!E157,方向別!E316,方向別!E475)</f>
        <v>0</v>
      </c>
      <c r="M104" s="111">
        <f t="shared" si="32"/>
        <v>67</v>
      </c>
      <c r="N104" s="112">
        <f t="shared" si="34"/>
        <v>5.9701492537313428</v>
      </c>
      <c r="O104" s="113">
        <f t="shared" si="29"/>
        <v>1.5395220588235294</v>
      </c>
      <c r="P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5"/>
      <c r="BM104" s="25"/>
      <c r="BN104" s="25"/>
      <c r="BO104" s="25"/>
    </row>
    <row r="105" spans="1:67" s="23" customFormat="1" ht="13.5" customHeight="1">
      <c r="A105" s="34" t="s">
        <v>38</v>
      </c>
      <c r="B105" s="111">
        <f>方向別!I264</f>
        <v>21</v>
      </c>
      <c r="C105" s="111">
        <f>方向別!J264</f>
        <v>2</v>
      </c>
      <c r="D105" s="111">
        <f>方向別!K264</f>
        <v>5</v>
      </c>
      <c r="E105" s="111">
        <f>方向別!L264</f>
        <v>0</v>
      </c>
      <c r="F105" s="111">
        <f t="shared" si="30"/>
        <v>28</v>
      </c>
      <c r="G105" s="112">
        <f t="shared" si="31"/>
        <v>7.1428571428571423</v>
      </c>
      <c r="H105" s="113">
        <f t="shared" si="28"/>
        <v>1.1258544431041415</v>
      </c>
      <c r="I105" s="111">
        <f>SUM(方向別!B105,方向別!B158,方向別!B317,方向別!B476)</f>
        <v>39</v>
      </c>
      <c r="J105" s="111">
        <f>SUM(方向別!C105,方向別!C158,方向別!C317,方向別!C476)</f>
        <v>3</v>
      </c>
      <c r="K105" s="111">
        <f>SUM(方向別!D105,方向別!D158,方向別!D317,方向別!D476)</f>
        <v>10</v>
      </c>
      <c r="L105" s="111">
        <f>SUM(方向別!E105,方向別!E158,方向別!E317,方向別!E476)</f>
        <v>1</v>
      </c>
      <c r="M105" s="111">
        <f t="shared" si="32"/>
        <v>53</v>
      </c>
      <c r="N105" s="112">
        <f t="shared" si="34"/>
        <v>7.5471698113207548</v>
      </c>
      <c r="O105" s="113">
        <f t="shared" si="29"/>
        <v>1.2178308823529411</v>
      </c>
      <c r="P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5"/>
      <c r="BM105" s="25"/>
      <c r="BN105" s="25"/>
      <c r="BO105" s="25"/>
    </row>
    <row r="106" spans="1:67" s="23" customFormat="1" ht="13.5" customHeight="1">
      <c r="A106" s="34" t="s">
        <v>39</v>
      </c>
      <c r="B106" s="111">
        <f>方向別!I265</f>
        <v>19</v>
      </c>
      <c r="C106" s="111">
        <f>方向別!J265</f>
        <v>1</v>
      </c>
      <c r="D106" s="111">
        <f>方向別!K265</f>
        <v>2</v>
      </c>
      <c r="E106" s="111">
        <f>方向別!L265</f>
        <v>1</v>
      </c>
      <c r="F106" s="111">
        <f t="shared" si="30"/>
        <v>23</v>
      </c>
      <c r="G106" s="112">
        <f t="shared" si="31"/>
        <v>8.695652173913043</v>
      </c>
      <c r="H106" s="113">
        <f t="shared" si="28"/>
        <v>0.9248090068355449</v>
      </c>
      <c r="I106" s="111">
        <f>SUM(方向別!B106,方向別!B159,方向別!B318,方向別!B477)</f>
        <v>52</v>
      </c>
      <c r="J106" s="111">
        <f>SUM(方向別!C106,方向別!C159,方向別!C318,方向別!C477)</f>
        <v>1</v>
      </c>
      <c r="K106" s="111">
        <f>SUM(方向別!D106,方向別!D159,方向別!D318,方向別!D477)</f>
        <v>10</v>
      </c>
      <c r="L106" s="111">
        <f>SUM(方向別!E106,方向別!E159,方向別!E318,方向別!E477)</f>
        <v>3</v>
      </c>
      <c r="M106" s="111">
        <f t="shared" si="32"/>
        <v>66</v>
      </c>
      <c r="N106" s="112">
        <f t="shared" si="34"/>
        <v>6.0606060606060606</v>
      </c>
      <c r="O106" s="113">
        <f t="shared" si="29"/>
        <v>1.5165441176470589</v>
      </c>
      <c r="P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5"/>
      <c r="BM106" s="25"/>
      <c r="BN106" s="25"/>
      <c r="BO106" s="25"/>
    </row>
    <row r="107" spans="1:67" s="23" customFormat="1" ht="13.5" customHeight="1">
      <c r="A107" s="34" t="s">
        <v>40</v>
      </c>
      <c r="B107" s="111">
        <f>方向別!I266</f>
        <v>25</v>
      </c>
      <c r="C107" s="111">
        <f>方向別!J266</f>
        <v>2</v>
      </c>
      <c r="D107" s="111">
        <f>方向別!K266</f>
        <v>1</v>
      </c>
      <c r="E107" s="111">
        <f>方向別!L266</f>
        <v>0</v>
      </c>
      <c r="F107" s="111">
        <f t="shared" si="30"/>
        <v>28</v>
      </c>
      <c r="G107" s="112">
        <f t="shared" si="31"/>
        <v>7.1428571428571423</v>
      </c>
      <c r="H107" s="113">
        <f t="shared" si="28"/>
        <v>1.1258544431041415</v>
      </c>
      <c r="I107" s="111">
        <f>SUM(方向別!B107,方向別!B160,方向別!B319,方向別!B478)</f>
        <v>38</v>
      </c>
      <c r="J107" s="111">
        <f>SUM(方向別!C107,方向別!C160,方向別!C319,方向別!C478)</f>
        <v>2</v>
      </c>
      <c r="K107" s="111">
        <f>SUM(方向別!D107,方向別!D160,方向別!D319,方向別!D478)</f>
        <v>2</v>
      </c>
      <c r="L107" s="111">
        <f>SUM(方向別!E107,方向別!E160,方向別!E319,方向別!E478)</f>
        <v>0</v>
      </c>
      <c r="M107" s="111">
        <f t="shared" si="32"/>
        <v>42</v>
      </c>
      <c r="N107" s="112">
        <f t="shared" si="34"/>
        <v>4.7619047619047619</v>
      </c>
      <c r="O107" s="113">
        <f t="shared" si="29"/>
        <v>0.96507352941176472</v>
      </c>
      <c r="P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5"/>
      <c r="BM107" s="25"/>
      <c r="BN107" s="25"/>
      <c r="BO107" s="25"/>
    </row>
    <row r="108" spans="1:67" s="23" customFormat="1" ht="13.5" customHeight="1">
      <c r="A108" s="30" t="s">
        <v>15</v>
      </c>
      <c r="B108" s="117">
        <f>SUM(B102:B107)</f>
        <v>128</v>
      </c>
      <c r="C108" s="117">
        <f>SUM(C102:C107)</f>
        <v>11</v>
      </c>
      <c r="D108" s="117">
        <f>SUM(D102:D107)</f>
        <v>15</v>
      </c>
      <c r="E108" s="117">
        <f>SUM(E102:E107)</f>
        <v>1</v>
      </c>
      <c r="F108" s="117">
        <f t="shared" si="30"/>
        <v>155</v>
      </c>
      <c r="G108" s="118">
        <f t="shared" si="31"/>
        <v>7.741935483870968</v>
      </c>
      <c r="H108" s="119">
        <f t="shared" si="28"/>
        <v>6.2324085243264982</v>
      </c>
      <c r="I108" s="117">
        <f>SUM(I102:I107)</f>
        <v>281</v>
      </c>
      <c r="J108" s="117">
        <f>SUM(J102:J107)</f>
        <v>13</v>
      </c>
      <c r="K108" s="117">
        <f>SUM(K102:K107)</f>
        <v>46</v>
      </c>
      <c r="L108" s="117">
        <f>SUM(L102:L107)</f>
        <v>4</v>
      </c>
      <c r="M108" s="117">
        <f t="shared" si="32"/>
        <v>344</v>
      </c>
      <c r="N108" s="118">
        <f t="shared" si="34"/>
        <v>4.941860465116279</v>
      </c>
      <c r="O108" s="119">
        <f t="shared" si="29"/>
        <v>7.9044117647058822</v>
      </c>
      <c r="P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5"/>
      <c r="BM108" s="25"/>
      <c r="BN108" s="25"/>
      <c r="BO108" s="25"/>
    </row>
    <row r="109" spans="1:67" s="23" customFormat="1" ht="13.5" customHeight="1">
      <c r="A109" s="34" t="s">
        <v>93</v>
      </c>
      <c r="B109" s="111">
        <f>方向別!I268</f>
        <v>95</v>
      </c>
      <c r="C109" s="111">
        <f>方向別!J268</f>
        <v>6</v>
      </c>
      <c r="D109" s="111">
        <f>方向別!K268</f>
        <v>14</v>
      </c>
      <c r="E109" s="111">
        <f>方向別!L268</f>
        <v>0</v>
      </c>
      <c r="F109" s="111">
        <f t="shared" ref="F109:F111" si="35">SUM(B109:E109)</f>
        <v>115</v>
      </c>
      <c r="G109" s="112">
        <f t="shared" ref="G109:G111" si="36">IF(SUM(C109,E109)=0,0,SUM(C109,E109)/F109*100)</f>
        <v>5.2173913043478262</v>
      </c>
      <c r="H109" s="113">
        <f t="shared" ref="H109:H111" si="37">IF(F109=0,0,F109/F$112*100)</f>
        <v>4.6240450341777244</v>
      </c>
      <c r="I109" s="111">
        <f>SUM(方向別!B109,方向別!B162,方向別!B321,方向別!B480)</f>
        <v>218</v>
      </c>
      <c r="J109" s="111">
        <f>SUM(方向別!C109,方向別!C162,方向別!C321,方向別!C480)</f>
        <v>10</v>
      </c>
      <c r="K109" s="111">
        <f>SUM(方向別!D109,方向別!D162,方向別!D321,方向別!D480)</f>
        <v>15</v>
      </c>
      <c r="L109" s="111">
        <f>SUM(方向別!E109,方向別!E162,方向別!E321,方向別!E480)</f>
        <v>1</v>
      </c>
      <c r="M109" s="111">
        <f t="shared" ref="M109:M111" si="38">SUM(I109:L109)</f>
        <v>244</v>
      </c>
      <c r="N109" s="112">
        <f t="shared" ref="N109:N111" si="39">IF(SUM(J109,L109)=0,0,SUM(J109,L109)/M109*100)</f>
        <v>4.5081967213114753</v>
      </c>
      <c r="O109" s="113">
        <f t="shared" ref="O109:O111" si="40">IF(M109=0,0,M109/M$112*100)</f>
        <v>5.6066176470588234</v>
      </c>
      <c r="P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5"/>
      <c r="BM109" s="25"/>
      <c r="BN109" s="25"/>
      <c r="BO109" s="25"/>
    </row>
    <row r="110" spans="1:67" s="23" customFormat="1" ht="13.5" customHeight="1">
      <c r="A110" s="34" t="s">
        <v>94</v>
      </c>
      <c r="B110" s="111">
        <f>方向別!I269</f>
        <v>71</v>
      </c>
      <c r="C110" s="111">
        <f>方向別!J269</f>
        <v>4</v>
      </c>
      <c r="D110" s="111">
        <f>方向別!K269</f>
        <v>3</v>
      </c>
      <c r="E110" s="111">
        <f>方向別!L269</f>
        <v>0</v>
      </c>
      <c r="F110" s="111">
        <f t="shared" si="35"/>
        <v>78</v>
      </c>
      <c r="G110" s="112">
        <f t="shared" si="36"/>
        <v>5.1282051282051277</v>
      </c>
      <c r="H110" s="113">
        <f t="shared" si="37"/>
        <v>3.1363088057901085</v>
      </c>
      <c r="I110" s="111">
        <f>SUM(方向別!B110,方向別!B163,方向別!B322,方向別!B481)</f>
        <v>144</v>
      </c>
      <c r="J110" s="111">
        <f>SUM(方向別!C110,方向別!C163,方向別!C322,方向別!C481)</f>
        <v>10</v>
      </c>
      <c r="K110" s="111">
        <f>SUM(方向別!D110,方向別!D163,方向別!D322,方向別!D481)</f>
        <v>15</v>
      </c>
      <c r="L110" s="111">
        <f>SUM(方向別!E110,方向別!E163,方向別!E322,方向別!E481)</f>
        <v>0</v>
      </c>
      <c r="M110" s="111">
        <f t="shared" si="38"/>
        <v>169</v>
      </c>
      <c r="N110" s="112">
        <f t="shared" si="39"/>
        <v>5.9171597633136095</v>
      </c>
      <c r="O110" s="113">
        <f t="shared" si="40"/>
        <v>3.8832720588235294</v>
      </c>
      <c r="P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5"/>
      <c r="BM110" s="25"/>
      <c r="BN110" s="25"/>
      <c r="BO110" s="25"/>
    </row>
    <row r="111" spans="1:67" s="23" customFormat="1" ht="13.5" customHeight="1">
      <c r="A111" s="34" t="s">
        <v>95</v>
      </c>
      <c r="B111" s="111">
        <f>方向別!I270</f>
        <v>62</v>
      </c>
      <c r="C111" s="111">
        <f>方向別!J270</f>
        <v>3</v>
      </c>
      <c r="D111" s="111">
        <f>方向別!K270</f>
        <v>1</v>
      </c>
      <c r="E111" s="111">
        <f>方向別!L270</f>
        <v>0</v>
      </c>
      <c r="F111" s="111">
        <f t="shared" si="35"/>
        <v>66</v>
      </c>
      <c r="G111" s="112">
        <f t="shared" si="36"/>
        <v>4.5454545454545459</v>
      </c>
      <c r="H111" s="113">
        <f t="shared" si="37"/>
        <v>2.6537997587454765</v>
      </c>
      <c r="I111" s="111">
        <f>SUM(方向別!B111,方向別!B164,方向別!B323,方向別!B482)</f>
        <v>139</v>
      </c>
      <c r="J111" s="111">
        <f>SUM(方向別!C111,方向別!C164,方向別!C323,方向別!C482)</f>
        <v>7</v>
      </c>
      <c r="K111" s="111">
        <f>SUM(方向別!D111,方向別!D164,方向別!D323,方向別!D482)</f>
        <v>16</v>
      </c>
      <c r="L111" s="111">
        <f>SUM(方向別!E111,方向別!E164,方向別!E323,方向別!E482)</f>
        <v>3</v>
      </c>
      <c r="M111" s="111">
        <f t="shared" si="38"/>
        <v>165</v>
      </c>
      <c r="N111" s="112">
        <f t="shared" si="39"/>
        <v>6.0606060606060606</v>
      </c>
      <c r="O111" s="113">
        <f t="shared" si="40"/>
        <v>3.7913602941176467</v>
      </c>
      <c r="P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5"/>
      <c r="BM111" s="25"/>
      <c r="BN111" s="25"/>
      <c r="BO111" s="25"/>
    </row>
    <row r="112" spans="1:67" s="23" customFormat="1" ht="13.5" customHeight="1">
      <c r="A112" s="30" t="s">
        <v>41</v>
      </c>
      <c r="B112" s="117">
        <f t="shared" ref="B112:E112" si="41">SUM(B64:B72,B79,B86:B94,B101,B108,B109:B111)</f>
        <v>1975</v>
      </c>
      <c r="C112" s="117">
        <f t="shared" si="41"/>
        <v>171</v>
      </c>
      <c r="D112" s="117">
        <f t="shared" si="41"/>
        <v>259</v>
      </c>
      <c r="E112" s="117">
        <f t="shared" si="41"/>
        <v>82</v>
      </c>
      <c r="F112" s="117">
        <f t="shared" si="30"/>
        <v>2487</v>
      </c>
      <c r="G112" s="118">
        <f t="shared" si="31"/>
        <v>10.172899075190992</v>
      </c>
      <c r="H112" s="119">
        <f t="shared" si="28"/>
        <v>100</v>
      </c>
      <c r="I112" s="117">
        <f t="shared" ref="I112:L112" si="42">SUM(I64:I72,I79,I86:I94,I101,I108,I109:I111)</f>
        <v>3515</v>
      </c>
      <c r="J112" s="117">
        <f t="shared" si="42"/>
        <v>199</v>
      </c>
      <c r="K112" s="117">
        <f t="shared" si="42"/>
        <v>501</v>
      </c>
      <c r="L112" s="117">
        <f t="shared" si="42"/>
        <v>137</v>
      </c>
      <c r="M112" s="117">
        <f t="shared" si="32"/>
        <v>4352</v>
      </c>
      <c r="N112" s="118">
        <f t="shared" si="34"/>
        <v>7.7205882352941178</v>
      </c>
      <c r="O112" s="119">
        <f t="shared" si="29"/>
        <v>100</v>
      </c>
      <c r="P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5"/>
      <c r="BM112" s="25"/>
      <c r="BN112" s="25"/>
      <c r="BO112" s="25"/>
    </row>
    <row r="113" spans="1:67" s="23" customFormat="1" ht="13.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5"/>
      <c r="BM113" s="25"/>
      <c r="BN113" s="25"/>
      <c r="BO113" s="25"/>
    </row>
    <row r="114" spans="1:67" s="23" customFormat="1" ht="13.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5"/>
      <c r="BM114" s="25"/>
      <c r="BN114" s="25"/>
      <c r="BO114" s="25"/>
    </row>
    <row r="115" spans="1:67" s="23" customFormat="1" ht="13.5" customHeight="1">
      <c r="A115" s="49" t="s">
        <v>0</v>
      </c>
      <c r="B115" s="48" t="s">
        <v>65</v>
      </c>
      <c r="C115" s="47"/>
      <c r="D115" s="47"/>
      <c r="E115" s="47"/>
      <c r="F115" s="47"/>
      <c r="G115" s="47"/>
      <c r="H115" s="46"/>
      <c r="I115" s="48" t="s">
        <v>66</v>
      </c>
      <c r="J115" s="47"/>
      <c r="K115" s="47"/>
      <c r="L115" s="47"/>
      <c r="M115" s="47"/>
      <c r="N115" s="47"/>
      <c r="O115" s="46"/>
      <c r="P115" s="45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5"/>
      <c r="BM115" s="25"/>
      <c r="BN115" s="25"/>
      <c r="BO115" s="25"/>
    </row>
    <row r="116" spans="1:67" s="23" customFormat="1" ht="39" customHeight="1">
      <c r="A116" s="92" t="s">
        <v>1</v>
      </c>
      <c r="B116" s="43" t="s">
        <v>2</v>
      </c>
      <c r="C116" s="42" t="s">
        <v>3</v>
      </c>
      <c r="D116" s="41" t="s">
        <v>4</v>
      </c>
      <c r="E116" s="42" t="s">
        <v>5</v>
      </c>
      <c r="F116" s="41" t="s">
        <v>6</v>
      </c>
      <c r="G116" s="41" t="s">
        <v>7</v>
      </c>
      <c r="H116" s="44" t="s">
        <v>8</v>
      </c>
      <c r="I116" s="43" t="s">
        <v>2</v>
      </c>
      <c r="J116" s="41" t="s">
        <v>3</v>
      </c>
      <c r="K116" s="41" t="s">
        <v>4</v>
      </c>
      <c r="L116" s="42" t="s">
        <v>5</v>
      </c>
      <c r="M116" s="41" t="s">
        <v>6</v>
      </c>
      <c r="N116" s="41" t="s">
        <v>7</v>
      </c>
      <c r="O116" s="40" t="s">
        <v>8</v>
      </c>
      <c r="P116" s="39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5"/>
      <c r="BM116" s="25"/>
      <c r="BN116" s="25"/>
      <c r="BO116" s="25"/>
    </row>
    <row r="117" spans="1:67" s="23" customFormat="1" ht="13.5" customHeight="1">
      <c r="A117" s="38" t="s">
        <v>84</v>
      </c>
      <c r="B117" s="111">
        <f>方向別!I329</f>
        <v>15</v>
      </c>
      <c r="C117" s="111">
        <f>方向別!J329</f>
        <v>0</v>
      </c>
      <c r="D117" s="111">
        <f>方向別!K329</f>
        <v>1</v>
      </c>
      <c r="E117" s="111">
        <f>方向別!L329</f>
        <v>0</v>
      </c>
      <c r="F117" s="111">
        <f t="shared" ref="F117:F125" si="43">SUM(B117:E117)</f>
        <v>16</v>
      </c>
      <c r="G117" s="112">
        <f t="shared" ref="G117:G125" si="44">IF(SUM(C117,E117)=0,0,SUM(C117,E117)/F117*100)</f>
        <v>0</v>
      </c>
      <c r="H117" s="113">
        <f t="shared" ref="H117:H125" si="45">IF(F117=0,0,F117/F$165*100)</f>
        <v>1.5857284440039643</v>
      </c>
      <c r="I117" s="111">
        <f>SUM(方向別!I11,方向別!I170,方向別!I382)</f>
        <v>13</v>
      </c>
      <c r="J117" s="111">
        <f>SUM(方向別!J11,方向別!J170,方向別!J382)</f>
        <v>0</v>
      </c>
      <c r="K117" s="111">
        <f>SUM(方向別!K11,方向別!K170,方向別!K382)</f>
        <v>0</v>
      </c>
      <c r="L117" s="111">
        <f>SUM(方向別!L11,方向別!L170,方向別!L382)</f>
        <v>0</v>
      </c>
      <c r="M117" s="111">
        <f t="shared" ref="M117:M125" si="46">SUM(I117:L117)</f>
        <v>13</v>
      </c>
      <c r="N117" s="112">
        <f t="shared" ref="N117:N125" si="47">IF(SUM(J117,L117)=0,0,SUM(J117,L117)/M117*100)</f>
        <v>0</v>
      </c>
      <c r="O117" s="113">
        <f t="shared" ref="O117:O125" si="48">IF(M117=0,0,M117/M$165*100)</f>
        <v>1.8678160919540232</v>
      </c>
      <c r="P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5"/>
      <c r="BM117" s="25"/>
      <c r="BN117" s="25"/>
      <c r="BO117" s="25"/>
    </row>
    <row r="118" spans="1:67" s="23" customFormat="1" ht="13.5" customHeight="1">
      <c r="A118" s="34" t="s">
        <v>96</v>
      </c>
      <c r="B118" s="111">
        <f>方向別!I330</f>
        <v>22</v>
      </c>
      <c r="C118" s="111">
        <f>方向別!J330</f>
        <v>0</v>
      </c>
      <c r="D118" s="111">
        <f>方向別!K330</f>
        <v>0</v>
      </c>
      <c r="E118" s="111">
        <f>方向別!L330</f>
        <v>0</v>
      </c>
      <c r="F118" s="111">
        <f t="shared" si="43"/>
        <v>22</v>
      </c>
      <c r="G118" s="112">
        <f t="shared" si="44"/>
        <v>0</v>
      </c>
      <c r="H118" s="113">
        <f t="shared" si="45"/>
        <v>2.180376610505451</v>
      </c>
      <c r="I118" s="111">
        <f>SUM(方向別!I12,方向別!I171,方向別!I383)</f>
        <v>2</v>
      </c>
      <c r="J118" s="111">
        <f>SUM(方向別!J12,方向別!J171,方向別!J383)</f>
        <v>0</v>
      </c>
      <c r="K118" s="111">
        <f>SUM(方向別!K12,方向別!K171,方向別!K383)</f>
        <v>0</v>
      </c>
      <c r="L118" s="111">
        <f>SUM(方向別!L12,方向別!L171,方向別!L383)</f>
        <v>0</v>
      </c>
      <c r="M118" s="111">
        <f t="shared" si="46"/>
        <v>2</v>
      </c>
      <c r="N118" s="112">
        <f t="shared" si="47"/>
        <v>0</v>
      </c>
      <c r="O118" s="113">
        <f t="shared" si="48"/>
        <v>0.28735632183908044</v>
      </c>
      <c r="P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5"/>
      <c r="BM118" s="25"/>
      <c r="BN118" s="25"/>
      <c r="BO118" s="25"/>
    </row>
    <row r="119" spans="1:67" s="23" customFormat="1" ht="13.5" customHeight="1">
      <c r="A119" s="34" t="s">
        <v>97</v>
      </c>
      <c r="B119" s="111">
        <f>方向別!I331</f>
        <v>4</v>
      </c>
      <c r="C119" s="111">
        <f>方向別!J331</f>
        <v>0</v>
      </c>
      <c r="D119" s="111">
        <f>方向別!K331</f>
        <v>0</v>
      </c>
      <c r="E119" s="111">
        <f>方向別!L331</f>
        <v>0</v>
      </c>
      <c r="F119" s="111">
        <f t="shared" si="43"/>
        <v>4</v>
      </c>
      <c r="G119" s="112">
        <f t="shared" si="44"/>
        <v>0</v>
      </c>
      <c r="H119" s="113">
        <f t="shared" si="45"/>
        <v>0.39643211100099107</v>
      </c>
      <c r="I119" s="111">
        <f>SUM(方向別!I13,方向別!I172,方向別!I384)</f>
        <v>7</v>
      </c>
      <c r="J119" s="111">
        <f>SUM(方向別!J13,方向別!J172,方向別!J384)</f>
        <v>0</v>
      </c>
      <c r="K119" s="111">
        <f>SUM(方向別!K13,方向別!K172,方向別!K384)</f>
        <v>1</v>
      </c>
      <c r="L119" s="111">
        <f>SUM(方向別!L13,方向別!L172,方向別!L384)</f>
        <v>0</v>
      </c>
      <c r="M119" s="111">
        <f t="shared" si="46"/>
        <v>8</v>
      </c>
      <c r="N119" s="112">
        <f t="shared" si="47"/>
        <v>0</v>
      </c>
      <c r="O119" s="113">
        <f t="shared" si="48"/>
        <v>1.1494252873563218</v>
      </c>
      <c r="P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5"/>
      <c r="BM119" s="25"/>
      <c r="BN119" s="25"/>
      <c r="BO119" s="25"/>
    </row>
    <row r="120" spans="1:67" s="23" customFormat="1" ht="13.5" customHeight="1">
      <c r="A120" s="34" t="s">
        <v>87</v>
      </c>
      <c r="B120" s="111">
        <f>方向別!I332</f>
        <v>1</v>
      </c>
      <c r="C120" s="111">
        <f>方向別!J332</f>
        <v>0</v>
      </c>
      <c r="D120" s="111">
        <f>方向別!K332</f>
        <v>0</v>
      </c>
      <c r="E120" s="111">
        <f>方向別!L332</f>
        <v>0</v>
      </c>
      <c r="F120" s="111">
        <f t="shared" si="43"/>
        <v>1</v>
      </c>
      <c r="G120" s="112">
        <f t="shared" si="44"/>
        <v>0</v>
      </c>
      <c r="H120" s="113">
        <f t="shared" si="45"/>
        <v>9.9108027750247768E-2</v>
      </c>
      <c r="I120" s="111">
        <f>SUM(方向別!I14,方向別!I173,方向別!I385)</f>
        <v>2</v>
      </c>
      <c r="J120" s="111">
        <f>SUM(方向別!J14,方向別!J173,方向別!J385)</f>
        <v>0</v>
      </c>
      <c r="K120" s="111">
        <f>SUM(方向別!K14,方向別!K173,方向別!K385)</f>
        <v>0</v>
      </c>
      <c r="L120" s="111">
        <f>SUM(方向別!L14,方向別!L173,方向別!L385)</f>
        <v>0</v>
      </c>
      <c r="M120" s="111">
        <f t="shared" si="46"/>
        <v>2</v>
      </c>
      <c r="N120" s="112">
        <f t="shared" si="47"/>
        <v>0</v>
      </c>
      <c r="O120" s="113">
        <f t="shared" si="48"/>
        <v>0.28735632183908044</v>
      </c>
      <c r="P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5"/>
      <c r="BM120" s="25"/>
      <c r="BN120" s="25"/>
      <c r="BO120" s="25"/>
    </row>
    <row r="121" spans="1:67" s="23" customFormat="1" ht="13.5" customHeight="1">
      <c r="A121" s="34" t="s">
        <v>88</v>
      </c>
      <c r="B121" s="111">
        <f>方向別!I333</f>
        <v>2</v>
      </c>
      <c r="C121" s="111">
        <f>方向別!J333</f>
        <v>0</v>
      </c>
      <c r="D121" s="111">
        <f>方向別!K333</f>
        <v>0</v>
      </c>
      <c r="E121" s="111">
        <f>方向別!L333</f>
        <v>1</v>
      </c>
      <c r="F121" s="111">
        <f t="shared" si="43"/>
        <v>3</v>
      </c>
      <c r="G121" s="112">
        <f t="shared" si="44"/>
        <v>33.333333333333329</v>
      </c>
      <c r="H121" s="113">
        <f t="shared" si="45"/>
        <v>0.29732408325074333</v>
      </c>
      <c r="I121" s="111">
        <f>SUM(方向別!I15,方向別!I174,方向別!I386)</f>
        <v>1</v>
      </c>
      <c r="J121" s="111">
        <f>SUM(方向別!J15,方向別!J174,方向別!J386)</f>
        <v>0</v>
      </c>
      <c r="K121" s="111">
        <f>SUM(方向別!K15,方向別!K174,方向別!K386)</f>
        <v>0</v>
      </c>
      <c r="L121" s="111">
        <f>SUM(方向別!L15,方向別!L174,方向別!L386)</f>
        <v>1</v>
      </c>
      <c r="M121" s="111">
        <f t="shared" si="46"/>
        <v>2</v>
      </c>
      <c r="N121" s="112">
        <f t="shared" si="47"/>
        <v>50</v>
      </c>
      <c r="O121" s="113">
        <f t="shared" si="48"/>
        <v>0.28735632183908044</v>
      </c>
      <c r="P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5"/>
      <c r="BM121" s="25"/>
      <c r="BN121" s="25"/>
      <c r="BO121" s="25"/>
    </row>
    <row r="122" spans="1:67" s="23" customFormat="1" ht="13.5" customHeight="1">
      <c r="A122" s="34" t="s">
        <v>89</v>
      </c>
      <c r="B122" s="111">
        <f>方向別!I334</f>
        <v>2</v>
      </c>
      <c r="C122" s="111">
        <f>方向別!J334</f>
        <v>0</v>
      </c>
      <c r="D122" s="111">
        <f>方向別!K334</f>
        <v>1</v>
      </c>
      <c r="E122" s="111">
        <f>方向別!L334</f>
        <v>1</v>
      </c>
      <c r="F122" s="111">
        <f t="shared" si="43"/>
        <v>4</v>
      </c>
      <c r="G122" s="112">
        <f t="shared" si="44"/>
        <v>25</v>
      </c>
      <c r="H122" s="113">
        <f t="shared" si="45"/>
        <v>0.39643211100099107</v>
      </c>
      <c r="I122" s="111">
        <f>SUM(方向別!I16,方向別!I175,方向別!I387)</f>
        <v>0</v>
      </c>
      <c r="J122" s="111">
        <f>SUM(方向別!J16,方向別!J175,方向別!J387)</f>
        <v>0</v>
      </c>
      <c r="K122" s="111">
        <f>SUM(方向別!K16,方向別!K175,方向別!K387)</f>
        <v>1</v>
      </c>
      <c r="L122" s="111">
        <f>SUM(方向別!L16,方向別!L175,方向別!L387)</f>
        <v>0</v>
      </c>
      <c r="M122" s="111">
        <f t="shared" si="46"/>
        <v>1</v>
      </c>
      <c r="N122" s="112">
        <f t="shared" si="47"/>
        <v>0</v>
      </c>
      <c r="O122" s="113">
        <f t="shared" si="48"/>
        <v>0.14367816091954022</v>
      </c>
      <c r="P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5"/>
      <c r="BM122" s="25"/>
      <c r="BN122" s="25"/>
      <c r="BO122" s="25"/>
    </row>
    <row r="123" spans="1:67" s="23" customFormat="1" ht="13.5" customHeight="1">
      <c r="A123" s="34" t="s">
        <v>90</v>
      </c>
      <c r="B123" s="111">
        <f>方向別!I335</f>
        <v>0</v>
      </c>
      <c r="C123" s="111">
        <f>方向別!J335</f>
        <v>0</v>
      </c>
      <c r="D123" s="111">
        <f>方向別!K335</f>
        <v>1</v>
      </c>
      <c r="E123" s="111">
        <f>方向別!L335</f>
        <v>0</v>
      </c>
      <c r="F123" s="111">
        <f t="shared" si="43"/>
        <v>1</v>
      </c>
      <c r="G123" s="112">
        <f t="shared" si="44"/>
        <v>0</v>
      </c>
      <c r="H123" s="113">
        <f t="shared" si="45"/>
        <v>9.9108027750247768E-2</v>
      </c>
      <c r="I123" s="111">
        <f>SUM(方向別!I17,方向別!I176,方向別!I388)</f>
        <v>3</v>
      </c>
      <c r="J123" s="111">
        <f>SUM(方向別!J17,方向別!J176,方向別!J388)</f>
        <v>0</v>
      </c>
      <c r="K123" s="111">
        <f>SUM(方向別!K17,方向別!K176,方向別!K388)</f>
        <v>1</v>
      </c>
      <c r="L123" s="111">
        <f>SUM(方向別!L17,方向別!L176,方向別!L388)</f>
        <v>0</v>
      </c>
      <c r="M123" s="111">
        <f t="shared" si="46"/>
        <v>4</v>
      </c>
      <c r="N123" s="112">
        <f t="shared" si="47"/>
        <v>0</v>
      </c>
      <c r="O123" s="113">
        <f t="shared" si="48"/>
        <v>0.57471264367816088</v>
      </c>
      <c r="P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5"/>
      <c r="BM123" s="25"/>
      <c r="BN123" s="25"/>
      <c r="BO123" s="25"/>
    </row>
    <row r="124" spans="1:67" s="23" customFormat="1" ht="13.5" customHeight="1">
      <c r="A124" s="34" t="s">
        <v>91</v>
      </c>
      <c r="B124" s="111">
        <f>方向別!I336</f>
        <v>5</v>
      </c>
      <c r="C124" s="111">
        <f>方向別!J336</f>
        <v>1</v>
      </c>
      <c r="D124" s="111">
        <f>方向別!K336</f>
        <v>0</v>
      </c>
      <c r="E124" s="111">
        <f>方向別!L336</f>
        <v>0</v>
      </c>
      <c r="F124" s="111">
        <f t="shared" si="43"/>
        <v>6</v>
      </c>
      <c r="G124" s="112">
        <f t="shared" si="44"/>
        <v>16.666666666666664</v>
      </c>
      <c r="H124" s="113">
        <f t="shared" si="45"/>
        <v>0.59464816650148666</v>
      </c>
      <c r="I124" s="111">
        <f>SUM(方向別!I18,方向別!I177,方向別!I389)</f>
        <v>3</v>
      </c>
      <c r="J124" s="111">
        <f>SUM(方向別!J18,方向別!J177,方向別!J389)</f>
        <v>1</v>
      </c>
      <c r="K124" s="111">
        <f>SUM(方向別!K18,方向別!K177,方向別!K389)</f>
        <v>0</v>
      </c>
      <c r="L124" s="111">
        <f>SUM(方向別!L18,方向別!L177,方向別!L389)</f>
        <v>0</v>
      </c>
      <c r="M124" s="111">
        <f t="shared" si="46"/>
        <v>4</v>
      </c>
      <c r="N124" s="112">
        <f t="shared" si="47"/>
        <v>25</v>
      </c>
      <c r="O124" s="113">
        <f t="shared" si="48"/>
        <v>0.57471264367816088</v>
      </c>
      <c r="P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5"/>
      <c r="BM124" s="25"/>
      <c r="BN124" s="25"/>
      <c r="BO124" s="25"/>
    </row>
    <row r="125" spans="1:67" s="23" customFormat="1" ht="13.5" customHeight="1">
      <c r="A125" s="34" t="s">
        <v>92</v>
      </c>
      <c r="B125" s="111">
        <f>方向別!I337</f>
        <v>14</v>
      </c>
      <c r="C125" s="111">
        <f>方向別!J337</f>
        <v>0</v>
      </c>
      <c r="D125" s="111">
        <f>方向別!K337</f>
        <v>0</v>
      </c>
      <c r="E125" s="111">
        <f>方向別!L337</f>
        <v>0</v>
      </c>
      <c r="F125" s="111">
        <f t="shared" si="43"/>
        <v>14</v>
      </c>
      <c r="G125" s="112">
        <f t="shared" si="44"/>
        <v>0</v>
      </c>
      <c r="H125" s="113">
        <f t="shared" si="45"/>
        <v>1.3875123885034688</v>
      </c>
      <c r="I125" s="111">
        <f>SUM(方向別!I19,方向別!I178,方向別!I390)</f>
        <v>8</v>
      </c>
      <c r="J125" s="111">
        <f>SUM(方向別!J19,方向別!J178,方向別!J390)</f>
        <v>0</v>
      </c>
      <c r="K125" s="111">
        <f>SUM(方向別!K19,方向別!K178,方向別!K390)</f>
        <v>1</v>
      </c>
      <c r="L125" s="111">
        <f>SUM(方向別!L19,方向別!L178,方向別!L390)</f>
        <v>0</v>
      </c>
      <c r="M125" s="111">
        <f t="shared" si="46"/>
        <v>9</v>
      </c>
      <c r="N125" s="112">
        <f t="shared" si="47"/>
        <v>0</v>
      </c>
      <c r="O125" s="113">
        <f t="shared" si="48"/>
        <v>1.2931034482758621</v>
      </c>
      <c r="P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5"/>
      <c r="BM125" s="25"/>
      <c r="BN125" s="25"/>
      <c r="BO125" s="25"/>
    </row>
    <row r="126" spans="1:67" s="23" customFormat="1" ht="13.5" customHeight="1">
      <c r="A126" s="38" t="s">
        <v>9</v>
      </c>
      <c r="B126" s="114">
        <f>方向別!I338</f>
        <v>7</v>
      </c>
      <c r="C126" s="114">
        <f>方向別!J338</f>
        <v>0</v>
      </c>
      <c r="D126" s="114">
        <f>方向別!K338</f>
        <v>0</v>
      </c>
      <c r="E126" s="114">
        <f>方向別!L338</f>
        <v>0</v>
      </c>
      <c r="F126" s="114">
        <f>SUM(B126:E126)</f>
        <v>7</v>
      </c>
      <c r="G126" s="115">
        <f>IF(SUM(C126,E126)=0,0,SUM(C126,E126)/F126*100)</f>
        <v>0</v>
      </c>
      <c r="H126" s="116">
        <f t="shared" ref="H126:H165" si="49">IF(F126=0,0,F126/F$165*100)</f>
        <v>0.6937561942517344</v>
      </c>
      <c r="I126" s="114">
        <f>SUM(方向別!I20,方向別!I179,方向別!I391)</f>
        <v>4</v>
      </c>
      <c r="J126" s="114">
        <f>SUM(方向別!J20,方向別!J179,方向別!J391)</f>
        <v>0</v>
      </c>
      <c r="K126" s="114">
        <f>SUM(方向別!K20,方向別!K179,方向別!K391)</f>
        <v>0</v>
      </c>
      <c r="L126" s="114">
        <f>SUM(方向別!L20,方向別!L179,方向別!L391)</f>
        <v>2</v>
      </c>
      <c r="M126" s="114">
        <f>SUM(I126:L126)</f>
        <v>6</v>
      </c>
      <c r="N126" s="115">
        <f>IF(SUM(J126,L126)=0,0,SUM(J126,L126)/M126*100)</f>
        <v>33.333333333333329</v>
      </c>
      <c r="O126" s="116">
        <f t="shared" ref="O126:O165" si="50">IF(M126=0,0,M126/M$165*100)</f>
        <v>0.86206896551724133</v>
      </c>
      <c r="P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5"/>
      <c r="BM126" s="25"/>
      <c r="BN126" s="25"/>
      <c r="BO126" s="25"/>
    </row>
    <row r="127" spans="1:67" s="23" customFormat="1" ht="13.5" customHeight="1">
      <c r="A127" s="34" t="s">
        <v>10</v>
      </c>
      <c r="B127" s="111">
        <f>方向別!I339</f>
        <v>4</v>
      </c>
      <c r="C127" s="111">
        <f>方向別!J339</f>
        <v>0</v>
      </c>
      <c r="D127" s="111">
        <f>方向別!K339</f>
        <v>0</v>
      </c>
      <c r="E127" s="111">
        <f>方向別!L339</f>
        <v>0</v>
      </c>
      <c r="F127" s="111">
        <f t="shared" ref="F127:F165" si="51">SUM(B127:E127)</f>
        <v>4</v>
      </c>
      <c r="G127" s="112">
        <f t="shared" ref="G127:G136" si="52">IF(SUM(C127,E127)=0,0,SUM(C127,E127)/F127*100)</f>
        <v>0</v>
      </c>
      <c r="H127" s="113">
        <f t="shared" si="49"/>
        <v>0.39643211100099107</v>
      </c>
      <c r="I127" s="111">
        <f>SUM(方向別!I21,方向別!I180,方向別!I392)</f>
        <v>1</v>
      </c>
      <c r="J127" s="111">
        <f>SUM(方向別!J21,方向別!J180,方向別!J392)</f>
        <v>0</v>
      </c>
      <c r="K127" s="111">
        <f>SUM(方向別!K21,方向別!K180,方向別!K392)</f>
        <v>1</v>
      </c>
      <c r="L127" s="111">
        <f>SUM(方向別!L21,方向別!L180,方向別!L392)</f>
        <v>1</v>
      </c>
      <c r="M127" s="111">
        <f t="shared" ref="M127:M165" si="53">SUM(I127:L127)</f>
        <v>3</v>
      </c>
      <c r="N127" s="112">
        <f t="shared" ref="N127:N136" si="54">IF(SUM(J127,L127)=0,0,SUM(J127,L127)/M127*100)</f>
        <v>33.333333333333329</v>
      </c>
      <c r="O127" s="113">
        <f t="shared" si="50"/>
        <v>0.43103448275862066</v>
      </c>
      <c r="P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5"/>
      <c r="BM127" s="25"/>
      <c r="BN127" s="25"/>
      <c r="BO127" s="25"/>
    </row>
    <row r="128" spans="1:67" s="23" customFormat="1" ht="13.5" customHeight="1">
      <c r="A128" s="34" t="s">
        <v>11</v>
      </c>
      <c r="B128" s="111">
        <f>方向別!I340</f>
        <v>3</v>
      </c>
      <c r="C128" s="111">
        <f>方向別!J340</f>
        <v>0</v>
      </c>
      <c r="D128" s="111">
        <f>方向別!K340</f>
        <v>0</v>
      </c>
      <c r="E128" s="111">
        <f>方向別!L340</f>
        <v>1</v>
      </c>
      <c r="F128" s="111">
        <f t="shared" si="51"/>
        <v>4</v>
      </c>
      <c r="G128" s="112">
        <f t="shared" si="52"/>
        <v>25</v>
      </c>
      <c r="H128" s="113">
        <f t="shared" si="49"/>
        <v>0.39643211100099107</v>
      </c>
      <c r="I128" s="111">
        <f>SUM(方向別!I22,方向別!I181,方向別!I393)</f>
        <v>3</v>
      </c>
      <c r="J128" s="111">
        <f>SUM(方向別!J22,方向別!J181,方向別!J393)</f>
        <v>0</v>
      </c>
      <c r="K128" s="111">
        <f>SUM(方向別!K22,方向別!K181,方向別!K393)</f>
        <v>1</v>
      </c>
      <c r="L128" s="111">
        <f>SUM(方向別!L22,方向別!L181,方向別!L393)</f>
        <v>1</v>
      </c>
      <c r="M128" s="111">
        <f t="shared" si="53"/>
        <v>5</v>
      </c>
      <c r="N128" s="112">
        <f t="shared" si="54"/>
        <v>20</v>
      </c>
      <c r="O128" s="113">
        <f t="shared" si="50"/>
        <v>0.7183908045977011</v>
      </c>
      <c r="P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5"/>
      <c r="BM128" s="25"/>
      <c r="BN128" s="25"/>
      <c r="BO128" s="25"/>
    </row>
    <row r="129" spans="1:67" s="23" customFormat="1" ht="13.5" customHeight="1">
      <c r="A129" s="34" t="s">
        <v>12</v>
      </c>
      <c r="B129" s="111">
        <f>方向別!I341</f>
        <v>7</v>
      </c>
      <c r="C129" s="111">
        <f>方向別!J341</f>
        <v>1</v>
      </c>
      <c r="D129" s="111">
        <f>方向別!K341</f>
        <v>1</v>
      </c>
      <c r="E129" s="111">
        <f>方向別!L341</f>
        <v>0</v>
      </c>
      <c r="F129" s="111">
        <f t="shared" si="51"/>
        <v>9</v>
      </c>
      <c r="G129" s="112">
        <f t="shared" si="52"/>
        <v>11.111111111111111</v>
      </c>
      <c r="H129" s="113">
        <f t="shared" si="49"/>
        <v>0.89197224975222988</v>
      </c>
      <c r="I129" s="111">
        <f>SUM(方向別!I23,方向別!I182,方向別!I394)</f>
        <v>5</v>
      </c>
      <c r="J129" s="111">
        <f>SUM(方向別!J23,方向別!J182,方向別!J394)</f>
        <v>0</v>
      </c>
      <c r="K129" s="111">
        <f>SUM(方向別!K23,方向別!K182,方向別!K394)</f>
        <v>1</v>
      </c>
      <c r="L129" s="111">
        <f>SUM(方向別!L23,方向別!L182,方向別!L394)</f>
        <v>0</v>
      </c>
      <c r="M129" s="111">
        <f t="shared" si="53"/>
        <v>6</v>
      </c>
      <c r="N129" s="112">
        <f t="shared" si="54"/>
        <v>0</v>
      </c>
      <c r="O129" s="113">
        <f t="shared" si="50"/>
        <v>0.86206896551724133</v>
      </c>
      <c r="P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5"/>
      <c r="BM129" s="25"/>
      <c r="BN129" s="25"/>
      <c r="BO129" s="25"/>
    </row>
    <row r="130" spans="1:67" s="23" customFormat="1" ht="13.5" customHeight="1">
      <c r="A130" s="34" t="s">
        <v>13</v>
      </c>
      <c r="B130" s="111">
        <f>方向別!I342</f>
        <v>10</v>
      </c>
      <c r="C130" s="111">
        <f>方向別!J342</f>
        <v>0</v>
      </c>
      <c r="D130" s="111">
        <f>方向別!K342</f>
        <v>0</v>
      </c>
      <c r="E130" s="111">
        <f>方向別!L342</f>
        <v>0</v>
      </c>
      <c r="F130" s="111">
        <f t="shared" si="51"/>
        <v>10</v>
      </c>
      <c r="G130" s="112">
        <f t="shared" si="52"/>
        <v>0</v>
      </c>
      <c r="H130" s="113">
        <f t="shared" si="49"/>
        <v>0.99108027750247762</v>
      </c>
      <c r="I130" s="111">
        <f>SUM(方向別!I24,方向別!I183,方向別!I395)</f>
        <v>9</v>
      </c>
      <c r="J130" s="111">
        <f>SUM(方向別!J24,方向別!J183,方向別!J395)</f>
        <v>0</v>
      </c>
      <c r="K130" s="111">
        <f>SUM(方向別!K24,方向別!K183,方向別!K395)</f>
        <v>1</v>
      </c>
      <c r="L130" s="111">
        <f>SUM(方向別!L24,方向別!L183,方向別!L395)</f>
        <v>0</v>
      </c>
      <c r="M130" s="111">
        <f t="shared" si="53"/>
        <v>10</v>
      </c>
      <c r="N130" s="112">
        <f t="shared" si="54"/>
        <v>0</v>
      </c>
      <c r="O130" s="113">
        <f t="shared" si="50"/>
        <v>1.4367816091954022</v>
      </c>
      <c r="P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5"/>
      <c r="BM130" s="25"/>
      <c r="BN130" s="25"/>
      <c r="BO130" s="25"/>
    </row>
    <row r="131" spans="1:67" s="23" customFormat="1" ht="13.5" customHeight="1">
      <c r="A131" s="34" t="s">
        <v>14</v>
      </c>
      <c r="B131" s="111">
        <f>方向別!I343</f>
        <v>8</v>
      </c>
      <c r="C131" s="111">
        <f>方向別!J343</f>
        <v>0</v>
      </c>
      <c r="D131" s="111">
        <f>方向別!K343</f>
        <v>1</v>
      </c>
      <c r="E131" s="111">
        <f>方向別!L343</f>
        <v>0</v>
      </c>
      <c r="F131" s="111">
        <f t="shared" si="51"/>
        <v>9</v>
      </c>
      <c r="G131" s="112">
        <f t="shared" si="52"/>
        <v>0</v>
      </c>
      <c r="H131" s="113">
        <f t="shared" si="49"/>
        <v>0.89197224975222988</v>
      </c>
      <c r="I131" s="111">
        <f>SUM(方向別!I25,方向別!I184,方向別!I396)</f>
        <v>6</v>
      </c>
      <c r="J131" s="111">
        <f>SUM(方向別!J25,方向別!J184,方向別!J396)</f>
        <v>0</v>
      </c>
      <c r="K131" s="111">
        <f>SUM(方向別!K25,方向別!K184,方向別!K396)</f>
        <v>0</v>
      </c>
      <c r="L131" s="111">
        <f>SUM(方向別!L25,方向別!L184,方向別!L396)</f>
        <v>0</v>
      </c>
      <c r="M131" s="111">
        <f t="shared" si="53"/>
        <v>6</v>
      </c>
      <c r="N131" s="112">
        <f t="shared" si="54"/>
        <v>0</v>
      </c>
      <c r="O131" s="113">
        <f t="shared" si="50"/>
        <v>0.86206896551724133</v>
      </c>
      <c r="P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5"/>
      <c r="BM131" s="25"/>
      <c r="BN131" s="25"/>
      <c r="BO131" s="25"/>
    </row>
    <row r="132" spans="1:67" s="23" customFormat="1" ht="13.5" customHeight="1">
      <c r="A132" s="30" t="s">
        <v>15</v>
      </c>
      <c r="B132" s="117">
        <f>SUM(B126:B131)</f>
        <v>39</v>
      </c>
      <c r="C132" s="117">
        <f>SUM(C126:C131)</f>
        <v>1</v>
      </c>
      <c r="D132" s="117">
        <f>SUM(D126:D131)</f>
        <v>2</v>
      </c>
      <c r="E132" s="117">
        <f>SUM(E126:E131)</f>
        <v>1</v>
      </c>
      <c r="F132" s="117">
        <f t="shared" si="51"/>
        <v>43</v>
      </c>
      <c r="G132" s="118">
        <f t="shared" si="52"/>
        <v>4.6511627906976747</v>
      </c>
      <c r="H132" s="119">
        <f t="shared" si="49"/>
        <v>4.2616451932606543</v>
      </c>
      <c r="I132" s="117">
        <f>SUM(I126:I131)</f>
        <v>28</v>
      </c>
      <c r="J132" s="117">
        <f>SUM(J126:J131)</f>
        <v>0</v>
      </c>
      <c r="K132" s="117">
        <f>SUM(K126:K131)</f>
        <v>4</v>
      </c>
      <c r="L132" s="117">
        <f>SUM(L126:L131)</f>
        <v>4</v>
      </c>
      <c r="M132" s="117">
        <f t="shared" si="53"/>
        <v>36</v>
      </c>
      <c r="N132" s="118">
        <f t="shared" si="54"/>
        <v>11.111111111111111</v>
      </c>
      <c r="O132" s="119">
        <f t="shared" si="50"/>
        <v>5.1724137931034484</v>
      </c>
      <c r="P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5"/>
      <c r="BM132" s="25"/>
      <c r="BN132" s="25"/>
      <c r="BO132" s="25"/>
    </row>
    <row r="133" spans="1:67" s="23" customFormat="1" ht="13.5" customHeight="1">
      <c r="A133" s="38" t="s">
        <v>16</v>
      </c>
      <c r="B133" s="114">
        <f>方向別!I345</f>
        <v>7</v>
      </c>
      <c r="C133" s="114">
        <f>方向別!J345</f>
        <v>0</v>
      </c>
      <c r="D133" s="114">
        <f>方向別!K345</f>
        <v>0</v>
      </c>
      <c r="E133" s="114">
        <f>方向別!L345</f>
        <v>0</v>
      </c>
      <c r="F133" s="114">
        <f t="shared" si="51"/>
        <v>7</v>
      </c>
      <c r="G133" s="115">
        <f t="shared" si="52"/>
        <v>0</v>
      </c>
      <c r="H133" s="116">
        <f t="shared" si="49"/>
        <v>0.6937561942517344</v>
      </c>
      <c r="I133" s="114">
        <f>SUM(方向別!I27,方向別!I186,方向別!I398)</f>
        <v>8</v>
      </c>
      <c r="J133" s="114">
        <f>SUM(方向別!J27,方向別!J186,方向別!J398)</f>
        <v>0</v>
      </c>
      <c r="K133" s="114">
        <f>SUM(方向別!K27,方向別!K186,方向別!K398)</f>
        <v>1</v>
      </c>
      <c r="L133" s="114">
        <f>SUM(方向別!L27,方向別!L186,方向別!L398)</f>
        <v>0</v>
      </c>
      <c r="M133" s="114">
        <f t="shared" si="53"/>
        <v>9</v>
      </c>
      <c r="N133" s="115">
        <f t="shared" si="54"/>
        <v>0</v>
      </c>
      <c r="O133" s="116">
        <f t="shared" si="50"/>
        <v>1.2931034482758621</v>
      </c>
      <c r="P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5"/>
      <c r="BM133" s="25"/>
      <c r="BN133" s="25"/>
      <c r="BO133" s="25"/>
    </row>
    <row r="134" spans="1:67" s="23" customFormat="1" ht="13.5" customHeight="1">
      <c r="A134" s="34" t="s">
        <v>17</v>
      </c>
      <c r="B134" s="111">
        <f>方向別!I346</f>
        <v>15</v>
      </c>
      <c r="C134" s="111">
        <f>方向別!J346</f>
        <v>0</v>
      </c>
      <c r="D134" s="111">
        <f>方向別!K346</f>
        <v>1</v>
      </c>
      <c r="E134" s="111">
        <f>方向別!L346</f>
        <v>0</v>
      </c>
      <c r="F134" s="111">
        <f t="shared" si="51"/>
        <v>16</v>
      </c>
      <c r="G134" s="112">
        <f t="shared" si="52"/>
        <v>0</v>
      </c>
      <c r="H134" s="113">
        <f t="shared" si="49"/>
        <v>1.5857284440039643</v>
      </c>
      <c r="I134" s="111">
        <f>SUM(方向別!I28,方向別!I187,方向別!I399)</f>
        <v>2</v>
      </c>
      <c r="J134" s="111">
        <f>SUM(方向別!J28,方向別!J187,方向別!J399)</f>
        <v>0</v>
      </c>
      <c r="K134" s="111">
        <f>SUM(方向別!K28,方向別!K187,方向別!K399)</f>
        <v>0</v>
      </c>
      <c r="L134" s="111">
        <f>SUM(方向別!L28,方向別!L187,方向別!L399)</f>
        <v>0</v>
      </c>
      <c r="M134" s="111">
        <f t="shared" si="53"/>
        <v>2</v>
      </c>
      <c r="N134" s="112">
        <f t="shared" si="54"/>
        <v>0</v>
      </c>
      <c r="O134" s="113">
        <f t="shared" si="50"/>
        <v>0.28735632183908044</v>
      </c>
      <c r="P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5"/>
      <c r="BM134" s="25"/>
      <c r="BN134" s="25"/>
      <c r="BO134" s="25"/>
    </row>
    <row r="135" spans="1:67" s="23" customFormat="1" ht="13.5" customHeight="1">
      <c r="A135" s="34" t="s">
        <v>18</v>
      </c>
      <c r="B135" s="111">
        <f>方向別!I347</f>
        <v>9</v>
      </c>
      <c r="C135" s="111">
        <f>方向別!J347</f>
        <v>0</v>
      </c>
      <c r="D135" s="111">
        <f>方向別!K347</f>
        <v>1</v>
      </c>
      <c r="E135" s="111">
        <f>方向別!L347</f>
        <v>0</v>
      </c>
      <c r="F135" s="111">
        <f t="shared" si="51"/>
        <v>10</v>
      </c>
      <c r="G135" s="112">
        <f t="shared" si="52"/>
        <v>0</v>
      </c>
      <c r="H135" s="113">
        <f t="shared" si="49"/>
        <v>0.99108027750247762</v>
      </c>
      <c r="I135" s="111">
        <f>SUM(方向別!I29,方向別!I188,方向別!I400)</f>
        <v>4</v>
      </c>
      <c r="J135" s="111">
        <f>SUM(方向別!J29,方向別!J188,方向別!J400)</f>
        <v>1</v>
      </c>
      <c r="K135" s="111">
        <f>SUM(方向別!K29,方向別!K188,方向別!K400)</f>
        <v>0</v>
      </c>
      <c r="L135" s="111">
        <f>SUM(方向別!L29,方向別!L188,方向別!L400)</f>
        <v>0</v>
      </c>
      <c r="M135" s="111">
        <f t="shared" si="53"/>
        <v>5</v>
      </c>
      <c r="N135" s="112">
        <f t="shared" si="54"/>
        <v>20</v>
      </c>
      <c r="O135" s="113">
        <f t="shared" si="50"/>
        <v>0.7183908045977011</v>
      </c>
      <c r="P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5"/>
      <c r="BM135" s="25"/>
      <c r="BN135" s="25"/>
      <c r="BO135" s="25"/>
    </row>
    <row r="136" spans="1:67" s="23" customFormat="1" ht="13.5" customHeight="1">
      <c r="A136" s="34" t="s">
        <v>19</v>
      </c>
      <c r="B136" s="111">
        <f>方向別!I348</f>
        <v>6</v>
      </c>
      <c r="C136" s="111">
        <f>方向別!J348</f>
        <v>0</v>
      </c>
      <c r="D136" s="111">
        <f>方向別!K348</f>
        <v>0</v>
      </c>
      <c r="E136" s="111">
        <f>方向別!L348</f>
        <v>0</v>
      </c>
      <c r="F136" s="111">
        <f t="shared" si="51"/>
        <v>6</v>
      </c>
      <c r="G136" s="112">
        <f t="shared" si="52"/>
        <v>0</v>
      </c>
      <c r="H136" s="113">
        <f t="shared" si="49"/>
        <v>0.59464816650148666</v>
      </c>
      <c r="I136" s="111">
        <f>SUM(方向別!I30,方向別!I189,方向別!I401)</f>
        <v>11</v>
      </c>
      <c r="J136" s="111">
        <f>SUM(方向別!J30,方向別!J189,方向別!J401)</f>
        <v>0</v>
      </c>
      <c r="K136" s="111">
        <f>SUM(方向別!K30,方向別!K189,方向別!K401)</f>
        <v>2</v>
      </c>
      <c r="L136" s="111">
        <f>SUM(方向別!L30,方向別!L189,方向別!L401)</f>
        <v>0</v>
      </c>
      <c r="M136" s="111">
        <f t="shared" si="53"/>
        <v>13</v>
      </c>
      <c r="N136" s="112">
        <f t="shared" si="54"/>
        <v>0</v>
      </c>
      <c r="O136" s="113">
        <f t="shared" si="50"/>
        <v>1.8678160919540232</v>
      </c>
      <c r="P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5"/>
      <c r="BM136" s="25"/>
      <c r="BN136" s="25"/>
      <c r="BO136" s="25"/>
    </row>
    <row r="137" spans="1:67" s="23" customFormat="1" ht="13.5" customHeight="1">
      <c r="A137" s="34" t="s">
        <v>20</v>
      </c>
      <c r="B137" s="111">
        <f>方向別!I349</f>
        <v>6</v>
      </c>
      <c r="C137" s="111">
        <f>方向別!J349</f>
        <v>0</v>
      </c>
      <c r="D137" s="111">
        <f>方向別!K349</f>
        <v>1</v>
      </c>
      <c r="E137" s="111">
        <f>方向別!L349</f>
        <v>0</v>
      </c>
      <c r="F137" s="111">
        <f t="shared" si="51"/>
        <v>7</v>
      </c>
      <c r="G137" s="112">
        <f>IF(SUM(C137,E137)=0,0,SUM(C137,E137)/F137*100)</f>
        <v>0</v>
      </c>
      <c r="H137" s="113">
        <f t="shared" si="49"/>
        <v>0.6937561942517344</v>
      </c>
      <c r="I137" s="111">
        <f>SUM(方向別!I31,方向別!I190,方向別!I402)</f>
        <v>4</v>
      </c>
      <c r="J137" s="111">
        <f>SUM(方向別!J31,方向別!J190,方向別!J402)</f>
        <v>1</v>
      </c>
      <c r="K137" s="111">
        <f>SUM(方向別!K31,方向別!K190,方向別!K402)</f>
        <v>0</v>
      </c>
      <c r="L137" s="111">
        <f>SUM(方向別!L31,方向別!L190,方向別!L402)</f>
        <v>0</v>
      </c>
      <c r="M137" s="111">
        <f t="shared" si="53"/>
        <v>5</v>
      </c>
      <c r="N137" s="112">
        <f>IF(SUM(J137,L137)=0,0,SUM(J137,L137)/M137*100)</f>
        <v>20</v>
      </c>
      <c r="O137" s="113">
        <f t="shared" si="50"/>
        <v>0.7183908045977011</v>
      </c>
      <c r="P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5"/>
      <c r="BM137" s="25"/>
      <c r="BN137" s="25"/>
      <c r="BO137" s="25"/>
    </row>
    <row r="138" spans="1:67" s="23" customFormat="1" ht="13.5" customHeight="1">
      <c r="A138" s="34" t="s">
        <v>21</v>
      </c>
      <c r="B138" s="111">
        <f>方向別!I350</f>
        <v>20</v>
      </c>
      <c r="C138" s="111">
        <f>方向別!J350</f>
        <v>1</v>
      </c>
      <c r="D138" s="111">
        <f>方向別!K350</f>
        <v>0</v>
      </c>
      <c r="E138" s="111">
        <f>方向別!L350</f>
        <v>0</v>
      </c>
      <c r="F138" s="111">
        <f t="shared" si="51"/>
        <v>21</v>
      </c>
      <c r="G138" s="112">
        <f>IF(SUM(C138,E138)=0,0,SUM(C138,E138)/F138*100)</f>
        <v>4.7619047619047619</v>
      </c>
      <c r="H138" s="113">
        <f t="shared" si="49"/>
        <v>2.0812685827552033</v>
      </c>
      <c r="I138" s="111">
        <f>SUM(方向別!I32,方向別!I191,方向別!I403)</f>
        <v>7</v>
      </c>
      <c r="J138" s="111">
        <f>SUM(方向別!J32,方向別!J191,方向別!J403)</f>
        <v>0</v>
      </c>
      <c r="K138" s="111">
        <f>SUM(方向別!K32,方向別!K191,方向別!K403)</f>
        <v>0</v>
      </c>
      <c r="L138" s="111">
        <f>SUM(方向別!L32,方向別!L191,方向別!L403)</f>
        <v>0</v>
      </c>
      <c r="M138" s="111">
        <f t="shared" si="53"/>
        <v>7</v>
      </c>
      <c r="N138" s="112">
        <f>IF(SUM(J138,L138)=0,0,SUM(J138,L138)/M138*100)</f>
        <v>0</v>
      </c>
      <c r="O138" s="113">
        <f t="shared" si="50"/>
        <v>1.0057471264367817</v>
      </c>
      <c r="P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5"/>
      <c r="BM138" s="25"/>
      <c r="BN138" s="25"/>
      <c r="BO138" s="25"/>
    </row>
    <row r="139" spans="1:67" s="23" customFormat="1" ht="13.5" customHeight="1">
      <c r="A139" s="30" t="s">
        <v>15</v>
      </c>
      <c r="B139" s="117">
        <f>SUM(B133:B138)</f>
        <v>63</v>
      </c>
      <c r="C139" s="117">
        <f>SUM(C133:C138)</f>
        <v>1</v>
      </c>
      <c r="D139" s="117">
        <f>SUM(D133:D138)</f>
        <v>3</v>
      </c>
      <c r="E139" s="117">
        <f>SUM(E133:E138)</f>
        <v>0</v>
      </c>
      <c r="F139" s="117">
        <f t="shared" si="51"/>
        <v>67</v>
      </c>
      <c r="G139" s="118">
        <f>IF(SUM(C139,E139)=0,0,SUM(C139,E139)/F139*100)</f>
        <v>1.4925373134328357</v>
      </c>
      <c r="H139" s="119">
        <f t="shared" si="49"/>
        <v>6.6402378592666009</v>
      </c>
      <c r="I139" s="117">
        <f>SUM(I133:I138)</f>
        <v>36</v>
      </c>
      <c r="J139" s="117">
        <f>SUM(J133:J138)</f>
        <v>2</v>
      </c>
      <c r="K139" s="117">
        <f>SUM(K133:K138)</f>
        <v>3</v>
      </c>
      <c r="L139" s="117">
        <f>SUM(L133:L138)</f>
        <v>0</v>
      </c>
      <c r="M139" s="117">
        <f t="shared" si="53"/>
        <v>41</v>
      </c>
      <c r="N139" s="118">
        <f>IF(SUM(J139,L139)=0,0,SUM(J139,L139)/M139*100)</f>
        <v>4.8780487804878048</v>
      </c>
      <c r="O139" s="119">
        <f t="shared" si="50"/>
        <v>5.8908045977011492</v>
      </c>
      <c r="P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5"/>
      <c r="BM139" s="25"/>
      <c r="BN139" s="25"/>
      <c r="BO139" s="25"/>
    </row>
    <row r="140" spans="1:67" s="23" customFormat="1" ht="13.5" customHeight="1">
      <c r="A140" s="34" t="s">
        <v>22</v>
      </c>
      <c r="B140" s="111">
        <f>方向別!I352</f>
        <v>63</v>
      </c>
      <c r="C140" s="111">
        <f>方向別!J352</f>
        <v>0</v>
      </c>
      <c r="D140" s="111">
        <f>方向別!K352</f>
        <v>4</v>
      </c>
      <c r="E140" s="111">
        <f>方向別!L352</f>
        <v>3</v>
      </c>
      <c r="F140" s="111">
        <f t="shared" si="51"/>
        <v>70</v>
      </c>
      <c r="G140" s="112">
        <f t="shared" ref="G140:G165" si="55">IF(SUM(C140,E140)=0,0,SUM(C140,E140)/F140*100)</f>
        <v>4.2857142857142856</v>
      </c>
      <c r="H140" s="113">
        <f t="shared" si="49"/>
        <v>6.9375619425173438</v>
      </c>
      <c r="I140" s="111">
        <f>SUM(方向別!I34,方向別!I193,方向別!I405)</f>
        <v>37</v>
      </c>
      <c r="J140" s="111">
        <f>SUM(方向別!J34,方向別!J193,方向別!J405)</f>
        <v>1</v>
      </c>
      <c r="K140" s="111">
        <f>SUM(方向別!K34,方向別!K193,方向別!K405)</f>
        <v>5</v>
      </c>
      <c r="L140" s="111">
        <f>SUM(方向別!L34,方向別!L193,方向別!L405)</f>
        <v>0</v>
      </c>
      <c r="M140" s="111">
        <f t="shared" si="53"/>
        <v>43</v>
      </c>
      <c r="N140" s="112">
        <f t="shared" ref="N140:N165" si="56">IF(SUM(J140,L140)=0,0,SUM(J140,L140)/M140*100)</f>
        <v>2.3255813953488373</v>
      </c>
      <c r="O140" s="113">
        <f t="shared" si="50"/>
        <v>6.1781609195402298</v>
      </c>
      <c r="P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5"/>
      <c r="BM140" s="25"/>
      <c r="BN140" s="25"/>
      <c r="BO140" s="25"/>
    </row>
    <row r="141" spans="1:67" s="23" customFormat="1" ht="13.5" customHeight="1">
      <c r="A141" s="34" t="s">
        <v>23</v>
      </c>
      <c r="B141" s="111">
        <f>方向別!I353</f>
        <v>45</v>
      </c>
      <c r="C141" s="111">
        <f>方向別!J353</f>
        <v>0</v>
      </c>
      <c r="D141" s="111">
        <f>方向別!K353</f>
        <v>13</v>
      </c>
      <c r="E141" s="111">
        <f>方向別!L353</f>
        <v>1</v>
      </c>
      <c r="F141" s="111">
        <f t="shared" si="51"/>
        <v>59</v>
      </c>
      <c r="G141" s="112">
        <f t="shared" si="55"/>
        <v>1.6949152542372881</v>
      </c>
      <c r="H141" s="113">
        <f t="shared" si="49"/>
        <v>5.8473736372646181</v>
      </c>
      <c r="I141" s="111">
        <f>SUM(方向別!I35,方向別!I194,方向別!I406)</f>
        <v>30</v>
      </c>
      <c r="J141" s="111">
        <f>SUM(方向別!J35,方向別!J194,方向別!J406)</f>
        <v>0</v>
      </c>
      <c r="K141" s="111">
        <f>SUM(方向別!K35,方向別!K194,方向別!K406)</f>
        <v>4</v>
      </c>
      <c r="L141" s="111">
        <f>SUM(方向別!L35,方向別!L194,方向別!L406)</f>
        <v>4</v>
      </c>
      <c r="M141" s="111">
        <f t="shared" si="53"/>
        <v>38</v>
      </c>
      <c r="N141" s="112">
        <f t="shared" si="56"/>
        <v>10.526315789473683</v>
      </c>
      <c r="O141" s="113">
        <f t="shared" si="50"/>
        <v>5.4597701149425291</v>
      </c>
      <c r="P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5"/>
      <c r="BM141" s="25"/>
      <c r="BN141" s="25"/>
      <c r="BO141" s="25"/>
    </row>
    <row r="142" spans="1:67" s="23" customFormat="1" ht="13.5" customHeight="1">
      <c r="A142" s="34" t="s">
        <v>24</v>
      </c>
      <c r="B142" s="111">
        <f>方向別!I354</f>
        <v>48</v>
      </c>
      <c r="C142" s="111">
        <f>方向別!J354</f>
        <v>1</v>
      </c>
      <c r="D142" s="111">
        <f>方向別!K354</f>
        <v>10</v>
      </c>
      <c r="E142" s="111">
        <f>方向別!L354</f>
        <v>1</v>
      </c>
      <c r="F142" s="111">
        <f t="shared" si="51"/>
        <v>60</v>
      </c>
      <c r="G142" s="112">
        <f t="shared" si="55"/>
        <v>3.3333333333333335</v>
      </c>
      <c r="H142" s="113">
        <f t="shared" si="49"/>
        <v>5.9464816650148657</v>
      </c>
      <c r="I142" s="111">
        <f>SUM(方向別!I36,方向別!I195,方向別!I407)</f>
        <v>44</v>
      </c>
      <c r="J142" s="111">
        <f>SUM(方向別!J36,方向別!J195,方向別!J407)</f>
        <v>0</v>
      </c>
      <c r="K142" s="111">
        <f>SUM(方向別!K36,方向別!K195,方向別!K407)</f>
        <v>7</v>
      </c>
      <c r="L142" s="111">
        <f>SUM(方向別!L36,方向別!L195,方向別!L407)</f>
        <v>1</v>
      </c>
      <c r="M142" s="111">
        <f t="shared" si="53"/>
        <v>52</v>
      </c>
      <c r="N142" s="112">
        <f t="shared" si="56"/>
        <v>1.9230769230769231</v>
      </c>
      <c r="O142" s="113">
        <f t="shared" si="50"/>
        <v>7.4712643678160928</v>
      </c>
      <c r="P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5"/>
      <c r="BM142" s="25"/>
      <c r="BN142" s="25"/>
      <c r="BO142" s="25"/>
    </row>
    <row r="143" spans="1:67" s="23" customFormat="1" ht="13.5" customHeight="1">
      <c r="A143" s="34" t="s">
        <v>25</v>
      </c>
      <c r="B143" s="111">
        <f>方向別!I355</f>
        <v>45</v>
      </c>
      <c r="C143" s="111">
        <f>方向別!J355</f>
        <v>0</v>
      </c>
      <c r="D143" s="111">
        <f>方向別!K355</f>
        <v>3</v>
      </c>
      <c r="E143" s="111">
        <f>方向別!L355</f>
        <v>2</v>
      </c>
      <c r="F143" s="111">
        <f t="shared" si="51"/>
        <v>50</v>
      </c>
      <c r="G143" s="112">
        <f t="shared" si="55"/>
        <v>4</v>
      </c>
      <c r="H143" s="113">
        <f t="shared" si="49"/>
        <v>4.9554013875123886</v>
      </c>
      <c r="I143" s="111">
        <f>SUM(方向別!I37,方向別!I196,方向別!I408)</f>
        <v>37</v>
      </c>
      <c r="J143" s="111">
        <f>SUM(方向別!J37,方向別!J196,方向別!J408)</f>
        <v>0</v>
      </c>
      <c r="K143" s="111">
        <f>SUM(方向別!K37,方向別!K196,方向別!K408)</f>
        <v>6</v>
      </c>
      <c r="L143" s="111">
        <f>SUM(方向別!L37,方向別!L196,方向別!L408)</f>
        <v>2</v>
      </c>
      <c r="M143" s="111">
        <f t="shared" si="53"/>
        <v>45</v>
      </c>
      <c r="N143" s="112">
        <f t="shared" si="56"/>
        <v>4.4444444444444446</v>
      </c>
      <c r="O143" s="113">
        <f t="shared" si="50"/>
        <v>6.4655172413793105</v>
      </c>
      <c r="P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5"/>
      <c r="BM143" s="25"/>
      <c r="BN143" s="25"/>
      <c r="BO143" s="25"/>
    </row>
    <row r="144" spans="1:67" s="23" customFormat="1" ht="13.5" customHeight="1">
      <c r="A144" s="34" t="s">
        <v>26</v>
      </c>
      <c r="B144" s="111">
        <f>方向別!I356</f>
        <v>41</v>
      </c>
      <c r="C144" s="111">
        <f>方向別!J356</f>
        <v>1</v>
      </c>
      <c r="D144" s="111">
        <f>方向別!K356</f>
        <v>7</v>
      </c>
      <c r="E144" s="111">
        <f>方向別!L356</f>
        <v>2</v>
      </c>
      <c r="F144" s="111">
        <f t="shared" si="51"/>
        <v>51</v>
      </c>
      <c r="G144" s="112">
        <f t="shared" si="55"/>
        <v>5.8823529411764701</v>
      </c>
      <c r="H144" s="113">
        <f t="shared" si="49"/>
        <v>5.0545094152626362</v>
      </c>
      <c r="I144" s="111">
        <f>SUM(方向別!I38,方向別!I197,方向別!I409)</f>
        <v>40</v>
      </c>
      <c r="J144" s="111">
        <f>SUM(方向別!J38,方向別!J197,方向別!J409)</f>
        <v>0</v>
      </c>
      <c r="K144" s="111">
        <f>SUM(方向別!K38,方向別!K197,方向別!K409)</f>
        <v>6</v>
      </c>
      <c r="L144" s="111">
        <f>SUM(方向別!L38,方向別!L197,方向別!L409)</f>
        <v>2</v>
      </c>
      <c r="M144" s="111">
        <f t="shared" si="53"/>
        <v>48</v>
      </c>
      <c r="N144" s="112">
        <f t="shared" si="56"/>
        <v>4.1666666666666661</v>
      </c>
      <c r="O144" s="113">
        <f t="shared" si="50"/>
        <v>6.8965517241379306</v>
      </c>
      <c r="P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5"/>
      <c r="BM144" s="25"/>
      <c r="BN144" s="25"/>
      <c r="BO144" s="25"/>
    </row>
    <row r="145" spans="1:67" s="23" customFormat="1" ht="13.5" customHeight="1">
      <c r="A145" s="34" t="s">
        <v>27</v>
      </c>
      <c r="B145" s="111">
        <f>方向別!I357</f>
        <v>39</v>
      </c>
      <c r="C145" s="111">
        <f>方向別!J357</f>
        <v>2</v>
      </c>
      <c r="D145" s="111">
        <f>方向別!K357</f>
        <v>4</v>
      </c>
      <c r="E145" s="111">
        <f>方向別!L357</f>
        <v>2</v>
      </c>
      <c r="F145" s="111">
        <f t="shared" si="51"/>
        <v>47</v>
      </c>
      <c r="G145" s="112">
        <f t="shared" si="55"/>
        <v>8.5106382978723403</v>
      </c>
      <c r="H145" s="113">
        <f t="shared" si="49"/>
        <v>4.6580773042616448</v>
      </c>
      <c r="I145" s="111">
        <f>SUM(方向別!I39,方向別!I198,方向別!I410)</f>
        <v>47</v>
      </c>
      <c r="J145" s="111">
        <f>SUM(方向別!J39,方向別!J198,方向別!J410)</f>
        <v>2</v>
      </c>
      <c r="K145" s="111">
        <f>SUM(方向別!K39,方向別!K198,方向別!K410)</f>
        <v>4</v>
      </c>
      <c r="L145" s="111">
        <f>SUM(方向別!L39,方向別!L198,方向別!L410)</f>
        <v>1</v>
      </c>
      <c r="M145" s="111">
        <f t="shared" si="53"/>
        <v>54</v>
      </c>
      <c r="N145" s="112">
        <f t="shared" si="56"/>
        <v>5.5555555555555554</v>
      </c>
      <c r="O145" s="113">
        <f t="shared" si="50"/>
        <v>7.7586206896551726</v>
      </c>
      <c r="P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5"/>
      <c r="BM145" s="25"/>
      <c r="BN145" s="25"/>
      <c r="BO145" s="25"/>
    </row>
    <row r="146" spans="1:67" s="23" customFormat="1" ht="13.5" customHeight="1">
      <c r="A146" s="34" t="s">
        <v>28</v>
      </c>
      <c r="B146" s="111">
        <f>方向別!I358</f>
        <v>65</v>
      </c>
      <c r="C146" s="111">
        <f>方向別!J358</f>
        <v>2</v>
      </c>
      <c r="D146" s="111">
        <f>方向別!K358</f>
        <v>5</v>
      </c>
      <c r="E146" s="111">
        <f>方向別!L358</f>
        <v>4</v>
      </c>
      <c r="F146" s="111">
        <f t="shared" si="51"/>
        <v>76</v>
      </c>
      <c r="G146" s="112">
        <f t="shared" si="55"/>
        <v>7.8947368421052628</v>
      </c>
      <c r="H146" s="113">
        <f t="shared" si="49"/>
        <v>7.5322101090188305</v>
      </c>
      <c r="I146" s="111">
        <f>SUM(方向別!I40,方向別!I199,方向別!I411)</f>
        <v>58</v>
      </c>
      <c r="J146" s="111">
        <f>SUM(方向別!J40,方向別!J199,方向別!J411)</f>
        <v>1</v>
      </c>
      <c r="K146" s="111">
        <f>SUM(方向別!K40,方向別!K199,方向別!K411)</f>
        <v>3</v>
      </c>
      <c r="L146" s="111">
        <f>SUM(方向別!L40,方向別!L199,方向別!L411)</f>
        <v>2</v>
      </c>
      <c r="M146" s="111">
        <f t="shared" si="53"/>
        <v>64</v>
      </c>
      <c r="N146" s="112">
        <f t="shared" si="56"/>
        <v>4.6875</v>
      </c>
      <c r="O146" s="113">
        <f t="shared" si="50"/>
        <v>9.1954022988505741</v>
      </c>
      <c r="P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5"/>
      <c r="BM146" s="25"/>
      <c r="BN146" s="25"/>
      <c r="BO146" s="25"/>
    </row>
    <row r="147" spans="1:67" s="23" customFormat="1" ht="13.5" customHeight="1">
      <c r="A147" s="34" t="s">
        <v>51</v>
      </c>
      <c r="B147" s="111">
        <f>方向別!I359</f>
        <v>84</v>
      </c>
      <c r="C147" s="111">
        <f>方向別!J359</f>
        <v>0</v>
      </c>
      <c r="D147" s="111">
        <f>方向別!K359</f>
        <v>5</v>
      </c>
      <c r="E147" s="111">
        <f>方向別!L359</f>
        <v>3</v>
      </c>
      <c r="F147" s="111">
        <f t="shared" si="51"/>
        <v>92</v>
      </c>
      <c r="G147" s="112">
        <f t="shared" si="55"/>
        <v>3.2608695652173911</v>
      </c>
      <c r="H147" s="113">
        <f t="shared" si="49"/>
        <v>9.1179385530227943</v>
      </c>
      <c r="I147" s="111">
        <f>SUM(方向別!I41,方向別!I200,方向別!I412)</f>
        <v>37</v>
      </c>
      <c r="J147" s="111">
        <f>SUM(方向別!J41,方向別!J200,方向別!J412)</f>
        <v>2</v>
      </c>
      <c r="K147" s="111">
        <f>SUM(方向別!K41,方向別!K200,方向別!K412)</f>
        <v>3</v>
      </c>
      <c r="L147" s="111">
        <f>SUM(方向別!L41,方向別!L200,方向別!L412)</f>
        <v>1</v>
      </c>
      <c r="M147" s="111">
        <f t="shared" si="53"/>
        <v>43</v>
      </c>
      <c r="N147" s="112">
        <f t="shared" si="56"/>
        <v>6.9767441860465116</v>
      </c>
      <c r="O147" s="113">
        <f t="shared" si="50"/>
        <v>6.1781609195402298</v>
      </c>
      <c r="P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5"/>
      <c r="BM147" s="25"/>
      <c r="BN147" s="25"/>
      <c r="BO147" s="25"/>
    </row>
    <row r="148" spans="1:67" s="23" customFormat="1" ht="13.5" customHeight="1">
      <c r="A148" s="38" t="s">
        <v>29</v>
      </c>
      <c r="B148" s="114">
        <f>方向別!I360</f>
        <v>13</v>
      </c>
      <c r="C148" s="114">
        <f>方向別!J360</f>
        <v>0</v>
      </c>
      <c r="D148" s="114">
        <f>方向別!K360</f>
        <v>0</v>
      </c>
      <c r="E148" s="114">
        <f>方向別!L360</f>
        <v>0</v>
      </c>
      <c r="F148" s="114">
        <f t="shared" si="51"/>
        <v>13</v>
      </c>
      <c r="G148" s="115">
        <f t="shared" si="55"/>
        <v>0</v>
      </c>
      <c r="H148" s="116">
        <f t="shared" si="49"/>
        <v>1.288404360753221</v>
      </c>
      <c r="I148" s="114">
        <f>SUM(方向別!I42,方向別!I201,方向別!I413)</f>
        <v>12</v>
      </c>
      <c r="J148" s="114">
        <f>SUM(方向別!J42,方向別!J201,方向別!J413)</f>
        <v>0</v>
      </c>
      <c r="K148" s="114">
        <f>SUM(方向別!K42,方向別!K201,方向別!K413)</f>
        <v>1</v>
      </c>
      <c r="L148" s="114">
        <f>SUM(方向別!L42,方向別!L201,方向別!L413)</f>
        <v>0</v>
      </c>
      <c r="M148" s="114">
        <f t="shared" si="53"/>
        <v>13</v>
      </c>
      <c r="N148" s="115">
        <f t="shared" si="56"/>
        <v>0</v>
      </c>
      <c r="O148" s="116">
        <f t="shared" si="50"/>
        <v>1.8678160919540232</v>
      </c>
      <c r="P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5"/>
      <c r="BM148" s="25"/>
      <c r="BN148" s="25"/>
      <c r="BO148" s="25"/>
    </row>
    <row r="149" spans="1:67" s="23" customFormat="1" ht="13.5" customHeight="1">
      <c r="A149" s="34" t="s">
        <v>30</v>
      </c>
      <c r="B149" s="111">
        <f>方向別!I361</f>
        <v>18</v>
      </c>
      <c r="C149" s="111">
        <f>方向別!J361</f>
        <v>0</v>
      </c>
      <c r="D149" s="111">
        <f>方向別!K361</f>
        <v>2</v>
      </c>
      <c r="E149" s="111">
        <f>方向別!L361</f>
        <v>0</v>
      </c>
      <c r="F149" s="111">
        <f t="shared" si="51"/>
        <v>20</v>
      </c>
      <c r="G149" s="112">
        <f t="shared" si="55"/>
        <v>0</v>
      </c>
      <c r="H149" s="113">
        <f t="shared" si="49"/>
        <v>1.9821605550049552</v>
      </c>
      <c r="I149" s="111">
        <f>SUM(方向別!I43,方向別!I202,方向別!I414)</f>
        <v>11</v>
      </c>
      <c r="J149" s="111">
        <f>SUM(方向別!J43,方向別!J202,方向別!J414)</f>
        <v>0</v>
      </c>
      <c r="K149" s="111">
        <f>SUM(方向別!K43,方向別!K202,方向別!K414)</f>
        <v>0</v>
      </c>
      <c r="L149" s="111">
        <f>SUM(方向別!L43,方向別!L202,方向別!L414)</f>
        <v>0</v>
      </c>
      <c r="M149" s="111">
        <f t="shared" si="53"/>
        <v>11</v>
      </c>
      <c r="N149" s="112">
        <f t="shared" si="56"/>
        <v>0</v>
      </c>
      <c r="O149" s="113">
        <f t="shared" si="50"/>
        <v>1.5804597701149428</v>
      </c>
      <c r="P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5"/>
      <c r="BM149" s="25"/>
      <c r="BN149" s="25"/>
      <c r="BO149" s="25"/>
    </row>
    <row r="150" spans="1:67" s="23" customFormat="1" ht="13.5" customHeight="1">
      <c r="A150" s="34" t="s">
        <v>31</v>
      </c>
      <c r="B150" s="111">
        <f>方向別!I362</f>
        <v>23</v>
      </c>
      <c r="C150" s="111">
        <f>方向別!J362</f>
        <v>0</v>
      </c>
      <c r="D150" s="111">
        <f>方向別!K362</f>
        <v>0</v>
      </c>
      <c r="E150" s="111">
        <f>方向別!L362</f>
        <v>0</v>
      </c>
      <c r="F150" s="111">
        <f t="shared" si="51"/>
        <v>23</v>
      </c>
      <c r="G150" s="112">
        <f t="shared" si="55"/>
        <v>0</v>
      </c>
      <c r="H150" s="113">
        <f t="shared" si="49"/>
        <v>2.2794846382556986</v>
      </c>
      <c r="I150" s="111">
        <f>SUM(方向別!I44,方向別!I203,方向別!I415)</f>
        <v>13</v>
      </c>
      <c r="J150" s="111">
        <f>SUM(方向別!J44,方向別!J203,方向別!J415)</f>
        <v>0</v>
      </c>
      <c r="K150" s="111">
        <f>SUM(方向別!K44,方向別!K203,方向別!K415)</f>
        <v>0</v>
      </c>
      <c r="L150" s="111">
        <f>SUM(方向別!L44,方向別!L203,方向別!L415)</f>
        <v>0</v>
      </c>
      <c r="M150" s="111">
        <f t="shared" si="53"/>
        <v>13</v>
      </c>
      <c r="N150" s="112">
        <f t="shared" si="56"/>
        <v>0</v>
      </c>
      <c r="O150" s="113">
        <f t="shared" si="50"/>
        <v>1.8678160919540232</v>
      </c>
      <c r="P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5"/>
      <c r="BM150" s="25"/>
      <c r="BN150" s="25"/>
      <c r="BO150" s="25"/>
    </row>
    <row r="151" spans="1:67" s="23" customFormat="1" ht="13.5" customHeight="1">
      <c r="A151" s="34" t="s">
        <v>32</v>
      </c>
      <c r="B151" s="111">
        <f>方向別!I363</f>
        <v>21</v>
      </c>
      <c r="C151" s="111">
        <f>方向別!J363</f>
        <v>0</v>
      </c>
      <c r="D151" s="111">
        <f>方向別!K363</f>
        <v>1</v>
      </c>
      <c r="E151" s="111">
        <f>方向別!L363</f>
        <v>0</v>
      </c>
      <c r="F151" s="111">
        <f t="shared" si="51"/>
        <v>22</v>
      </c>
      <c r="G151" s="112">
        <f t="shared" si="55"/>
        <v>0</v>
      </c>
      <c r="H151" s="113">
        <f t="shared" si="49"/>
        <v>2.180376610505451</v>
      </c>
      <c r="I151" s="111">
        <f>SUM(方向別!I45,方向別!I204,方向別!I416)</f>
        <v>12</v>
      </c>
      <c r="J151" s="111">
        <f>SUM(方向別!J45,方向別!J204,方向別!J416)</f>
        <v>0</v>
      </c>
      <c r="K151" s="111">
        <f>SUM(方向別!K45,方向別!K204,方向別!K416)</f>
        <v>3</v>
      </c>
      <c r="L151" s="111">
        <f>SUM(方向別!L45,方向別!L204,方向別!L416)</f>
        <v>0</v>
      </c>
      <c r="M151" s="111">
        <f t="shared" si="53"/>
        <v>15</v>
      </c>
      <c r="N151" s="112">
        <f t="shared" si="56"/>
        <v>0</v>
      </c>
      <c r="O151" s="113">
        <f t="shared" si="50"/>
        <v>2.1551724137931036</v>
      </c>
      <c r="P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5"/>
      <c r="BM151" s="25"/>
      <c r="BN151" s="25"/>
      <c r="BO151" s="25"/>
    </row>
    <row r="152" spans="1:67" s="23" customFormat="1" ht="13.5" customHeight="1">
      <c r="A152" s="34" t="s">
        <v>33</v>
      </c>
      <c r="B152" s="111">
        <f>方向別!I364</f>
        <v>14</v>
      </c>
      <c r="C152" s="111">
        <f>方向別!J364</f>
        <v>0</v>
      </c>
      <c r="D152" s="111">
        <f>方向別!K364</f>
        <v>4</v>
      </c>
      <c r="E152" s="111">
        <f>方向別!L364</f>
        <v>1</v>
      </c>
      <c r="F152" s="111">
        <f t="shared" si="51"/>
        <v>19</v>
      </c>
      <c r="G152" s="112">
        <f t="shared" si="55"/>
        <v>5.2631578947368416</v>
      </c>
      <c r="H152" s="113">
        <f t="shared" si="49"/>
        <v>1.8830525272547076</v>
      </c>
      <c r="I152" s="111">
        <f>SUM(方向別!I46,方向別!I205,方向別!I417)</f>
        <v>5</v>
      </c>
      <c r="J152" s="111">
        <f>SUM(方向別!J46,方向別!J205,方向別!J417)</f>
        <v>0</v>
      </c>
      <c r="K152" s="111">
        <f>SUM(方向別!K46,方向別!K205,方向別!K417)</f>
        <v>0</v>
      </c>
      <c r="L152" s="111">
        <f>SUM(方向別!L46,方向別!L205,方向別!L417)</f>
        <v>0</v>
      </c>
      <c r="M152" s="111">
        <f t="shared" si="53"/>
        <v>5</v>
      </c>
      <c r="N152" s="112">
        <f t="shared" si="56"/>
        <v>0</v>
      </c>
      <c r="O152" s="113">
        <f t="shared" si="50"/>
        <v>0.7183908045977011</v>
      </c>
      <c r="P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5"/>
      <c r="BM152" s="25"/>
      <c r="BN152" s="25"/>
      <c r="BO152" s="25"/>
    </row>
    <row r="153" spans="1:67" s="23" customFormat="1" ht="13.5" customHeight="1">
      <c r="A153" s="34" t="s">
        <v>34</v>
      </c>
      <c r="B153" s="111">
        <f>方向別!I365</f>
        <v>18</v>
      </c>
      <c r="C153" s="111">
        <f>方向別!J365</f>
        <v>0</v>
      </c>
      <c r="D153" s="111">
        <f>方向別!K365</f>
        <v>1</v>
      </c>
      <c r="E153" s="111">
        <f>方向別!L365</f>
        <v>0</v>
      </c>
      <c r="F153" s="111">
        <f t="shared" si="51"/>
        <v>19</v>
      </c>
      <c r="G153" s="112">
        <f t="shared" si="55"/>
        <v>0</v>
      </c>
      <c r="H153" s="113">
        <f t="shared" si="49"/>
        <v>1.8830525272547076</v>
      </c>
      <c r="I153" s="111">
        <f>SUM(方向別!I47,方向別!I206,方向別!I418)</f>
        <v>8</v>
      </c>
      <c r="J153" s="111">
        <f>SUM(方向別!J47,方向別!J206,方向別!J418)</f>
        <v>0</v>
      </c>
      <c r="K153" s="111">
        <f>SUM(方向別!K47,方向別!K206,方向別!K418)</f>
        <v>0</v>
      </c>
      <c r="L153" s="111">
        <f>SUM(方向別!L47,方向別!L206,方向別!L418)</f>
        <v>0</v>
      </c>
      <c r="M153" s="111">
        <f t="shared" si="53"/>
        <v>8</v>
      </c>
      <c r="N153" s="112">
        <f t="shared" si="56"/>
        <v>0</v>
      </c>
      <c r="O153" s="113">
        <f t="shared" si="50"/>
        <v>1.1494252873563218</v>
      </c>
      <c r="P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5"/>
      <c r="BM153" s="25"/>
      <c r="BN153" s="25"/>
      <c r="BO153" s="25"/>
    </row>
    <row r="154" spans="1:67" s="23" customFormat="1" ht="13.5" customHeight="1">
      <c r="A154" s="30" t="s">
        <v>15</v>
      </c>
      <c r="B154" s="117">
        <f>SUM(B148:B153)</f>
        <v>107</v>
      </c>
      <c r="C154" s="117">
        <f>SUM(C148:C153)</f>
        <v>0</v>
      </c>
      <c r="D154" s="117">
        <f>SUM(D148:D153)</f>
        <v>8</v>
      </c>
      <c r="E154" s="117">
        <f>SUM(E148:E153)</f>
        <v>1</v>
      </c>
      <c r="F154" s="117">
        <f t="shared" si="51"/>
        <v>116</v>
      </c>
      <c r="G154" s="118">
        <f t="shared" si="55"/>
        <v>0.86206896551724133</v>
      </c>
      <c r="H154" s="119">
        <f t="shared" si="49"/>
        <v>11.496531219028741</v>
      </c>
      <c r="I154" s="117">
        <f>SUM(I148:I153)</f>
        <v>61</v>
      </c>
      <c r="J154" s="117">
        <f>SUM(J148:J153)</f>
        <v>0</v>
      </c>
      <c r="K154" s="117">
        <f>SUM(K148:K153)</f>
        <v>4</v>
      </c>
      <c r="L154" s="117">
        <f>SUM(L148:L153)</f>
        <v>0</v>
      </c>
      <c r="M154" s="117">
        <f t="shared" si="53"/>
        <v>65</v>
      </c>
      <c r="N154" s="118">
        <f t="shared" si="56"/>
        <v>0</v>
      </c>
      <c r="O154" s="119">
        <f t="shared" si="50"/>
        <v>9.3390804597701145</v>
      </c>
      <c r="P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5"/>
      <c r="BM154" s="25"/>
      <c r="BN154" s="25"/>
      <c r="BO154" s="25"/>
    </row>
    <row r="155" spans="1:67" s="23" customFormat="1" ht="13.5" customHeight="1">
      <c r="A155" s="38" t="s">
        <v>35</v>
      </c>
      <c r="B155" s="114">
        <f>方向別!I367</f>
        <v>19</v>
      </c>
      <c r="C155" s="114">
        <f>方向別!J367</f>
        <v>0</v>
      </c>
      <c r="D155" s="114">
        <f>方向別!K367</f>
        <v>5</v>
      </c>
      <c r="E155" s="114">
        <f>方向別!L367</f>
        <v>0</v>
      </c>
      <c r="F155" s="114">
        <f t="shared" si="51"/>
        <v>24</v>
      </c>
      <c r="G155" s="115">
        <f t="shared" si="55"/>
        <v>0</v>
      </c>
      <c r="H155" s="116">
        <f t="shared" si="49"/>
        <v>2.3785926660059467</v>
      </c>
      <c r="I155" s="114">
        <f>SUM(方向別!I49,方向別!I208,方向別!I420)</f>
        <v>6</v>
      </c>
      <c r="J155" s="114">
        <f>SUM(方向別!J49,方向別!J208,方向別!J420)</f>
        <v>0</v>
      </c>
      <c r="K155" s="114">
        <f>SUM(方向別!K49,方向別!K208,方向別!K420)</f>
        <v>1</v>
      </c>
      <c r="L155" s="114">
        <f>SUM(方向別!L49,方向別!L208,方向別!L420)</f>
        <v>0</v>
      </c>
      <c r="M155" s="114">
        <f t="shared" si="53"/>
        <v>7</v>
      </c>
      <c r="N155" s="115">
        <f t="shared" si="56"/>
        <v>0</v>
      </c>
      <c r="O155" s="116">
        <f t="shared" si="50"/>
        <v>1.0057471264367817</v>
      </c>
      <c r="P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5"/>
      <c r="BM155" s="25"/>
      <c r="BN155" s="25"/>
      <c r="BO155" s="25"/>
    </row>
    <row r="156" spans="1:67" s="23" customFormat="1" ht="13.5" customHeight="1">
      <c r="A156" s="34" t="s">
        <v>36</v>
      </c>
      <c r="B156" s="111">
        <f>方向別!I368</f>
        <v>16</v>
      </c>
      <c r="C156" s="111">
        <f>方向別!J368</f>
        <v>0</v>
      </c>
      <c r="D156" s="111">
        <f>方向別!K368</f>
        <v>0</v>
      </c>
      <c r="E156" s="111">
        <f>方向別!L368</f>
        <v>0</v>
      </c>
      <c r="F156" s="111">
        <f t="shared" si="51"/>
        <v>16</v>
      </c>
      <c r="G156" s="112">
        <f t="shared" si="55"/>
        <v>0</v>
      </c>
      <c r="H156" s="113">
        <f t="shared" si="49"/>
        <v>1.5857284440039643</v>
      </c>
      <c r="I156" s="111">
        <f>SUM(方向別!I50,方向別!I209,方向別!I421)</f>
        <v>13</v>
      </c>
      <c r="J156" s="111">
        <f>SUM(方向別!J50,方向別!J209,方向別!J421)</f>
        <v>1</v>
      </c>
      <c r="K156" s="111">
        <f>SUM(方向別!K50,方向別!K209,方向別!K421)</f>
        <v>1</v>
      </c>
      <c r="L156" s="111">
        <f>SUM(方向別!L50,方向別!L209,方向別!L421)</f>
        <v>0</v>
      </c>
      <c r="M156" s="111">
        <f t="shared" si="53"/>
        <v>15</v>
      </c>
      <c r="N156" s="112">
        <f t="shared" si="56"/>
        <v>6.666666666666667</v>
      </c>
      <c r="O156" s="113">
        <f t="shared" si="50"/>
        <v>2.1551724137931036</v>
      </c>
      <c r="P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5"/>
      <c r="BM156" s="25"/>
      <c r="BN156" s="25"/>
      <c r="BO156" s="25"/>
    </row>
    <row r="157" spans="1:67" s="23" customFormat="1" ht="13.5" customHeight="1">
      <c r="A157" s="34" t="s">
        <v>37</v>
      </c>
      <c r="B157" s="111">
        <f>方向別!I369</f>
        <v>12</v>
      </c>
      <c r="C157" s="111">
        <f>方向別!J369</f>
        <v>1</v>
      </c>
      <c r="D157" s="111">
        <f>方向別!K369</f>
        <v>0</v>
      </c>
      <c r="E157" s="111">
        <f>方向別!L369</f>
        <v>0</v>
      </c>
      <c r="F157" s="111">
        <f t="shared" si="51"/>
        <v>13</v>
      </c>
      <c r="G157" s="112">
        <f t="shared" si="55"/>
        <v>7.6923076923076925</v>
      </c>
      <c r="H157" s="113">
        <f t="shared" si="49"/>
        <v>1.288404360753221</v>
      </c>
      <c r="I157" s="111">
        <f>SUM(方向別!I51,方向別!I210,方向別!I422)</f>
        <v>6</v>
      </c>
      <c r="J157" s="111">
        <f>SUM(方向別!J51,方向別!J210,方向別!J422)</f>
        <v>0</v>
      </c>
      <c r="K157" s="111">
        <f>SUM(方向別!K51,方向別!K210,方向別!K422)</f>
        <v>1</v>
      </c>
      <c r="L157" s="111">
        <f>SUM(方向別!L51,方向別!L210,方向別!L422)</f>
        <v>0</v>
      </c>
      <c r="M157" s="111">
        <f t="shared" si="53"/>
        <v>7</v>
      </c>
      <c r="N157" s="112">
        <f t="shared" si="56"/>
        <v>0</v>
      </c>
      <c r="O157" s="113">
        <f t="shared" si="50"/>
        <v>1.0057471264367817</v>
      </c>
      <c r="P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5"/>
      <c r="BM157" s="25"/>
      <c r="BN157" s="25"/>
      <c r="BO157" s="25"/>
    </row>
    <row r="158" spans="1:67" s="23" customFormat="1" ht="13.5" customHeight="1">
      <c r="A158" s="34" t="s">
        <v>38</v>
      </c>
      <c r="B158" s="111">
        <f>方向別!I370</f>
        <v>13</v>
      </c>
      <c r="C158" s="111">
        <f>方向別!J370</f>
        <v>0</v>
      </c>
      <c r="D158" s="111">
        <f>方向別!K370</f>
        <v>4</v>
      </c>
      <c r="E158" s="111">
        <f>方向別!L370</f>
        <v>0</v>
      </c>
      <c r="F158" s="111">
        <f t="shared" si="51"/>
        <v>17</v>
      </c>
      <c r="G158" s="112">
        <f t="shared" si="55"/>
        <v>0</v>
      </c>
      <c r="H158" s="113">
        <f t="shared" si="49"/>
        <v>1.6848364717542121</v>
      </c>
      <c r="I158" s="111">
        <f>SUM(方向別!I52,方向別!I211,方向別!I423)</f>
        <v>7</v>
      </c>
      <c r="J158" s="111">
        <f>SUM(方向別!J52,方向別!J211,方向別!J423)</f>
        <v>0</v>
      </c>
      <c r="K158" s="111">
        <f>SUM(方向別!K52,方向別!K211,方向別!K423)</f>
        <v>1</v>
      </c>
      <c r="L158" s="111">
        <f>SUM(方向別!L52,方向別!L211,方向別!L423)</f>
        <v>0</v>
      </c>
      <c r="M158" s="111">
        <f t="shared" si="53"/>
        <v>8</v>
      </c>
      <c r="N158" s="112">
        <f t="shared" si="56"/>
        <v>0</v>
      </c>
      <c r="O158" s="113">
        <f t="shared" si="50"/>
        <v>1.1494252873563218</v>
      </c>
      <c r="P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5"/>
      <c r="BM158" s="25"/>
      <c r="BN158" s="25"/>
      <c r="BO158" s="25"/>
    </row>
    <row r="159" spans="1:67" s="23" customFormat="1" ht="13.5" customHeight="1">
      <c r="A159" s="34" t="s">
        <v>39</v>
      </c>
      <c r="B159" s="111">
        <f>方向別!I371</f>
        <v>14</v>
      </c>
      <c r="C159" s="111">
        <f>方向別!J371</f>
        <v>0</v>
      </c>
      <c r="D159" s="111">
        <f>方向別!K371</f>
        <v>2</v>
      </c>
      <c r="E159" s="111">
        <f>方向別!L371</f>
        <v>0</v>
      </c>
      <c r="F159" s="111">
        <f t="shared" si="51"/>
        <v>16</v>
      </c>
      <c r="G159" s="112">
        <f t="shared" si="55"/>
        <v>0</v>
      </c>
      <c r="H159" s="113">
        <f t="shared" si="49"/>
        <v>1.5857284440039643</v>
      </c>
      <c r="I159" s="111">
        <f>SUM(方向別!I53,方向別!I212,方向別!I424)</f>
        <v>8</v>
      </c>
      <c r="J159" s="111">
        <f>SUM(方向別!J53,方向別!J212,方向別!J424)</f>
        <v>0</v>
      </c>
      <c r="K159" s="111">
        <f>SUM(方向別!K53,方向別!K212,方向別!K424)</f>
        <v>0</v>
      </c>
      <c r="L159" s="111">
        <f>SUM(方向別!L53,方向別!L212,方向別!L424)</f>
        <v>0</v>
      </c>
      <c r="M159" s="111">
        <f t="shared" si="53"/>
        <v>8</v>
      </c>
      <c r="N159" s="112">
        <f t="shared" si="56"/>
        <v>0</v>
      </c>
      <c r="O159" s="113">
        <f t="shared" si="50"/>
        <v>1.1494252873563218</v>
      </c>
      <c r="P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5"/>
      <c r="BM159" s="25"/>
      <c r="BN159" s="25"/>
      <c r="BO159" s="25"/>
    </row>
    <row r="160" spans="1:67" s="23" customFormat="1" ht="13.5" customHeight="1">
      <c r="A160" s="34" t="s">
        <v>40</v>
      </c>
      <c r="B160" s="111">
        <f>方向別!I372</f>
        <v>8</v>
      </c>
      <c r="C160" s="111">
        <f>方向別!J372</f>
        <v>0</v>
      </c>
      <c r="D160" s="111">
        <f>方向別!K372</f>
        <v>0</v>
      </c>
      <c r="E160" s="111">
        <f>方向別!L372</f>
        <v>0</v>
      </c>
      <c r="F160" s="111">
        <f t="shared" si="51"/>
        <v>8</v>
      </c>
      <c r="G160" s="112">
        <f t="shared" si="55"/>
        <v>0</v>
      </c>
      <c r="H160" s="113">
        <f t="shared" si="49"/>
        <v>0.79286422200198214</v>
      </c>
      <c r="I160" s="111">
        <f>SUM(方向別!I54,方向別!I213,方向別!I425)</f>
        <v>7</v>
      </c>
      <c r="J160" s="111">
        <f>SUM(方向別!J54,方向別!J213,方向別!J425)</f>
        <v>0</v>
      </c>
      <c r="K160" s="111">
        <f>SUM(方向別!K54,方向別!K213,方向別!K425)</f>
        <v>0</v>
      </c>
      <c r="L160" s="111">
        <f>SUM(方向別!L54,方向別!L213,方向別!L425)</f>
        <v>0</v>
      </c>
      <c r="M160" s="111">
        <f t="shared" si="53"/>
        <v>7</v>
      </c>
      <c r="N160" s="112">
        <f t="shared" si="56"/>
        <v>0</v>
      </c>
      <c r="O160" s="113">
        <f t="shared" si="50"/>
        <v>1.0057471264367817</v>
      </c>
      <c r="P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5"/>
      <c r="BM160" s="25"/>
      <c r="BN160" s="25"/>
      <c r="BO160" s="25"/>
    </row>
    <row r="161" spans="1:67" s="23" customFormat="1" ht="13.5" customHeight="1">
      <c r="A161" s="30" t="s">
        <v>15</v>
      </c>
      <c r="B161" s="117">
        <f>SUM(B155:B160)</f>
        <v>82</v>
      </c>
      <c r="C161" s="117">
        <f>SUM(C155:C160)</f>
        <v>1</v>
      </c>
      <c r="D161" s="117">
        <f>SUM(D155:D160)</f>
        <v>11</v>
      </c>
      <c r="E161" s="117">
        <f>SUM(E155:E160)</f>
        <v>0</v>
      </c>
      <c r="F161" s="117">
        <f t="shared" si="51"/>
        <v>94</v>
      </c>
      <c r="G161" s="118">
        <f t="shared" si="55"/>
        <v>1.0638297872340425</v>
      </c>
      <c r="H161" s="119">
        <f t="shared" si="49"/>
        <v>9.3161546085232896</v>
      </c>
      <c r="I161" s="117">
        <f>SUM(I155:I160)</f>
        <v>47</v>
      </c>
      <c r="J161" s="117">
        <f>SUM(J155:J160)</f>
        <v>1</v>
      </c>
      <c r="K161" s="117">
        <f>SUM(K155:K160)</f>
        <v>4</v>
      </c>
      <c r="L161" s="117">
        <f>SUM(L155:L160)</f>
        <v>0</v>
      </c>
      <c r="M161" s="117">
        <f t="shared" si="53"/>
        <v>52</v>
      </c>
      <c r="N161" s="118">
        <f t="shared" si="56"/>
        <v>1.9230769230769231</v>
      </c>
      <c r="O161" s="119">
        <f t="shared" si="50"/>
        <v>7.4712643678160928</v>
      </c>
      <c r="P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5"/>
      <c r="BM161" s="25"/>
      <c r="BN161" s="25"/>
      <c r="BO161" s="25"/>
    </row>
    <row r="162" spans="1:67" s="23" customFormat="1" ht="13.5" customHeight="1">
      <c r="A162" s="34" t="s">
        <v>93</v>
      </c>
      <c r="B162" s="111">
        <f>方向別!I374</f>
        <v>40</v>
      </c>
      <c r="C162" s="111">
        <f>方向別!J374</f>
        <v>0</v>
      </c>
      <c r="D162" s="111">
        <f>方向別!K374</f>
        <v>3</v>
      </c>
      <c r="E162" s="111">
        <f>方向別!L374</f>
        <v>0</v>
      </c>
      <c r="F162" s="111">
        <f t="shared" ref="F162:F164" si="57">SUM(B162:E162)</f>
        <v>43</v>
      </c>
      <c r="G162" s="112">
        <f t="shared" ref="G162:G164" si="58">IF(SUM(C162,E162)=0,0,SUM(C162,E162)/F162*100)</f>
        <v>0</v>
      </c>
      <c r="H162" s="113">
        <f t="shared" ref="H162:H164" si="59">IF(F162=0,0,F162/F$165*100)</f>
        <v>4.2616451932606543</v>
      </c>
      <c r="I162" s="111">
        <f>SUM(方向別!I56,方向別!I215,方向別!I427)</f>
        <v>26</v>
      </c>
      <c r="J162" s="111">
        <f>SUM(方向別!J56,方向別!J215,方向別!J427)</f>
        <v>0</v>
      </c>
      <c r="K162" s="111">
        <f>SUM(方向別!K56,方向別!K215,方向別!K427)</f>
        <v>2</v>
      </c>
      <c r="L162" s="111">
        <f>SUM(方向別!L56,方向別!L215,方向別!L427)</f>
        <v>0</v>
      </c>
      <c r="M162" s="111">
        <f t="shared" ref="M162:M164" si="60">SUM(I162:L162)</f>
        <v>28</v>
      </c>
      <c r="N162" s="112">
        <f t="shared" ref="N162:N164" si="61">IF(SUM(J162,L162)=0,0,SUM(J162,L162)/M162*100)</f>
        <v>0</v>
      </c>
      <c r="O162" s="113">
        <f t="shared" ref="O162:O164" si="62">IF(M162=0,0,M162/M$165*100)</f>
        <v>4.0229885057471266</v>
      </c>
      <c r="P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5"/>
      <c r="BM162" s="25"/>
      <c r="BN162" s="25"/>
      <c r="BO162" s="25"/>
    </row>
    <row r="163" spans="1:67" s="23" customFormat="1" ht="13.5" customHeight="1">
      <c r="A163" s="34" t="s">
        <v>94</v>
      </c>
      <c r="B163" s="111">
        <f>方向別!I375</f>
        <v>35</v>
      </c>
      <c r="C163" s="111">
        <f>方向別!J375</f>
        <v>0</v>
      </c>
      <c r="D163" s="111">
        <f>方向別!K375</f>
        <v>0</v>
      </c>
      <c r="E163" s="111">
        <f>方向別!L375</f>
        <v>1</v>
      </c>
      <c r="F163" s="111">
        <f t="shared" si="57"/>
        <v>36</v>
      </c>
      <c r="G163" s="112">
        <f t="shared" si="58"/>
        <v>2.7777777777777777</v>
      </c>
      <c r="H163" s="113">
        <f t="shared" si="59"/>
        <v>3.5678889990089195</v>
      </c>
      <c r="I163" s="111">
        <f>SUM(方向別!I57,方向別!I216,方向別!I428)</f>
        <v>28</v>
      </c>
      <c r="J163" s="111">
        <f>SUM(方向別!J57,方向別!J216,方向別!J428)</f>
        <v>0</v>
      </c>
      <c r="K163" s="111">
        <f>SUM(方向別!K57,方向別!K216,方向別!K428)</f>
        <v>1</v>
      </c>
      <c r="L163" s="111">
        <f>SUM(方向別!L57,方向別!L216,方向別!L428)</f>
        <v>0</v>
      </c>
      <c r="M163" s="111">
        <f t="shared" si="60"/>
        <v>29</v>
      </c>
      <c r="N163" s="112">
        <f t="shared" si="61"/>
        <v>0</v>
      </c>
      <c r="O163" s="113">
        <f t="shared" si="62"/>
        <v>4.1666666666666661</v>
      </c>
      <c r="P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5"/>
      <c r="BM163" s="25"/>
      <c r="BN163" s="25"/>
      <c r="BO163" s="25"/>
    </row>
    <row r="164" spans="1:67" s="23" customFormat="1" ht="13.5" customHeight="1">
      <c r="A164" s="34" t="s">
        <v>95</v>
      </c>
      <c r="B164" s="111">
        <f>方向別!I376</f>
        <v>34</v>
      </c>
      <c r="C164" s="111">
        <f>方向別!J376</f>
        <v>0</v>
      </c>
      <c r="D164" s="111">
        <f>方向別!K376</f>
        <v>0</v>
      </c>
      <c r="E164" s="111">
        <f>方向別!L376</f>
        <v>0</v>
      </c>
      <c r="F164" s="111">
        <f t="shared" si="57"/>
        <v>34</v>
      </c>
      <c r="G164" s="112">
        <f t="shared" si="58"/>
        <v>0</v>
      </c>
      <c r="H164" s="113">
        <f t="shared" si="59"/>
        <v>3.3696729435084243</v>
      </c>
      <c r="I164" s="111">
        <f>SUM(方向別!I58,方向別!I217,方向別!I429)</f>
        <v>12</v>
      </c>
      <c r="J164" s="111">
        <f>SUM(方向別!J58,方向別!J217,方向別!J429)</f>
        <v>0</v>
      </c>
      <c r="K164" s="111">
        <f>SUM(方向別!K58,方向別!K217,方向別!K429)</f>
        <v>1</v>
      </c>
      <c r="L164" s="111">
        <f>SUM(方向別!L58,方向別!L217,方向別!L429)</f>
        <v>0</v>
      </c>
      <c r="M164" s="111">
        <f t="shared" si="60"/>
        <v>13</v>
      </c>
      <c r="N164" s="112">
        <f t="shared" si="61"/>
        <v>0</v>
      </c>
      <c r="O164" s="113">
        <f t="shared" si="62"/>
        <v>1.8678160919540232</v>
      </c>
      <c r="P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5"/>
      <c r="BM164" s="25"/>
      <c r="BN164" s="25"/>
      <c r="BO164" s="25"/>
    </row>
    <row r="165" spans="1:67" s="23" customFormat="1" ht="13.5" customHeight="1">
      <c r="A165" s="30" t="s">
        <v>41</v>
      </c>
      <c r="B165" s="117">
        <f t="shared" ref="B165:E165" si="63">SUM(B117:B125,B132,B139:B147,B154,B161,B162:B164)</f>
        <v>895</v>
      </c>
      <c r="C165" s="117">
        <f t="shared" si="63"/>
        <v>10</v>
      </c>
      <c r="D165" s="117">
        <f t="shared" si="63"/>
        <v>81</v>
      </c>
      <c r="E165" s="117">
        <f t="shared" si="63"/>
        <v>23</v>
      </c>
      <c r="F165" s="117">
        <f t="shared" si="51"/>
        <v>1009</v>
      </c>
      <c r="G165" s="118">
        <f t="shared" si="55"/>
        <v>3.2705649157581762</v>
      </c>
      <c r="H165" s="119">
        <f t="shared" si="49"/>
        <v>100</v>
      </c>
      <c r="I165" s="117">
        <f t="shared" ref="I165:L165" si="64">SUM(I117:I125,I132,I139:I147,I154,I161,I162:I164)</f>
        <v>607</v>
      </c>
      <c r="J165" s="117">
        <f t="shared" si="64"/>
        <v>10</v>
      </c>
      <c r="K165" s="117">
        <f t="shared" si="64"/>
        <v>61</v>
      </c>
      <c r="L165" s="117">
        <f t="shared" si="64"/>
        <v>18</v>
      </c>
      <c r="M165" s="117">
        <f t="shared" si="53"/>
        <v>696</v>
      </c>
      <c r="N165" s="118">
        <f t="shared" si="56"/>
        <v>4.0229885057471266</v>
      </c>
      <c r="O165" s="119">
        <f t="shared" si="50"/>
        <v>100</v>
      </c>
      <c r="P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5"/>
      <c r="BM165" s="25"/>
      <c r="BN165" s="25"/>
      <c r="BO165" s="25"/>
    </row>
    <row r="166" spans="1:67" s="23" customFormat="1" ht="13.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5"/>
      <c r="BM166" s="25"/>
      <c r="BN166" s="25"/>
      <c r="BO166" s="25"/>
    </row>
    <row r="167" spans="1:67" s="23" customFormat="1" ht="13.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5"/>
      <c r="BM167" s="25"/>
      <c r="BN167" s="25"/>
      <c r="BO167" s="25"/>
    </row>
    <row r="168" spans="1:67" s="23" customFormat="1" ht="13.5" customHeight="1">
      <c r="A168" s="49" t="s">
        <v>0</v>
      </c>
      <c r="B168" s="48" t="s">
        <v>67</v>
      </c>
      <c r="C168" s="47"/>
      <c r="D168" s="47"/>
      <c r="E168" s="47"/>
      <c r="F168" s="47"/>
      <c r="G168" s="47"/>
      <c r="H168" s="46"/>
      <c r="I168" s="48" t="s">
        <v>68</v>
      </c>
      <c r="J168" s="47"/>
      <c r="K168" s="47"/>
      <c r="L168" s="47"/>
      <c r="M168" s="47"/>
      <c r="N168" s="47"/>
      <c r="O168" s="46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5"/>
      <c r="BM168" s="25"/>
      <c r="BN168" s="25"/>
      <c r="BO168" s="25"/>
    </row>
    <row r="169" spans="1:67" s="23" customFormat="1" ht="39" customHeight="1">
      <c r="A169" s="92" t="s">
        <v>1</v>
      </c>
      <c r="B169" s="43" t="s">
        <v>2</v>
      </c>
      <c r="C169" s="42" t="s">
        <v>3</v>
      </c>
      <c r="D169" s="41" t="s">
        <v>4</v>
      </c>
      <c r="E169" s="42" t="s">
        <v>5</v>
      </c>
      <c r="F169" s="41" t="s">
        <v>6</v>
      </c>
      <c r="G169" s="41" t="s">
        <v>7</v>
      </c>
      <c r="H169" s="44" t="s">
        <v>8</v>
      </c>
      <c r="I169" s="43" t="s">
        <v>2</v>
      </c>
      <c r="J169" s="41" t="s">
        <v>3</v>
      </c>
      <c r="K169" s="41" t="s">
        <v>4</v>
      </c>
      <c r="L169" s="42" t="s">
        <v>5</v>
      </c>
      <c r="M169" s="41" t="s">
        <v>6</v>
      </c>
      <c r="N169" s="41" t="s">
        <v>7</v>
      </c>
      <c r="O169" s="40" t="s">
        <v>8</v>
      </c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5"/>
      <c r="BM169" s="25"/>
      <c r="BN169" s="25"/>
      <c r="BO169" s="25"/>
    </row>
    <row r="170" spans="1:67" s="23" customFormat="1" ht="13.5" customHeight="1">
      <c r="A170" s="38" t="s">
        <v>84</v>
      </c>
      <c r="B170" s="111">
        <f>方向別!I488</f>
        <v>105</v>
      </c>
      <c r="C170" s="111">
        <f>方向別!J488</f>
        <v>14</v>
      </c>
      <c r="D170" s="111">
        <f>方向別!K488</f>
        <v>3</v>
      </c>
      <c r="E170" s="111">
        <f>方向別!L488</f>
        <v>1</v>
      </c>
      <c r="F170" s="111">
        <f t="shared" ref="F170:F178" si="65">SUM(B170:E170)</f>
        <v>123</v>
      </c>
      <c r="G170" s="112">
        <f t="shared" ref="G170:G178" si="66">IF(SUM(C170,E170)=0,0,SUM(C170,E170)/F170*100)</f>
        <v>12.195121951219512</v>
      </c>
      <c r="H170" s="113">
        <f t="shared" ref="H170:H178" si="67">IF(F170=0,0,F170/F$218*100)</f>
        <v>2.1666373084375552</v>
      </c>
      <c r="I170" s="111">
        <f>SUM(方向別!B11,方向別!B170,方向別!B329,方向別!B382)</f>
        <v>35</v>
      </c>
      <c r="J170" s="111">
        <f>SUM(方向別!C11,方向別!C170,方向別!C329,方向別!C382)</f>
        <v>3</v>
      </c>
      <c r="K170" s="111">
        <f>SUM(方向別!D11,方向別!D170,方向別!D329,方向別!D382)</f>
        <v>1</v>
      </c>
      <c r="L170" s="111">
        <f>SUM(方向別!E11,方向別!E170,方向別!E329,方向別!E382)</f>
        <v>0</v>
      </c>
      <c r="M170" s="111">
        <f t="shared" ref="M170:M178" si="68">SUM(I170:L170)</f>
        <v>39</v>
      </c>
      <c r="N170" s="112">
        <f t="shared" ref="N170:N178" si="69">IF(SUM(J170,L170)=0,0,SUM(J170,L170)/M170*100)</f>
        <v>7.6923076923076925</v>
      </c>
      <c r="O170" s="113">
        <f t="shared" ref="O170:O178" si="70">IF(M170=0,0,M170/M$218*100)</f>
        <v>1.279947489333771</v>
      </c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5"/>
      <c r="BM170" s="25"/>
      <c r="BN170" s="25"/>
      <c r="BO170" s="25"/>
    </row>
    <row r="171" spans="1:67" s="23" customFormat="1" ht="13.5" customHeight="1">
      <c r="A171" s="34" t="s">
        <v>96</v>
      </c>
      <c r="B171" s="111">
        <f>方向別!I489</f>
        <v>61</v>
      </c>
      <c r="C171" s="111">
        <f>方向別!J489</f>
        <v>10</v>
      </c>
      <c r="D171" s="111">
        <f>方向別!K489</f>
        <v>2</v>
      </c>
      <c r="E171" s="111">
        <f>方向別!L489</f>
        <v>2</v>
      </c>
      <c r="F171" s="111">
        <f t="shared" si="65"/>
        <v>75</v>
      </c>
      <c r="G171" s="112">
        <f t="shared" si="66"/>
        <v>16</v>
      </c>
      <c r="H171" s="113">
        <f t="shared" si="67"/>
        <v>1.3211203100228994</v>
      </c>
      <c r="I171" s="111">
        <f>SUM(方向別!B12,方向別!B171,方向別!B330,方向別!B383)</f>
        <v>22</v>
      </c>
      <c r="J171" s="111">
        <f>SUM(方向別!C12,方向別!C171,方向別!C330,方向別!C383)</f>
        <v>0</v>
      </c>
      <c r="K171" s="111">
        <f>SUM(方向別!D12,方向別!D171,方向別!D330,方向別!D383)</f>
        <v>1</v>
      </c>
      <c r="L171" s="111">
        <f>SUM(方向別!E12,方向別!E171,方向別!E330,方向別!E383)</f>
        <v>1</v>
      </c>
      <c r="M171" s="111">
        <f t="shared" si="68"/>
        <v>24</v>
      </c>
      <c r="N171" s="112">
        <f t="shared" si="69"/>
        <v>4.1666666666666661</v>
      </c>
      <c r="O171" s="113">
        <f t="shared" si="70"/>
        <v>0.78765999343616677</v>
      </c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5"/>
      <c r="BM171" s="25"/>
      <c r="BN171" s="25"/>
      <c r="BO171" s="25"/>
    </row>
    <row r="172" spans="1:67" s="23" customFormat="1" ht="13.5" customHeight="1">
      <c r="A172" s="34" t="s">
        <v>97</v>
      </c>
      <c r="B172" s="111">
        <f>方向別!I490</f>
        <v>40</v>
      </c>
      <c r="C172" s="111">
        <f>方向別!J490</f>
        <v>4</v>
      </c>
      <c r="D172" s="111">
        <f>方向別!K490</f>
        <v>3</v>
      </c>
      <c r="E172" s="111">
        <f>方向別!L490</f>
        <v>1</v>
      </c>
      <c r="F172" s="111">
        <f t="shared" si="65"/>
        <v>48</v>
      </c>
      <c r="G172" s="112">
        <f t="shared" si="66"/>
        <v>10.416666666666668</v>
      </c>
      <c r="H172" s="113">
        <f t="shared" si="67"/>
        <v>0.84551699841465566</v>
      </c>
      <c r="I172" s="111">
        <f>SUM(方向別!B13,方向別!B172,方向別!B331,方向別!B384)</f>
        <v>16</v>
      </c>
      <c r="J172" s="111">
        <f>SUM(方向別!C13,方向別!C172,方向別!C331,方向別!C384)</f>
        <v>0</v>
      </c>
      <c r="K172" s="111">
        <f>SUM(方向別!D13,方向別!D172,方向別!D331,方向別!D384)</f>
        <v>1</v>
      </c>
      <c r="L172" s="111">
        <f>SUM(方向別!E13,方向別!E172,方向別!E331,方向別!E384)</f>
        <v>1</v>
      </c>
      <c r="M172" s="111">
        <f t="shared" si="68"/>
        <v>18</v>
      </c>
      <c r="N172" s="112">
        <f t="shared" si="69"/>
        <v>5.5555555555555554</v>
      </c>
      <c r="O172" s="113">
        <f t="shared" si="70"/>
        <v>0.59074499507712508</v>
      </c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5"/>
      <c r="BM172" s="25"/>
      <c r="BN172" s="25"/>
      <c r="BO172" s="25"/>
    </row>
    <row r="173" spans="1:67" s="23" customFormat="1" ht="13.5" customHeight="1">
      <c r="A173" s="34" t="s">
        <v>87</v>
      </c>
      <c r="B173" s="111">
        <f>方向別!I491</f>
        <v>31</v>
      </c>
      <c r="C173" s="111">
        <f>方向別!J491</f>
        <v>3</v>
      </c>
      <c r="D173" s="111">
        <f>方向別!K491</f>
        <v>0</v>
      </c>
      <c r="E173" s="111">
        <f>方向別!L491</f>
        <v>0</v>
      </c>
      <c r="F173" s="111">
        <f t="shared" si="65"/>
        <v>34</v>
      </c>
      <c r="G173" s="112">
        <f t="shared" si="66"/>
        <v>8.8235294117647065</v>
      </c>
      <c r="H173" s="113">
        <f t="shared" si="67"/>
        <v>0.59890787387704769</v>
      </c>
      <c r="I173" s="111">
        <f>SUM(方向別!B14,方向別!B173,方向別!B332,方向別!B385)</f>
        <v>8</v>
      </c>
      <c r="J173" s="111">
        <f>SUM(方向別!C14,方向別!C173,方向別!C332,方向別!C385)</f>
        <v>0</v>
      </c>
      <c r="K173" s="111">
        <f>SUM(方向別!D14,方向別!D173,方向別!D332,方向別!D385)</f>
        <v>0</v>
      </c>
      <c r="L173" s="111">
        <f>SUM(方向別!E14,方向別!E173,方向別!E332,方向別!E385)</f>
        <v>1</v>
      </c>
      <c r="M173" s="111">
        <f t="shared" si="68"/>
        <v>9</v>
      </c>
      <c r="N173" s="112">
        <f t="shared" si="69"/>
        <v>11.111111111111111</v>
      </c>
      <c r="O173" s="113">
        <f t="shared" si="70"/>
        <v>0.29537249753856254</v>
      </c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5"/>
      <c r="BM173" s="25"/>
      <c r="BN173" s="25"/>
      <c r="BO173" s="25"/>
    </row>
    <row r="174" spans="1:67" s="23" customFormat="1" ht="13.5" customHeight="1">
      <c r="A174" s="34" t="s">
        <v>88</v>
      </c>
      <c r="B174" s="111">
        <f>方向別!I492</f>
        <v>9</v>
      </c>
      <c r="C174" s="111">
        <f>方向別!J492</f>
        <v>1</v>
      </c>
      <c r="D174" s="111">
        <f>方向別!K492</f>
        <v>1</v>
      </c>
      <c r="E174" s="111">
        <f>方向別!L492</f>
        <v>2</v>
      </c>
      <c r="F174" s="111">
        <f t="shared" si="65"/>
        <v>13</v>
      </c>
      <c r="G174" s="112">
        <f t="shared" si="66"/>
        <v>23.076923076923077</v>
      </c>
      <c r="H174" s="113">
        <f t="shared" si="67"/>
        <v>0.22899418707063593</v>
      </c>
      <c r="I174" s="111">
        <f>SUM(方向別!B15,方向別!B174,方向別!B333,方向別!B386)</f>
        <v>10</v>
      </c>
      <c r="J174" s="111">
        <f>SUM(方向別!C15,方向別!C174,方向別!C333,方向別!C386)</f>
        <v>0</v>
      </c>
      <c r="K174" s="111">
        <f>SUM(方向別!D15,方向別!D174,方向別!D333,方向別!D386)</f>
        <v>1</v>
      </c>
      <c r="L174" s="111">
        <f>SUM(方向別!E15,方向別!E174,方向別!E333,方向別!E386)</f>
        <v>0</v>
      </c>
      <c r="M174" s="111">
        <f t="shared" si="68"/>
        <v>11</v>
      </c>
      <c r="N174" s="112">
        <f t="shared" si="69"/>
        <v>0</v>
      </c>
      <c r="O174" s="113">
        <f t="shared" si="70"/>
        <v>0.36101083032490977</v>
      </c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5"/>
      <c r="BM174" s="25"/>
      <c r="BN174" s="25"/>
      <c r="BO174" s="25"/>
    </row>
    <row r="175" spans="1:67" s="23" customFormat="1" ht="13.5" customHeight="1">
      <c r="A175" s="34" t="s">
        <v>89</v>
      </c>
      <c r="B175" s="111">
        <f>方向別!I493</f>
        <v>10</v>
      </c>
      <c r="C175" s="111">
        <f>方向別!J493</f>
        <v>0</v>
      </c>
      <c r="D175" s="111">
        <f>方向別!K493</f>
        <v>3</v>
      </c>
      <c r="E175" s="111">
        <f>方向別!L493</f>
        <v>1</v>
      </c>
      <c r="F175" s="111">
        <f t="shared" si="65"/>
        <v>14</v>
      </c>
      <c r="G175" s="112">
        <f t="shared" si="66"/>
        <v>7.1428571428571423</v>
      </c>
      <c r="H175" s="113">
        <f t="shared" si="67"/>
        <v>0.24660912453760789</v>
      </c>
      <c r="I175" s="111">
        <f>SUM(方向別!B16,方向別!B175,方向別!B334,方向別!B387)</f>
        <v>5</v>
      </c>
      <c r="J175" s="111">
        <f>SUM(方向別!C16,方向別!C175,方向別!C334,方向別!C387)</f>
        <v>0</v>
      </c>
      <c r="K175" s="111">
        <f>SUM(方向別!D16,方向別!D175,方向別!D334,方向別!D387)</f>
        <v>3</v>
      </c>
      <c r="L175" s="111">
        <f>SUM(方向別!E16,方向別!E175,方向別!E334,方向別!E387)</f>
        <v>3</v>
      </c>
      <c r="M175" s="111">
        <f t="shared" si="68"/>
        <v>11</v>
      </c>
      <c r="N175" s="112">
        <f t="shared" si="69"/>
        <v>27.27272727272727</v>
      </c>
      <c r="O175" s="113">
        <f t="shared" si="70"/>
        <v>0.36101083032490977</v>
      </c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5"/>
      <c r="BM175" s="25"/>
      <c r="BN175" s="25"/>
      <c r="BO175" s="25"/>
    </row>
    <row r="176" spans="1:67" s="23" customFormat="1" ht="13.5" customHeight="1">
      <c r="A176" s="34" t="s">
        <v>90</v>
      </c>
      <c r="B176" s="111">
        <f>方向別!I494</f>
        <v>12</v>
      </c>
      <c r="C176" s="111">
        <f>方向別!J494</f>
        <v>0</v>
      </c>
      <c r="D176" s="111">
        <f>方向別!K494</f>
        <v>1</v>
      </c>
      <c r="E176" s="111">
        <f>方向別!L494</f>
        <v>3</v>
      </c>
      <c r="F176" s="111">
        <f t="shared" si="65"/>
        <v>16</v>
      </c>
      <c r="G176" s="112">
        <f t="shared" si="66"/>
        <v>18.75</v>
      </c>
      <c r="H176" s="113">
        <f t="shared" si="67"/>
        <v>0.28183899947155189</v>
      </c>
      <c r="I176" s="111">
        <f>SUM(方向別!B17,方向別!B176,方向別!B335,方向別!B388)</f>
        <v>8</v>
      </c>
      <c r="J176" s="111">
        <f>SUM(方向別!C17,方向別!C176,方向別!C335,方向別!C388)</f>
        <v>1</v>
      </c>
      <c r="K176" s="111">
        <f>SUM(方向別!D17,方向別!D176,方向別!D335,方向別!D388)</f>
        <v>2</v>
      </c>
      <c r="L176" s="111">
        <f>SUM(方向別!E17,方向別!E176,方向別!E335,方向別!E388)</f>
        <v>0</v>
      </c>
      <c r="M176" s="111">
        <f t="shared" si="68"/>
        <v>11</v>
      </c>
      <c r="N176" s="112">
        <f t="shared" si="69"/>
        <v>9.0909090909090917</v>
      </c>
      <c r="O176" s="113">
        <f t="shared" si="70"/>
        <v>0.36101083032490977</v>
      </c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5"/>
      <c r="BM176" s="25"/>
      <c r="BN176" s="25"/>
      <c r="BO176" s="25"/>
    </row>
    <row r="177" spans="1:67" s="23" customFormat="1" ht="13.5" customHeight="1">
      <c r="A177" s="34" t="s">
        <v>91</v>
      </c>
      <c r="B177" s="111">
        <f>方向別!I495</f>
        <v>18</v>
      </c>
      <c r="C177" s="111">
        <f>方向別!J495</f>
        <v>2</v>
      </c>
      <c r="D177" s="111">
        <f>方向別!K495</f>
        <v>2</v>
      </c>
      <c r="E177" s="111">
        <f>方向別!L495</f>
        <v>3</v>
      </c>
      <c r="F177" s="111">
        <f t="shared" si="65"/>
        <v>25</v>
      </c>
      <c r="G177" s="112">
        <f t="shared" si="66"/>
        <v>20</v>
      </c>
      <c r="H177" s="113">
        <f t="shared" si="67"/>
        <v>0.44037343667429985</v>
      </c>
      <c r="I177" s="111">
        <f>SUM(方向別!B18,方向別!B177,方向別!B336,方向別!B389)</f>
        <v>25</v>
      </c>
      <c r="J177" s="111">
        <f>SUM(方向別!C18,方向別!C177,方向別!C336,方向別!C389)</f>
        <v>6</v>
      </c>
      <c r="K177" s="111">
        <f>SUM(方向別!D18,方向別!D177,方向別!D336,方向別!D389)</f>
        <v>3</v>
      </c>
      <c r="L177" s="111">
        <f>SUM(方向別!E18,方向別!E177,方向別!E336,方向別!E389)</f>
        <v>3</v>
      </c>
      <c r="M177" s="111">
        <f t="shared" si="68"/>
        <v>37</v>
      </c>
      <c r="N177" s="112">
        <f t="shared" si="69"/>
        <v>24.324324324324326</v>
      </c>
      <c r="O177" s="113">
        <f t="shared" si="70"/>
        <v>1.2143091565474238</v>
      </c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5"/>
      <c r="BM177" s="25"/>
      <c r="BN177" s="25"/>
      <c r="BO177" s="25"/>
    </row>
    <row r="178" spans="1:67" s="23" customFormat="1" ht="13.5" customHeight="1">
      <c r="A178" s="34" t="s">
        <v>92</v>
      </c>
      <c r="B178" s="111">
        <f>方向別!I496</f>
        <v>73</v>
      </c>
      <c r="C178" s="111">
        <f>方向別!J496</f>
        <v>4</v>
      </c>
      <c r="D178" s="111">
        <f>方向別!K496</f>
        <v>14</v>
      </c>
      <c r="E178" s="111">
        <f>方向別!L496</f>
        <v>6</v>
      </c>
      <c r="F178" s="111">
        <f t="shared" si="65"/>
        <v>97</v>
      </c>
      <c r="G178" s="112">
        <f t="shared" si="66"/>
        <v>10.309278350515463</v>
      </c>
      <c r="H178" s="113">
        <f t="shared" si="67"/>
        <v>1.7086489342962832</v>
      </c>
      <c r="I178" s="111">
        <f>SUM(方向別!B19,方向別!B178,方向別!B337,方向別!B390)</f>
        <v>62</v>
      </c>
      <c r="J178" s="111">
        <f>SUM(方向別!C19,方向別!C178,方向別!C337,方向別!C390)</f>
        <v>8</v>
      </c>
      <c r="K178" s="111">
        <f>SUM(方向別!D19,方向別!D178,方向別!D337,方向別!D390)</f>
        <v>7</v>
      </c>
      <c r="L178" s="111">
        <f>SUM(方向別!E19,方向別!E178,方向別!E337,方向別!E390)</f>
        <v>7</v>
      </c>
      <c r="M178" s="111">
        <f t="shared" si="68"/>
        <v>84</v>
      </c>
      <c r="N178" s="112">
        <f t="shared" si="69"/>
        <v>17.857142857142858</v>
      </c>
      <c r="O178" s="113">
        <f t="shared" si="70"/>
        <v>2.7568099770265837</v>
      </c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5"/>
      <c r="BM178" s="25"/>
      <c r="BN178" s="25"/>
      <c r="BO178" s="25"/>
    </row>
    <row r="179" spans="1:67" s="23" customFormat="1" ht="13.5" customHeight="1">
      <c r="A179" s="38" t="s">
        <v>9</v>
      </c>
      <c r="B179" s="114">
        <f>方向別!I497</f>
        <v>21</v>
      </c>
      <c r="C179" s="114">
        <f>方向別!J497</f>
        <v>0</v>
      </c>
      <c r="D179" s="114">
        <f>方向別!K497</f>
        <v>4</v>
      </c>
      <c r="E179" s="114">
        <f>方向別!L497</f>
        <v>3</v>
      </c>
      <c r="F179" s="114">
        <f>SUM(B179:E179)</f>
        <v>28</v>
      </c>
      <c r="G179" s="115">
        <f>IF(SUM(C179,E179)=0,0,SUM(C179,E179)/F179*100)</f>
        <v>10.714285714285714</v>
      </c>
      <c r="H179" s="116">
        <f t="shared" ref="H179:H218" si="71">IF(F179=0,0,F179/F$218*100)</f>
        <v>0.49321824907521578</v>
      </c>
      <c r="I179" s="114">
        <f>SUM(方向別!B20,方向別!B179,方向別!B338,方向別!B391)</f>
        <v>30</v>
      </c>
      <c r="J179" s="114">
        <f>SUM(方向別!C20,方向別!C179,方向別!C338,方向別!C391)</f>
        <v>2</v>
      </c>
      <c r="K179" s="114">
        <f>SUM(方向別!D20,方向別!D179,方向別!D338,方向別!D391)</f>
        <v>2</v>
      </c>
      <c r="L179" s="114">
        <f>SUM(方向別!E20,方向別!E179,方向別!E338,方向別!E391)</f>
        <v>0</v>
      </c>
      <c r="M179" s="114">
        <f>SUM(I179:L179)</f>
        <v>34</v>
      </c>
      <c r="N179" s="115">
        <f>IF(SUM(J179,L179)=0,0,SUM(J179,L179)/M179*100)</f>
        <v>5.8823529411764701</v>
      </c>
      <c r="O179" s="116">
        <f t="shared" ref="O179:O214" si="72">IF(M179=0,0,M179/M$218*100)</f>
        <v>1.1158516573679029</v>
      </c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5"/>
      <c r="BM179" s="25"/>
      <c r="BN179" s="25"/>
      <c r="BO179" s="25"/>
    </row>
    <row r="180" spans="1:67" s="23" customFormat="1" ht="13.5" customHeight="1">
      <c r="A180" s="34" t="s">
        <v>10</v>
      </c>
      <c r="B180" s="111">
        <f>方向別!I498</f>
        <v>32</v>
      </c>
      <c r="C180" s="111">
        <f>方向別!J498</f>
        <v>1</v>
      </c>
      <c r="D180" s="111">
        <f>方向別!K498</f>
        <v>7</v>
      </c>
      <c r="E180" s="111">
        <f>方向別!L498</f>
        <v>2</v>
      </c>
      <c r="F180" s="111">
        <f t="shared" ref="F180:F218" si="73">SUM(B180:E180)</f>
        <v>42</v>
      </c>
      <c r="G180" s="112">
        <f t="shared" ref="G180:G189" si="74">IF(SUM(C180,E180)=0,0,SUM(C180,E180)/F180*100)</f>
        <v>7.1428571428571423</v>
      </c>
      <c r="H180" s="113">
        <f t="shared" si="71"/>
        <v>0.73982737361282369</v>
      </c>
      <c r="I180" s="111">
        <f>SUM(方向別!B21,方向別!B180,方向別!B339,方向別!B392)</f>
        <v>28</v>
      </c>
      <c r="J180" s="111">
        <f>SUM(方向別!C21,方向別!C180,方向別!C339,方向別!C392)</f>
        <v>2</v>
      </c>
      <c r="K180" s="111">
        <f>SUM(方向別!D21,方向別!D180,方向別!D339,方向別!D392)</f>
        <v>0</v>
      </c>
      <c r="L180" s="111">
        <f>SUM(方向別!E21,方向別!E180,方向別!E339,方向別!E392)</f>
        <v>2</v>
      </c>
      <c r="M180" s="111">
        <f t="shared" ref="M180:M214" si="75">SUM(I180:L180)</f>
        <v>32</v>
      </c>
      <c r="N180" s="112">
        <f t="shared" ref="N180:N189" si="76">IF(SUM(J180,L180)=0,0,SUM(J180,L180)/M180*100)</f>
        <v>12.5</v>
      </c>
      <c r="O180" s="113">
        <f t="shared" si="72"/>
        <v>1.0502133245815555</v>
      </c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5"/>
      <c r="BM180" s="25"/>
      <c r="BN180" s="25"/>
      <c r="BO180" s="25"/>
    </row>
    <row r="181" spans="1:67" s="23" customFormat="1" ht="13.5" customHeight="1">
      <c r="A181" s="34" t="s">
        <v>11</v>
      </c>
      <c r="B181" s="111">
        <f>方向別!I499</f>
        <v>27</v>
      </c>
      <c r="C181" s="111">
        <f>方向別!J499</f>
        <v>2</v>
      </c>
      <c r="D181" s="111">
        <f>方向別!K499</f>
        <v>10</v>
      </c>
      <c r="E181" s="111">
        <f>方向別!L499</f>
        <v>5</v>
      </c>
      <c r="F181" s="111">
        <f t="shared" si="73"/>
        <v>44</v>
      </c>
      <c r="G181" s="112">
        <f t="shared" si="74"/>
        <v>15.909090909090908</v>
      </c>
      <c r="H181" s="113">
        <f t="shared" si="71"/>
        <v>0.77505724854676761</v>
      </c>
      <c r="I181" s="111">
        <f>SUM(方向別!B22,方向別!B181,方向別!B340,方向別!B393)</f>
        <v>20</v>
      </c>
      <c r="J181" s="111">
        <f>SUM(方向別!C22,方向別!C181,方向別!C340,方向別!C393)</f>
        <v>2</v>
      </c>
      <c r="K181" s="111">
        <f>SUM(方向別!D22,方向別!D181,方向別!D340,方向別!D393)</f>
        <v>2</v>
      </c>
      <c r="L181" s="111">
        <f>SUM(方向別!E22,方向別!E181,方向別!E340,方向別!E393)</f>
        <v>0</v>
      </c>
      <c r="M181" s="111">
        <f t="shared" si="75"/>
        <v>24</v>
      </c>
      <c r="N181" s="112">
        <f t="shared" si="76"/>
        <v>8.3333333333333321</v>
      </c>
      <c r="O181" s="113">
        <f t="shared" si="72"/>
        <v>0.78765999343616677</v>
      </c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</row>
    <row r="182" spans="1:67" s="23" customFormat="1" ht="13.5" customHeight="1">
      <c r="A182" s="34" t="s">
        <v>12</v>
      </c>
      <c r="B182" s="111">
        <f>方向別!I500</f>
        <v>32</v>
      </c>
      <c r="C182" s="111">
        <f>方向別!J500</f>
        <v>1</v>
      </c>
      <c r="D182" s="111">
        <f>方向別!K500</f>
        <v>11</v>
      </c>
      <c r="E182" s="111">
        <f>方向別!L500</f>
        <v>4</v>
      </c>
      <c r="F182" s="111">
        <f t="shared" si="73"/>
        <v>48</v>
      </c>
      <c r="G182" s="112">
        <f t="shared" si="74"/>
        <v>10.416666666666668</v>
      </c>
      <c r="H182" s="113">
        <f t="shared" si="71"/>
        <v>0.84551699841465566</v>
      </c>
      <c r="I182" s="111">
        <f>SUM(方向別!B23,方向別!B182,方向別!B341,方向別!B394)</f>
        <v>34</v>
      </c>
      <c r="J182" s="111">
        <f>SUM(方向別!C23,方向別!C182,方向別!C341,方向別!C394)</f>
        <v>2</v>
      </c>
      <c r="K182" s="111">
        <f>SUM(方向別!D23,方向別!D182,方向別!D341,方向別!D394)</f>
        <v>4</v>
      </c>
      <c r="L182" s="111">
        <f>SUM(方向別!E23,方向別!E182,方向別!E341,方向別!E394)</f>
        <v>2</v>
      </c>
      <c r="M182" s="111">
        <f t="shared" si="75"/>
        <v>42</v>
      </c>
      <c r="N182" s="112">
        <f t="shared" si="76"/>
        <v>9.5238095238095237</v>
      </c>
      <c r="O182" s="113">
        <f t="shared" si="72"/>
        <v>1.3784049885132919</v>
      </c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</row>
    <row r="183" spans="1:67" s="23" customFormat="1" ht="13.5" customHeight="1">
      <c r="A183" s="34" t="s">
        <v>13</v>
      </c>
      <c r="B183" s="111">
        <f>方向別!I501</f>
        <v>41</v>
      </c>
      <c r="C183" s="111">
        <f>方向別!J501</f>
        <v>2</v>
      </c>
      <c r="D183" s="111">
        <f>方向別!K501</f>
        <v>10</v>
      </c>
      <c r="E183" s="111">
        <f>方向別!L501</f>
        <v>4</v>
      </c>
      <c r="F183" s="111">
        <f t="shared" si="73"/>
        <v>57</v>
      </c>
      <c r="G183" s="112">
        <f t="shared" si="74"/>
        <v>10.526315789473683</v>
      </c>
      <c r="H183" s="113">
        <f t="shared" si="71"/>
        <v>1.0040514356174035</v>
      </c>
      <c r="I183" s="111">
        <f>SUM(方向別!B24,方向別!B183,方向別!B342,方向別!B395)</f>
        <v>44</v>
      </c>
      <c r="J183" s="111">
        <f>SUM(方向別!C24,方向別!C183,方向別!C342,方向別!C395)</f>
        <v>2</v>
      </c>
      <c r="K183" s="111">
        <f>SUM(方向別!D24,方向別!D183,方向別!D342,方向別!D395)</f>
        <v>1</v>
      </c>
      <c r="L183" s="111">
        <f>SUM(方向別!E24,方向別!E183,方向別!E342,方向別!E395)</f>
        <v>0</v>
      </c>
      <c r="M183" s="111">
        <f t="shared" si="75"/>
        <v>47</v>
      </c>
      <c r="N183" s="112">
        <f t="shared" si="76"/>
        <v>4.2553191489361701</v>
      </c>
      <c r="O183" s="113">
        <f t="shared" si="72"/>
        <v>1.5425008204791599</v>
      </c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</row>
    <row r="184" spans="1:67" s="23" customFormat="1" ht="13.5" customHeight="1">
      <c r="A184" s="34" t="s">
        <v>14</v>
      </c>
      <c r="B184" s="111">
        <f>方向別!I502</f>
        <v>37</v>
      </c>
      <c r="C184" s="111">
        <f>方向別!J502</f>
        <v>5</v>
      </c>
      <c r="D184" s="111">
        <f>方向別!K502</f>
        <v>11</v>
      </c>
      <c r="E184" s="111">
        <f>方向別!L502</f>
        <v>4</v>
      </c>
      <c r="F184" s="111">
        <f t="shared" si="73"/>
        <v>57</v>
      </c>
      <c r="G184" s="112">
        <f t="shared" si="74"/>
        <v>15.789473684210526</v>
      </c>
      <c r="H184" s="113">
        <f t="shared" si="71"/>
        <v>1.0040514356174035</v>
      </c>
      <c r="I184" s="111">
        <f>SUM(方向別!B25,方向別!B184,方向別!B343,方向別!B396)</f>
        <v>24</v>
      </c>
      <c r="J184" s="111">
        <f>SUM(方向別!C25,方向別!C184,方向別!C343,方向別!C396)</f>
        <v>3</v>
      </c>
      <c r="K184" s="111">
        <f>SUM(方向別!D25,方向別!D184,方向別!D343,方向別!D396)</f>
        <v>3</v>
      </c>
      <c r="L184" s="111">
        <f>SUM(方向別!E25,方向別!E184,方向別!E343,方向別!E396)</f>
        <v>0</v>
      </c>
      <c r="M184" s="111">
        <f t="shared" si="75"/>
        <v>30</v>
      </c>
      <c r="N184" s="112">
        <f t="shared" si="76"/>
        <v>10</v>
      </c>
      <c r="O184" s="113">
        <f t="shared" si="72"/>
        <v>0.98457499179520835</v>
      </c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</row>
    <row r="185" spans="1:67" s="23" customFormat="1" ht="13.5" customHeight="1">
      <c r="A185" s="30" t="s">
        <v>15</v>
      </c>
      <c r="B185" s="117">
        <f>SUM(B179:B184)</f>
        <v>190</v>
      </c>
      <c r="C185" s="117">
        <f>SUM(C179:C184)</f>
        <v>11</v>
      </c>
      <c r="D185" s="117">
        <f>SUM(D179:D184)</f>
        <v>53</v>
      </c>
      <c r="E185" s="117">
        <f>SUM(E179:E184)</f>
        <v>22</v>
      </c>
      <c r="F185" s="117">
        <f t="shared" si="73"/>
        <v>276</v>
      </c>
      <c r="G185" s="118">
        <f t="shared" si="74"/>
        <v>11.956521739130435</v>
      </c>
      <c r="H185" s="119">
        <f t="shared" si="71"/>
        <v>4.8617227408842698</v>
      </c>
      <c r="I185" s="117">
        <f>SUM(I179:I184)</f>
        <v>180</v>
      </c>
      <c r="J185" s="117">
        <f>SUM(J179:J184)</f>
        <v>13</v>
      </c>
      <c r="K185" s="117">
        <f>SUM(K179:K184)</f>
        <v>12</v>
      </c>
      <c r="L185" s="117">
        <f>SUM(L179:L184)</f>
        <v>4</v>
      </c>
      <c r="M185" s="117">
        <f t="shared" si="75"/>
        <v>209</v>
      </c>
      <c r="N185" s="118">
        <f t="shared" si="76"/>
        <v>8.133971291866029</v>
      </c>
      <c r="O185" s="119">
        <f t="shared" si="72"/>
        <v>6.8592057761732859</v>
      </c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</row>
    <row r="186" spans="1:67" s="23" customFormat="1" ht="13.5" customHeight="1">
      <c r="A186" s="38" t="s">
        <v>16</v>
      </c>
      <c r="B186" s="114">
        <f>方向別!I504</f>
        <v>45</v>
      </c>
      <c r="C186" s="114">
        <f>方向別!J504</f>
        <v>1</v>
      </c>
      <c r="D186" s="114">
        <f>方向別!K504</f>
        <v>5</v>
      </c>
      <c r="E186" s="114">
        <f>方向別!L504</f>
        <v>0</v>
      </c>
      <c r="F186" s="114">
        <f t="shared" si="73"/>
        <v>51</v>
      </c>
      <c r="G186" s="115">
        <f t="shared" si="74"/>
        <v>1.9607843137254901</v>
      </c>
      <c r="H186" s="116">
        <f t="shared" si="71"/>
        <v>0.89836181081557154</v>
      </c>
      <c r="I186" s="114">
        <f>SUM(方向別!B27,方向別!B186,方向別!B345,方向別!B398)</f>
        <v>43</v>
      </c>
      <c r="J186" s="114">
        <f>SUM(方向別!C27,方向別!C186,方向別!C345,方向別!C398)</f>
        <v>4</v>
      </c>
      <c r="K186" s="114">
        <f>SUM(方向別!D27,方向別!D186,方向別!D345,方向別!D398)</f>
        <v>2</v>
      </c>
      <c r="L186" s="114">
        <f>SUM(方向別!E27,方向別!E186,方向別!E345,方向別!E398)</f>
        <v>0</v>
      </c>
      <c r="M186" s="114">
        <f t="shared" si="75"/>
        <v>49</v>
      </c>
      <c r="N186" s="115">
        <f t="shared" si="76"/>
        <v>8.1632653061224492</v>
      </c>
      <c r="O186" s="116">
        <f t="shared" si="72"/>
        <v>1.6081391532655069</v>
      </c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</row>
    <row r="187" spans="1:67" s="23" customFormat="1" ht="13.5" customHeight="1">
      <c r="A187" s="34" t="s">
        <v>17</v>
      </c>
      <c r="B187" s="111">
        <f>方向別!I505</f>
        <v>41</v>
      </c>
      <c r="C187" s="111">
        <f>方向別!J505</f>
        <v>4</v>
      </c>
      <c r="D187" s="111">
        <f>方向別!K505</f>
        <v>4</v>
      </c>
      <c r="E187" s="111">
        <f>方向別!L505</f>
        <v>4</v>
      </c>
      <c r="F187" s="111">
        <f t="shared" si="73"/>
        <v>53</v>
      </c>
      <c r="G187" s="112">
        <f t="shared" si="74"/>
        <v>15.09433962264151</v>
      </c>
      <c r="H187" s="113">
        <f t="shared" si="71"/>
        <v>0.93359168574951557</v>
      </c>
      <c r="I187" s="111">
        <f>SUM(方向別!B28,方向別!B187,方向別!B346,方向別!B399)</f>
        <v>33</v>
      </c>
      <c r="J187" s="111">
        <f>SUM(方向別!C28,方向別!C187,方向別!C346,方向別!C399)</f>
        <v>3</v>
      </c>
      <c r="K187" s="111">
        <f>SUM(方向別!D28,方向別!D187,方向別!D346,方向別!D399)</f>
        <v>3</v>
      </c>
      <c r="L187" s="111">
        <f>SUM(方向別!E28,方向別!E187,方向別!E346,方向別!E399)</f>
        <v>3</v>
      </c>
      <c r="M187" s="111">
        <f t="shared" si="75"/>
        <v>42</v>
      </c>
      <c r="N187" s="112">
        <f t="shared" si="76"/>
        <v>14.285714285714285</v>
      </c>
      <c r="O187" s="113">
        <f t="shared" si="72"/>
        <v>1.3784049885132919</v>
      </c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</row>
    <row r="188" spans="1:67" s="23" customFormat="1" ht="13.5" customHeight="1">
      <c r="A188" s="34" t="s">
        <v>18</v>
      </c>
      <c r="B188" s="111">
        <f>方向別!I506</f>
        <v>46</v>
      </c>
      <c r="C188" s="111">
        <f>方向別!J506</f>
        <v>5</v>
      </c>
      <c r="D188" s="111">
        <f>方向別!K506</f>
        <v>7</v>
      </c>
      <c r="E188" s="111">
        <f>方向別!L506</f>
        <v>2</v>
      </c>
      <c r="F188" s="111">
        <f t="shared" si="73"/>
        <v>60</v>
      </c>
      <c r="G188" s="112">
        <f t="shared" si="74"/>
        <v>11.666666666666666</v>
      </c>
      <c r="H188" s="113">
        <f t="shared" si="71"/>
        <v>1.0568962480183195</v>
      </c>
      <c r="I188" s="111">
        <f>SUM(方向別!B29,方向別!B188,方向別!B347,方向別!B400)</f>
        <v>29</v>
      </c>
      <c r="J188" s="111">
        <f>SUM(方向別!C29,方向別!C188,方向別!C347,方向別!C400)</f>
        <v>3</v>
      </c>
      <c r="K188" s="111">
        <f>SUM(方向別!D29,方向別!D188,方向別!D347,方向別!D400)</f>
        <v>2</v>
      </c>
      <c r="L188" s="111">
        <f>SUM(方向別!E29,方向別!E188,方向別!E347,方向別!E400)</f>
        <v>2</v>
      </c>
      <c r="M188" s="111">
        <f t="shared" si="75"/>
        <v>36</v>
      </c>
      <c r="N188" s="112">
        <f t="shared" si="76"/>
        <v>13.888888888888889</v>
      </c>
      <c r="O188" s="113">
        <f t="shared" si="72"/>
        <v>1.1814899901542502</v>
      </c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</row>
    <row r="189" spans="1:67" s="23" customFormat="1" ht="13.5" customHeight="1">
      <c r="A189" s="34" t="s">
        <v>19</v>
      </c>
      <c r="B189" s="111">
        <f>方向別!I507</f>
        <v>43</v>
      </c>
      <c r="C189" s="111">
        <f>方向別!J507</f>
        <v>6</v>
      </c>
      <c r="D189" s="111">
        <f>方向別!K507</f>
        <v>12</v>
      </c>
      <c r="E189" s="111">
        <f>方向別!L507</f>
        <v>5</v>
      </c>
      <c r="F189" s="111">
        <f t="shared" si="73"/>
        <v>66</v>
      </c>
      <c r="G189" s="112">
        <f t="shared" si="74"/>
        <v>16.666666666666664</v>
      </c>
      <c r="H189" s="113">
        <f t="shared" si="71"/>
        <v>1.1625858728201515</v>
      </c>
      <c r="I189" s="111">
        <f>SUM(方向別!B30,方向別!B189,方向別!B348,方向別!B401)</f>
        <v>45</v>
      </c>
      <c r="J189" s="111">
        <f>SUM(方向別!C30,方向別!C189,方向別!C348,方向別!C401)</f>
        <v>1</v>
      </c>
      <c r="K189" s="111">
        <f>SUM(方向別!D30,方向別!D189,方向別!D348,方向別!D401)</f>
        <v>1</v>
      </c>
      <c r="L189" s="111">
        <f>SUM(方向別!E30,方向別!E189,方向別!E348,方向別!E401)</f>
        <v>3</v>
      </c>
      <c r="M189" s="111">
        <f t="shared" si="75"/>
        <v>50</v>
      </c>
      <c r="N189" s="112">
        <f t="shared" si="76"/>
        <v>8</v>
      </c>
      <c r="O189" s="113">
        <f t="shared" si="72"/>
        <v>1.6409583196586808</v>
      </c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</row>
    <row r="190" spans="1:67" s="23" customFormat="1" ht="13.5" customHeight="1">
      <c r="A190" s="34" t="s">
        <v>20</v>
      </c>
      <c r="B190" s="111">
        <f>方向別!I508</f>
        <v>58</v>
      </c>
      <c r="C190" s="111">
        <f>方向別!J508</f>
        <v>3</v>
      </c>
      <c r="D190" s="111">
        <f>方向別!K508</f>
        <v>9</v>
      </c>
      <c r="E190" s="111">
        <f>方向別!L508</f>
        <v>1</v>
      </c>
      <c r="F190" s="111">
        <f t="shared" si="73"/>
        <v>71</v>
      </c>
      <c r="G190" s="112">
        <f>IF(SUM(C190,E190)=0,0,SUM(C190,E190)/F190*100)</f>
        <v>5.6338028169014089</v>
      </c>
      <c r="H190" s="113">
        <f t="shared" si="71"/>
        <v>1.2506605601550114</v>
      </c>
      <c r="I190" s="111">
        <f>SUM(方向別!B31,方向別!B190,方向別!B349,方向別!B402)</f>
        <v>20</v>
      </c>
      <c r="J190" s="111">
        <f>SUM(方向別!C31,方向別!C190,方向別!C349,方向別!C402)</f>
        <v>1</v>
      </c>
      <c r="K190" s="111">
        <f>SUM(方向別!D31,方向別!D190,方向別!D349,方向別!D402)</f>
        <v>3</v>
      </c>
      <c r="L190" s="111">
        <f>SUM(方向別!E31,方向別!E190,方向別!E349,方向別!E402)</f>
        <v>2</v>
      </c>
      <c r="M190" s="111">
        <f t="shared" si="75"/>
        <v>26</v>
      </c>
      <c r="N190" s="112">
        <f>IF(SUM(J190,L190)=0,0,SUM(J190,L190)/M190*100)</f>
        <v>11.538461538461538</v>
      </c>
      <c r="O190" s="113">
        <f t="shared" si="72"/>
        <v>0.853298326222514</v>
      </c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</row>
    <row r="191" spans="1:67" s="23" customFormat="1" ht="13.5" customHeight="1">
      <c r="A191" s="34" t="s">
        <v>21</v>
      </c>
      <c r="B191" s="111">
        <f>方向別!I509</f>
        <v>48</v>
      </c>
      <c r="C191" s="111">
        <f>方向別!J509</f>
        <v>7</v>
      </c>
      <c r="D191" s="111">
        <f>方向別!K509</f>
        <v>3</v>
      </c>
      <c r="E191" s="111">
        <f>方向別!L509</f>
        <v>2</v>
      </c>
      <c r="F191" s="111">
        <f t="shared" si="73"/>
        <v>60</v>
      </c>
      <c r="G191" s="112">
        <f>IF(SUM(C191,E191)=0,0,SUM(C191,E191)/F191*100)</f>
        <v>15</v>
      </c>
      <c r="H191" s="113">
        <f t="shared" si="71"/>
        <v>1.0568962480183195</v>
      </c>
      <c r="I191" s="111">
        <f>SUM(方向別!B32,方向別!B191,方向別!B350,方向別!B403)</f>
        <v>43</v>
      </c>
      <c r="J191" s="111">
        <f>SUM(方向別!C32,方向別!C191,方向別!C350,方向別!C403)</f>
        <v>3</v>
      </c>
      <c r="K191" s="111">
        <f>SUM(方向別!D32,方向別!D191,方向別!D350,方向別!D403)</f>
        <v>1</v>
      </c>
      <c r="L191" s="111">
        <f>SUM(方向別!E32,方向別!E191,方向別!E350,方向別!E403)</f>
        <v>0</v>
      </c>
      <c r="M191" s="111">
        <f t="shared" si="75"/>
        <v>47</v>
      </c>
      <c r="N191" s="112">
        <f>IF(SUM(J191,L191)=0,0,SUM(J191,L191)/M191*100)</f>
        <v>6.3829787234042552</v>
      </c>
      <c r="O191" s="113">
        <f t="shared" si="72"/>
        <v>1.5425008204791599</v>
      </c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</row>
    <row r="192" spans="1:67" s="23" customFormat="1" ht="13.5" customHeight="1">
      <c r="A192" s="30" t="s">
        <v>15</v>
      </c>
      <c r="B192" s="117">
        <f>SUM(B186:B191)</f>
        <v>281</v>
      </c>
      <c r="C192" s="117">
        <f>SUM(C186:C191)</f>
        <v>26</v>
      </c>
      <c r="D192" s="117">
        <f>SUM(D186:D191)</f>
        <v>40</v>
      </c>
      <c r="E192" s="117">
        <f>SUM(E186:E191)</f>
        <v>14</v>
      </c>
      <c r="F192" s="117">
        <f t="shared" si="73"/>
        <v>361</v>
      </c>
      <c r="G192" s="118">
        <f>IF(SUM(C192,E192)=0,0,SUM(C192,E192)/F192*100)</f>
        <v>11.080332409972298</v>
      </c>
      <c r="H192" s="119">
        <f t="shared" si="71"/>
        <v>6.3589924255768899</v>
      </c>
      <c r="I192" s="117">
        <f>SUM(I186:I191)</f>
        <v>213</v>
      </c>
      <c r="J192" s="117">
        <f>SUM(J186:J191)</f>
        <v>15</v>
      </c>
      <c r="K192" s="117">
        <f>SUM(K186:K191)</f>
        <v>12</v>
      </c>
      <c r="L192" s="117">
        <f>SUM(L186:L191)</f>
        <v>10</v>
      </c>
      <c r="M192" s="117">
        <f t="shared" si="75"/>
        <v>250</v>
      </c>
      <c r="N192" s="118">
        <f>IF(SUM(J192,L192)=0,0,SUM(J192,L192)/M192*100)</f>
        <v>10</v>
      </c>
      <c r="O192" s="119">
        <f t="shared" si="72"/>
        <v>8.2047915982934043</v>
      </c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</row>
    <row r="193" spans="1:63" s="23" customFormat="1" ht="13.5" customHeight="1">
      <c r="A193" s="34" t="s">
        <v>22</v>
      </c>
      <c r="B193" s="111">
        <f>方向別!I511</f>
        <v>258</v>
      </c>
      <c r="C193" s="111">
        <f>方向別!J511</f>
        <v>19</v>
      </c>
      <c r="D193" s="111">
        <f>方向別!K511</f>
        <v>43</v>
      </c>
      <c r="E193" s="111">
        <f>方向別!L511</f>
        <v>19</v>
      </c>
      <c r="F193" s="111">
        <f t="shared" si="73"/>
        <v>339</v>
      </c>
      <c r="G193" s="112">
        <f t="shared" ref="G193:G218" si="77">IF(SUM(C193,E193)=0,0,SUM(C193,E193)/F193*100)</f>
        <v>11.209439528023598</v>
      </c>
      <c r="H193" s="113">
        <f t="shared" si="71"/>
        <v>5.9714638013035053</v>
      </c>
      <c r="I193" s="111">
        <f>SUM(方向別!B34,方向別!B193,方向別!B352,方向別!B405)</f>
        <v>176</v>
      </c>
      <c r="J193" s="111">
        <f>SUM(方向別!C34,方向別!C193,方向別!C352,方向別!C405)</f>
        <v>13</v>
      </c>
      <c r="K193" s="111">
        <f>SUM(方向別!D34,方向別!D193,方向別!D352,方向別!D405)</f>
        <v>27</v>
      </c>
      <c r="L193" s="111">
        <f>SUM(方向別!E34,方向別!E193,方向別!E352,方向別!E405)</f>
        <v>12</v>
      </c>
      <c r="M193" s="111">
        <f t="shared" si="75"/>
        <v>228</v>
      </c>
      <c r="N193" s="112">
        <f t="shared" ref="N193:N214" si="78">IF(SUM(J193,L193)=0,0,SUM(J193,L193)/M193*100)</f>
        <v>10.964912280701753</v>
      </c>
      <c r="O193" s="113">
        <f t="shared" si="72"/>
        <v>7.4827699376435834</v>
      </c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</row>
    <row r="194" spans="1:63" s="23" customFormat="1" ht="13.5" customHeight="1">
      <c r="A194" s="34" t="s">
        <v>23</v>
      </c>
      <c r="B194" s="111">
        <f>方向別!I512</f>
        <v>173</v>
      </c>
      <c r="C194" s="111">
        <f>方向別!J512</f>
        <v>9</v>
      </c>
      <c r="D194" s="111">
        <f>方向別!K512</f>
        <v>32</v>
      </c>
      <c r="E194" s="111">
        <f>方向別!L512</f>
        <v>11</v>
      </c>
      <c r="F194" s="111">
        <f t="shared" si="73"/>
        <v>225</v>
      </c>
      <c r="G194" s="112">
        <f t="shared" si="77"/>
        <v>8.8888888888888893</v>
      </c>
      <c r="H194" s="113">
        <f t="shared" si="71"/>
        <v>3.9633609300686983</v>
      </c>
      <c r="I194" s="111">
        <f>SUM(方向別!B35,方向別!B194,方向別!B353,方向別!B406)</f>
        <v>165</v>
      </c>
      <c r="J194" s="111">
        <f>SUM(方向別!C35,方向別!C194,方向別!C353,方向別!C406)</f>
        <v>12</v>
      </c>
      <c r="K194" s="111">
        <f>SUM(方向別!D35,方向別!D194,方向別!D353,方向別!D406)</f>
        <v>34</v>
      </c>
      <c r="L194" s="111">
        <f>SUM(方向別!E35,方向別!E194,方向別!E353,方向別!E406)</f>
        <v>9</v>
      </c>
      <c r="M194" s="111">
        <f t="shared" si="75"/>
        <v>220</v>
      </c>
      <c r="N194" s="112">
        <f t="shared" si="78"/>
        <v>9.5454545454545467</v>
      </c>
      <c r="O194" s="113">
        <f t="shared" si="72"/>
        <v>7.2202166064981945</v>
      </c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</row>
    <row r="195" spans="1:63" s="23" customFormat="1" ht="13.5" customHeight="1">
      <c r="A195" s="34" t="s">
        <v>24</v>
      </c>
      <c r="B195" s="111">
        <f>方向別!I513</f>
        <v>246</v>
      </c>
      <c r="C195" s="111">
        <f>方向別!J513</f>
        <v>12</v>
      </c>
      <c r="D195" s="111">
        <f>方向別!K513</f>
        <v>32</v>
      </c>
      <c r="E195" s="111">
        <f>方向別!L513</f>
        <v>11</v>
      </c>
      <c r="F195" s="111">
        <f t="shared" si="73"/>
        <v>301</v>
      </c>
      <c r="G195" s="112">
        <f t="shared" si="77"/>
        <v>7.6411960132890364</v>
      </c>
      <c r="H195" s="113">
        <f t="shared" si="71"/>
        <v>5.3020961775585702</v>
      </c>
      <c r="I195" s="111">
        <f>SUM(方向別!B36,方向別!B195,方向別!B354,方向別!B407)</f>
        <v>167</v>
      </c>
      <c r="J195" s="111">
        <f>SUM(方向別!C36,方向別!C195,方向別!C354,方向別!C407)</f>
        <v>9</v>
      </c>
      <c r="K195" s="111">
        <f>SUM(方向別!D36,方向別!D195,方向別!D354,方向別!D407)</f>
        <v>21</v>
      </c>
      <c r="L195" s="111">
        <f>SUM(方向別!E36,方向別!E195,方向別!E354,方向別!E407)</f>
        <v>11</v>
      </c>
      <c r="M195" s="111">
        <f t="shared" si="75"/>
        <v>208</v>
      </c>
      <c r="N195" s="112">
        <f t="shared" si="78"/>
        <v>9.6153846153846168</v>
      </c>
      <c r="O195" s="113">
        <f t="shared" si="72"/>
        <v>6.826386609780112</v>
      </c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</row>
    <row r="196" spans="1:63" s="23" customFormat="1" ht="13.5" customHeight="1">
      <c r="A196" s="34" t="s">
        <v>25</v>
      </c>
      <c r="B196" s="111">
        <f>方向別!I514</f>
        <v>251</v>
      </c>
      <c r="C196" s="111">
        <f>方向別!J514</f>
        <v>12</v>
      </c>
      <c r="D196" s="111">
        <f>方向別!K514</f>
        <v>52</v>
      </c>
      <c r="E196" s="111">
        <f>方向別!L514</f>
        <v>18</v>
      </c>
      <c r="F196" s="111">
        <f t="shared" si="73"/>
        <v>333</v>
      </c>
      <c r="G196" s="112">
        <f t="shared" si="77"/>
        <v>9.0090090090090094</v>
      </c>
      <c r="H196" s="113">
        <f t="shared" si="71"/>
        <v>5.8657741765016738</v>
      </c>
      <c r="I196" s="111">
        <f>SUM(方向別!B37,方向別!B196,方向別!B355,方向別!B408)</f>
        <v>138</v>
      </c>
      <c r="J196" s="111">
        <f>SUM(方向別!C37,方向別!C196,方向別!C355,方向別!C408)</f>
        <v>10</v>
      </c>
      <c r="K196" s="111">
        <f>SUM(方向別!D37,方向別!D196,方向別!D355,方向別!D408)</f>
        <v>24</v>
      </c>
      <c r="L196" s="111">
        <f>SUM(方向別!E37,方向別!E196,方向別!E355,方向別!E408)</f>
        <v>4</v>
      </c>
      <c r="M196" s="111">
        <f t="shared" si="75"/>
        <v>176</v>
      </c>
      <c r="N196" s="112">
        <f t="shared" si="78"/>
        <v>7.9545454545454541</v>
      </c>
      <c r="O196" s="113">
        <f t="shared" si="72"/>
        <v>5.7761732851985563</v>
      </c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</row>
    <row r="197" spans="1:63" s="23" customFormat="1" ht="13.5" customHeight="1">
      <c r="A197" s="34" t="s">
        <v>26</v>
      </c>
      <c r="B197" s="111">
        <f>方向別!I515</f>
        <v>247</v>
      </c>
      <c r="C197" s="111">
        <f>方向別!J515</f>
        <v>15</v>
      </c>
      <c r="D197" s="111">
        <f>方向別!K515</f>
        <v>46</v>
      </c>
      <c r="E197" s="111">
        <f>方向別!L515</f>
        <v>18</v>
      </c>
      <c r="F197" s="111">
        <f t="shared" si="73"/>
        <v>326</v>
      </c>
      <c r="G197" s="112">
        <f t="shared" si="77"/>
        <v>10.122699386503067</v>
      </c>
      <c r="H197" s="113">
        <f t="shared" si="71"/>
        <v>5.7424696142328697</v>
      </c>
      <c r="I197" s="111">
        <f>SUM(方向別!B38,方向別!B197,方向別!B356,方向別!B409)</f>
        <v>149</v>
      </c>
      <c r="J197" s="111">
        <f>SUM(方向別!C38,方向別!C197,方向別!C356,方向別!C409)</f>
        <v>13</v>
      </c>
      <c r="K197" s="111">
        <f>SUM(方向別!D38,方向別!D197,方向別!D356,方向別!D409)</f>
        <v>22</v>
      </c>
      <c r="L197" s="111">
        <f>SUM(方向別!E38,方向別!E197,方向別!E356,方向別!E409)</f>
        <v>3</v>
      </c>
      <c r="M197" s="111">
        <f t="shared" si="75"/>
        <v>187</v>
      </c>
      <c r="N197" s="112">
        <f t="shared" si="78"/>
        <v>8.5561497326203195</v>
      </c>
      <c r="O197" s="113">
        <f t="shared" si="72"/>
        <v>6.1371841155234659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</row>
    <row r="198" spans="1:63" s="23" customFormat="1" ht="13.5" customHeight="1">
      <c r="A198" s="34" t="s">
        <v>27</v>
      </c>
      <c r="B198" s="111">
        <f>方向別!I516</f>
        <v>275</v>
      </c>
      <c r="C198" s="111">
        <f>方向別!J516</f>
        <v>17</v>
      </c>
      <c r="D198" s="111">
        <f>方向別!K516</f>
        <v>46</v>
      </c>
      <c r="E198" s="111">
        <f>方向別!L516</f>
        <v>12</v>
      </c>
      <c r="F198" s="111">
        <f t="shared" si="73"/>
        <v>350</v>
      </c>
      <c r="G198" s="112">
        <f t="shared" si="77"/>
        <v>8.2857142857142847</v>
      </c>
      <c r="H198" s="113">
        <f t="shared" si="71"/>
        <v>6.1652281134401976</v>
      </c>
      <c r="I198" s="111">
        <f>SUM(方向別!B39,方向別!B198,方向別!B357,方向別!B410)</f>
        <v>120</v>
      </c>
      <c r="J198" s="111">
        <f>SUM(方向別!C39,方向別!C198,方向別!C357,方向別!C410)</f>
        <v>18</v>
      </c>
      <c r="K198" s="111">
        <f>SUM(方向別!D39,方向別!D198,方向別!D357,方向別!D410)</f>
        <v>25</v>
      </c>
      <c r="L198" s="111">
        <f>SUM(方向別!E39,方向別!E198,方向別!E357,方向別!E410)</f>
        <v>5</v>
      </c>
      <c r="M198" s="111">
        <f t="shared" si="75"/>
        <v>168</v>
      </c>
      <c r="N198" s="112">
        <f t="shared" si="78"/>
        <v>13.690476190476192</v>
      </c>
      <c r="O198" s="113">
        <f t="shared" si="72"/>
        <v>5.5136199540531674</v>
      </c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</row>
    <row r="199" spans="1:63" s="23" customFormat="1" ht="13.5" customHeight="1">
      <c r="A199" s="34" t="s">
        <v>28</v>
      </c>
      <c r="B199" s="111">
        <f>方向別!I517</f>
        <v>348</v>
      </c>
      <c r="C199" s="111">
        <f>方向別!J517</f>
        <v>24</v>
      </c>
      <c r="D199" s="111">
        <f>方向別!K517</f>
        <v>57</v>
      </c>
      <c r="E199" s="111">
        <f>方向別!L517</f>
        <v>14</v>
      </c>
      <c r="F199" s="111">
        <f t="shared" si="73"/>
        <v>443</v>
      </c>
      <c r="G199" s="112">
        <f t="shared" si="77"/>
        <v>8.5778781038374721</v>
      </c>
      <c r="H199" s="113">
        <f t="shared" si="71"/>
        <v>7.8034172978685925</v>
      </c>
      <c r="I199" s="111">
        <f>SUM(方向別!B40,方向別!B199,方向別!B358,方向別!B411)</f>
        <v>153</v>
      </c>
      <c r="J199" s="111">
        <f>SUM(方向別!C40,方向別!C199,方向別!C358,方向別!C411)</f>
        <v>12</v>
      </c>
      <c r="K199" s="111">
        <f>SUM(方向別!D40,方向別!D199,方向別!D358,方向別!D411)</f>
        <v>35</v>
      </c>
      <c r="L199" s="111">
        <f>SUM(方向別!E40,方向別!E199,方向別!E358,方向別!E411)</f>
        <v>9</v>
      </c>
      <c r="M199" s="111">
        <f t="shared" si="75"/>
        <v>209</v>
      </c>
      <c r="N199" s="112">
        <f t="shared" si="78"/>
        <v>10.047846889952153</v>
      </c>
      <c r="O199" s="113">
        <f t="shared" si="72"/>
        <v>6.8592057761732859</v>
      </c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</row>
    <row r="200" spans="1:63" s="23" customFormat="1" ht="13.5" customHeight="1">
      <c r="A200" s="34" t="s">
        <v>51</v>
      </c>
      <c r="B200" s="111">
        <f>方向別!I518</f>
        <v>404</v>
      </c>
      <c r="C200" s="111">
        <f>方向別!J518</f>
        <v>13</v>
      </c>
      <c r="D200" s="111">
        <f>方向別!K518</f>
        <v>41</v>
      </c>
      <c r="E200" s="111">
        <f>方向別!L518</f>
        <v>7</v>
      </c>
      <c r="F200" s="111">
        <f t="shared" si="73"/>
        <v>465</v>
      </c>
      <c r="G200" s="112">
        <f t="shared" si="77"/>
        <v>4.3010752688172049</v>
      </c>
      <c r="H200" s="113">
        <f t="shared" si="71"/>
        <v>8.1909459221419763</v>
      </c>
      <c r="I200" s="111">
        <f>SUM(方向別!B41,方向別!B200,方向別!B359,方向別!B412)</f>
        <v>184</v>
      </c>
      <c r="J200" s="111">
        <f>SUM(方向別!C41,方向別!C200,方向別!C359,方向別!C412)</f>
        <v>12</v>
      </c>
      <c r="K200" s="111">
        <f>SUM(方向別!D41,方向別!D200,方向別!D359,方向別!D412)</f>
        <v>32</v>
      </c>
      <c r="L200" s="111">
        <f>SUM(方向別!E41,方向別!E200,方向別!E359,方向別!E412)</f>
        <v>5</v>
      </c>
      <c r="M200" s="111">
        <f t="shared" si="75"/>
        <v>233</v>
      </c>
      <c r="N200" s="112">
        <f t="shared" si="78"/>
        <v>7.296137339055794</v>
      </c>
      <c r="O200" s="113">
        <f t="shared" si="72"/>
        <v>7.6468657696094526</v>
      </c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</row>
    <row r="201" spans="1:63" s="23" customFormat="1" ht="13.5" customHeight="1">
      <c r="A201" s="38" t="s">
        <v>29</v>
      </c>
      <c r="B201" s="114">
        <f>方向別!I519</f>
        <v>66</v>
      </c>
      <c r="C201" s="114">
        <f>方向別!J519</f>
        <v>2</v>
      </c>
      <c r="D201" s="114">
        <f>方向別!K519</f>
        <v>4</v>
      </c>
      <c r="E201" s="114">
        <f>方向別!L519</f>
        <v>0</v>
      </c>
      <c r="F201" s="114">
        <f t="shared" si="73"/>
        <v>72</v>
      </c>
      <c r="G201" s="115">
        <f t="shared" si="77"/>
        <v>2.7777777777777777</v>
      </c>
      <c r="H201" s="116">
        <f t="shared" si="71"/>
        <v>1.2682754976219834</v>
      </c>
      <c r="I201" s="114">
        <f>SUM(方向別!B42,方向別!B201,方向別!B360,方向別!B413)</f>
        <v>37</v>
      </c>
      <c r="J201" s="114">
        <f>SUM(方向別!C42,方向別!C201,方向別!C360,方向別!C413)</f>
        <v>2</v>
      </c>
      <c r="K201" s="114">
        <f>SUM(方向別!D42,方向別!D201,方向別!D360,方向別!D413)</f>
        <v>3</v>
      </c>
      <c r="L201" s="114">
        <f>SUM(方向別!E42,方向別!E201,方向別!E360,方向別!E413)</f>
        <v>3</v>
      </c>
      <c r="M201" s="114">
        <f t="shared" si="75"/>
        <v>45</v>
      </c>
      <c r="N201" s="115">
        <f t="shared" si="78"/>
        <v>11.111111111111111</v>
      </c>
      <c r="O201" s="116">
        <f t="shared" si="72"/>
        <v>1.4768624876928127</v>
      </c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</row>
    <row r="202" spans="1:63" s="23" customFormat="1" ht="13.5" customHeight="1">
      <c r="A202" s="34" t="s">
        <v>30</v>
      </c>
      <c r="B202" s="111">
        <f>方向別!I520</f>
        <v>86</v>
      </c>
      <c r="C202" s="111">
        <f>方向別!J520</f>
        <v>3</v>
      </c>
      <c r="D202" s="111">
        <f>方向別!K520</f>
        <v>8</v>
      </c>
      <c r="E202" s="111">
        <f>方向別!L520</f>
        <v>2</v>
      </c>
      <c r="F202" s="111">
        <f t="shared" si="73"/>
        <v>99</v>
      </c>
      <c r="G202" s="112">
        <f t="shared" si="77"/>
        <v>5.0505050505050502</v>
      </c>
      <c r="H202" s="113">
        <f t="shared" si="71"/>
        <v>1.7438788092302273</v>
      </c>
      <c r="I202" s="111">
        <f>SUM(方向別!B43,方向別!B202,方向別!B361,方向別!B414)</f>
        <v>30</v>
      </c>
      <c r="J202" s="111">
        <f>SUM(方向別!C43,方向別!C202,方向別!C361,方向別!C414)</f>
        <v>4</v>
      </c>
      <c r="K202" s="111">
        <f>SUM(方向別!D43,方向別!D202,方向別!D361,方向別!D414)</f>
        <v>3</v>
      </c>
      <c r="L202" s="111">
        <f>SUM(方向別!E43,方向別!E202,方向別!E361,方向別!E414)</f>
        <v>0</v>
      </c>
      <c r="M202" s="111">
        <f t="shared" si="75"/>
        <v>37</v>
      </c>
      <c r="N202" s="112">
        <f t="shared" si="78"/>
        <v>10.810810810810811</v>
      </c>
      <c r="O202" s="113">
        <f t="shared" si="72"/>
        <v>1.2143091565474238</v>
      </c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</row>
    <row r="203" spans="1:63" s="23" customFormat="1" ht="13.5" customHeight="1">
      <c r="A203" s="34" t="s">
        <v>31</v>
      </c>
      <c r="B203" s="111">
        <f>方向別!I521</f>
        <v>80</v>
      </c>
      <c r="C203" s="111">
        <f>方向別!J521</f>
        <v>3</v>
      </c>
      <c r="D203" s="111">
        <f>方向別!K521</f>
        <v>5</v>
      </c>
      <c r="E203" s="111">
        <f>方向別!L521</f>
        <v>1</v>
      </c>
      <c r="F203" s="111">
        <f t="shared" si="73"/>
        <v>89</v>
      </c>
      <c r="G203" s="112">
        <f t="shared" si="77"/>
        <v>4.4943820224719104</v>
      </c>
      <c r="H203" s="113">
        <f t="shared" si="71"/>
        <v>1.5677294345605073</v>
      </c>
      <c r="I203" s="111">
        <f>SUM(方向別!B44,方向別!B203,方向別!B362,方向別!B415)</f>
        <v>53</v>
      </c>
      <c r="J203" s="111">
        <f>SUM(方向別!C44,方向別!C203,方向別!C362,方向別!C415)</f>
        <v>1</v>
      </c>
      <c r="K203" s="111">
        <f>SUM(方向別!D44,方向別!D203,方向別!D362,方向別!D415)</f>
        <v>2</v>
      </c>
      <c r="L203" s="111">
        <f>SUM(方向別!E44,方向別!E203,方向別!E362,方向別!E415)</f>
        <v>1</v>
      </c>
      <c r="M203" s="111">
        <f t="shared" si="75"/>
        <v>57</v>
      </c>
      <c r="N203" s="112">
        <f t="shared" si="78"/>
        <v>3.5087719298245612</v>
      </c>
      <c r="O203" s="113">
        <f t="shared" si="72"/>
        <v>1.8706924844108959</v>
      </c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</row>
    <row r="204" spans="1:63" s="23" customFormat="1" ht="13.5" customHeight="1">
      <c r="A204" s="34" t="s">
        <v>32</v>
      </c>
      <c r="B204" s="111">
        <f>方向別!I522</f>
        <v>74</v>
      </c>
      <c r="C204" s="111">
        <f>方向別!J522</f>
        <v>6</v>
      </c>
      <c r="D204" s="111">
        <f>方向別!K522</f>
        <v>7</v>
      </c>
      <c r="E204" s="111">
        <f>方向別!L522</f>
        <v>2</v>
      </c>
      <c r="F204" s="111">
        <f t="shared" si="73"/>
        <v>89</v>
      </c>
      <c r="G204" s="112">
        <f t="shared" si="77"/>
        <v>8.9887640449438209</v>
      </c>
      <c r="H204" s="113">
        <f t="shared" si="71"/>
        <v>1.5677294345605073</v>
      </c>
      <c r="I204" s="111">
        <f>SUM(方向別!B45,方向別!B204,方向別!B363,方向別!B416)</f>
        <v>32</v>
      </c>
      <c r="J204" s="111">
        <f>SUM(方向別!C45,方向別!C204,方向別!C363,方向別!C416)</f>
        <v>4</v>
      </c>
      <c r="K204" s="111">
        <f>SUM(方向別!D45,方向別!D204,方向別!D363,方向別!D416)</f>
        <v>3</v>
      </c>
      <c r="L204" s="111">
        <f>SUM(方向別!E45,方向別!E204,方向別!E363,方向別!E416)</f>
        <v>1</v>
      </c>
      <c r="M204" s="111">
        <f t="shared" si="75"/>
        <v>40</v>
      </c>
      <c r="N204" s="112">
        <f t="shared" si="78"/>
        <v>12.5</v>
      </c>
      <c r="O204" s="113">
        <f t="shared" si="72"/>
        <v>1.3127666557269446</v>
      </c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</row>
    <row r="205" spans="1:63" s="23" customFormat="1" ht="13.5" customHeight="1">
      <c r="A205" s="34" t="s">
        <v>33</v>
      </c>
      <c r="B205" s="111">
        <f>方向別!I523</f>
        <v>87</v>
      </c>
      <c r="C205" s="111">
        <f>方向別!J523</f>
        <v>0</v>
      </c>
      <c r="D205" s="111">
        <f>方向別!K523</f>
        <v>5</v>
      </c>
      <c r="E205" s="111">
        <f>方向別!L523</f>
        <v>1</v>
      </c>
      <c r="F205" s="111">
        <f t="shared" si="73"/>
        <v>93</v>
      </c>
      <c r="G205" s="112">
        <f t="shared" si="77"/>
        <v>1.0752688172043012</v>
      </c>
      <c r="H205" s="113">
        <f t="shared" si="71"/>
        <v>1.6381891844283953</v>
      </c>
      <c r="I205" s="111">
        <f>SUM(方向別!B46,方向別!B205,方向別!B364,方向別!B417)</f>
        <v>34</v>
      </c>
      <c r="J205" s="111">
        <f>SUM(方向別!C46,方向別!C205,方向別!C364,方向別!C417)</f>
        <v>2</v>
      </c>
      <c r="K205" s="111">
        <f>SUM(方向別!D46,方向別!D205,方向別!D364,方向別!D417)</f>
        <v>6</v>
      </c>
      <c r="L205" s="111">
        <f>SUM(方向別!E46,方向別!E205,方向別!E364,方向別!E417)</f>
        <v>0</v>
      </c>
      <c r="M205" s="111">
        <f t="shared" si="75"/>
        <v>42</v>
      </c>
      <c r="N205" s="112">
        <f t="shared" si="78"/>
        <v>4.7619047619047619</v>
      </c>
      <c r="O205" s="113">
        <f t="shared" si="72"/>
        <v>1.3784049885132919</v>
      </c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</row>
    <row r="206" spans="1:63" s="23" customFormat="1" ht="13.5" customHeight="1">
      <c r="A206" s="34" t="s">
        <v>34</v>
      </c>
      <c r="B206" s="111">
        <f>方向別!I524</f>
        <v>81</v>
      </c>
      <c r="C206" s="111">
        <f>方向別!J524</f>
        <v>3</v>
      </c>
      <c r="D206" s="111">
        <f>方向別!K524</f>
        <v>4</v>
      </c>
      <c r="E206" s="111">
        <f>方向別!L524</f>
        <v>2</v>
      </c>
      <c r="F206" s="111">
        <f t="shared" si="73"/>
        <v>90</v>
      </c>
      <c r="G206" s="112">
        <f t="shared" si="77"/>
        <v>5.5555555555555554</v>
      </c>
      <c r="H206" s="113">
        <f t="shared" si="71"/>
        <v>1.5853443720274794</v>
      </c>
      <c r="I206" s="111">
        <f>SUM(方向別!B47,方向別!B206,方向別!B365,方向別!B418)</f>
        <v>21</v>
      </c>
      <c r="J206" s="111">
        <f>SUM(方向別!C47,方向別!C206,方向別!C365,方向別!C418)</f>
        <v>3</v>
      </c>
      <c r="K206" s="111">
        <f>SUM(方向別!D47,方向別!D206,方向別!D365,方向別!D418)</f>
        <v>4</v>
      </c>
      <c r="L206" s="111">
        <f>SUM(方向別!E47,方向別!E206,方向別!E365,方向別!E418)</f>
        <v>1</v>
      </c>
      <c r="M206" s="111">
        <f t="shared" si="75"/>
        <v>29</v>
      </c>
      <c r="N206" s="112">
        <f t="shared" si="78"/>
        <v>13.793103448275861</v>
      </c>
      <c r="O206" s="113">
        <f t="shared" si="72"/>
        <v>0.95175582540203474</v>
      </c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</row>
    <row r="207" spans="1:63" s="23" customFormat="1" ht="13.5" customHeight="1">
      <c r="A207" s="30" t="s">
        <v>15</v>
      </c>
      <c r="B207" s="117">
        <f>SUM(B201:B206)</f>
        <v>474</v>
      </c>
      <c r="C207" s="117">
        <f>SUM(C201:C206)</f>
        <v>17</v>
      </c>
      <c r="D207" s="117">
        <f>SUM(D201:D206)</f>
        <v>33</v>
      </c>
      <c r="E207" s="117">
        <f>SUM(E201:E206)</f>
        <v>8</v>
      </c>
      <c r="F207" s="117">
        <f t="shared" si="73"/>
        <v>532</v>
      </c>
      <c r="G207" s="118">
        <f t="shared" si="77"/>
        <v>4.6992481203007515</v>
      </c>
      <c r="H207" s="119">
        <f t="shared" si="71"/>
        <v>9.3711467324291</v>
      </c>
      <c r="I207" s="117">
        <f>SUM(I201:I206)</f>
        <v>207</v>
      </c>
      <c r="J207" s="117">
        <f>SUM(J201:J206)</f>
        <v>16</v>
      </c>
      <c r="K207" s="117">
        <f>SUM(K201:K206)</f>
        <v>21</v>
      </c>
      <c r="L207" s="117">
        <f>SUM(L201:L206)</f>
        <v>6</v>
      </c>
      <c r="M207" s="117">
        <f t="shared" si="75"/>
        <v>250</v>
      </c>
      <c r="N207" s="118">
        <f t="shared" si="78"/>
        <v>8.7999999999999989</v>
      </c>
      <c r="O207" s="119">
        <f t="shared" si="72"/>
        <v>8.2047915982934043</v>
      </c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</row>
    <row r="208" spans="1:63" s="23" customFormat="1" ht="13.5" customHeight="1">
      <c r="A208" s="38" t="s">
        <v>35</v>
      </c>
      <c r="B208" s="114">
        <f>方向別!I526</f>
        <v>67</v>
      </c>
      <c r="C208" s="114">
        <f>方向別!J526</f>
        <v>3</v>
      </c>
      <c r="D208" s="114">
        <f>方向別!K526</f>
        <v>7</v>
      </c>
      <c r="E208" s="114">
        <f>方向別!L526</f>
        <v>0</v>
      </c>
      <c r="F208" s="114">
        <f t="shared" si="73"/>
        <v>77</v>
      </c>
      <c r="G208" s="115">
        <f t="shared" si="77"/>
        <v>3.8961038961038961</v>
      </c>
      <c r="H208" s="116">
        <f t="shared" si="71"/>
        <v>1.3563501849568433</v>
      </c>
      <c r="I208" s="114">
        <f>SUM(方向別!B49,方向別!B208,方向別!B367,方向別!B420)</f>
        <v>30</v>
      </c>
      <c r="J208" s="114">
        <f>SUM(方向別!C49,方向別!C208,方向別!C367,方向別!C420)</f>
        <v>2</v>
      </c>
      <c r="K208" s="114">
        <f>SUM(方向別!D49,方向別!D208,方向別!D367,方向別!D420)</f>
        <v>5</v>
      </c>
      <c r="L208" s="114">
        <f>SUM(方向別!E49,方向別!E208,方向別!E367,方向別!E420)</f>
        <v>0</v>
      </c>
      <c r="M208" s="114">
        <f t="shared" si="75"/>
        <v>37</v>
      </c>
      <c r="N208" s="115">
        <f t="shared" si="78"/>
        <v>5.4054054054054053</v>
      </c>
      <c r="O208" s="116">
        <f t="shared" si="72"/>
        <v>1.2143091565474238</v>
      </c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</row>
    <row r="209" spans="1:67" s="23" customFormat="1" ht="13.5" customHeight="1">
      <c r="A209" s="34" t="s">
        <v>36</v>
      </c>
      <c r="B209" s="111">
        <f>方向別!I527</f>
        <v>69</v>
      </c>
      <c r="C209" s="111">
        <f>方向別!J527</f>
        <v>3</v>
      </c>
      <c r="D209" s="111">
        <f>方向別!K527</f>
        <v>11</v>
      </c>
      <c r="E209" s="111">
        <f>方向別!L527</f>
        <v>0</v>
      </c>
      <c r="F209" s="111">
        <f t="shared" si="73"/>
        <v>83</v>
      </c>
      <c r="G209" s="112">
        <f t="shared" si="77"/>
        <v>3.6144578313253009</v>
      </c>
      <c r="H209" s="113">
        <f t="shared" si="71"/>
        <v>1.4620398097586755</v>
      </c>
      <c r="I209" s="111">
        <f>SUM(方向別!B50,方向別!B209,方向別!B368,方向別!B421)</f>
        <v>23</v>
      </c>
      <c r="J209" s="111">
        <f>SUM(方向別!C50,方向別!C209,方向別!C368,方向別!C421)</f>
        <v>1</v>
      </c>
      <c r="K209" s="111">
        <f>SUM(方向別!D50,方向別!D209,方向別!D368,方向別!D421)</f>
        <v>3</v>
      </c>
      <c r="L209" s="111">
        <f>SUM(方向別!E50,方向別!E209,方向別!E368,方向別!E421)</f>
        <v>0</v>
      </c>
      <c r="M209" s="111">
        <f t="shared" si="75"/>
        <v>27</v>
      </c>
      <c r="N209" s="112">
        <f t="shared" si="78"/>
        <v>3.7037037037037033</v>
      </c>
      <c r="O209" s="113">
        <f t="shared" si="72"/>
        <v>0.88611749261568762</v>
      </c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</row>
    <row r="210" spans="1:67" s="23" customFormat="1" ht="13.5" customHeight="1">
      <c r="A210" s="34" t="s">
        <v>37</v>
      </c>
      <c r="B210" s="111">
        <f>方向別!I528</f>
        <v>95</v>
      </c>
      <c r="C210" s="111">
        <f>方向別!J528</f>
        <v>5</v>
      </c>
      <c r="D210" s="111">
        <f>方向別!K528</f>
        <v>10</v>
      </c>
      <c r="E210" s="111">
        <f>方向別!L528</f>
        <v>0</v>
      </c>
      <c r="F210" s="111">
        <f t="shared" si="73"/>
        <v>110</v>
      </c>
      <c r="G210" s="112">
        <f t="shared" si="77"/>
        <v>4.5454545454545459</v>
      </c>
      <c r="H210" s="113">
        <f t="shared" si="71"/>
        <v>1.9376431213669192</v>
      </c>
      <c r="I210" s="111">
        <f>SUM(方向別!B51,方向別!B210,方向別!B369,方向別!B422)</f>
        <v>23</v>
      </c>
      <c r="J210" s="111">
        <f>SUM(方向別!C51,方向別!C210,方向別!C369,方向別!C422)</f>
        <v>5</v>
      </c>
      <c r="K210" s="111">
        <f>SUM(方向別!D51,方向別!D210,方向別!D369,方向別!D422)</f>
        <v>0</v>
      </c>
      <c r="L210" s="111">
        <f>SUM(方向別!E51,方向別!E210,方向別!E369,方向別!E422)</f>
        <v>0</v>
      </c>
      <c r="M210" s="111">
        <f t="shared" si="75"/>
        <v>28</v>
      </c>
      <c r="N210" s="112">
        <f t="shared" si="78"/>
        <v>17.857142857142858</v>
      </c>
      <c r="O210" s="113">
        <f t="shared" si="72"/>
        <v>0.91893665900886123</v>
      </c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</row>
    <row r="211" spans="1:67" s="23" customFormat="1" ht="13.5" customHeight="1">
      <c r="A211" s="34" t="s">
        <v>38</v>
      </c>
      <c r="B211" s="111">
        <f>方向別!I529</f>
        <v>67</v>
      </c>
      <c r="C211" s="111">
        <f>方向別!J529</f>
        <v>3</v>
      </c>
      <c r="D211" s="111">
        <f>方向別!K529</f>
        <v>6</v>
      </c>
      <c r="E211" s="111">
        <f>方向別!L529</f>
        <v>1</v>
      </c>
      <c r="F211" s="111">
        <f t="shared" si="73"/>
        <v>77</v>
      </c>
      <c r="G211" s="112">
        <f t="shared" si="77"/>
        <v>5.1948051948051948</v>
      </c>
      <c r="H211" s="113">
        <f t="shared" si="71"/>
        <v>1.3563501849568433</v>
      </c>
      <c r="I211" s="111">
        <f>SUM(方向別!B52,方向別!B211,方向別!B370,方向別!B423)</f>
        <v>28</v>
      </c>
      <c r="J211" s="111">
        <f>SUM(方向別!C52,方向別!C211,方向別!C370,方向別!C423)</f>
        <v>2</v>
      </c>
      <c r="K211" s="111">
        <f>SUM(方向別!D52,方向別!D211,方向別!D370,方向別!D423)</f>
        <v>3</v>
      </c>
      <c r="L211" s="111">
        <f>SUM(方向別!E52,方向別!E211,方向別!E370,方向別!E423)</f>
        <v>0</v>
      </c>
      <c r="M211" s="111">
        <f t="shared" si="75"/>
        <v>33</v>
      </c>
      <c r="N211" s="112">
        <f t="shared" si="78"/>
        <v>6.0606060606060606</v>
      </c>
      <c r="O211" s="113">
        <f t="shared" si="72"/>
        <v>1.0830324909747291</v>
      </c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</row>
    <row r="212" spans="1:67" s="23" customFormat="1" ht="13.5" customHeight="1">
      <c r="A212" s="34" t="s">
        <v>39</v>
      </c>
      <c r="B212" s="111">
        <f>方向別!I530</f>
        <v>72</v>
      </c>
      <c r="C212" s="111">
        <f>方向別!J530</f>
        <v>1</v>
      </c>
      <c r="D212" s="111">
        <f>方向別!K530</f>
        <v>12</v>
      </c>
      <c r="E212" s="111">
        <f>方向別!L530</f>
        <v>3</v>
      </c>
      <c r="F212" s="111">
        <f t="shared" si="73"/>
        <v>88</v>
      </c>
      <c r="G212" s="112">
        <f t="shared" si="77"/>
        <v>4.5454545454545459</v>
      </c>
      <c r="H212" s="113">
        <f t="shared" si="71"/>
        <v>1.5501144970935352</v>
      </c>
      <c r="I212" s="111">
        <f>SUM(方向別!B53,方向別!B212,方向別!B371,方向別!B424)</f>
        <v>20</v>
      </c>
      <c r="J212" s="111">
        <f>SUM(方向別!C53,方向別!C212,方向別!C371,方向別!C424)</f>
        <v>1</v>
      </c>
      <c r="K212" s="111">
        <f>SUM(方向別!D53,方向別!D212,方向別!D371,方向別!D424)</f>
        <v>4</v>
      </c>
      <c r="L212" s="111">
        <f>SUM(方向別!E53,方向別!E212,方向別!E371,方向別!E424)</f>
        <v>1</v>
      </c>
      <c r="M212" s="111">
        <f t="shared" si="75"/>
        <v>26</v>
      </c>
      <c r="N212" s="112">
        <f t="shared" si="78"/>
        <v>7.6923076923076925</v>
      </c>
      <c r="O212" s="113">
        <f t="shared" si="72"/>
        <v>0.853298326222514</v>
      </c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</row>
    <row r="213" spans="1:67" s="23" customFormat="1" ht="13.5" customHeight="1">
      <c r="A213" s="34" t="s">
        <v>40</v>
      </c>
      <c r="B213" s="111">
        <f>方向別!I531</f>
        <v>56</v>
      </c>
      <c r="C213" s="111">
        <f>方向別!J531</f>
        <v>2</v>
      </c>
      <c r="D213" s="111">
        <f>方向別!K531</f>
        <v>3</v>
      </c>
      <c r="E213" s="111">
        <f>方向別!L531</f>
        <v>0</v>
      </c>
      <c r="F213" s="111">
        <f t="shared" si="73"/>
        <v>61</v>
      </c>
      <c r="G213" s="112">
        <f t="shared" si="77"/>
        <v>3.278688524590164</v>
      </c>
      <c r="H213" s="113">
        <f t="shared" si="71"/>
        <v>1.0745111854852916</v>
      </c>
      <c r="I213" s="111">
        <f>SUM(方向別!B54,方向別!B213,方向別!B372,方向別!B425)</f>
        <v>26</v>
      </c>
      <c r="J213" s="111">
        <f>SUM(方向別!C54,方向別!C213,方向別!C372,方向別!C425)</f>
        <v>2</v>
      </c>
      <c r="K213" s="111">
        <f>SUM(方向別!D54,方向別!D213,方向別!D372,方向別!D425)</f>
        <v>1</v>
      </c>
      <c r="L213" s="111">
        <f>SUM(方向別!E54,方向別!E213,方向別!E372,方向別!E425)</f>
        <v>0</v>
      </c>
      <c r="M213" s="111">
        <f t="shared" si="75"/>
        <v>29</v>
      </c>
      <c r="N213" s="112">
        <f t="shared" si="78"/>
        <v>6.8965517241379306</v>
      </c>
      <c r="O213" s="113">
        <f t="shared" si="72"/>
        <v>0.95175582540203474</v>
      </c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</row>
    <row r="214" spans="1:67" s="23" customFormat="1" ht="13.5" customHeight="1">
      <c r="A214" s="30" t="s">
        <v>15</v>
      </c>
      <c r="B214" s="117">
        <f>SUM(B208:B213)</f>
        <v>426</v>
      </c>
      <c r="C214" s="117">
        <f>SUM(C208:C213)</f>
        <v>17</v>
      </c>
      <c r="D214" s="117">
        <f>SUM(D208:D213)</f>
        <v>49</v>
      </c>
      <c r="E214" s="117">
        <f>SUM(E208:E213)</f>
        <v>4</v>
      </c>
      <c r="F214" s="117">
        <f t="shared" si="73"/>
        <v>496</v>
      </c>
      <c r="G214" s="118">
        <f t="shared" si="77"/>
        <v>4.2338709677419351</v>
      </c>
      <c r="H214" s="119">
        <f t="shared" si="71"/>
        <v>8.7370089836181073</v>
      </c>
      <c r="I214" s="117">
        <f>SUM(I208:I213)</f>
        <v>150</v>
      </c>
      <c r="J214" s="117">
        <f>SUM(J208:J213)</f>
        <v>13</v>
      </c>
      <c r="K214" s="117">
        <f>SUM(K208:K213)</f>
        <v>16</v>
      </c>
      <c r="L214" s="117">
        <f>SUM(L208:L213)</f>
        <v>1</v>
      </c>
      <c r="M214" s="117">
        <f t="shared" si="75"/>
        <v>180</v>
      </c>
      <c r="N214" s="118">
        <f t="shared" si="78"/>
        <v>7.7777777777777777</v>
      </c>
      <c r="O214" s="119">
        <f t="shared" si="72"/>
        <v>5.9074499507712508</v>
      </c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</row>
    <row r="215" spans="1:67" s="23" customFormat="1" ht="13.5" customHeight="1">
      <c r="A215" s="34" t="s">
        <v>93</v>
      </c>
      <c r="B215" s="111">
        <f>方向別!I533</f>
        <v>300</v>
      </c>
      <c r="C215" s="111">
        <f>方向別!J533</f>
        <v>15</v>
      </c>
      <c r="D215" s="111">
        <f>方向別!K533</f>
        <v>20</v>
      </c>
      <c r="E215" s="111">
        <f>方向別!L533</f>
        <v>1</v>
      </c>
      <c r="F215" s="111">
        <f t="shared" ref="F215:F217" si="79">SUM(B215:E215)</f>
        <v>336</v>
      </c>
      <c r="G215" s="112">
        <f t="shared" ref="G215:G217" si="80">IF(SUM(C215,E215)=0,0,SUM(C215,E215)/F215*100)</f>
        <v>4.7619047619047619</v>
      </c>
      <c r="H215" s="113">
        <f t="shared" ref="H215:H217" si="81">IF(F215=0,0,F215/F$218*100)</f>
        <v>5.9186189889025895</v>
      </c>
      <c r="I215" s="111">
        <f>SUM(方向別!B56,方向別!B215,方向別!B374,方向別!B427)</f>
        <v>99</v>
      </c>
      <c r="J215" s="111">
        <f>SUM(方向別!C56,方向別!C215,方向別!C374,方向別!C427)</f>
        <v>6</v>
      </c>
      <c r="K215" s="111">
        <f>SUM(方向別!D56,方向別!D215,方向別!D374,方向別!D427)</f>
        <v>13</v>
      </c>
      <c r="L215" s="111">
        <f>SUM(方向別!E56,方向別!E215,方向別!E374,方向別!E427)</f>
        <v>0</v>
      </c>
      <c r="M215" s="111">
        <f t="shared" ref="M215:M217" si="82">SUM(I215:L215)</f>
        <v>118</v>
      </c>
      <c r="N215" s="112">
        <f t="shared" ref="N215:N217" si="83">IF(SUM(J215,L215)=0,0,SUM(J215,L215)/M215*100)</f>
        <v>5.0847457627118651</v>
      </c>
      <c r="O215" s="113">
        <f t="shared" ref="O215:O217" si="84">IF(M215=0,0,M215/M$218*100)</f>
        <v>3.8726616343944862</v>
      </c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</row>
    <row r="216" spans="1:67" s="23" customFormat="1" ht="13.5" customHeight="1">
      <c r="A216" s="34" t="s">
        <v>94</v>
      </c>
      <c r="B216" s="111">
        <f>方向別!I534</f>
        <v>200</v>
      </c>
      <c r="C216" s="111">
        <f>方向別!J534</f>
        <v>13</v>
      </c>
      <c r="D216" s="111">
        <f>方向別!K534</f>
        <v>26</v>
      </c>
      <c r="E216" s="111">
        <f>方向別!L534</f>
        <v>0</v>
      </c>
      <c r="F216" s="111">
        <f t="shared" si="79"/>
        <v>239</v>
      </c>
      <c r="G216" s="112">
        <f t="shared" si="80"/>
        <v>5.439330543933055</v>
      </c>
      <c r="H216" s="113">
        <f t="shared" si="81"/>
        <v>4.2099700546063064</v>
      </c>
      <c r="I216" s="111">
        <f>SUM(方向別!B57,方向別!B216,方向別!B375,方向別!B428)</f>
        <v>78</v>
      </c>
      <c r="J216" s="111">
        <f>SUM(方向別!C57,方向別!C216,方向別!C375,方向別!C428)</f>
        <v>4</v>
      </c>
      <c r="K216" s="111">
        <f>SUM(方向別!D57,方向別!D216,方向別!D375,方向別!D428)</f>
        <v>3</v>
      </c>
      <c r="L216" s="111">
        <f>SUM(方向別!E57,方向別!E216,方向別!E375,方向別!E428)</f>
        <v>0</v>
      </c>
      <c r="M216" s="111">
        <f t="shared" si="82"/>
        <v>85</v>
      </c>
      <c r="N216" s="112">
        <f t="shared" si="83"/>
        <v>4.7058823529411766</v>
      </c>
      <c r="O216" s="113">
        <f t="shared" si="84"/>
        <v>2.7896291434197571</v>
      </c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</row>
    <row r="217" spans="1:67" s="23" customFormat="1" ht="13.5" customHeight="1">
      <c r="A217" s="34" t="s">
        <v>95</v>
      </c>
      <c r="B217" s="111">
        <f>方向別!I535</f>
        <v>172</v>
      </c>
      <c r="C217" s="111">
        <f>方向別!J535</f>
        <v>8</v>
      </c>
      <c r="D217" s="111">
        <f>方向別!K535</f>
        <v>26</v>
      </c>
      <c r="E217" s="111">
        <f>方向別!L535</f>
        <v>4</v>
      </c>
      <c r="F217" s="111">
        <f t="shared" si="79"/>
        <v>210</v>
      </c>
      <c r="G217" s="112">
        <f t="shared" si="80"/>
        <v>5.7142857142857144</v>
      </c>
      <c r="H217" s="113">
        <f t="shared" si="81"/>
        <v>3.6991368680641186</v>
      </c>
      <c r="I217" s="111">
        <f>SUM(方向別!B58,方向別!B217,方向別!B376,方向別!B429)</f>
        <v>76</v>
      </c>
      <c r="J217" s="111">
        <f>SUM(方向別!C58,方向別!C217,方向別!C376,方向別!C429)</f>
        <v>3</v>
      </c>
      <c r="K217" s="111">
        <f>SUM(方向別!D58,方向別!D217,方向別!D376,方向別!D429)</f>
        <v>2</v>
      </c>
      <c r="L217" s="111">
        <f>SUM(方向別!E58,方向別!E217,方向別!E376,方向別!E429)</f>
        <v>1</v>
      </c>
      <c r="M217" s="111">
        <f t="shared" si="82"/>
        <v>82</v>
      </c>
      <c r="N217" s="112">
        <f t="shared" si="83"/>
        <v>4.8780487804878048</v>
      </c>
      <c r="O217" s="113">
        <f t="shared" si="84"/>
        <v>2.6911716442402365</v>
      </c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</row>
    <row r="218" spans="1:67" s="23" customFormat="1" ht="13.5" customHeight="1">
      <c r="A218" s="30" t="s">
        <v>41</v>
      </c>
      <c r="B218" s="117">
        <f t="shared" ref="B218:E218" si="85">SUM(B170:B178,B185,B192:B200,B207,B214,B215:B217)</f>
        <v>4604</v>
      </c>
      <c r="C218" s="117">
        <f t="shared" si="85"/>
        <v>266</v>
      </c>
      <c r="D218" s="117">
        <f t="shared" si="85"/>
        <v>625</v>
      </c>
      <c r="E218" s="117">
        <f t="shared" si="85"/>
        <v>182</v>
      </c>
      <c r="F218" s="117">
        <f t="shared" si="73"/>
        <v>5677</v>
      </c>
      <c r="G218" s="118">
        <f t="shared" si="77"/>
        <v>7.8914919852034524</v>
      </c>
      <c r="H218" s="119">
        <f t="shared" si="71"/>
        <v>100</v>
      </c>
      <c r="I218" s="117">
        <f>SUM(I170:I178,I185,I192:I200,I207,I214,I215:I217)</f>
        <v>2446</v>
      </c>
      <c r="J218" s="117">
        <f>SUM(J170:J178,J185,J192:J200,J207,J214,J215:J217)</f>
        <v>187</v>
      </c>
      <c r="K218" s="117">
        <f>SUM(K170:K178,K185,K192:K200,K207,K214,K215:K217)</f>
        <v>318</v>
      </c>
      <c r="L218" s="117">
        <f>SUM(L170:L178,L185,L192:L200,L207,L214,L215:L217)</f>
        <v>96</v>
      </c>
      <c r="M218" s="117">
        <f>SUM(I218:L218)</f>
        <v>3047</v>
      </c>
      <c r="N218" s="118">
        <f>IF(SUM(J218,L218)=0,0,SUM(J218,L218)/M218*100)</f>
        <v>9.287824089268133</v>
      </c>
      <c r="O218" s="119">
        <f>IF(M218=0,0,M218/M$218*100)</f>
        <v>100</v>
      </c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</row>
    <row r="219" spans="1:67" s="23" customFormat="1" ht="13.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</row>
    <row r="220" spans="1:67" s="23" customFormat="1" ht="12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</row>
    <row r="221" spans="1:67" s="24" customFormat="1" ht="12" customHeight="1">
      <c r="A221" s="49" t="s">
        <v>0</v>
      </c>
      <c r="B221" s="48"/>
      <c r="C221" s="47"/>
      <c r="D221" s="47"/>
      <c r="E221" s="47"/>
      <c r="F221" s="47"/>
      <c r="G221" s="47"/>
      <c r="H221" s="46"/>
      <c r="I221" s="48" t="s">
        <v>69</v>
      </c>
      <c r="J221" s="47"/>
      <c r="K221" s="47"/>
      <c r="L221" s="47"/>
      <c r="M221" s="47"/>
      <c r="N221" s="47"/>
      <c r="O221" s="46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</row>
    <row r="222" spans="1:67" s="26" customFormat="1" ht="39.6" customHeight="1">
      <c r="A222" s="92" t="s">
        <v>1</v>
      </c>
      <c r="B222" s="43" t="s">
        <v>2</v>
      </c>
      <c r="C222" s="42" t="s">
        <v>3</v>
      </c>
      <c r="D222" s="41" t="s">
        <v>4</v>
      </c>
      <c r="E222" s="42" t="s">
        <v>5</v>
      </c>
      <c r="F222" s="41" t="s">
        <v>6</v>
      </c>
      <c r="G222" s="41" t="s">
        <v>7</v>
      </c>
      <c r="H222" s="44" t="s">
        <v>8</v>
      </c>
      <c r="I222" s="43" t="s">
        <v>2</v>
      </c>
      <c r="J222" s="41" t="s">
        <v>3</v>
      </c>
      <c r="K222" s="41" t="s">
        <v>4</v>
      </c>
      <c r="L222" s="42" t="s">
        <v>5</v>
      </c>
      <c r="M222" s="41" t="s">
        <v>6</v>
      </c>
      <c r="N222" s="41" t="s">
        <v>7</v>
      </c>
      <c r="O222" s="40" t="s">
        <v>8</v>
      </c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</row>
    <row r="223" spans="1:67" s="23" customFormat="1" ht="13.5" customHeight="1">
      <c r="A223" s="38" t="s">
        <v>84</v>
      </c>
      <c r="B223" s="33"/>
      <c r="C223" s="33"/>
      <c r="D223" s="33"/>
      <c r="E223" s="33"/>
      <c r="F223" s="33"/>
      <c r="G223" s="32"/>
      <c r="H223" s="31"/>
      <c r="I223" s="111">
        <f>SUM(方向別!I64,方向別!I223,方向別!I329,方向別!I488)</f>
        <v>162</v>
      </c>
      <c r="J223" s="111">
        <f>SUM(方向別!J64,方向別!J223,方向別!J329,方向別!J488)</f>
        <v>17</v>
      </c>
      <c r="K223" s="111">
        <f>SUM(方向別!K64,方向別!K223,方向別!K329,方向別!K488)</f>
        <v>5</v>
      </c>
      <c r="L223" s="111">
        <f>SUM(方向別!L64,方向別!L223,方向別!L329,方向別!L488)</f>
        <v>1</v>
      </c>
      <c r="M223" s="111">
        <f t="shared" ref="M223:M231" si="86">SUM(I223:L223)</f>
        <v>185</v>
      </c>
      <c r="N223" s="112">
        <f t="shared" ref="N223:N231" si="87">IF(SUM(J223,L223)=0,0,SUM(J223,L223)/M223*100)</f>
        <v>9.7297297297297298</v>
      </c>
      <c r="O223" s="113">
        <f t="shared" ref="O223:O231" si="88">IF(M223=0,0,M223/M$271*100)</f>
        <v>1.8188968636318945</v>
      </c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</row>
    <row r="224" spans="1:67" s="23" customFormat="1" ht="13.5" customHeight="1">
      <c r="A224" s="34" t="s">
        <v>96</v>
      </c>
      <c r="B224" s="33"/>
      <c r="C224" s="33"/>
      <c r="D224" s="33"/>
      <c r="E224" s="33"/>
      <c r="F224" s="33"/>
      <c r="G224" s="32"/>
      <c r="H224" s="31"/>
      <c r="I224" s="111">
        <f>SUM(方向別!I65,方向別!I224,方向別!I330,方向別!I489)</f>
        <v>107</v>
      </c>
      <c r="J224" s="111">
        <f>SUM(方向別!J65,方向別!J224,方向別!J330,方向別!J489)</f>
        <v>10</v>
      </c>
      <c r="K224" s="111">
        <f>SUM(方向別!K65,方向別!K224,方向別!K330,方向別!K489)</f>
        <v>3</v>
      </c>
      <c r="L224" s="111">
        <f>SUM(方向別!L65,方向別!L224,方向別!L330,方向別!L489)</f>
        <v>3</v>
      </c>
      <c r="M224" s="111">
        <f t="shared" si="86"/>
        <v>123</v>
      </c>
      <c r="N224" s="112">
        <f t="shared" si="87"/>
        <v>10.569105691056912</v>
      </c>
      <c r="O224" s="113">
        <f t="shared" si="88"/>
        <v>1.2093206174417461</v>
      </c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</row>
    <row r="225" spans="1:67" s="23" customFormat="1" ht="13.5" customHeight="1">
      <c r="A225" s="34" t="s">
        <v>97</v>
      </c>
      <c r="B225" s="33"/>
      <c r="C225" s="33"/>
      <c r="D225" s="33"/>
      <c r="E225" s="33"/>
      <c r="F225" s="33"/>
      <c r="G225" s="32"/>
      <c r="H225" s="31"/>
      <c r="I225" s="111">
        <f>SUM(方向別!I66,方向別!I225,方向別!I331,方向別!I490)</f>
        <v>62</v>
      </c>
      <c r="J225" s="111">
        <f>SUM(方向別!J66,方向別!J225,方向別!J331,方向別!J490)</f>
        <v>4</v>
      </c>
      <c r="K225" s="111">
        <f>SUM(方向別!K66,方向別!K225,方向別!K331,方向別!K490)</f>
        <v>5</v>
      </c>
      <c r="L225" s="111">
        <f>SUM(方向別!L66,方向別!L225,方向別!L331,方向別!L490)</f>
        <v>2</v>
      </c>
      <c r="M225" s="111">
        <f t="shared" si="86"/>
        <v>73</v>
      </c>
      <c r="N225" s="112">
        <f t="shared" si="87"/>
        <v>8.2191780821917799</v>
      </c>
      <c r="O225" s="113">
        <f t="shared" si="88"/>
        <v>0.71772687051420703</v>
      </c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</row>
    <row r="226" spans="1:67" s="23" customFormat="1" ht="13.5" customHeight="1">
      <c r="A226" s="34" t="s">
        <v>87</v>
      </c>
      <c r="B226" s="33"/>
      <c r="C226" s="33"/>
      <c r="D226" s="33"/>
      <c r="E226" s="33"/>
      <c r="F226" s="33"/>
      <c r="G226" s="32"/>
      <c r="H226" s="31"/>
      <c r="I226" s="111">
        <f>SUM(方向別!I67,方向別!I226,方向別!I332,方向別!I491)</f>
        <v>41</v>
      </c>
      <c r="J226" s="111">
        <f>SUM(方向別!J67,方向別!J226,方向別!J332,方向別!J491)</f>
        <v>3</v>
      </c>
      <c r="K226" s="111">
        <f>SUM(方向別!K67,方向別!K226,方向別!K332,方向別!K491)</f>
        <v>1</v>
      </c>
      <c r="L226" s="111">
        <f>SUM(方向別!L67,方向別!L226,方向別!L332,方向別!L491)</f>
        <v>1</v>
      </c>
      <c r="M226" s="111">
        <f t="shared" si="86"/>
        <v>46</v>
      </c>
      <c r="N226" s="112">
        <f t="shared" si="87"/>
        <v>8.695652173913043</v>
      </c>
      <c r="O226" s="113">
        <f t="shared" si="88"/>
        <v>0.45226624717333591</v>
      </c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</row>
    <row r="227" spans="1:67" s="23" customFormat="1" ht="13.5" customHeight="1">
      <c r="A227" s="34" t="s">
        <v>88</v>
      </c>
      <c r="B227" s="33"/>
      <c r="C227" s="33"/>
      <c r="D227" s="33"/>
      <c r="E227" s="33"/>
      <c r="F227" s="33"/>
      <c r="G227" s="32"/>
      <c r="H227" s="31"/>
      <c r="I227" s="111">
        <f>SUM(方向別!I68,方向別!I227,方向別!I333,方向別!I492)</f>
        <v>21</v>
      </c>
      <c r="J227" s="111">
        <f>SUM(方向別!J68,方向別!J227,方向別!J333,方向別!J492)</f>
        <v>1</v>
      </c>
      <c r="K227" s="111">
        <f>SUM(方向別!K68,方向別!K227,方向別!K333,方向別!K492)</f>
        <v>2</v>
      </c>
      <c r="L227" s="111">
        <f>SUM(方向別!L68,方向別!L227,方向別!L333,方向別!L492)</f>
        <v>3</v>
      </c>
      <c r="M227" s="111">
        <f t="shared" si="86"/>
        <v>27</v>
      </c>
      <c r="N227" s="112">
        <f t="shared" si="87"/>
        <v>14.814814814814813</v>
      </c>
      <c r="O227" s="113">
        <f t="shared" si="88"/>
        <v>0.26546062334087112</v>
      </c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</row>
    <row r="228" spans="1:67" s="23" customFormat="1" ht="13.5" customHeight="1">
      <c r="A228" s="34" t="s">
        <v>89</v>
      </c>
      <c r="B228" s="33"/>
      <c r="C228" s="33"/>
      <c r="D228" s="33"/>
      <c r="E228" s="33"/>
      <c r="F228" s="33"/>
      <c r="G228" s="32"/>
      <c r="H228" s="31"/>
      <c r="I228" s="111">
        <f>SUM(方向別!I69,方向別!I228,方向別!I334,方向別!I493)</f>
        <v>17</v>
      </c>
      <c r="J228" s="111">
        <f>SUM(方向別!J69,方向別!J228,方向別!J334,方向別!J493)</f>
        <v>0</v>
      </c>
      <c r="K228" s="111">
        <f>SUM(方向別!K69,方向別!K228,方向別!K334,方向別!K493)</f>
        <v>8</v>
      </c>
      <c r="L228" s="111">
        <f>SUM(方向別!L69,方向別!L228,方向別!L334,方向別!L493)</f>
        <v>5</v>
      </c>
      <c r="M228" s="111">
        <f t="shared" si="86"/>
        <v>30</v>
      </c>
      <c r="N228" s="112">
        <f t="shared" si="87"/>
        <v>16.666666666666664</v>
      </c>
      <c r="O228" s="113">
        <f t="shared" si="88"/>
        <v>0.29495624815652344</v>
      </c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</row>
    <row r="229" spans="1:67" s="23" customFormat="1" ht="13.5" customHeight="1">
      <c r="A229" s="34" t="s">
        <v>90</v>
      </c>
      <c r="B229" s="33"/>
      <c r="C229" s="33"/>
      <c r="D229" s="33"/>
      <c r="E229" s="33"/>
      <c r="F229" s="33"/>
      <c r="G229" s="32"/>
      <c r="H229" s="31"/>
      <c r="I229" s="111">
        <f>SUM(方向別!I70,方向別!I229,方向別!I335,方向別!I494)</f>
        <v>21</v>
      </c>
      <c r="J229" s="111">
        <f>SUM(方向別!J70,方向別!J229,方向別!J335,方向別!J494)</f>
        <v>1</v>
      </c>
      <c r="K229" s="111">
        <f>SUM(方向別!K70,方向別!K229,方向別!K335,方向別!K494)</f>
        <v>4</v>
      </c>
      <c r="L229" s="111">
        <f>SUM(方向別!L70,方向別!L229,方向別!L335,方向別!L494)</f>
        <v>3</v>
      </c>
      <c r="M229" s="111">
        <f t="shared" si="86"/>
        <v>29</v>
      </c>
      <c r="N229" s="112">
        <f t="shared" si="87"/>
        <v>13.793103448275861</v>
      </c>
      <c r="O229" s="113">
        <f t="shared" si="88"/>
        <v>0.28512437321797268</v>
      </c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</row>
    <row r="230" spans="1:67" s="23" customFormat="1" ht="13.5" customHeight="1">
      <c r="A230" s="34" t="s">
        <v>91</v>
      </c>
      <c r="B230" s="33"/>
      <c r="C230" s="33"/>
      <c r="D230" s="33"/>
      <c r="E230" s="33"/>
      <c r="F230" s="33"/>
      <c r="G230" s="32"/>
      <c r="H230" s="31"/>
      <c r="I230" s="111">
        <f>SUM(方向別!I71,方向別!I230,方向別!I336,方向別!I495)</f>
        <v>49</v>
      </c>
      <c r="J230" s="111">
        <f>SUM(方向別!J71,方向別!J230,方向別!J336,方向別!J495)</f>
        <v>10</v>
      </c>
      <c r="K230" s="111">
        <f>SUM(方向別!K71,方向別!K230,方向別!K336,方向別!K495)</f>
        <v>5</v>
      </c>
      <c r="L230" s="111">
        <f>SUM(方向別!L71,方向別!L230,方向別!L336,方向別!L495)</f>
        <v>6</v>
      </c>
      <c r="M230" s="111">
        <f t="shared" si="86"/>
        <v>70</v>
      </c>
      <c r="N230" s="112">
        <f t="shared" si="87"/>
        <v>22.857142857142858</v>
      </c>
      <c r="O230" s="113">
        <f t="shared" si="88"/>
        <v>0.68823124569855476</v>
      </c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</row>
    <row r="231" spans="1:67" s="23" customFormat="1" ht="13.5" customHeight="1">
      <c r="A231" s="34" t="s">
        <v>92</v>
      </c>
      <c r="B231" s="33"/>
      <c r="C231" s="33"/>
      <c r="D231" s="33"/>
      <c r="E231" s="33"/>
      <c r="F231" s="33"/>
      <c r="G231" s="32"/>
      <c r="H231" s="31"/>
      <c r="I231" s="111">
        <f>SUM(方向別!I72,方向別!I231,方向別!I337,方向別!I496)</f>
        <v>164</v>
      </c>
      <c r="J231" s="111">
        <f>SUM(方向別!J72,方向別!J231,方向別!J337,方向別!J496)</f>
        <v>12</v>
      </c>
      <c r="K231" s="111">
        <f>SUM(方向別!K72,方向別!K231,方向別!K337,方向別!K496)</f>
        <v>22</v>
      </c>
      <c r="L231" s="111">
        <f>SUM(方向別!L72,方向別!L231,方向別!L337,方向別!L496)</f>
        <v>14</v>
      </c>
      <c r="M231" s="111">
        <f t="shared" si="86"/>
        <v>212</v>
      </c>
      <c r="N231" s="112">
        <f t="shared" si="87"/>
        <v>12.264150943396226</v>
      </c>
      <c r="O231" s="113">
        <f t="shared" si="88"/>
        <v>2.0843574869727659</v>
      </c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</row>
    <row r="232" spans="1:67" s="23" customFormat="1" ht="13.5" customHeight="1">
      <c r="A232" s="38" t="s">
        <v>9</v>
      </c>
      <c r="B232" s="37"/>
      <c r="C232" s="37"/>
      <c r="D232" s="37"/>
      <c r="E232" s="37"/>
      <c r="F232" s="37"/>
      <c r="G232" s="36"/>
      <c r="H232" s="35"/>
      <c r="I232" s="114">
        <f>SUM(方向別!I73,方向別!I232,方向別!I338,方向別!I497)</f>
        <v>64</v>
      </c>
      <c r="J232" s="114">
        <f>SUM(方向別!J73,方向別!J232,方向別!J338,方向別!J497)</f>
        <v>2</v>
      </c>
      <c r="K232" s="114">
        <f>SUM(方向別!K73,方向別!K232,方向別!K338,方向別!K497)</f>
        <v>6</v>
      </c>
      <c r="L232" s="114">
        <f>SUM(方向別!L73,方向別!L232,方向別!L338,方向別!L497)</f>
        <v>3</v>
      </c>
      <c r="M232" s="114">
        <f t="shared" ref="M232:M267" si="89">SUM(I232:L232)</f>
        <v>75</v>
      </c>
      <c r="N232" s="115">
        <f t="shared" ref="N232:N267" si="90">IF(SUM(J232,L232)=0,0,SUM(J232,L232)/M232*100)</f>
        <v>6.666666666666667</v>
      </c>
      <c r="O232" s="116">
        <f t="shared" ref="O232:O267" si="91">IF(M232=0,0,M232/M$271*100)</f>
        <v>0.73739062039130865</v>
      </c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</row>
    <row r="233" spans="1:67" s="23" customFormat="1" ht="13.5" customHeight="1">
      <c r="A233" s="34" t="s">
        <v>10</v>
      </c>
      <c r="B233" s="33"/>
      <c r="C233" s="33"/>
      <c r="D233" s="33"/>
      <c r="E233" s="33"/>
      <c r="F233" s="33"/>
      <c r="G233" s="32"/>
      <c r="H233" s="31"/>
      <c r="I233" s="111">
        <f>SUM(方向別!I74,方向別!I233,方向別!I339,方向別!I498)</f>
        <v>69</v>
      </c>
      <c r="J233" s="111">
        <f>SUM(方向別!J74,方向別!J233,方向別!J339,方向別!J498)</f>
        <v>3</v>
      </c>
      <c r="K233" s="111">
        <f>SUM(方向別!K74,方向別!K233,方向別!K339,方向別!K498)</f>
        <v>7</v>
      </c>
      <c r="L233" s="111">
        <f>SUM(方向別!L74,方向別!L233,方向別!L339,方向別!L498)</f>
        <v>4</v>
      </c>
      <c r="M233" s="111">
        <f t="shared" si="89"/>
        <v>83</v>
      </c>
      <c r="N233" s="112">
        <f t="shared" si="90"/>
        <v>8.4337349397590362</v>
      </c>
      <c r="O233" s="113">
        <f t="shared" si="91"/>
        <v>0.8160456198997148</v>
      </c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</row>
    <row r="234" spans="1:67" s="24" customFormat="1" ht="13.5" customHeight="1">
      <c r="A234" s="34" t="s">
        <v>11</v>
      </c>
      <c r="B234" s="33"/>
      <c r="C234" s="33"/>
      <c r="D234" s="33"/>
      <c r="E234" s="33"/>
      <c r="F234" s="33"/>
      <c r="G234" s="32"/>
      <c r="H234" s="31"/>
      <c r="I234" s="111">
        <f>SUM(方向別!I75,方向別!I234,方向別!I340,方向別!I499)</f>
        <v>53</v>
      </c>
      <c r="J234" s="111">
        <f>SUM(方向別!J75,方向別!J234,方向別!J340,方向別!J499)</f>
        <v>4</v>
      </c>
      <c r="K234" s="111">
        <f>SUM(方向別!K75,方向別!K234,方向別!K340,方向別!K499)</f>
        <v>13</v>
      </c>
      <c r="L234" s="111">
        <f>SUM(方向別!L75,方向別!L234,方向別!L340,方向別!L499)</f>
        <v>7</v>
      </c>
      <c r="M234" s="111">
        <f t="shared" si="89"/>
        <v>77</v>
      </c>
      <c r="N234" s="112">
        <f t="shared" si="90"/>
        <v>14.285714285714285</v>
      </c>
      <c r="O234" s="113">
        <f t="shared" si="91"/>
        <v>0.75705437026841016</v>
      </c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</row>
    <row r="235" spans="1:67" s="26" customFormat="1" ht="13.5" customHeight="1">
      <c r="A235" s="34" t="s">
        <v>12</v>
      </c>
      <c r="B235" s="33"/>
      <c r="C235" s="33"/>
      <c r="D235" s="33"/>
      <c r="E235" s="33"/>
      <c r="F235" s="33"/>
      <c r="G235" s="32"/>
      <c r="H235" s="31"/>
      <c r="I235" s="111">
        <f>SUM(方向別!I76,方向別!I235,方向別!I341,方向別!I500)</f>
        <v>82</v>
      </c>
      <c r="J235" s="111">
        <f>SUM(方向別!J76,方向別!J235,方向別!J341,方向別!J500)</f>
        <v>3</v>
      </c>
      <c r="K235" s="111">
        <f>SUM(方向別!K76,方向別!K235,方向別!K341,方向別!K500)</f>
        <v>15</v>
      </c>
      <c r="L235" s="111">
        <f>SUM(方向別!L76,方向別!L235,方向別!L341,方向別!L500)</f>
        <v>6</v>
      </c>
      <c r="M235" s="111">
        <f t="shared" si="89"/>
        <v>106</v>
      </c>
      <c r="N235" s="112">
        <f t="shared" si="90"/>
        <v>8.4905660377358494</v>
      </c>
      <c r="O235" s="113">
        <f t="shared" si="91"/>
        <v>1.042178743486383</v>
      </c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</row>
    <row r="236" spans="1:67" s="24" customFormat="1" ht="13.5" customHeight="1">
      <c r="A236" s="34" t="s">
        <v>13</v>
      </c>
      <c r="B236" s="33"/>
      <c r="C236" s="33"/>
      <c r="D236" s="33"/>
      <c r="E236" s="33"/>
      <c r="F236" s="33"/>
      <c r="G236" s="32"/>
      <c r="H236" s="31"/>
      <c r="I236" s="111">
        <f>SUM(方向別!I77,方向別!I236,方向別!I342,方向別!I501)</f>
        <v>104</v>
      </c>
      <c r="J236" s="111">
        <f>SUM(方向別!J77,方向別!J236,方向別!J342,方向別!J501)</f>
        <v>4</v>
      </c>
      <c r="K236" s="111">
        <f>SUM(方向別!K77,方向別!K236,方向別!K342,方向別!K501)</f>
        <v>11</v>
      </c>
      <c r="L236" s="111">
        <f>SUM(方向別!L77,方向別!L236,方向別!L342,方向別!L501)</f>
        <v>5</v>
      </c>
      <c r="M236" s="111">
        <f t="shared" si="89"/>
        <v>124</v>
      </c>
      <c r="N236" s="112">
        <f t="shared" si="90"/>
        <v>7.2580645161290329</v>
      </c>
      <c r="O236" s="113">
        <f t="shared" si="91"/>
        <v>1.2191524923802968</v>
      </c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</row>
    <row r="237" spans="1:67" s="24" customFormat="1" ht="13.5" customHeight="1">
      <c r="A237" s="34" t="s">
        <v>14</v>
      </c>
      <c r="B237" s="33"/>
      <c r="C237" s="33"/>
      <c r="D237" s="33"/>
      <c r="E237" s="33"/>
      <c r="F237" s="33"/>
      <c r="G237" s="32"/>
      <c r="H237" s="31"/>
      <c r="I237" s="111">
        <f>SUM(方向別!I78,方向別!I237,方向別!I343,方向別!I502)</f>
        <v>85</v>
      </c>
      <c r="J237" s="111">
        <f>SUM(方向別!J78,方向別!J237,方向別!J343,方向別!J502)</f>
        <v>8</v>
      </c>
      <c r="K237" s="111">
        <f>SUM(方向別!K78,方向別!K237,方向別!K343,方向別!K502)</f>
        <v>14</v>
      </c>
      <c r="L237" s="111">
        <f>SUM(方向別!L78,方向別!L237,方向別!L343,方向別!L502)</f>
        <v>4</v>
      </c>
      <c r="M237" s="111">
        <f t="shared" si="89"/>
        <v>111</v>
      </c>
      <c r="N237" s="112">
        <f t="shared" si="90"/>
        <v>10.810810810810811</v>
      </c>
      <c r="O237" s="113">
        <f t="shared" si="91"/>
        <v>1.0913381181791368</v>
      </c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</row>
    <row r="238" spans="1:67" s="24" customFormat="1" ht="13.5" customHeight="1">
      <c r="A238" s="30" t="s">
        <v>15</v>
      </c>
      <c r="B238" s="29"/>
      <c r="C238" s="29"/>
      <c r="D238" s="29"/>
      <c r="E238" s="29"/>
      <c r="F238" s="29"/>
      <c r="G238" s="28"/>
      <c r="H238" s="27"/>
      <c r="I238" s="117">
        <f>SUM(方向別!I79,方向別!I238,方向別!I344,方向別!I503)</f>
        <v>457</v>
      </c>
      <c r="J238" s="117">
        <f>SUM(方向別!J79,方向別!J238,方向別!J344,方向別!J503)</f>
        <v>24</v>
      </c>
      <c r="K238" s="117">
        <f>SUM(方向別!K79,方向別!K238,方向別!K344,方向別!K503)</f>
        <v>66</v>
      </c>
      <c r="L238" s="117">
        <f>SUM(方向別!L79,方向別!L238,方向別!L344,方向別!L503)</f>
        <v>29</v>
      </c>
      <c r="M238" s="117">
        <f t="shared" si="89"/>
        <v>576</v>
      </c>
      <c r="N238" s="118">
        <f t="shared" si="90"/>
        <v>9.2013888888888893</v>
      </c>
      <c r="O238" s="119">
        <f t="shared" si="91"/>
        <v>5.6631599646052502</v>
      </c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</row>
    <row r="239" spans="1:67" s="26" customFormat="1" ht="13.5" customHeight="1">
      <c r="A239" s="38" t="s">
        <v>16</v>
      </c>
      <c r="B239" s="37"/>
      <c r="C239" s="37"/>
      <c r="D239" s="37"/>
      <c r="E239" s="37"/>
      <c r="F239" s="37"/>
      <c r="G239" s="36"/>
      <c r="H239" s="35"/>
      <c r="I239" s="114">
        <f>SUM(方向別!I80,方向別!I239,方向別!I345,方向別!I504)</f>
        <v>107</v>
      </c>
      <c r="J239" s="114">
        <f>SUM(方向別!J80,方向別!J239,方向別!J345,方向別!J504)</f>
        <v>5</v>
      </c>
      <c r="K239" s="114">
        <f>SUM(方向別!K80,方向別!K239,方向別!K345,方向別!K504)</f>
        <v>7</v>
      </c>
      <c r="L239" s="114">
        <f>SUM(方向別!L80,方向別!L239,方向別!L345,方向別!L504)</f>
        <v>0</v>
      </c>
      <c r="M239" s="114">
        <f t="shared" si="89"/>
        <v>119</v>
      </c>
      <c r="N239" s="115">
        <f t="shared" si="90"/>
        <v>4.2016806722689077</v>
      </c>
      <c r="O239" s="116">
        <f t="shared" si="91"/>
        <v>1.1699931176875429</v>
      </c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67" s="26" customFormat="1" ht="13.5" customHeight="1">
      <c r="A240" s="34" t="s">
        <v>17</v>
      </c>
      <c r="B240" s="33"/>
      <c r="C240" s="33"/>
      <c r="D240" s="33"/>
      <c r="E240" s="33"/>
      <c r="F240" s="33"/>
      <c r="G240" s="32"/>
      <c r="H240" s="31"/>
      <c r="I240" s="111">
        <f>SUM(方向別!I81,方向別!I240,方向別!I346,方向別!I505)</f>
        <v>97</v>
      </c>
      <c r="J240" s="111">
        <f>SUM(方向別!J81,方向別!J240,方向別!J346,方向別!J505)</f>
        <v>7</v>
      </c>
      <c r="K240" s="111">
        <f>SUM(方向別!K81,方向別!K240,方向別!K346,方向別!K505)</f>
        <v>8</v>
      </c>
      <c r="L240" s="111">
        <f>SUM(方向別!L81,方向別!L240,方向別!L346,方向別!L505)</f>
        <v>7</v>
      </c>
      <c r="M240" s="111">
        <f t="shared" si="89"/>
        <v>119</v>
      </c>
      <c r="N240" s="112">
        <f t="shared" si="90"/>
        <v>11.76470588235294</v>
      </c>
      <c r="O240" s="113">
        <f t="shared" si="91"/>
        <v>1.1699931176875429</v>
      </c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67" s="26" customFormat="1" ht="13.5" customHeight="1">
      <c r="A241" s="34" t="s">
        <v>18</v>
      </c>
      <c r="B241" s="33"/>
      <c r="C241" s="33"/>
      <c r="D241" s="33"/>
      <c r="E241" s="33"/>
      <c r="F241" s="33"/>
      <c r="G241" s="32"/>
      <c r="H241" s="31"/>
      <c r="I241" s="111">
        <f>SUM(方向別!I82,方向別!I241,方向別!I347,方向別!I506)</f>
        <v>85</v>
      </c>
      <c r="J241" s="111">
        <f>SUM(方向別!J82,方向別!J241,方向別!J347,方向別!J506)</f>
        <v>9</v>
      </c>
      <c r="K241" s="111">
        <f>SUM(方向別!K82,方向別!K241,方向別!K347,方向別!K506)</f>
        <v>9</v>
      </c>
      <c r="L241" s="111">
        <f>SUM(方向別!L82,方向別!L241,方向別!L347,方向別!L506)</f>
        <v>4</v>
      </c>
      <c r="M241" s="111">
        <f t="shared" si="89"/>
        <v>107</v>
      </c>
      <c r="N241" s="112">
        <f t="shared" si="90"/>
        <v>12.149532710280374</v>
      </c>
      <c r="O241" s="113">
        <f t="shared" si="91"/>
        <v>1.0520106184249336</v>
      </c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</row>
    <row r="242" spans="1:67" s="24" customFormat="1" ht="13.5" customHeight="1">
      <c r="A242" s="34" t="s">
        <v>19</v>
      </c>
      <c r="B242" s="33"/>
      <c r="C242" s="33"/>
      <c r="D242" s="33"/>
      <c r="E242" s="33"/>
      <c r="F242" s="33"/>
      <c r="G242" s="32"/>
      <c r="H242" s="31"/>
      <c r="I242" s="111">
        <f>SUM(方向別!I83,方向別!I242,方向別!I348,方向別!I507)</f>
        <v>100</v>
      </c>
      <c r="J242" s="111">
        <f>SUM(方向別!J83,方向別!J242,方向別!J348,方向別!J507)</f>
        <v>7</v>
      </c>
      <c r="K242" s="111">
        <f>SUM(方向別!K83,方向別!K242,方向別!K348,方向別!K507)</f>
        <v>15</v>
      </c>
      <c r="L242" s="111">
        <f>SUM(方向別!L83,方向別!L242,方向別!L348,方向別!L507)</f>
        <v>8</v>
      </c>
      <c r="M242" s="111">
        <f t="shared" si="89"/>
        <v>130</v>
      </c>
      <c r="N242" s="112">
        <f t="shared" si="90"/>
        <v>11.538461538461538</v>
      </c>
      <c r="O242" s="113">
        <f t="shared" si="91"/>
        <v>1.2781437420116015</v>
      </c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</row>
    <row r="243" spans="1:67" s="26" customFormat="1" ht="13.5" customHeight="1">
      <c r="A243" s="34" t="s">
        <v>20</v>
      </c>
      <c r="B243" s="33"/>
      <c r="C243" s="33"/>
      <c r="D243" s="33"/>
      <c r="E243" s="33"/>
      <c r="F243" s="33"/>
      <c r="G243" s="32"/>
      <c r="H243" s="31"/>
      <c r="I243" s="111">
        <f>SUM(方向別!I84,方向別!I243,方向別!I349,方向別!I508)</f>
        <v>88</v>
      </c>
      <c r="J243" s="111">
        <f>SUM(方向別!J84,方向別!J243,方向別!J349,方向別!J508)</f>
        <v>5</v>
      </c>
      <c r="K243" s="111">
        <f>SUM(方向別!K84,方向別!K243,方向別!K349,方向別!K508)</f>
        <v>12</v>
      </c>
      <c r="L243" s="111">
        <f>SUM(方向別!L84,方向別!L243,方向別!L349,方向別!L508)</f>
        <v>4</v>
      </c>
      <c r="M243" s="111">
        <f t="shared" si="89"/>
        <v>109</v>
      </c>
      <c r="N243" s="112">
        <f t="shared" si="90"/>
        <v>8.2568807339449553</v>
      </c>
      <c r="O243" s="113">
        <f t="shared" si="91"/>
        <v>1.0716743683020351</v>
      </c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</row>
    <row r="244" spans="1:67" s="24" customFormat="1" ht="13.5" customHeight="1">
      <c r="A244" s="34" t="s">
        <v>21</v>
      </c>
      <c r="B244" s="33"/>
      <c r="C244" s="33"/>
      <c r="D244" s="33"/>
      <c r="E244" s="33"/>
      <c r="F244" s="33"/>
      <c r="G244" s="32"/>
      <c r="H244" s="31"/>
      <c r="I244" s="111">
        <f>SUM(方向別!I85,方向別!I244,方向別!I350,方向別!I509)</f>
        <v>111</v>
      </c>
      <c r="J244" s="111">
        <f>SUM(方向別!J85,方向別!J244,方向別!J350,方向別!J509)</f>
        <v>10</v>
      </c>
      <c r="K244" s="111">
        <f>SUM(方向別!K85,方向別!K244,方向別!K350,方向別!K509)</f>
        <v>5</v>
      </c>
      <c r="L244" s="111">
        <f>SUM(方向別!L85,方向別!L244,方向別!L350,方向別!L509)</f>
        <v>2</v>
      </c>
      <c r="M244" s="111">
        <f t="shared" si="89"/>
        <v>128</v>
      </c>
      <c r="N244" s="112">
        <f t="shared" si="90"/>
        <v>9.375</v>
      </c>
      <c r="O244" s="113">
        <f t="shared" si="91"/>
        <v>1.2584799921345</v>
      </c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</row>
    <row r="245" spans="1:67" s="26" customFormat="1" ht="13.5" customHeight="1">
      <c r="A245" s="30" t="s">
        <v>15</v>
      </c>
      <c r="B245" s="29"/>
      <c r="C245" s="29"/>
      <c r="D245" s="29"/>
      <c r="E245" s="29"/>
      <c r="F245" s="29"/>
      <c r="G245" s="28"/>
      <c r="H245" s="27"/>
      <c r="I245" s="117">
        <f>SUM(方向別!I86,方向別!I245,方向別!I351,方向別!I510)</f>
        <v>588</v>
      </c>
      <c r="J245" s="117">
        <f>SUM(方向別!J86,方向別!J245,方向別!J351,方向別!J510)</f>
        <v>43</v>
      </c>
      <c r="K245" s="117">
        <f>SUM(方向別!K86,方向別!K245,方向別!K351,方向別!K510)</f>
        <v>56</v>
      </c>
      <c r="L245" s="117">
        <f>SUM(方向別!L86,方向別!L245,方向別!L351,方向別!L510)</f>
        <v>25</v>
      </c>
      <c r="M245" s="117">
        <f t="shared" si="89"/>
        <v>712</v>
      </c>
      <c r="N245" s="118">
        <f t="shared" si="90"/>
        <v>9.5505617977528079</v>
      </c>
      <c r="O245" s="119">
        <f t="shared" si="91"/>
        <v>7.0002949562481573</v>
      </c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67" s="24" customFormat="1" ht="13.5" customHeight="1">
      <c r="A246" s="34" t="s">
        <v>22</v>
      </c>
      <c r="B246" s="33"/>
      <c r="C246" s="33"/>
      <c r="D246" s="33"/>
      <c r="E246" s="33"/>
      <c r="F246" s="33"/>
      <c r="G246" s="32"/>
      <c r="H246" s="31"/>
      <c r="I246" s="111">
        <f>SUM(方向別!I87,方向別!I246,方向別!I352,方向別!I511)</f>
        <v>509</v>
      </c>
      <c r="J246" s="111">
        <f>SUM(方向別!J87,方向別!J246,方向別!J352,方向別!J511)</f>
        <v>32</v>
      </c>
      <c r="K246" s="111">
        <f>SUM(方向別!K87,方向別!K246,方向別!K352,方向別!K511)</f>
        <v>77</v>
      </c>
      <c r="L246" s="111">
        <f>SUM(方向別!L87,方向別!L246,方向別!L352,方向別!L511)</f>
        <v>34</v>
      </c>
      <c r="M246" s="111">
        <f t="shared" si="89"/>
        <v>652</v>
      </c>
      <c r="N246" s="112">
        <f t="shared" si="90"/>
        <v>10.122699386503067</v>
      </c>
      <c r="O246" s="113">
        <f t="shared" si="91"/>
        <v>6.4103824599351098</v>
      </c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</row>
    <row r="247" spans="1:67" s="26" customFormat="1" ht="13.5" customHeight="1">
      <c r="A247" s="34" t="s">
        <v>23</v>
      </c>
      <c r="B247" s="33"/>
      <c r="C247" s="33"/>
      <c r="D247" s="33"/>
      <c r="E247" s="33"/>
      <c r="F247" s="33"/>
      <c r="G247" s="32"/>
      <c r="H247" s="31"/>
      <c r="I247" s="111">
        <f>SUM(方向別!I88,方向別!I247,方向別!I353,方向別!I512)</f>
        <v>399</v>
      </c>
      <c r="J247" s="111">
        <f>SUM(方向別!J88,方向別!J247,方向別!J353,方向別!J512)</f>
        <v>21</v>
      </c>
      <c r="K247" s="111">
        <f>SUM(方向別!K88,方向別!K247,方向別!K353,方向別!K512)</f>
        <v>77</v>
      </c>
      <c r="L247" s="111">
        <f>SUM(方向別!L88,方向別!L247,方向別!L353,方向別!L512)</f>
        <v>26</v>
      </c>
      <c r="M247" s="111">
        <f t="shared" si="89"/>
        <v>523</v>
      </c>
      <c r="N247" s="112">
        <f t="shared" si="90"/>
        <v>8.9866156787762907</v>
      </c>
      <c r="O247" s="113">
        <f t="shared" si="91"/>
        <v>5.1420705928620585</v>
      </c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67" s="24" customFormat="1" ht="13.5" customHeight="1">
      <c r="A248" s="34" t="s">
        <v>24</v>
      </c>
      <c r="B248" s="33"/>
      <c r="C248" s="33"/>
      <c r="D248" s="33"/>
      <c r="E248" s="33"/>
      <c r="F248" s="33"/>
      <c r="G248" s="32"/>
      <c r="H248" s="31"/>
      <c r="I248" s="111">
        <f>SUM(方向別!I89,方向別!I248,方向別!I354,方向別!I513)</f>
        <v>482</v>
      </c>
      <c r="J248" s="111">
        <f>SUM(方向別!J89,方向別!J248,方向別!J354,方向別!J513)</f>
        <v>21</v>
      </c>
      <c r="K248" s="111">
        <f>SUM(方向別!K89,方向別!K248,方向別!K354,方向別!K513)</f>
        <v>65</v>
      </c>
      <c r="L248" s="111">
        <f>SUM(方向別!L89,方向別!L248,方向別!L354,方向別!L513)</f>
        <v>25</v>
      </c>
      <c r="M248" s="111">
        <f t="shared" si="89"/>
        <v>593</v>
      </c>
      <c r="N248" s="112">
        <f t="shared" si="90"/>
        <v>7.75716694772344</v>
      </c>
      <c r="O248" s="113">
        <f t="shared" si="91"/>
        <v>5.8303018385606133</v>
      </c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</row>
    <row r="249" spans="1:67" s="26" customFormat="1" ht="13.5" customHeight="1">
      <c r="A249" s="34" t="s">
        <v>25</v>
      </c>
      <c r="B249" s="33"/>
      <c r="C249" s="33"/>
      <c r="D249" s="33"/>
      <c r="E249" s="33"/>
      <c r="F249" s="33"/>
      <c r="G249" s="32"/>
      <c r="H249" s="31"/>
      <c r="I249" s="111">
        <f>SUM(方向別!I90,方向別!I249,方向別!I355,方向別!I514)</f>
        <v>456</v>
      </c>
      <c r="J249" s="111">
        <f>SUM(方向別!J90,方向別!J249,方向別!J355,方向別!J514)</f>
        <v>22</v>
      </c>
      <c r="K249" s="111">
        <f>SUM(方向別!K90,方向別!K249,方向別!K355,方向別!K514)</f>
        <v>82</v>
      </c>
      <c r="L249" s="111">
        <f>SUM(方向別!L90,方向別!L249,方向別!L355,方向別!L514)</f>
        <v>24</v>
      </c>
      <c r="M249" s="111">
        <f t="shared" si="89"/>
        <v>584</v>
      </c>
      <c r="N249" s="112">
        <f t="shared" si="90"/>
        <v>7.8767123287671232</v>
      </c>
      <c r="O249" s="113">
        <f t="shared" si="91"/>
        <v>5.7418149641136562</v>
      </c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67" s="26" customFormat="1" ht="13.5" customHeight="1">
      <c r="A250" s="34" t="s">
        <v>26</v>
      </c>
      <c r="B250" s="33"/>
      <c r="C250" s="33"/>
      <c r="D250" s="33"/>
      <c r="E250" s="33"/>
      <c r="F250" s="33"/>
      <c r="G250" s="32"/>
      <c r="H250" s="31"/>
      <c r="I250" s="111">
        <f>SUM(方向別!I91,方向別!I250,方向別!I356,方向別!I515)</f>
        <v>464</v>
      </c>
      <c r="J250" s="111">
        <f>SUM(方向別!J91,方向別!J250,方向別!J356,方向別!J515)</f>
        <v>30</v>
      </c>
      <c r="K250" s="111">
        <f>SUM(方向別!K91,方向別!K250,方向別!K356,方向別!K515)</f>
        <v>76</v>
      </c>
      <c r="L250" s="111">
        <f>SUM(方向別!L91,方向別!L250,方向別!L356,方向別!L515)</f>
        <v>24</v>
      </c>
      <c r="M250" s="111">
        <f t="shared" si="89"/>
        <v>594</v>
      </c>
      <c r="N250" s="112">
        <f t="shared" si="90"/>
        <v>9.0909090909090917</v>
      </c>
      <c r="O250" s="113">
        <f t="shared" si="91"/>
        <v>5.8401337134991644</v>
      </c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67" s="26" customFormat="1" ht="13.5" customHeight="1">
      <c r="A251" s="34" t="s">
        <v>27</v>
      </c>
      <c r="B251" s="33"/>
      <c r="C251" s="33"/>
      <c r="D251" s="33"/>
      <c r="E251" s="33"/>
      <c r="F251" s="33"/>
      <c r="G251" s="32"/>
      <c r="H251" s="31"/>
      <c r="I251" s="111">
        <f>SUM(方向別!I92,方向別!I251,方向別!I357,方向別!I516)</f>
        <v>473</v>
      </c>
      <c r="J251" s="111">
        <f>SUM(方向別!J92,方向別!J251,方向別!J357,方向別!J516)</f>
        <v>36</v>
      </c>
      <c r="K251" s="111">
        <f>SUM(方向別!K92,方向別!K251,方向別!K357,方向別!K516)</f>
        <v>77</v>
      </c>
      <c r="L251" s="111">
        <f>SUM(方向別!L92,方向別!L251,方向別!L357,方向別!L516)</f>
        <v>19</v>
      </c>
      <c r="M251" s="111">
        <f t="shared" si="89"/>
        <v>605</v>
      </c>
      <c r="N251" s="112">
        <f t="shared" si="90"/>
        <v>9.0909090909090917</v>
      </c>
      <c r="O251" s="113">
        <f t="shared" si="91"/>
        <v>5.9482843378232229</v>
      </c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</row>
    <row r="252" spans="1:67" s="24" customFormat="1" ht="13.5" customHeight="1">
      <c r="A252" s="34" t="s">
        <v>28</v>
      </c>
      <c r="B252" s="33"/>
      <c r="C252" s="33"/>
      <c r="D252" s="33"/>
      <c r="E252" s="33"/>
      <c r="F252" s="33"/>
      <c r="G252" s="32"/>
      <c r="H252" s="31"/>
      <c r="I252" s="111">
        <f>SUM(方向別!I93,方向別!I252,方向別!I358,方向別!I517)</f>
        <v>587</v>
      </c>
      <c r="J252" s="111">
        <f>SUM(方向別!J93,方向別!J252,方向別!J358,方向別!J517)</f>
        <v>39</v>
      </c>
      <c r="K252" s="111">
        <f>SUM(方向別!K93,方向別!K252,方向別!K358,方向別!K517)</f>
        <v>96</v>
      </c>
      <c r="L252" s="111">
        <f>SUM(方向別!L93,方向別!L252,方向別!L358,方向別!L517)</f>
        <v>26</v>
      </c>
      <c r="M252" s="111">
        <f t="shared" si="89"/>
        <v>748</v>
      </c>
      <c r="N252" s="112">
        <f t="shared" si="90"/>
        <v>8.689839572192513</v>
      </c>
      <c r="O252" s="113">
        <f t="shared" si="91"/>
        <v>7.354242454035985</v>
      </c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</row>
    <row r="253" spans="1:67" s="24" customFormat="1" ht="13.5" customHeight="1">
      <c r="A253" s="34" t="s">
        <v>51</v>
      </c>
      <c r="B253" s="33"/>
      <c r="C253" s="33"/>
      <c r="D253" s="33"/>
      <c r="E253" s="33"/>
      <c r="F253" s="33"/>
      <c r="G253" s="32"/>
      <c r="H253" s="31"/>
      <c r="I253" s="111">
        <f>SUM(方向別!I94,方向別!I253,方向別!I359,方向別!I518)</f>
        <v>691</v>
      </c>
      <c r="J253" s="111">
        <f>SUM(方向別!J94,方向別!J253,方向別!J359,方向別!J518)</f>
        <v>27</v>
      </c>
      <c r="K253" s="111">
        <f>SUM(方向別!K94,方向別!K253,方向別!K359,方向別!K518)</f>
        <v>78</v>
      </c>
      <c r="L253" s="111">
        <f>SUM(方向別!L94,方向別!L253,方向別!L359,方向別!L518)</f>
        <v>16</v>
      </c>
      <c r="M253" s="111">
        <f t="shared" si="89"/>
        <v>812</v>
      </c>
      <c r="N253" s="112">
        <f t="shared" si="90"/>
        <v>5.2955665024630543</v>
      </c>
      <c r="O253" s="113">
        <f t="shared" si="91"/>
        <v>7.9834824501032351</v>
      </c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</row>
    <row r="254" spans="1:67" s="24" customFormat="1" ht="13.5" customHeight="1">
      <c r="A254" s="38" t="s">
        <v>29</v>
      </c>
      <c r="B254" s="37"/>
      <c r="C254" s="37"/>
      <c r="D254" s="37"/>
      <c r="E254" s="37"/>
      <c r="F254" s="37"/>
      <c r="G254" s="36"/>
      <c r="H254" s="35"/>
      <c r="I254" s="114">
        <f>SUM(方向別!I95,方向別!I254,方向別!I360,方向別!I519)</f>
        <v>122</v>
      </c>
      <c r="J254" s="114">
        <f>SUM(方向別!J95,方向別!J254,方向別!J360,方向別!J519)</f>
        <v>4</v>
      </c>
      <c r="K254" s="114">
        <f>SUM(方向別!K95,方向別!K254,方向別!K360,方向別!K519)</f>
        <v>7</v>
      </c>
      <c r="L254" s="114">
        <f>SUM(方向別!L95,方向別!L254,方向別!L360,方向別!L519)</f>
        <v>3</v>
      </c>
      <c r="M254" s="114">
        <f t="shared" si="89"/>
        <v>136</v>
      </c>
      <c r="N254" s="115">
        <f t="shared" si="90"/>
        <v>5.1470588235294112</v>
      </c>
      <c r="O254" s="116">
        <f t="shared" si="91"/>
        <v>1.3371349916429063</v>
      </c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</row>
    <row r="255" spans="1:67" s="26" customFormat="1" ht="13.5" customHeight="1">
      <c r="A255" s="34" t="s">
        <v>30</v>
      </c>
      <c r="B255" s="33"/>
      <c r="C255" s="33"/>
      <c r="D255" s="33"/>
      <c r="E255" s="33"/>
      <c r="F255" s="33"/>
      <c r="G255" s="32"/>
      <c r="H255" s="31"/>
      <c r="I255" s="111">
        <f>SUM(方向別!I96,方向別!I255,方向別!I361,方向別!I520)</f>
        <v>143</v>
      </c>
      <c r="J255" s="111">
        <f>SUM(方向別!J96,方向別!J255,方向別!J361,方向別!J520)</f>
        <v>7</v>
      </c>
      <c r="K255" s="111">
        <f>SUM(方向別!K96,方向別!K255,方向別!K361,方向別!K520)</f>
        <v>12</v>
      </c>
      <c r="L255" s="111">
        <f>SUM(方向別!L96,方向別!L255,方向別!L361,方向別!L520)</f>
        <v>2</v>
      </c>
      <c r="M255" s="111">
        <f t="shared" si="89"/>
        <v>164</v>
      </c>
      <c r="N255" s="112">
        <f t="shared" si="90"/>
        <v>5.4878048780487809</v>
      </c>
      <c r="O255" s="113">
        <f t="shared" si="91"/>
        <v>1.6124274899223283</v>
      </c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67" s="26" customFormat="1" ht="13.5" customHeight="1">
      <c r="A256" s="34" t="s">
        <v>31</v>
      </c>
      <c r="B256" s="33"/>
      <c r="C256" s="33"/>
      <c r="D256" s="33"/>
      <c r="E256" s="33"/>
      <c r="F256" s="33"/>
      <c r="G256" s="32"/>
      <c r="H256" s="31"/>
      <c r="I256" s="111">
        <f>SUM(方向別!I97,方向別!I256,方向別!I362,方向別!I521)</f>
        <v>161</v>
      </c>
      <c r="J256" s="111">
        <f>SUM(方向別!J97,方向別!J256,方向別!J362,方向別!J521)</f>
        <v>4</v>
      </c>
      <c r="K256" s="111">
        <f>SUM(方向別!K97,方向別!K256,方向別!K362,方向別!K521)</f>
        <v>8</v>
      </c>
      <c r="L256" s="111">
        <f>SUM(方向別!L97,方向別!L256,方向別!L362,方向別!L521)</f>
        <v>2</v>
      </c>
      <c r="M256" s="111">
        <f t="shared" si="89"/>
        <v>175</v>
      </c>
      <c r="N256" s="112">
        <f t="shared" si="90"/>
        <v>3.4285714285714288</v>
      </c>
      <c r="O256" s="113">
        <f t="shared" si="91"/>
        <v>1.7205781142463867</v>
      </c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67" s="26" customFormat="1" ht="13.5" customHeight="1">
      <c r="A257" s="34" t="s">
        <v>32</v>
      </c>
      <c r="B257" s="33"/>
      <c r="C257" s="33"/>
      <c r="D257" s="33"/>
      <c r="E257" s="33"/>
      <c r="F257" s="33"/>
      <c r="G257" s="32"/>
      <c r="H257" s="31"/>
      <c r="I257" s="111">
        <f>SUM(方向別!I98,方向別!I257,方向別!I363,方向別!I522)</f>
        <v>137</v>
      </c>
      <c r="J257" s="111">
        <f>SUM(方向別!J98,方向別!J257,方向別!J363,方向別!J522)</f>
        <v>10</v>
      </c>
      <c r="K257" s="111">
        <f>SUM(方向別!K98,方向別!K257,方向別!K363,方向別!K522)</f>
        <v>13</v>
      </c>
      <c r="L257" s="111">
        <f>SUM(方向別!L98,方向別!L257,方向別!L363,方向別!L522)</f>
        <v>3</v>
      </c>
      <c r="M257" s="111">
        <f t="shared" si="89"/>
        <v>163</v>
      </c>
      <c r="N257" s="112">
        <f t="shared" si="90"/>
        <v>7.9754601226993866</v>
      </c>
      <c r="O257" s="113">
        <f t="shared" si="91"/>
        <v>1.6025956149837775</v>
      </c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</row>
    <row r="258" spans="1:67" s="24" customFormat="1" ht="13.5" customHeight="1">
      <c r="A258" s="34" t="s">
        <v>33</v>
      </c>
      <c r="B258" s="33"/>
      <c r="C258" s="33"/>
      <c r="D258" s="33"/>
      <c r="E258" s="33"/>
      <c r="F258" s="33"/>
      <c r="G258" s="32"/>
      <c r="H258" s="31"/>
      <c r="I258" s="111">
        <f>SUM(方向別!I99,方向別!I258,方向別!I364,方向別!I523)</f>
        <v>137</v>
      </c>
      <c r="J258" s="111">
        <f>SUM(方向別!J99,方向別!J258,方向別!J364,方向別!J523)</f>
        <v>2</v>
      </c>
      <c r="K258" s="111">
        <f>SUM(方向別!K99,方向別!K258,方向別!K364,方向別!K523)</f>
        <v>15</v>
      </c>
      <c r="L258" s="111">
        <f>SUM(方向別!L99,方向別!L258,方向別!L364,方向別!L523)</f>
        <v>2</v>
      </c>
      <c r="M258" s="111">
        <f t="shared" si="89"/>
        <v>156</v>
      </c>
      <c r="N258" s="112">
        <f t="shared" si="90"/>
        <v>2.5641025641025639</v>
      </c>
      <c r="O258" s="113">
        <f t="shared" si="91"/>
        <v>1.5337724904139218</v>
      </c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</row>
    <row r="259" spans="1:67" s="26" customFormat="1" ht="13.5" customHeight="1">
      <c r="A259" s="34" t="s">
        <v>34</v>
      </c>
      <c r="B259" s="33"/>
      <c r="C259" s="33"/>
      <c r="D259" s="33"/>
      <c r="E259" s="33"/>
      <c r="F259" s="33"/>
      <c r="G259" s="32"/>
      <c r="H259" s="31"/>
      <c r="I259" s="111">
        <f>SUM(方向別!I100,方向別!I259,方向別!I365,方向別!I524)</f>
        <v>126</v>
      </c>
      <c r="J259" s="111">
        <f>SUM(方向別!J100,方向別!J259,方向別!J365,方向別!J524)</f>
        <v>6</v>
      </c>
      <c r="K259" s="111">
        <f>SUM(方向別!K100,方向別!K259,方向別!K365,方向別!K524)</f>
        <v>11</v>
      </c>
      <c r="L259" s="111">
        <f>SUM(方向別!L100,方向別!L259,方向別!L365,方向別!L524)</f>
        <v>3</v>
      </c>
      <c r="M259" s="111">
        <f t="shared" si="89"/>
        <v>146</v>
      </c>
      <c r="N259" s="112">
        <f t="shared" si="90"/>
        <v>6.1643835616438354</v>
      </c>
      <c r="O259" s="113">
        <f t="shared" si="91"/>
        <v>1.4354537410284141</v>
      </c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</row>
    <row r="260" spans="1:67" s="24" customFormat="1" ht="13.5" customHeight="1">
      <c r="A260" s="30" t="s">
        <v>15</v>
      </c>
      <c r="B260" s="29"/>
      <c r="C260" s="29"/>
      <c r="D260" s="29"/>
      <c r="E260" s="29"/>
      <c r="F260" s="29"/>
      <c r="G260" s="28"/>
      <c r="H260" s="27"/>
      <c r="I260" s="117">
        <f>SUM(方向別!I101,方向別!I260,方向別!I366,方向別!I525)</f>
        <v>826</v>
      </c>
      <c r="J260" s="117">
        <f>SUM(方向別!J101,方向別!J260,方向別!J366,方向別!J525)</f>
        <v>33</v>
      </c>
      <c r="K260" s="117">
        <f>SUM(方向別!K101,方向別!K260,方向別!K366,方向別!K525)</f>
        <v>66</v>
      </c>
      <c r="L260" s="117">
        <f>SUM(方向別!L101,方向別!L260,方向別!L366,方向別!L525)</f>
        <v>15</v>
      </c>
      <c r="M260" s="117">
        <f t="shared" si="89"/>
        <v>940</v>
      </c>
      <c r="N260" s="118">
        <f t="shared" si="90"/>
        <v>5.1063829787234036</v>
      </c>
      <c r="O260" s="119">
        <f t="shared" si="91"/>
        <v>9.2419624422377353</v>
      </c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</row>
    <row r="261" spans="1:67" s="24" customFormat="1" ht="13.5" customHeight="1">
      <c r="A261" s="38" t="s">
        <v>35</v>
      </c>
      <c r="B261" s="37"/>
      <c r="C261" s="37"/>
      <c r="D261" s="37"/>
      <c r="E261" s="37"/>
      <c r="F261" s="37"/>
      <c r="G261" s="36"/>
      <c r="H261" s="35"/>
      <c r="I261" s="114">
        <f>SUM(方向別!I102,方向別!I261,方向別!I367,方向別!I526)</f>
        <v>119</v>
      </c>
      <c r="J261" s="114">
        <f>SUM(方向別!J102,方向別!J261,方向別!J367,方向別!J526)</f>
        <v>5</v>
      </c>
      <c r="K261" s="114">
        <f>SUM(方向別!K102,方向別!K261,方向別!K367,方向別!K526)</f>
        <v>17</v>
      </c>
      <c r="L261" s="114">
        <f>SUM(方向別!L102,方向別!L261,方向別!L367,方向別!L526)</f>
        <v>0</v>
      </c>
      <c r="M261" s="114">
        <f t="shared" si="89"/>
        <v>141</v>
      </c>
      <c r="N261" s="115">
        <f t="shared" si="90"/>
        <v>3.5460992907801421</v>
      </c>
      <c r="O261" s="116">
        <f t="shared" si="91"/>
        <v>1.3862943663356602</v>
      </c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</row>
    <row r="262" spans="1:67" s="26" customFormat="1" ht="13.5" customHeight="1">
      <c r="A262" s="34" t="s">
        <v>36</v>
      </c>
      <c r="B262" s="33"/>
      <c r="C262" s="33"/>
      <c r="D262" s="33"/>
      <c r="E262" s="33"/>
      <c r="F262" s="33"/>
      <c r="G262" s="32"/>
      <c r="H262" s="31"/>
      <c r="I262" s="111">
        <f>SUM(方向別!I103,方向別!I262,方向別!I368,方向別!I527)</f>
        <v>117</v>
      </c>
      <c r="J262" s="111">
        <f>SUM(方向別!J103,方向別!J262,方向別!J368,方向別!J527)</f>
        <v>4</v>
      </c>
      <c r="K262" s="111">
        <f>SUM(方向別!K103,方向別!K262,方向別!K368,方向別!K527)</f>
        <v>20</v>
      </c>
      <c r="L262" s="111">
        <f>SUM(方向別!L103,方向別!L262,方向別!L368,方向別!L527)</f>
        <v>0</v>
      </c>
      <c r="M262" s="111">
        <f t="shared" si="89"/>
        <v>141</v>
      </c>
      <c r="N262" s="112">
        <f t="shared" si="90"/>
        <v>2.8368794326241136</v>
      </c>
      <c r="O262" s="113">
        <f t="shared" si="91"/>
        <v>1.3862943663356602</v>
      </c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67" s="26" customFormat="1" ht="13.5" customHeight="1">
      <c r="A263" s="34" t="s">
        <v>37</v>
      </c>
      <c r="B263" s="33"/>
      <c r="C263" s="33"/>
      <c r="D263" s="33"/>
      <c r="E263" s="33"/>
      <c r="F263" s="33"/>
      <c r="G263" s="32"/>
      <c r="H263" s="31"/>
      <c r="I263" s="111">
        <f>SUM(方向別!I104,方向別!I263,方向別!I369,方向別!I528)</f>
        <v>134</v>
      </c>
      <c r="J263" s="111">
        <f>SUM(方向別!J104,方向別!J263,方向別!J369,方向別!J528)</f>
        <v>10</v>
      </c>
      <c r="K263" s="111">
        <f>SUM(方向別!K104,方向別!K263,方向別!K369,方向別!K528)</f>
        <v>11</v>
      </c>
      <c r="L263" s="111">
        <f>SUM(方向別!L104,方向別!L263,方向別!L369,方向別!L528)</f>
        <v>0</v>
      </c>
      <c r="M263" s="111">
        <f t="shared" si="89"/>
        <v>155</v>
      </c>
      <c r="N263" s="112">
        <f t="shared" si="90"/>
        <v>6.4516129032258061</v>
      </c>
      <c r="O263" s="113">
        <f t="shared" si="91"/>
        <v>1.5239406154753712</v>
      </c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67" s="23" customFormat="1" ht="13.5" customHeight="1">
      <c r="A264" s="34" t="s">
        <v>38</v>
      </c>
      <c r="B264" s="33"/>
      <c r="C264" s="33"/>
      <c r="D264" s="33"/>
      <c r="E264" s="33"/>
      <c r="F264" s="33"/>
      <c r="G264" s="32"/>
      <c r="H264" s="31"/>
      <c r="I264" s="111">
        <f>SUM(方向別!I105,方向別!I264,方向別!I370,方向別!I529)</f>
        <v>106</v>
      </c>
      <c r="J264" s="111">
        <f>SUM(方向別!J105,方向別!J264,方向別!J370,方向別!J529)</f>
        <v>5</v>
      </c>
      <c r="K264" s="111">
        <f>SUM(方向別!K105,方向別!K264,方向別!K370,方向別!K529)</f>
        <v>16</v>
      </c>
      <c r="L264" s="111">
        <f>SUM(方向別!L105,方向別!L264,方向別!L370,方向別!L529)</f>
        <v>1</v>
      </c>
      <c r="M264" s="111">
        <f t="shared" si="89"/>
        <v>128</v>
      </c>
      <c r="N264" s="112">
        <f t="shared" si="90"/>
        <v>4.6875</v>
      </c>
      <c r="O264" s="113">
        <f t="shared" si="91"/>
        <v>1.2584799921345</v>
      </c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</row>
    <row r="265" spans="1:67" s="23" customFormat="1" ht="13.5" customHeight="1">
      <c r="A265" s="34" t="s">
        <v>39</v>
      </c>
      <c r="B265" s="33"/>
      <c r="C265" s="33"/>
      <c r="D265" s="33"/>
      <c r="E265" s="33"/>
      <c r="F265" s="33"/>
      <c r="G265" s="32"/>
      <c r="H265" s="31"/>
      <c r="I265" s="111">
        <f>SUM(方向別!I106,方向別!I265,方向別!I371,方向別!I530)</f>
        <v>111</v>
      </c>
      <c r="J265" s="111">
        <f>SUM(方向別!J106,方向別!J265,方向別!J371,方向別!J530)</f>
        <v>2</v>
      </c>
      <c r="K265" s="111">
        <f>SUM(方向別!K106,方向別!K265,方向別!K371,方向別!K530)</f>
        <v>17</v>
      </c>
      <c r="L265" s="111">
        <f>SUM(方向別!L106,方向別!L265,方向別!L371,方向別!L530)</f>
        <v>4</v>
      </c>
      <c r="M265" s="111">
        <f t="shared" si="89"/>
        <v>134</v>
      </c>
      <c r="N265" s="112">
        <f t="shared" si="90"/>
        <v>4.4776119402985071</v>
      </c>
      <c r="O265" s="113">
        <f t="shared" si="91"/>
        <v>1.3174712417658048</v>
      </c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</row>
    <row r="266" spans="1:67" s="24" customFormat="1" ht="13.5" customHeight="1">
      <c r="A266" s="34" t="s">
        <v>40</v>
      </c>
      <c r="B266" s="33"/>
      <c r="C266" s="33"/>
      <c r="D266" s="33"/>
      <c r="E266" s="33"/>
      <c r="F266" s="33"/>
      <c r="G266" s="32"/>
      <c r="H266" s="31"/>
      <c r="I266" s="111">
        <f>SUM(方向別!I107,方向別!I266,方向別!I372,方向別!I531)</f>
        <v>92</v>
      </c>
      <c r="J266" s="111">
        <f>SUM(方向別!J107,方向別!J266,方向別!J372,方向別!J531)</f>
        <v>4</v>
      </c>
      <c r="K266" s="111">
        <f>SUM(方向別!K107,方向別!K266,方向別!K372,方向別!K531)</f>
        <v>4</v>
      </c>
      <c r="L266" s="111">
        <f>SUM(方向別!L107,方向別!L266,方向別!L372,方向別!L531)</f>
        <v>0</v>
      </c>
      <c r="M266" s="111">
        <f t="shared" si="89"/>
        <v>100</v>
      </c>
      <c r="N266" s="112">
        <f t="shared" si="90"/>
        <v>4</v>
      </c>
      <c r="O266" s="113">
        <f t="shared" si="91"/>
        <v>0.98318749385507809</v>
      </c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</row>
    <row r="267" spans="1:67" s="26" customFormat="1" ht="13.5" customHeight="1">
      <c r="A267" s="30" t="s">
        <v>15</v>
      </c>
      <c r="B267" s="29"/>
      <c r="C267" s="29"/>
      <c r="D267" s="29"/>
      <c r="E267" s="29"/>
      <c r="F267" s="29"/>
      <c r="G267" s="28"/>
      <c r="H267" s="27"/>
      <c r="I267" s="117">
        <f>SUM(I261:I266)</f>
        <v>679</v>
      </c>
      <c r="J267" s="117">
        <f>SUM(J261:J266)</f>
        <v>30</v>
      </c>
      <c r="K267" s="117">
        <f>SUM(K261:K266)</f>
        <v>85</v>
      </c>
      <c r="L267" s="117">
        <f>SUM(L261:L266)</f>
        <v>5</v>
      </c>
      <c r="M267" s="117">
        <f t="shared" si="89"/>
        <v>799</v>
      </c>
      <c r="N267" s="118">
        <f t="shared" si="90"/>
        <v>4.3804755944931166</v>
      </c>
      <c r="O267" s="119">
        <f t="shared" si="91"/>
        <v>7.8556680759020736</v>
      </c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67" s="23" customFormat="1" ht="13.5" customHeight="1">
      <c r="A268" s="34" t="s">
        <v>93</v>
      </c>
      <c r="B268" s="33"/>
      <c r="C268" s="33"/>
      <c r="D268" s="33"/>
      <c r="E268" s="33"/>
      <c r="F268" s="33"/>
      <c r="G268" s="32"/>
      <c r="H268" s="31"/>
      <c r="I268" s="111">
        <f>SUM(方向別!I109,方向別!I268,方向別!I374,方向別!I533)</f>
        <v>458</v>
      </c>
      <c r="J268" s="111">
        <f>SUM(方向別!J109,方向別!J268,方向別!J374,方向別!J533)</f>
        <v>21</v>
      </c>
      <c r="K268" s="111">
        <f>SUM(方向別!K109,方向別!K268,方向別!K374,方向別!K533)</f>
        <v>38</v>
      </c>
      <c r="L268" s="111">
        <f>SUM(方向別!L109,方向別!L268,方向別!L374,方向別!L533)</f>
        <v>1</v>
      </c>
      <c r="M268" s="111">
        <f t="shared" ref="M268:M270" si="92">SUM(I268:L268)</f>
        <v>518</v>
      </c>
      <c r="N268" s="112">
        <f t="shared" ref="N268:N270" si="93">IF(SUM(J268,L268)=0,0,SUM(J268,L268)/M268*100)</f>
        <v>4.2471042471042466</v>
      </c>
      <c r="O268" s="113">
        <f t="shared" ref="O268:O270" si="94">IF(M268=0,0,M268/M$271*100)</f>
        <v>5.0929112181693048</v>
      </c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</row>
    <row r="269" spans="1:67" s="23" customFormat="1" ht="13.5" customHeight="1">
      <c r="A269" s="34" t="s">
        <v>94</v>
      </c>
      <c r="B269" s="33"/>
      <c r="C269" s="33"/>
      <c r="D269" s="33"/>
      <c r="E269" s="33"/>
      <c r="F269" s="33"/>
      <c r="G269" s="32"/>
      <c r="H269" s="31"/>
      <c r="I269" s="111">
        <f>SUM(方向別!I110,方向別!I269,方向別!I375,方向別!I534)</f>
        <v>338</v>
      </c>
      <c r="J269" s="111">
        <f>SUM(方向別!J110,方向別!J269,方向別!J375,方向別!J534)</f>
        <v>17</v>
      </c>
      <c r="K269" s="111">
        <f>SUM(方向別!K110,方向別!K269,方向別!K375,方向別!K534)</f>
        <v>29</v>
      </c>
      <c r="L269" s="111">
        <f>SUM(方向別!L110,方向別!L269,方向別!L375,方向別!L534)</f>
        <v>1</v>
      </c>
      <c r="M269" s="111">
        <f t="shared" si="92"/>
        <v>385</v>
      </c>
      <c r="N269" s="112">
        <f t="shared" si="93"/>
        <v>4.6753246753246751</v>
      </c>
      <c r="O269" s="113">
        <f t="shared" si="94"/>
        <v>3.7852718513420509</v>
      </c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</row>
    <row r="270" spans="1:67" s="23" customFormat="1" ht="13.5" customHeight="1">
      <c r="A270" s="34" t="s">
        <v>95</v>
      </c>
      <c r="B270" s="33"/>
      <c r="C270" s="33"/>
      <c r="D270" s="33"/>
      <c r="E270" s="33"/>
      <c r="F270" s="33"/>
      <c r="G270" s="32"/>
      <c r="H270" s="31"/>
      <c r="I270" s="111">
        <f>SUM(方向別!I111,方向別!I270,方向別!I376,方向別!I535)</f>
        <v>291</v>
      </c>
      <c r="J270" s="111">
        <f>SUM(方向別!J111,方向別!J270,方向別!J376,方向別!J535)</f>
        <v>11</v>
      </c>
      <c r="K270" s="111">
        <f>SUM(方向別!K111,方向別!K270,方向別!K376,方向別!K535)</f>
        <v>28</v>
      </c>
      <c r="L270" s="111">
        <f>SUM(方向別!L111,方向別!L270,方向別!L376,方向別!L535)</f>
        <v>5</v>
      </c>
      <c r="M270" s="111">
        <f t="shared" si="92"/>
        <v>335</v>
      </c>
      <c r="N270" s="112">
        <f t="shared" si="93"/>
        <v>4.7761194029850751</v>
      </c>
      <c r="O270" s="113">
        <f t="shared" si="94"/>
        <v>3.2936781044145116</v>
      </c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</row>
    <row r="271" spans="1:67" s="23" customFormat="1" ht="13.5" customHeight="1">
      <c r="A271" s="30" t="s">
        <v>41</v>
      </c>
      <c r="B271" s="29"/>
      <c r="C271" s="29"/>
      <c r="D271" s="29"/>
      <c r="E271" s="29"/>
      <c r="F271" s="29"/>
      <c r="G271" s="28"/>
      <c r="H271" s="27"/>
      <c r="I271" s="117">
        <f>SUM(I223:I231,I238,I245:I253,I260,I267,I268:I270)</f>
        <v>8342</v>
      </c>
      <c r="J271" s="117">
        <f>SUM(J223:J231,J238,J245:J253,J260,J267,J268:J270)</f>
        <v>465</v>
      </c>
      <c r="K271" s="117">
        <f>SUM(K223:K231,K238,K245:K253,K260,K267,K268:K270)</f>
        <v>1051</v>
      </c>
      <c r="L271" s="117">
        <f>SUM(L223:L231,L238,L245:L253,L260,L267,L268:L270)</f>
        <v>313</v>
      </c>
      <c r="M271" s="117">
        <f>SUM(I271:L271)</f>
        <v>10171</v>
      </c>
      <c r="N271" s="118">
        <f>IF(SUM(J271,L271)=0,0,SUM(J271,L271)/M271*100)</f>
        <v>7.6491987021925087</v>
      </c>
      <c r="O271" s="119">
        <f>IF(M271=0,0,M271/M$271*100)</f>
        <v>100</v>
      </c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</row>
    <row r="272" spans="1:67" s="23" customFormat="1" ht="12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</row>
    <row r="273" spans="1:63" s="23" customFormat="1" ht="12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</row>
    <row r="274" spans="1:63" s="23" customFormat="1" ht="12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</row>
    <row r="275" spans="1:63" s="23" customFormat="1" ht="12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</row>
    <row r="276" spans="1:63" s="23" customFormat="1" ht="12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</row>
    <row r="277" spans="1:63" s="23" customFormat="1" ht="12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</row>
    <row r="278" spans="1:63" s="23" customFormat="1" ht="12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</row>
    <row r="279" spans="1:63" s="23" customFormat="1" ht="12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</row>
    <row r="280" spans="1:63" s="23" customFormat="1" ht="12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</row>
    <row r="281" spans="1:63" s="23" customFormat="1" ht="12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</row>
    <row r="282" spans="1:63" s="23" customFormat="1" ht="12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</row>
    <row r="283" spans="1:63" s="23" customFormat="1" ht="12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</row>
    <row r="284" spans="1:63" s="23" customFormat="1" ht="12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</row>
    <row r="285" spans="1:63" s="23" customFormat="1" ht="12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</row>
    <row r="286" spans="1:63" s="23" customFormat="1" ht="12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</row>
    <row r="287" spans="1:63" s="23" customFormat="1" ht="12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</row>
    <row r="288" spans="1:63" s="23" customFormat="1" ht="12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</row>
    <row r="289" spans="1:63" s="23" customFormat="1" ht="12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</row>
    <row r="290" spans="1:63" s="23" customFormat="1" ht="12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</row>
    <row r="291" spans="1:63" s="23" customFormat="1" ht="12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</row>
    <row r="292" spans="1:63" s="23" customFormat="1" ht="12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</row>
    <row r="293" spans="1:63" s="23" customFormat="1" ht="12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</row>
    <row r="294" spans="1:63" s="23" customFormat="1" ht="12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</row>
    <row r="295" spans="1:63" s="23" customFormat="1" ht="12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</row>
    <row r="296" spans="1:63" s="23" customFormat="1" ht="12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</row>
    <row r="297" spans="1:63" s="23" customFormat="1" ht="12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</row>
    <row r="298" spans="1:63" s="23" customFormat="1" ht="12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</row>
    <row r="299" spans="1:63" s="23" customFormat="1" ht="12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</row>
    <row r="300" spans="1:63" s="23" customFormat="1" ht="12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</row>
    <row r="301" spans="1:63" s="23" customFormat="1" ht="12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</row>
    <row r="302" spans="1:63" s="23" customFormat="1" ht="12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</row>
    <row r="303" spans="1:63" s="23" customFormat="1" ht="12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</row>
    <row r="304" spans="1:63" s="23" customFormat="1" ht="12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</row>
    <row r="305" spans="1:63" s="23" customFormat="1" ht="12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</row>
    <row r="306" spans="1:63" s="23" customFormat="1" ht="12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</row>
    <row r="307" spans="1:63" s="23" customFormat="1" ht="12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</row>
    <row r="308" spans="1:63" s="23" customFormat="1" ht="12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</row>
    <row r="309" spans="1:63" s="23" customFormat="1" ht="12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</row>
    <row r="310" spans="1:63" s="23" customFormat="1" ht="12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</row>
    <row r="311" spans="1:63" s="23" customFormat="1" ht="12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</row>
    <row r="312" spans="1:63" s="23" customFormat="1" ht="12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</row>
    <row r="313" spans="1:63" s="23" customFormat="1" ht="12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</row>
    <row r="314" spans="1:63" s="23" customFormat="1" ht="12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</row>
    <row r="315" spans="1:63" s="23" customFormat="1" ht="12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</row>
    <row r="316" spans="1:63" s="23" customFormat="1" ht="12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</row>
    <row r="317" spans="1:63" s="23" customFormat="1" ht="12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</row>
    <row r="318" spans="1:63" s="23" customFormat="1" ht="12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</row>
    <row r="319" spans="1:63" s="23" customFormat="1" ht="12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</row>
    <row r="320" spans="1:63" s="23" customFormat="1" ht="12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</row>
    <row r="321" spans="1:63" s="23" customFormat="1" ht="12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</row>
    <row r="322" spans="1:63" s="23" customFormat="1" ht="12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</row>
    <row r="323" spans="1:63" s="23" customFormat="1" ht="12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</row>
    <row r="324" spans="1:63" s="23" customFormat="1" ht="12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</row>
    <row r="325" spans="1:63" s="23" customFormat="1" ht="12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</row>
    <row r="326" spans="1:63" s="23" customFormat="1" ht="12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</row>
    <row r="327" spans="1:63" s="23" customFormat="1" ht="12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</row>
    <row r="328" spans="1:63" s="23" customFormat="1" ht="12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</row>
    <row r="329" spans="1:63" s="23" customFormat="1" ht="12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</row>
    <row r="330" spans="1:63" s="23" customFormat="1" ht="12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</row>
    <row r="331" spans="1:63" s="23" customFormat="1" ht="12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</row>
    <row r="332" spans="1:63" s="23" customFormat="1" ht="12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</row>
    <row r="333" spans="1:63" s="23" customFormat="1" ht="12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</row>
    <row r="334" spans="1:63" s="23" customFormat="1" ht="12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</row>
    <row r="335" spans="1:63" s="23" customFormat="1" ht="12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</row>
    <row r="336" spans="1:63" s="23" customFormat="1" ht="12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</row>
    <row r="337" spans="1:63" s="23" customFormat="1" ht="12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</row>
    <row r="338" spans="1:63" s="23" customFormat="1" ht="12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</row>
    <row r="339" spans="1:63" s="23" customFormat="1" ht="12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</row>
    <row r="340" spans="1:63" s="23" customFormat="1" ht="12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</row>
    <row r="341" spans="1:63" s="23" customFormat="1" ht="12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</row>
    <row r="342" spans="1:63" s="23" customFormat="1" ht="12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</row>
    <row r="343" spans="1:63" s="23" customFormat="1" ht="12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</row>
    <row r="344" spans="1:63" s="23" customFormat="1" ht="12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</row>
    <row r="345" spans="1:63" s="23" customFormat="1" ht="12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</row>
    <row r="346" spans="1:63" s="23" customFormat="1" ht="12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</row>
    <row r="347" spans="1:63" s="23" customFormat="1" ht="12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</row>
    <row r="348" spans="1:63" s="23" customFormat="1" ht="12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</row>
    <row r="349" spans="1:63" s="23" customFormat="1" ht="12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</row>
    <row r="350" spans="1:63" s="23" customFormat="1" ht="12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</row>
    <row r="351" spans="1:63" s="23" customFormat="1" ht="12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</row>
    <row r="352" spans="1:63" s="23" customFormat="1" ht="12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</row>
    <row r="353" spans="1:63" s="23" customFormat="1" ht="12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</row>
    <row r="354" spans="1:63" s="23" customFormat="1" ht="12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</row>
    <row r="355" spans="1:63" s="23" customFormat="1" ht="12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</row>
    <row r="356" spans="1:63" s="23" customFormat="1" ht="12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</row>
    <row r="357" spans="1:63" s="23" customFormat="1" ht="12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</row>
    <row r="358" spans="1:63" s="23" customFormat="1" ht="12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</row>
    <row r="359" spans="1:63" s="23" customFormat="1" ht="12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</row>
    <row r="360" spans="1:63" s="23" customFormat="1" ht="12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</row>
  </sheetData>
  <mergeCells count="6">
    <mergeCell ref="A1:O1"/>
    <mergeCell ref="A2:F3"/>
    <mergeCell ref="H2:H7"/>
    <mergeCell ref="A4:F4"/>
    <mergeCell ref="A5:F5"/>
    <mergeCell ref="A6:F7"/>
  </mergeCells>
  <phoneticPr fontId="1"/>
  <printOptions horizontalCentered="1"/>
  <pageMargins left="0.78740157480314965" right="0.39370078740157483" top="0.98425196850393704" bottom="0.59055118110236227" header="0.31496062992125984" footer="0.31496062992125984"/>
  <pageSetup paperSize="9" scale="80" orientation="portrait" r:id="rId1"/>
  <rowBreaks count="4" manualBreakCount="4">
    <brk id="60" max="16383" man="1"/>
    <brk id="113" max="16383" man="1"/>
    <brk id="166" max="16383" man="1"/>
    <brk id="21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39"/>
  <sheetViews>
    <sheetView showGridLines="0" view="pageBreakPreview" topLeftCell="A16" zoomScaleNormal="90" zoomScaleSheetLayoutView="100" workbookViewId="0">
      <selection activeCell="E16" sqref="E16"/>
    </sheetView>
  </sheetViews>
  <sheetFormatPr defaultRowHeight="13.5"/>
  <cols>
    <col min="1" max="1" width="10.125" style="20" customWidth="1"/>
    <col min="2" max="25" width="5.125" style="20" customWidth="1"/>
    <col min="26" max="26" width="6.875" style="20" customWidth="1"/>
    <col min="27" max="27" width="3.25" style="20" customWidth="1"/>
    <col min="28" max="28" width="3.75" style="20" customWidth="1"/>
    <col min="29" max="68" width="9" style="4"/>
    <col min="69" max="16384" width="9" style="20"/>
  </cols>
  <sheetData>
    <row r="1" spans="1:68" s="2" customFormat="1" ht="37.9" customHeight="1" thickBot="1">
      <c r="A1" s="1" t="s">
        <v>42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84"/>
      <c r="AB1" s="20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</row>
    <row r="2" spans="1:68" s="6" customFormat="1" ht="15.95" customHeight="1">
      <c r="A2" s="80" t="s">
        <v>70</v>
      </c>
      <c r="B2" s="80"/>
      <c r="C2" s="80"/>
      <c r="D2" s="80"/>
      <c r="E2" s="80"/>
      <c r="F2" s="80"/>
      <c r="G2" s="80"/>
      <c r="H2" s="80"/>
      <c r="I2" s="80"/>
      <c r="J2" s="80"/>
      <c r="K2" s="5"/>
      <c r="L2" s="5"/>
      <c r="M2" s="5"/>
      <c r="N2" s="5"/>
      <c r="O2" s="5"/>
      <c r="P2" s="5"/>
      <c r="Q2" s="5"/>
      <c r="R2" s="5"/>
      <c r="S2" s="83"/>
      <c r="T2" s="82"/>
      <c r="U2" s="82"/>
      <c r="V2" s="82"/>
      <c r="W2" s="82"/>
      <c r="X2" s="82"/>
      <c r="Y2" s="82"/>
      <c r="Z2" s="81"/>
      <c r="AA2" s="85"/>
      <c r="AB2" s="20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</row>
    <row r="3" spans="1:68" s="6" customFormat="1" ht="16.899999999999999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S3" s="77"/>
      <c r="T3" s="8"/>
      <c r="U3" s="8"/>
      <c r="V3" s="9"/>
      <c r="W3" s="9"/>
      <c r="X3" s="9"/>
      <c r="Y3" s="9"/>
      <c r="Z3" s="76"/>
      <c r="AB3" s="20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</row>
    <row r="4" spans="1:68" s="6" customFormat="1" ht="16.899999999999999" customHeight="1">
      <c r="A4" s="80" t="s">
        <v>101</v>
      </c>
      <c r="B4" s="80"/>
      <c r="C4" s="80"/>
      <c r="D4" s="80"/>
      <c r="E4" s="80"/>
      <c r="F4" s="80"/>
      <c r="G4" s="80"/>
      <c r="H4" s="80"/>
      <c r="I4" s="80"/>
      <c r="J4" s="80"/>
      <c r="S4" s="77"/>
      <c r="T4" s="9"/>
      <c r="U4" s="9"/>
      <c r="V4" s="9"/>
      <c r="W4" s="9"/>
      <c r="X4" s="9"/>
      <c r="Y4" s="9"/>
      <c r="Z4" s="76"/>
      <c r="AB4" s="20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</row>
    <row r="5" spans="1:68" s="6" customFormat="1" ht="16.899999999999999" customHeight="1">
      <c r="S5" s="77"/>
      <c r="T5" s="9"/>
      <c r="U5" s="9"/>
      <c r="V5" s="9"/>
      <c r="W5" s="9"/>
      <c r="X5" s="9"/>
      <c r="Y5" s="9"/>
      <c r="Z5" s="76"/>
      <c r="AB5" s="20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</row>
    <row r="6" spans="1:68" s="6" customFormat="1" ht="16.899999999999999" customHeight="1">
      <c r="S6" s="77"/>
      <c r="T6" s="9"/>
      <c r="U6" s="9"/>
      <c r="V6" s="9"/>
      <c r="W6" s="9"/>
      <c r="X6" s="9"/>
      <c r="Y6" s="9"/>
      <c r="Z6" s="76"/>
      <c r="AB6" s="20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</row>
    <row r="7" spans="1:68" s="6" customFormat="1" ht="16.899999999999999" customHeight="1">
      <c r="R7" s="7"/>
      <c r="S7" s="77"/>
      <c r="T7" s="9"/>
      <c r="U7" s="9"/>
      <c r="V7" s="9"/>
      <c r="W7" s="9"/>
      <c r="X7" s="9"/>
      <c r="Y7" s="9"/>
      <c r="Z7" s="76"/>
      <c r="AB7" s="20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</row>
    <row r="8" spans="1:68" s="6" customFormat="1" ht="16.899999999999999" customHeight="1">
      <c r="R8" s="7"/>
      <c r="S8" s="77"/>
      <c r="T8" s="9"/>
      <c r="U8" s="9"/>
      <c r="V8" s="9"/>
      <c r="W8" s="9"/>
      <c r="X8" s="9"/>
      <c r="Y8" s="9"/>
      <c r="Z8" s="76"/>
      <c r="AB8" s="20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</row>
    <row r="9" spans="1:68" s="6" customFormat="1" ht="16.899999999999999" customHeight="1">
      <c r="S9" s="77"/>
      <c r="T9" s="9"/>
      <c r="U9" s="9"/>
      <c r="V9" s="9"/>
      <c r="W9" s="9"/>
      <c r="X9" s="9"/>
      <c r="Y9" s="9"/>
      <c r="Z9" s="76"/>
      <c r="AB9" s="20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</row>
    <row r="10" spans="1:68" s="6" customFormat="1" ht="16.899999999999999" customHeight="1">
      <c r="S10" s="77"/>
      <c r="T10" s="9"/>
      <c r="U10" s="9"/>
      <c r="V10" s="9"/>
      <c r="W10" s="9"/>
      <c r="X10" s="9"/>
      <c r="Y10" s="9"/>
      <c r="Z10" s="76"/>
      <c r="AB10" s="20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</row>
    <row r="11" spans="1:68" s="6" customFormat="1" ht="16.899999999999999" customHeight="1">
      <c r="S11" s="77"/>
      <c r="T11" s="9"/>
      <c r="U11" s="9"/>
      <c r="V11" s="9"/>
      <c r="W11" s="9"/>
      <c r="X11" s="9"/>
      <c r="Y11" s="9"/>
      <c r="Z11" s="76"/>
      <c r="AB11" s="20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</row>
    <row r="12" spans="1:68" s="6" customFormat="1" ht="16.899999999999999" customHeight="1">
      <c r="S12" s="77"/>
      <c r="T12" s="9"/>
      <c r="U12" s="9"/>
      <c r="V12" s="9"/>
      <c r="W12" s="9"/>
      <c r="X12" s="9"/>
      <c r="Y12" s="9"/>
      <c r="Z12" s="76"/>
      <c r="AB12" s="20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</row>
    <row r="13" spans="1:68" s="6" customFormat="1" ht="16.899999999999999" customHeight="1">
      <c r="A13" s="79" t="s">
        <v>43</v>
      </c>
      <c r="B13" s="79"/>
      <c r="C13" s="79"/>
      <c r="D13" s="79"/>
      <c r="E13" s="79"/>
      <c r="F13" s="79"/>
      <c r="G13" s="79"/>
      <c r="H13" s="79"/>
      <c r="I13" s="79"/>
      <c r="J13" s="79"/>
      <c r="K13" s="8"/>
      <c r="L13" s="8"/>
      <c r="M13" s="8"/>
      <c r="S13" s="77"/>
      <c r="T13" s="9"/>
      <c r="U13" s="9"/>
      <c r="V13" s="9"/>
      <c r="W13" s="9"/>
      <c r="X13" s="9"/>
      <c r="Y13" s="9"/>
      <c r="Z13" s="76"/>
      <c r="AB13" s="20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</row>
    <row r="14" spans="1:68" s="6" customFormat="1" ht="16.899999999999999" customHeight="1">
      <c r="A14" s="9"/>
      <c r="B14" s="10" t="s">
        <v>44</v>
      </c>
      <c r="C14" s="9"/>
      <c r="D14" s="9"/>
      <c r="E14" s="9"/>
      <c r="F14" s="9"/>
      <c r="G14" s="9"/>
      <c r="H14" s="9"/>
      <c r="I14" s="9"/>
      <c r="J14" s="9"/>
      <c r="L14" s="10"/>
      <c r="M14" s="10"/>
      <c r="S14" s="77"/>
      <c r="T14" s="9"/>
      <c r="U14" s="9"/>
      <c r="V14" s="9"/>
      <c r="W14" s="9"/>
      <c r="X14" s="9"/>
      <c r="Y14" s="9"/>
      <c r="Z14" s="76"/>
      <c r="AB14" s="20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</row>
    <row r="15" spans="1:68" s="6" customFormat="1" ht="16.899999999999999" customHeight="1">
      <c r="A15" s="9"/>
      <c r="B15" s="10" t="s">
        <v>45</v>
      </c>
      <c r="C15" s="9"/>
      <c r="D15" s="9"/>
      <c r="E15" s="9"/>
      <c r="F15" s="9"/>
      <c r="G15" s="9"/>
      <c r="H15" s="9"/>
      <c r="I15" s="9"/>
      <c r="J15" s="9"/>
      <c r="L15" s="9"/>
      <c r="M15" s="9"/>
      <c r="S15" s="77"/>
      <c r="T15" s="9"/>
      <c r="U15" s="9"/>
      <c r="V15" s="9"/>
      <c r="W15" s="9"/>
      <c r="X15" s="9"/>
      <c r="Y15" s="9"/>
      <c r="Z15" s="76"/>
      <c r="AB15" s="20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</row>
    <row r="16" spans="1:68" s="6" customFormat="1" ht="16.899999999999999" customHeight="1">
      <c r="A16" s="9"/>
      <c r="B16" s="10" t="s">
        <v>46</v>
      </c>
      <c r="C16" s="9"/>
      <c r="D16" s="9"/>
      <c r="E16" s="9"/>
      <c r="F16" s="9"/>
      <c r="G16" s="9"/>
      <c r="H16" s="9"/>
      <c r="I16" s="9"/>
      <c r="J16" s="9"/>
      <c r="L16" s="9"/>
      <c r="M16" s="9"/>
      <c r="S16" s="77"/>
      <c r="T16" s="9"/>
      <c r="U16" s="9"/>
      <c r="V16" s="9"/>
      <c r="W16" s="9"/>
      <c r="X16" s="9"/>
      <c r="Y16" s="9"/>
      <c r="Z16" s="76"/>
      <c r="AB16" s="20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</row>
    <row r="17" spans="11:68" s="11" customFormat="1" ht="15" customHeight="1" thickBot="1">
      <c r="S17" s="75"/>
      <c r="T17" s="74"/>
      <c r="U17" s="74"/>
      <c r="V17" s="74"/>
      <c r="W17" s="74"/>
      <c r="X17" s="74"/>
      <c r="Y17" s="74"/>
      <c r="Z17" s="73"/>
      <c r="AB17" s="20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</row>
    <row r="18" spans="11:68" s="11" customFormat="1" ht="15" customHeight="1"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3"/>
      <c r="V18" s="12"/>
      <c r="W18" s="12"/>
      <c r="X18" s="12"/>
      <c r="Y18" s="12"/>
      <c r="Z18" s="12"/>
      <c r="AA18" s="86"/>
      <c r="AB18" s="20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</row>
    <row r="19" spans="11:68" s="11" customFormat="1" ht="15" customHeight="1"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86"/>
      <c r="AB19" s="20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</row>
    <row r="20" spans="11:68" s="11" customFormat="1" ht="15" customHeight="1"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86"/>
      <c r="AB20" s="2"/>
      <c r="AC20" s="3"/>
      <c r="AD20" s="4" t="s">
        <v>53</v>
      </c>
      <c r="AE20" s="4"/>
      <c r="AF20" s="4"/>
      <c r="AG20" s="4"/>
      <c r="AH20" s="4" t="s">
        <v>71</v>
      </c>
      <c r="AI20" s="4"/>
      <c r="AJ20" s="4"/>
      <c r="AK20" s="4"/>
      <c r="AL20" s="4" t="s">
        <v>72</v>
      </c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</row>
    <row r="21" spans="11:68" s="11" customFormat="1" ht="15" customHeight="1"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86"/>
      <c r="AB21" s="6"/>
      <c r="AC21" s="93"/>
      <c r="AD21" s="94" t="s">
        <v>49</v>
      </c>
      <c r="AE21" s="93" t="s">
        <v>44</v>
      </c>
      <c r="AF21" s="95" t="s">
        <v>45</v>
      </c>
      <c r="AG21" s="96" t="s">
        <v>46</v>
      </c>
      <c r="AH21" s="94" t="s">
        <v>49</v>
      </c>
      <c r="AI21" s="93" t="s">
        <v>44</v>
      </c>
      <c r="AJ21" s="93" t="s">
        <v>45</v>
      </c>
      <c r="AK21" s="96" t="s">
        <v>46</v>
      </c>
      <c r="AL21" s="94" t="s">
        <v>49</v>
      </c>
      <c r="AM21" s="93" t="s">
        <v>44</v>
      </c>
      <c r="AN21" s="93" t="s">
        <v>45</v>
      </c>
      <c r="AO21" s="96" t="s">
        <v>46</v>
      </c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</row>
    <row r="22" spans="11:68" s="11" customFormat="1" ht="15" customHeight="1"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86"/>
      <c r="AB22" s="6"/>
      <c r="AC22" s="4">
        <v>22</v>
      </c>
      <c r="AD22" s="97">
        <f t="array" ref="AD22:AG45">TRANSPOSE(B37:Y40)</f>
        <v>11</v>
      </c>
      <c r="AE22" s="4">
        <v>11</v>
      </c>
      <c r="AF22" s="98">
        <v>0</v>
      </c>
      <c r="AG22" s="78">
        <v>0</v>
      </c>
      <c r="AH22" s="97">
        <f t="array" ref="AH22:AK45">TRANSPOSE(B60:Y63)</f>
        <v>38</v>
      </c>
      <c r="AI22" s="4">
        <v>37</v>
      </c>
      <c r="AJ22" s="98">
        <v>1</v>
      </c>
      <c r="AK22" s="78">
        <v>2.6</v>
      </c>
      <c r="AL22" s="97">
        <f t="array" ref="AL22:AO45">TRANSPOSE(B83:Y86)</f>
        <v>49</v>
      </c>
      <c r="AM22" s="4">
        <v>48</v>
      </c>
      <c r="AN22" s="98">
        <v>1</v>
      </c>
      <c r="AO22" s="78">
        <v>2</v>
      </c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</row>
    <row r="23" spans="11:68" s="11" customFormat="1" ht="15" customHeight="1"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86"/>
      <c r="AB23" s="6"/>
      <c r="AC23" s="4">
        <v>23</v>
      </c>
      <c r="AD23" s="97">
        <v>8</v>
      </c>
      <c r="AE23" s="4">
        <v>8</v>
      </c>
      <c r="AF23" s="98">
        <v>0</v>
      </c>
      <c r="AG23" s="78">
        <v>0</v>
      </c>
      <c r="AH23" s="97">
        <v>35</v>
      </c>
      <c r="AI23" s="4">
        <v>33</v>
      </c>
      <c r="AJ23" s="98">
        <v>2</v>
      </c>
      <c r="AK23" s="78">
        <v>5.7</v>
      </c>
      <c r="AL23" s="97">
        <v>43</v>
      </c>
      <c r="AM23" s="4">
        <v>41</v>
      </c>
      <c r="AN23" s="98">
        <v>2</v>
      </c>
      <c r="AO23" s="78">
        <v>4.7</v>
      </c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</row>
    <row r="24" spans="11:68" s="11" customFormat="1" ht="15" customHeight="1"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86"/>
      <c r="AB24" s="6"/>
      <c r="AC24" s="4">
        <v>0</v>
      </c>
      <c r="AD24" s="97">
        <v>3</v>
      </c>
      <c r="AE24" s="4">
        <v>3</v>
      </c>
      <c r="AF24" s="98">
        <v>0</v>
      </c>
      <c r="AG24" s="78">
        <v>0</v>
      </c>
      <c r="AH24" s="97">
        <v>7</v>
      </c>
      <c r="AI24" s="4">
        <v>6</v>
      </c>
      <c r="AJ24" s="98">
        <v>1</v>
      </c>
      <c r="AK24" s="78">
        <v>14.3</v>
      </c>
      <c r="AL24" s="97">
        <v>10</v>
      </c>
      <c r="AM24" s="4">
        <v>9</v>
      </c>
      <c r="AN24" s="98">
        <v>1</v>
      </c>
      <c r="AO24" s="78">
        <v>10</v>
      </c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</row>
    <row r="25" spans="11:68" s="11" customFormat="1" ht="15" customHeight="1"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86"/>
      <c r="AB25" s="6"/>
      <c r="AC25" s="4">
        <v>1</v>
      </c>
      <c r="AD25" s="97">
        <v>4</v>
      </c>
      <c r="AE25" s="4">
        <v>3</v>
      </c>
      <c r="AF25" s="98">
        <v>1</v>
      </c>
      <c r="AG25" s="78">
        <v>25</v>
      </c>
      <c r="AH25" s="97">
        <v>6</v>
      </c>
      <c r="AI25" s="4">
        <v>6</v>
      </c>
      <c r="AJ25" s="98">
        <v>0</v>
      </c>
      <c r="AK25" s="78">
        <v>0</v>
      </c>
      <c r="AL25" s="97">
        <v>10</v>
      </c>
      <c r="AM25" s="4">
        <v>9</v>
      </c>
      <c r="AN25" s="98">
        <v>1</v>
      </c>
      <c r="AO25" s="78">
        <v>10</v>
      </c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</row>
    <row r="26" spans="11:68" s="11" customFormat="1" ht="15" customHeight="1"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86"/>
      <c r="AB26" s="6"/>
      <c r="AC26" s="4">
        <v>2</v>
      </c>
      <c r="AD26" s="97">
        <v>1</v>
      </c>
      <c r="AE26" s="4">
        <v>1</v>
      </c>
      <c r="AF26" s="98">
        <v>0</v>
      </c>
      <c r="AG26" s="78">
        <v>0</v>
      </c>
      <c r="AH26" s="97">
        <v>1</v>
      </c>
      <c r="AI26" s="4">
        <v>0</v>
      </c>
      <c r="AJ26" s="98">
        <v>1</v>
      </c>
      <c r="AK26" s="78">
        <v>100</v>
      </c>
      <c r="AL26" s="97">
        <v>2</v>
      </c>
      <c r="AM26" s="4">
        <v>1</v>
      </c>
      <c r="AN26" s="98">
        <v>1</v>
      </c>
      <c r="AO26" s="78">
        <v>50</v>
      </c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</row>
    <row r="27" spans="11:68" s="11" customFormat="1" ht="15" customHeight="1"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86"/>
      <c r="AB27" s="6"/>
      <c r="AC27" s="4">
        <v>3</v>
      </c>
      <c r="AD27" s="97">
        <v>3</v>
      </c>
      <c r="AE27" s="4">
        <v>2</v>
      </c>
      <c r="AF27" s="98">
        <v>1</v>
      </c>
      <c r="AG27" s="78">
        <v>33.299999999999997</v>
      </c>
      <c r="AH27" s="97">
        <v>6</v>
      </c>
      <c r="AI27" s="4">
        <v>5</v>
      </c>
      <c r="AJ27" s="98">
        <v>1</v>
      </c>
      <c r="AK27" s="78">
        <v>16.7</v>
      </c>
      <c r="AL27" s="97">
        <v>9</v>
      </c>
      <c r="AM27" s="4">
        <v>7</v>
      </c>
      <c r="AN27" s="98">
        <v>2</v>
      </c>
      <c r="AO27" s="78">
        <v>22.2</v>
      </c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</row>
    <row r="28" spans="11:68" s="11" customFormat="1" ht="15" customHeight="1"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86"/>
      <c r="AB28" s="6"/>
      <c r="AC28" s="4">
        <v>4</v>
      </c>
      <c r="AD28" s="97">
        <v>3</v>
      </c>
      <c r="AE28" s="4">
        <v>3</v>
      </c>
      <c r="AF28" s="98">
        <v>0</v>
      </c>
      <c r="AG28" s="78">
        <v>0</v>
      </c>
      <c r="AH28" s="97">
        <v>4</v>
      </c>
      <c r="AI28" s="4">
        <v>3</v>
      </c>
      <c r="AJ28" s="98">
        <v>1</v>
      </c>
      <c r="AK28" s="78">
        <v>25</v>
      </c>
      <c r="AL28" s="97">
        <v>7</v>
      </c>
      <c r="AM28" s="4">
        <v>6</v>
      </c>
      <c r="AN28" s="98">
        <v>1</v>
      </c>
      <c r="AO28" s="78">
        <v>14.3</v>
      </c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</row>
    <row r="29" spans="11:68" s="11" customFormat="1" ht="15" customHeight="1"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86"/>
      <c r="AB29" s="6"/>
      <c r="AC29" s="4">
        <v>5</v>
      </c>
      <c r="AD29" s="97">
        <v>8</v>
      </c>
      <c r="AE29" s="4">
        <v>7</v>
      </c>
      <c r="AF29" s="98">
        <v>1</v>
      </c>
      <c r="AG29" s="78">
        <v>12.5</v>
      </c>
      <c r="AH29" s="97">
        <v>8</v>
      </c>
      <c r="AI29" s="4">
        <v>7</v>
      </c>
      <c r="AJ29" s="98">
        <v>1</v>
      </c>
      <c r="AK29" s="78">
        <v>12.5</v>
      </c>
      <c r="AL29" s="97">
        <v>16</v>
      </c>
      <c r="AM29" s="4">
        <v>14</v>
      </c>
      <c r="AN29" s="98">
        <v>2</v>
      </c>
      <c r="AO29" s="78">
        <v>12.5</v>
      </c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</row>
    <row r="30" spans="11:68" s="11" customFormat="1" ht="15" customHeight="1"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86"/>
      <c r="AB30" s="6"/>
      <c r="AC30" s="4">
        <v>6</v>
      </c>
      <c r="AD30" s="97">
        <v>34</v>
      </c>
      <c r="AE30" s="4">
        <v>33</v>
      </c>
      <c r="AF30" s="98">
        <v>1</v>
      </c>
      <c r="AG30" s="78">
        <v>2.9</v>
      </c>
      <c r="AH30" s="97">
        <v>37</v>
      </c>
      <c r="AI30" s="4">
        <v>35</v>
      </c>
      <c r="AJ30" s="98">
        <v>2</v>
      </c>
      <c r="AK30" s="78">
        <v>5.4</v>
      </c>
      <c r="AL30" s="97">
        <v>71</v>
      </c>
      <c r="AM30" s="4">
        <v>68</v>
      </c>
      <c r="AN30" s="98">
        <v>3</v>
      </c>
      <c r="AO30" s="78">
        <v>4.2</v>
      </c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</row>
    <row r="31" spans="11:68" s="11" customFormat="1" ht="15" customHeight="1"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86"/>
      <c r="AB31" s="6"/>
      <c r="AC31" s="4">
        <v>7</v>
      </c>
      <c r="AD31" s="97">
        <v>89</v>
      </c>
      <c r="AE31" s="4">
        <v>86</v>
      </c>
      <c r="AF31" s="98">
        <v>3</v>
      </c>
      <c r="AG31" s="78">
        <v>3.4</v>
      </c>
      <c r="AH31" s="97">
        <v>83</v>
      </c>
      <c r="AI31" s="4">
        <v>71</v>
      </c>
      <c r="AJ31" s="98">
        <v>12</v>
      </c>
      <c r="AK31" s="78">
        <v>14.5</v>
      </c>
      <c r="AL31" s="97">
        <v>172</v>
      </c>
      <c r="AM31" s="4">
        <v>157</v>
      </c>
      <c r="AN31" s="98">
        <v>15</v>
      </c>
      <c r="AO31" s="78">
        <v>8.6999999999999993</v>
      </c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</row>
    <row r="32" spans="11:68" s="11" customFormat="1" ht="15" customHeight="1"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3"/>
      <c r="V32" s="12"/>
      <c r="W32" s="12"/>
      <c r="X32" s="12"/>
      <c r="Y32" s="12"/>
      <c r="Z32" s="12"/>
      <c r="AA32" s="86"/>
      <c r="AB32" s="6"/>
      <c r="AC32" s="4">
        <v>8</v>
      </c>
      <c r="AD32" s="97">
        <v>77</v>
      </c>
      <c r="AE32" s="4">
        <v>71</v>
      </c>
      <c r="AF32" s="98">
        <v>6</v>
      </c>
      <c r="AG32" s="78">
        <v>7.8</v>
      </c>
      <c r="AH32" s="97">
        <v>122</v>
      </c>
      <c r="AI32" s="4">
        <v>109</v>
      </c>
      <c r="AJ32" s="98">
        <v>13</v>
      </c>
      <c r="AK32" s="78">
        <v>10.7</v>
      </c>
      <c r="AL32" s="97">
        <v>199</v>
      </c>
      <c r="AM32" s="4">
        <v>180</v>
      </c>
      <c r="AN32" s="98">
        <v>19</v>
      </c>
      <c r="AO32" s="78">
        <v>9.5</v>
      </c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</row>
    <row r="33" spans="1:68" s="11" customFormat="1" ht="15" customHeight="1"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86"/>
      <c r="AB33" s="6"/>
      <c r="AC33" s="4">
        <v>9</v>
      </c>
      <c r="AD33" s="97">
        <v>74</v>
      </c>
      <c r="AE33" s="4">
        <v>72</v>
      </c>
      <c r="AF33" s="98">
        <v>2</v>
      </c>
      <c r="AG33" s="78">
        <v>2.7</v>
      </c>
      <c r="AH33" s="97">
        <v>105</v>
      </c>
      <c r="AI33" s="4">
        <v>93</v>
      </c>
      <c r="AJ33" s="98">
        <v>12</v>
      </c>
      <c r="AK33" s="78">
        <v>11.4</v>
      </c>
      <c r="AL33" s="97">
        <v>179</v>
      </c>
      <c r="AM33" s="4">
        <v>165</v>
      </c>
      <c r="AN33" s="98">
        <v>14</v>
      </c>
      <c r="AO33" s="78">
        <v>7.8</v>
      </c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</row>
    <row r="34" spans="1:68" s="11" customFormat="1" ht="15" customHeight="1"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86"/>
      <c r="AB34" s="6"/>
      <c r="AC34" s="4">
        <v>10</v>
      </c>
      <c r="AD34" s="97">
        <v>77</v>
      </c>
      <c r="AE34" s="4">
        <v>71</v>
      </c>
      <c r="AF34" s="98">
        <v>6</v>
      </c>
      <c r="AG34" s="78">
        <v>7.8</v>
      </c>
      <c r="AH34" s="97">
        <v>83</v>
      </c>
      <c r="AI34" s="4">
        <v>78</v>
      </c>
      <c r="AJ34" s="98">
        <v>5</v>
      </c>
      <c r="AK34" s="78">
        <v>6</v>
      </c>
      <c r="AL34" s="97">
        <v>160</v>
      </c>
      <c r="AM34" s="4">
        <v>149</v>
      </c>
      <c r="AN34" s="98">
        <v>11</v>
      </c>
      <c r="AO34" s="78">
        <v>6.9</v>
      </c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</row>
    <row r="35" spans="1:68" s="11" customFormat="1" ht="15" customHeight="1"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86"/>
      <c r="AB35" s="6"/>
      <c r="AC35" s="4">
        <v>11</v>
      </c>
      <c r="AD35" s="97">
        <v>63</v>
      </c>
      <c r="AE35" s="4">
        <v>61</v>
      </c>
      <c r="AF35" s="98">
        <v>2</v>
      </c>
      <c r="AG35" s="78">
        <v>3.2</v>
      </c>
      <c r="AH35" s="97">
        <v>103</v>
      </c>
      <c r="AI35" s="4">
        <v>96</v>
      </c>
      <c r="AJ35" s="98">
        <v>7</v>
      </c>
      <c r="AK35" s="78">
        <v>6.8</v>
      </c>
      <c r="AL35" s="97">
        <v>166</v>
      </c>
      <c r="AM35" s="4">
        <v>157</v>
      </c>
      <c r="AN35" s="98">
        <v>9</v>
      </c>
      <c r="AO35" s="78">
        <v>5.4</v>
      </c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</row>
    <row r="36" spans="1:68" s="14" customFormat="1" ht="15" customHeight="1">
      <c r="A36" s="72" t="s">
        <v>47</v>
      </c>
      <c r="B36" s="99">
        <v>22</v>
      </c>
      <c r="C36" s="100">
        <v>23</v>
      </c>
      <c r="D36" s="100">
        <v>0</v>
      </c>
      <c r="E36" s="100">
        <v>1</v>
      </c>
      <c r="F36" s="100">
        <v>2</v>
      </c>
      <c r="G36" s="100">
        <v>3</v>
      </c>
      <c r="H36" s="100">
        <v>4</v>
      </c>
      <c r="I36" s="100">
        <v>5</v>
      </c>
      <c r="J36" s="100">
        <v>6</v>
      </c>
      <c r="K36" s="100">
        <v>7</v>
      </c>
      <c r="L36" s="100">
        <v>8</v>
      </c>
      <c r="M36" s="100">
        <v>9</v>
      </c>
      <c r="N36" s="100">
        <v>10</v>
      </c>
      <c r="O36" s="100">
        <v>11</v>
      </c>
      <c r="P36" s="100">
        <v>12</v>
      </c>
      <c r="Q36" s="100">
        <v>13</v>
      </c>
      <c r="R36" s="100">
        <v>14</v>
      </c>
      <c r="S36" s="100">
        <v>15</v>
      </c>
      <c r="T36" s="100">
        <v>16</v>
      </c>
      <c r="U36" s="100">
        <v>17</v>
      </c>
      <c r="V36" s="100">
        <v>18</v>
      </c>
      <c r="W36" s="100">
        <v>19</v>
      </c>
      <c r="X36" s="100">
        <v>20</v>
      </c>
      <c r="Y36" s="105">
        <v>21</v>
      </c>
      <c r="Z36" s="108" t="s">
        <v>48</v>
      </c>
      <c r="AA36" s="71"/>
      <c r="AB36" s="11"/>
      <c r="AC36" s="4">
        <v>12</v>
      </c>
      <c r="AD36" s="97">
        <v>52</v>
      </c>
      <c r="AE36" s="4">
        <v>51</v>
      </c>
      <c r="AF36" s="98">
        <v>1</v>
      </c>
      <c r="AG36" s="78">
        <v>1.9</v>
      </c>
      <c r="AH36" s="97">
        <v>106</v>
      </c>
      <c r="AI36" s="4">
        <v>98</v>
      </c>
      <c r="AJ36" s="98">
        <v>8</v>
      </c>
      <c r="AK36" s="78">
        <v>7.5</v>
      </c>
      <c r="AL36" s="97">
        <v>158</v>
      </c>
      <c r="AM36" s="4">
        <v>149</v>
      </c>
      <c r="AN36" s="98">
        <v>9</v>
      </c>
      <c r="AO36" s="78">
        <v>5.7</v>
      </c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</row>
    <row r="37" spans="1:68" s="14" customFormat="1" ht="15" customHeight="1">
      <c r="A37" s="70" t="s">
        <v>49</v>
      </c>
      <c r="B37" s="101">
        <f t="shared" ref="B37:V37" si="0">SUM(B38:B39)</f>
        <v>11</v>
      </c>
      <c r="C37" s="102">
        <f t="shared" si="0"/>
        <v>8</v>
      </c>
      <c r="D37" s="102">
        <f t="shared" si="0"/>
        <v>3</v>
      </c>
      <c r="E37" s="102">
        <f t="shared" si="0"/>
        <v>4</v>
      </c>
      <c r="F37" s="102">
        <f t="shared" si="0"/>
        <v>1</v>
      </c>
      <c r="G37" s="102">
        <f t="shared" si="0"/>
        <v>3</v>
      </c>
      <c r="H37" s="102">
        <f t="shared" si="0"/>
        <v>3</v>
      </c>
      <c r="I37" s="102">
        <f t="shared" si="0"/>
        <v>8</v>
      </c>
      <c r="J37" s="102">
        <f t="shared" si="0"/>
        <v>34</v>
      </c>
      <c r="K37" s="102">
        <f t="shared" si="0"/>
        <v>89</v>
      </c>
      <c r="L37" s="102">
        <f t="shared" si="0"/>
        <v>77</v>
      </c>
      <c r="M37" s="102">
        <f t="shared" si="0"/>
        <v>74</v>
      </c>
      <c r="N37" s="102">
        <f t="shared" si="0"/>
        <v>77</v>
      </c>
      <c r="O37" s="102">
        <f t="shared" si="0"/>
        <v>63</v>
      </c>
      <c r="P37" s="102">
        <f t="shared" si="0"/>
        <v>52</v>
      </c>
      <c r="Q37" s="102">
        <f t="shared" si="0"/>
        <v>72</v>
      </c>
      <c r="R37" s="102">
        <f t="shared" si="0"/>
        <v>72</v>
      </c>
      <c r="S37" s="102">
        <f t="shared" si="0"/>
        <v>56</v>
      </c>
      <c r="T37" s="102">
        <f t="shared" si="0"/>
        <v>69</v>
      </c>
      <c r="U37" s="102">
        <f t="shared" si="0"/>
        <v>87</v>
      </c>
      <c r="V37" s="102">
        <f t="shared" si="0"/>
        <v>54</v>
      </c>
      <c r="W37" s="102">
        <f>SUM(W38:W39)</f>
        <v>24</v>
      </c>
      <c r="X37" s="102">
        <f>SUM(X38:X39)</f>
        <v>32</v>
      </c>
      <c r="Y37" s="106">
        <f>SUM(Y38:Y39)</f>
        <v>25</v>
      </c>
      <c r="Z37" s="109">
        <f>SUM(B37:Y37)</f>
        <v>998</v>
      </c>
      <c r="AA37" s="87"/>
      <c r="AB37" s="11"/>
      <c r="AC37" s="4">
        <v>13</v>
      </c>
      <c r="AD37" s="97">
        <v>72</v>
      </c>
      <c r="AE37" s="4">
        <v>68</v>
      </c>
      <c r="AF37" s="98">
        <v>4</v>
      </c>
      <c r="AG37" s="78">
        <v>5.6</v>
      </c>
      <c r="AH37" s="97">
        <v>101</v>
      </c>
      <c r="AI37" s="4">
        <v>93</v>
      </c>
      <c r="AJ37" s="98">
        <v>8</v>
      </c>
      <c r="AK37" s="78">
        <v>7.9</v>
      </c>
      <c r="AL37" s="97">
        <v>173</v>
      </c>
      <c r="AM37" s="4">
        <v>161</v>
      </c>
      <c r="AN37" s="98">
        <v>12</v>
      </c>
      <c r="AO37" s="78">
        <v>6.9</v>
      </c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</row>
    <row r="38" spans="1:68" s="14" customFormat="1" ht="15" customHeight="1">
      <c r="A38" s="70" t="s">
        <v>44</v>
      </c>
      <c r="B38" s="101">
        <f>SUM(断面別!$B$11,断面別!$D$11)</f>
        <v>11</v>
      </c>
      <c r="C38" s="102">
        <f>SUM(断面別!$B$12,断面別!$D$12)</f>
        <v>8</v>
      </c>
      <c r="D38" s="102">
        <f>SUM(断面別!$B$13,断面別!$D$13)</f>
        <v>3</v>
      </c>
      <c r="E38" s="102">
        <f>SUM(断面別!$B$14,断面別!$D$14)</f>
        <v>3</v>
      </c>
      <c r="F38" s="102">
        <f>SUM(断面別!$B$15,断面別!$D$15)</f>
        <v>1</v>
      </c>
      <c r="G38" s="102">
        <f>SUM(断面別!$B$16,断面別!$D$16)</f>
        <v>2</v>
      </c>
      <c r="H38" s="102">
        <f>SUM(断面別!$B$17,断面別!$D$17)</f>
        <v>3</v>
      </c>
      <c r="I38" s="102">
        <f>SUM(断面別!$B$18,断面別!$D$18)</f>
        <v>7</v>
      </c>
      <c r="J38" s="102">
        <f>SUM(断面別!$B$19,断面別!$D$19)</f>
        <v>33</v>
      </c>
      <c r="K38" s="102">
        <f>SUM(断面別!$B$26,断面別!$D$26)</f>
        <v>86</v>
      </c>
      <c r="L38" s="102">
        <f>SUM(断面別!$B$33,断面別!$D$33)</f>
        <v>71</v>
      </c>
      <c r="M38" s="102">
        <f>SUM(断面別!$B$34,断面別!$D$34)</f>
        <v>72</v>
      </c>
      <c r="N38" s="102">
        <f>SUM(断面別!$B$35,断面別!$D$35)</f>
        <v>71</v>
      </c>
      <c r="O38" s="102">
        <f>SUM(断面別!$B$36,断面別!$D$36)</f>
        <v>61</v>
      </c>
      <c r="P38" s="102">
        <f>SUM(断面別!$B$37,断面別!$D$37)</f>
        <v>51</v>
      </c>
      <c r="Q38" s="102">
        <f>SUM(断面別!$B$38,断面別!$D$38)</f>
        <v>68</v>
      </c>
      <c r="R38" s="102">
        <f>SUM(断面別!$B$39,断面別!$D$39)</f>
        <v>67</v>
      </c>
      <c r="S38" s="102">
        <f>SUM(断面別!$B$40,断面別!$D$40)</f>
        <v>52</v>
      </c>
      <c r="T38" s="102">
        <f>SUM(断面別!$B$41,断面別!$D$41)</f>
        <v>64</v>
      </c>
      <c r="U38" s="102">
        <f>SUM(断面別!$B$48,断面別!$D$48)</f>
        <v>87</v>
      </c>
      <c r="V38" s="102">
        <f>SUM(断面別!$B$55,断面別!$D$55)</f>
        <v>53</v>
      </c>
      <c r="W38" s="102">
        <f>SUM(断面別!$B$56,断面別!$D$56)</f>
        <v>24</v>
      </c>
      <c r="X38" s="102">
        <f>SUM(断面別!$B$57,断面別!$D$57)</f>
        <v>32</v>
      </c>
      <c r="Y38" s="106">
        <f>SUM(断面別!$B$58,断面別!$D$58)</f>
        <v>24</v>
      </c>
      <c r="Z38" s="109">
        <f>SUM(B38:Y38)</f>
        <v>954</v>
      </c>
      <c r="AA38" s="87"/>
      <c r="AB38" s="11"/>
      <c r="AC38" s="4">
        <v>14</v>
      </c>
      <c r="AD38" s="97">
        <v>72</v>
      </c>
      <c r="AE38" s="4">
        <v>67</v>
      </c>
      <c r="AF38" s="98">
        <v>5</v>
      </c>
      <c r="AG38" s="78">
        <v>6.9</v>
      </c>
      <c r="AH38" s="97">
        <v>124</v>
      </c>
      <c r="AI38" s="4">
        <v>110</v>
      </c>
      <c r="AJ38" s="98">
        <v>14</v>
      </c>
      <c r="AK38" s="78">
        <v>11.3</v>
      </c>
      <c r="AL38" s="97">
        <v>196</v>
      </c>
      <c r="AM38" s="4">
        <v>177</v>
      </c>
      <c r="AN38" s="98">
        <v>19</v>
      </c>
      <c r="AO38" s="78">
        <v>9.6999999999999993</v>
      </c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</row>
    <row r="39" spans="1:68" s="14" customFormat="1" ht="15" customHeight="1">
      <c r="A39" s="70" t="s">
        <v>45</v>
      </c>
      <c r="B39" s="101">
        <f>SUM(断面別!$C$11,断面別!$E$11)</f>
        <v>0</v>
      </c>
      <c r="C39" s="102">
        <f>SUM(断面別!$C$12,断面別!$E$12)</f>
        <v>0</v>
      </c>
      <c r="D39" s="102">
        <f>SUM(断面別!$C$13,断面別!$E$13)</f>
        <v>0</v>
      </c>
      <c r="E39" s="102">
        <f>SUM(断面別!$C$14,断面別!$E$14)</f>
        <v>1</v>
      </c>
      <c r="F39" s="102">
        <f>SUM(断面別!$C$15,断面別!$E$15)</f>
        <v>0</v>
      </c>
      <c r="G39" s="102">
        <f>SUM(断面別!$C$16,断面別!$E$16)</f>
        <v>1</v>
      </c>
      <c r="H39" s="102">
        <f>SUM(断面別!$C$17,断面別!$E$17)</f>
        <v>0</v>
      </c>
      <c r="I39" s="102">
        <f>SUM(断面別!$C$18,断面別!$E$18)</f>
        <v>1</v>
      </c>
      <c r="J39" s="102">
        <f>SUM(断面別!$C$19,断面別!$E$19)</f>
        <v>1</v>
      </c>
      <c r="K39" s="102">
        <f>SUM(断面別!$C$26,断面別!$E$26)</f>
        <v>3</v>
      </c>
      <c r="L39" s="102">
        <f>SUM(断面別!$C$33,断面別!$E$33)</f>
        <v>6</v>
      </c>
      <c r="M39" s="102">
        <f>SUM(断面別!$C$34,断面別!$E$34)</f>
        <v>2</v>
      </c>
      <c r="N39" s="102">
        <f>SUM(断面別!$C$35,断面別!$E$35)</f>
        <v>6</v>
      </c>
      <c r="O39" s="102">
        <f>SUM(断面別!$C$36,断面別!$E$36)</f>
        <v>2</v>
      </c>
      <c r="P39" s="102">
        <f>SUM(断面別!$C$37,断面別!$E$37)</f>
        <v>1</v>
      </c>
      <c r="Q39" s="102">
        <f>SUM(断面別!$C$38,断面別!$E$38)</f>
        <v>4</v>
      </c>
      <c r="R39" s="102">
        <f>SUM(断面別!$C$39,断面別!$E$39)</f>
        <v>5</v>
      </c>
      <c r="S39" s="102">
        <f>SUM(断面別!$C$40,断面別!$E$40)</f>
        <v>4</v>
      </c>
      <c r="T39" s="102">
        <f>SUM(断面別!$C$41,断面別!$E$41)</f>
        <v>5</v>
      </c>
      <c r="U39" s="102">
        <f>SUM(断面別!$C$48,断面別!$E$48)</f>
        <v>0</v>
      </c>
      <c r="V39" s="102">
        <f>SUM(断面別!$C$55,断面別!$E$55)</f>
        <v>1</v>
      </c>
      <c r="W39" s="102">
        <f>SUM(断面別!$C$56,断面別!$E$56)</f>
        <v>0</v>
      </c>
      <c r="X39" s="102">
        <f>SUM(断面別!$C$57,断面別!$E$57)</f>
        <v>0</v>
      </c>
      <c r="Y39" s="106">
        <f>SUM(断面別!$C$58,断面別!$E$58)</f>
        <v>1</v>
      </c>
      <c r="Z39" s="109">
        <f>SUM(B39:Y39)</f>
        <v>44</v>
      </c>
      <c r="AA39" s="87"/>
      <c r="AB39" s="11"/>
      <c r="AC39" s="4">
        <v>15</v>
      </c>
      <c r="AD39" s="97">
        <v>56</v>
      </c>
      <c r="AE39" s="4">
        <v>52</v>
      </c>
      <c r="AF39" s="98">
        <v>4</v>
      </c>
      <c r="AG39" s="78">
        <v>7.1</v>
      </c>
      <c r="AH39" s="97">
        <v>142</v>
      </c>
      <c r="AI39" s="4">
        <v>125</v>
      </c>
      <c r="AJ39" s="98">
        <v>17</v>
      </c>
      <c r="AK39" s="78">
        <v>12</v>
      </c>
      <c r="AL39" s="97">
        <v>198</v>
      </c>
      <c r="AM39" s="4">
        <v>177</v>
      </c>
      <c r="AN39" s="98">
        <v>21</v>
      </c>
      <c r="AO39" s="78">
        <v>10.6</v>
      </c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</row>
    <row r="40" spans="1:68" s="14" customFormat="1" ht="15" customHeight="1">
      <c r="A40" s="18" t="s">
        <v>46</v>
      </c>
      <c r="B40" s="103">
        <f t="shared" ref="B40:Y40" si="1">IF(B39=0,0,ROUND(B39/B37*100,1))</f>
        <v>0</v>
      </c>
      <c r="C40" s="104">
        <f t="shared" si="1"/>
        <v>0</v>
      </c>
      <c r="D40" s="104">
        <f t="shared" si="1"/>
        <v>0</v>
      </c>
      <c r="E40" s="104">
        <f t="shared" si="1"/>
        <v>25</v>
      </c>
      <c r="F40" s="104">
        <f t="shared" si="1"/>
        <v>0</v>
      </c>
      <c r="G40" s="104">
        <f t="shared" si="1"/>
        <v>33.299999999999997</v>
      </c>
      <c r="H40" s="104">
        <f t="shared" si="1"/>
        <v>0</v>
      </c>
      <c r="I40" s="104">
        <f t="shared" si="1"/>
        <v>12.5</v>
      </c>
      <c r="J40" s="104">
        <f t="shared" si="1"/>
        <v>2.9</v>
      </c>
      <c r="K40" s="104">
        <f t="shared" si="1"/>
        <v>3.4</v>
      </c>
      <c r="L40" s="104">
        <f t="shared" si="1"/>
        <v>7.8</v>
      </c>
      <c r="M40" s="104">
        <f t="shared" si="1"/>
        <v>2.7</v>
      </c>
      <c r="N40" s="104">
        <f t="shared" si="1"/>
        <v>7.8</v>
      </c>
      <c r="O40" s="104">
        <f t="shared" si="1"/>
        <v>3.2</v>
      </c>
      <c r="P40" s="104">
        <f t="shared" si="1"/>
        <v>1.9</v>
      </c>
      <c r="Q40" s="104">
        <f t="shared" si="1"/>
        <v>5.6</v>
      </c>
      <c r="R40" s="104">
        <f t="shared" si="1"/>
        <v>6.9</v>
      </c>
      <c r="S40" s="104">
        <f t="shared" si="1"/>
        <v>7.1</v>
      </c>
      <c r="T40" s="104">
        <f t="shared" si="1"/>
        <v>7.2</v>
      </c>
      <c r="U40" s="104">
        <f t="shared" si="1"/>
        <v>0</v>
      </c>
      <c r="V40" s="104">
        <f t="shared" si="1"/>
        <v>1.9</v>
      </c>
      <c r="W40" s="104">
        <f t="shared" si="1"/>
        <v>0</v>
      </c>
      <c r="X40" s="104">
        <f t="shared" si="1"/>
        <v>0</v>
      </c>
      <c r="Y40" s="107">
        <f t="shared" si="1"/>
        <v>4</v>
      </c>
      <c r="Z40" s="110">
        <f>IF(Z39=0,0,Z39/Z37*100)</f>
        <v>4.408817635270541</v>
      </c>
      <c r="AA40" s="88"/>
      <c r="AB40" s="11"/>
      <c r="AC40" s="4">
        <v>16</v>
      </c>
      <c r="AD40" s="97">
        <v>69</v>
      </c>
      <c r="AE40" s="4">
        <v>64</v>
      </c>
      <c r="AF40" s="98">
        <v>5</v>
      </c>
      <c r="AG40" s="78">
        <v>7.2</v>
      </c>
      <c r="AH40" s="97">
        <v>191</v>
      </c>
      <c r="AI40" s="4">
        <v>185</v>
      </c>
      <c r="AJ40" s="98">
        <v>6</v>
      </c>
      <c r="AK40" s="78">
        <v>3.1</v>
      </c>
      <c r="AL40" s="97">
        <v>260</v>
      </c>
      <c r="AM40" s="4">
        <v>249</v>
      </c>
      <c r="AN40" s="98">
        <v>11</v>
      </c>
      <c r="AO40" s="78">
        <v>4.2</v>
      </c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</row>
    <row r="41" spans="1:68" s="17" customFormat="1" ht="1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6"/>
      <c r="V41" s="15"/>
      <c r="W41" s="15"/>
      <c r="X41" s="15"/>
      <c r="Y41" s="15"/>
      <c r="Z41" s="15"/>
      <c r="AA41" s="15"/>
      <c r="AB41" s="11"/>
      <c r="AC41" s="4">
        <v>17</v>
      </c>
      <c r="AD41" s="97">
        <v>87</v>
      </c>
      <c r="AE41" s="4">
        <v>87</v>
      </c>
      <c r="AF41" s="98">
        <v>0</v>
      </c>
      <c r="AG41" s="78">
        <v>0</v>
      </c>
      <c r="AH41" s="97">
        <v>246</v>
      </c>
      <c r="AI41" s="4">
        <v>241</v>
      </c>
      <c r="AJ41" s="98">
        <v>5</v>
      </c>
      <c r="AK41" s="78">
        <v>2</v>
      </c>
      <c r="AL41" s="97">
        <v>333</v>
      </c>
      <c r="AM41" s="4">
        <v>328</v>
      </c>
      <c r="AN41" s="98">
        <v>5</v>
      </c>
      <c r="AO41" s="78">
        <v>1.5</v>
      </c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</row>
    <row r="42" spans="1:68" s="17" customFormat="1" ht="1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1"/>
      <c r="AC42" s="4">
        <v>18</v>
      </c>
      <c r="AD42" s="97">
        <v>54</v>
      </c>
      <c r="AE42" s="4">
        <v>53</v>
      </c>
      <c r="AF42" s="98">
        <v>1</v>
      </c>
      <c r="AG42" s="78">
        <v>1.9</v>
      </c>
      <c r="AH42" s="97">
        <v>223</v>
      </c>
      <c r="AI42" s="4">
        <v>220</v>
      </c>
      <c r="AJ42" s="98">
        <v>3</v>
      </c>
      <c r="AK42" s="78">
        <v>1.3</v>
      </c>
      <c r="AL42" s="97">
        <v>277</v>
      </c>
      <c r="AM42" s="4">
        <v>273</v>
      </c>
      <c r="AN42" s="98">
        <v>4</v>
      </c>
      <c r="AO42" s="78">
        <v>1.4</v>
      </c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</row>
    <row r="43" spans="1:68" s="17" customFormat="1" ht="1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1"/>
      <c r="AC43" s="4">
        <v>19</v>
      </c>
      <c r="AD43" s="97">
        <v>24</v>
      </c>
      <c r="AE43" s="4">
        <v>24</v>
      </c>
      <c r="AF43" s="98">
        <v>0</v>
      </c>
      <c r="AG43" s="78">
        <v>0</v>
      </c>
      <c r="AH43" s="97">
        <v>128</v>
      </c>
      <c r="AI43" s="4">
        <v>123</v>
      </c>
      <c r="AJ43" s="98">
        <v>5</v>
      </c>
      <c r="AK43" s="78">
        <v>3.9</v>
      </c>
      <c r="AL43" s="97">
        <v>152</v>
      </c>
      <c r="AM43" s="4">
        <v>147</v>
      </c>
      <c r="AN43" s="98">
        <v>5</v>
      </c>
      <c r="AO43" s="78">
        <v>3.3</v>
      </c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</row>
    <row r="44" spans="1:68" s="17" customFormat="1" ht="1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1"/>
      <c r="AC44" s="4">
        <v>20</v>
      </c>
      <c r="AD44" s="97">
        <v>32</v>
      </c>
      <c r="AE44" s="4">
        <v>32</v>
      </c>
      <c r="AF44" s="98">
        <v>0</v>
      </c>
      <c r="AG44" s="78">
        <v>0</v>
      </c>
      <c r="AH44" s="97">
        <v>102</v>
      </c>
      <c r="AI44" s="4">
        <v>98</v>
      </c>
      <c r="AJ44" s="98">
        <v>4</v>
      </c>
      <c r="AK44" s="78">
        <v>3.9</v>
      </c>
      <c r="AL44" s="97">
        <v>134</v>
      </c>
      <c r="AM44" s="4">
        <v>130</v>
      </c>
      <c r="AN44" s="98">
        <v>4</v>
      </c>
      <c r="AO44" s="78">
        <v>3</v>
      </c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</row>
    <row r="45" spans="1:68" s="17" customFormat="1" ht="1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1"/>
      <c r="AC45" s="4">
        <v>21</v>
      </c>
      <c r="AD45" s="97">
        <v>25</v>
      </c>
      <c r="AE45" s="4">
        <v>24</v>
      </c>
      <c r="AF45" s="98">
        <v>1</v>
      </c>
      <c r="AG45" s="78">
        <v>4</v>
      </c>
      <c r="AH45" s="97">
        <v>75</v>
      </c>
      <c r="AI45" s="4">
        <v>73</v>
      </c>
      <c r="AJ45" s="98">
        <v>2</v>
      </c>
      <c r="AK45" s="78">
        <v>2.7</v>
      </c>
      <c r="AL45" s="97">
        <v>100</v>
      </c>
      <c r="AM45" s="4">
        <v>97</v>
      </c>
      <c r="AN45" s="98">
        <v>3</v>
      </c>
      <c r="AO45" s="78">
        <v>3</v>
      </c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</row>
    <row r="46" spans="1:68" s="17" customFormat="1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1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</row>
    <row r="47" spans="1:68" s="17" customFormat="1" ht="1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1"/>
      <c r="AC47" s="120" t="s">
        <v>98</v>
      </c>
      <c r="AD47" s="121">
        <f>SUM(AD31:AD42)</f>
        <v>842</v>
      </c>
      <c r="AE47" s="121">
        <f t="shared" ref="AE47:AN47" si="2">SUM(AE31:AE42)</f>
        <v>803</v>
      </c>
      <c r="AF47" s="121">
        <f t="shared" si="2"/>
        <v>39</v>
      </c>
      <c r="AG47" s="122">
        <f>AF47/AD47</f>
        <v>4.631828978622328E-2</v>
      </c>
      <c r="AH47" s="121">
        <f t="shared" ref="AH47" si="3">SUM(AH31:AH42)</f>
        <v>1629</v>
      </c>
      <c r="AI47" s="121">
        <f t="shared" si="2"/>
        <v>1519</v>
      </c>
      <c r="AJ47" s="121">
        <f t="shared" si="2"/>
        <v>110</v>
      </c>
      <c r="AK47" s="122">
        <f t="shared" ref="AK47" si="4">AJ47/AH47</f>
        <v>6.7526089625537133E-2</v>
      </c>
      <c r="AL47" s="121">
        <f t="shared" ref="AL47" si="5">SUM(AL31:AL42)</f>
        <v>2471</v>
      </c>
      <c r="AM47" s="121">
        <f t="shared" si="2"/>
        <v>2322</v>
      </c>
      <c r="AN47" s="121">
        <f t="shared" si="2"/>
        <v>149</v>
      </c>
      <c r="AO47" s="122">
        <f t="shared" ref="AO47" si="6">AN47/AL47</f>
        <v>6.0299473897207606E-2</v>
      </c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</row>
    <row r="48" spans="1:68" s="17" customFormat="1" ht="1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1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</row>
    <row r="49" spans="1:68" s="17" customFormat="1" ht="1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1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</row>
    <row r="50" spans="1:68" s="17" customFormat="1" ht="1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1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</row>
    <row r="51" spans="1:68" s="17" customFormat="1" ht="1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1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</row>
    <row r="52" spans="1:68" s="17" customFormat="1" ht="1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1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</row>
    <row r="53" spans="1:68" s="17" customFormat="1" ht="1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1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</row>
    <row r="54" spans="1:68" s="17" customFormat="1" ht="1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1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</row>
    <row r="55" spans="1:68" s="17" customFormat="1" ht="1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6"/>
      <c r="V55" s="15"/>
      <c r="W55" s="15"/>
      <c r="X55" s="15"/>
      <c r="Y55" s="15"/>
      <c r="Z55" s="15"/>
      <c r="AA55" s="15"/>
      <c r="AB55" s="1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</row>
    <row r="56" spans="1:68" s="17" customFormat="1" ht="1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</row>
    <row r="57" spans="1:68" s="17" customFormat="1" ht="1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</row>
    <row r="58" spans="1:68" s="17" customFormat="1" ht="1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</row>
    <row r="59" spans="1:68" s="14" customFormat="1" ht="15" customHeight="1">
      <c r="A59" s="72" t="s">
        <v>47</v>
      </c>
      <c r="B59" s="99">
        <v>22</v>
      </c>
      <c r="C59" s="100">
        <v>23</v>
      </c>
      <c r="D59" s="100">
        <v>0</v>
      </c>
      <c r="E59" s="100">
        <v>1</v>
      </c>
      <c r="F59" s="100">
        <v>2</v>
      </c>
      <c r="G59" s="100">
        <v>3</v>
      </c>
      <c r="H59" s="100">
        <v>4</v>
      </c>
      <c r="I59" s="100">
        <v>5</v>
      </c>
      <c r="J59" s="100">
        <v>6</v>
      </c>
      <c r="K59" s="100">
        <v>7</v>
      </c>
      <c r="L59" s="100">
        <v>8</v>
      </c>
      <c r="M59" s="100">
        <v>9</v>
      </c>
      <c r="N59" s="100">
        <v>10</v>
      </c>
      <c r="O59" s="100">
        <v>11</v>
      </c>
      <c r="P59" s="100">
        <v>12</v>
      </c>
      <c r="Q59" s="100">
        <v>13</v>
      </c>
      <c r="R59" s="100">
        <v>14</v>
      </c>
      <c r="S59" s="100">
        <v>15</v>
      </c>
      <c r="T59" s="100">
        <v>16</v>
      </c>
      <c r="U59" s="100">
        <v>17</v>
      </c>
      <c r="V59" s="100">
        <v>18</v>
      </c>
      <c r="W59" s="100">
        <v>19</v>
      </c>
      <c r="X59" s="100">
        <v>20</v>
      </c>
      <c r="Y59" s="105">
        <v>21</v>
      </c>
      <c r="Z59" s="108" t="s">
        <v>48</v>
      </c>
      <c r="AA59" s="71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</row>
    <row r="60" spans="1:68" s="14" customFormat="1" ht="15" customHeight="1">
      <c r="A60" s="70" t="s">
        <v>49</v>
      </c>
      <c r="B60" s="101">
        <f>SUM(B61:B62)</f>
        <v>38</v>
      </c>
      <c r="C60" s="102">
        <f>SUM(C61:C62)</f>
        <v>35</v>
      </c>
      <c r="D60" s="102">
        <f t="shared" ref="D60:V60" si="7">SUM(D61:D62)</f>
        <v>7</v>
      </c>
      <c r="E60" s="102">
        <f t="shared" si="7"/>
        <v>6</v>
      </c>
      <c r="F60" s="102">
        <f t="shared" si="7"/>
        <v>1</v>
      </c>
      <c r="G60" s="102">
        <f t="shared" si="7"/>
        <v>6</v>
      </c>
      <c r="H60" s="102">
        <f t="shared" si="7"/>
        <v>4</v>
      </c>
      <c r="I60" s="102">
        <f t="shared" si="7"/>
        <v>8</v>
      </c>
      <c r="J60" s="102">
        <f t="shared" si="7"/>
        <v>37</v>
      </c>
      <c r="K60" s="102">
        <f t="shared" si="7"/>
        <v>83</v>
      </c>
      <c r="L60" s="102">
        <f t="shared" si="7"/>
        <v>122</v>
      </c>
      <c r="M60" s="102">
        <f t="shared" si="7"/>
        <v>105</v>
      </c>
      <c r="N60" s="102">
        <f t="shared" si="7"/>
        <v>83</v>
      </c>
      <c r="O60" s="102">
        <f t="shared" si="7"/>
        <v>103</v>
      </c>
      <c r="P60" s="102">
        <f t="shared" si="7"/>
        <v>106</v>
      </c>
      <c r="Q60" s="102">
        <f t="shared" si="7"/>
        <v>101</v>
      </c>
      <c r="R60" s="102">
        <f t="shared" si="7"/>
        <v>124</v>
      </c>
      <c r="S60" s="102">
        <f t="shared" si="7"/>
        <v>142</v>
      </c>
      <c r="T60" s="102">
        <f t="shared" si="7"/>
        <v>191</v>
      </c>
      <c r="U60" s="102">
        <f t="shared" si="7"/>
        <v>246</v>
      </c>
      <c r="V60" s="102">
        <f t="shared" si="7"/>
        <v>223</v>
      </c>
      <c r="W60" s="102">
        <f>SUM(W61:W62)</f>
        <v>128</v>
      </c>
      <c r="X60" s="102">
        <f>SUM(X61:X62)</f>
        <v>102</v>
      </c>
      <c r="Y60" s="106">
        <f>SUM(Y61:Y62)</f>
        <v>75</v>
      </c>
      <c r="Z60" s="109">
        <f>SUM(B60:Y60)</f>
        <v>2076</v>
      </c>
      <c r="AA60" s="87"/>
      <c r="AB60" s="17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</row>
    <row r="61" spans="1:68" s="14" customFormat="1" ht="15" customHeight="1">
      <c r="A61" s="70" t="s">
        <v>44</v>
      </c>
      <c r="B61" s="101">
        <f>SUM(断面別!$I$11,断面別!$K$11)</f>
        <v>37</v>
      </c>
      <c r="C61" s="102">
        <f>SUM(断面別!$I$12,断面別!$K$12)</f>
        <v>33</v>
      </c>
      <c r="D61" s="102">
        <f>SUM(断面別!$I$13,断面別!$K$13)</f>
        <v>6</v>
      </c>
      <c r="E61" s="102">
        <f>SUM(断面別!$I$14,断面別!$K$14)</f>
        <v>6</v>
      </c>
      <c r="F61" s="102">
        <f>SUM(断面別!$I$15,断面別!$K$15)</f>
        <v>0</v>
      </c>
      <c r="G61" s="102">
        <f>SUM(断面別!$I$16,断面別!$K$16)</f>
        <v>5</v>
      </c>
      <c r="H61" s="102">
        <f>SUM(断面別!$I$17,断面別!$K$17)</f>
        <v>3</v>
      </c>
      <c r="I61" s="102">
        <f>SUM(断面別!$I$18,断面別!$K$18)</f>
        <v>7</v>
      </c>
      <c r="J61" s="102">
        <f>SUM(断面別!$I$19,断面別!$K$19)</f>
        <v>35</v>
      </c>
      <c r="K61" s="102">
        <f>SUM(断面別!$I$26,断面別!$K$26)</f>
        <v>71</v>
      </c>
      <c r="L61" s="102">
        <f>SUM(断面別!$I$33,断面別!$K$33)</f>
        <v>109</v>
      </c>
      <c r="M61" s="102">
        <f>SUM(断面別!$I$34,断面別!$K$34)</f>
        <v>93</v>
      </c>
      <c r="N61" s="102">
        <f>SUM(断面別!$I$35,断面別!$K$35)</f>
        <v>78</v>
      </c>
      <c r="O61" s="102">
        <f>SUM(断面別!$I$36,断面別!$K$36)</f>
        <v>96</v>
      </c>
      <c r="P61" s="102">
        <f>SUM(断面別!$I$37,断面別!$K$37)</f>
        <v>98</v>
      </c>
      <c r="Q61" s="102">
        <f>SUM(断面別!$I$38,断面別!$K$38)</f>
        <v>93</v>
      </c>
      <c r="R61" s="102">
        <f>SUM(断面別!$I$39,断面別!$K$39)</f>
        <v>110</v>
      </c>
      <c r="S61" s="102">
        <f>SUM(断面別!$I$40,断面別!$K$40)</f>
        <v>125</v>
      </c>
      <c r="T61" s="102">
        <f>SUM(断面別!$I$41,断面別!$K$41)</f>
        <v>185</v>
      </c>
      <c r="U61" s="102">
        <f>SUM(断面別!$I$48,断面別!$K$48)</f>
        <v>241</v>
      </c>
      <c r="V61" s="102">
        <f>SUM(断面別!$I$55,断面別!$K$55)</f>
        <v>220</v>
      </c>
      <c r="W61" s="102">
        <f>SUM(断面別!$I$56,断面別!$K$56)</f>
        <v>123</v>
      </c>
      <c r="X61" s="102">
        <f>SUM(断面別!$I$57,断面別!$K$57)</f>
        <v>98</v>
      </c>
      <c r="Y61" s="106">
        <f>SUM(断面別!$I$58,断面別!$K$58)</f>
        <v>73</v>
      </c>
      <c r="Z61" s="109">
        <f>SUM(B61:Y61)</f>
        <v>1945</v>
      </c>
      <c r="AA61" s="87"/>
      <c r="AB61" s="17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</row>
    <row r="62" spans="1:68" s="14" customFormat="1" ht="15" customHeight="1">
      <c r="A62" s="70" t="s">
        <v>45</v>
      </c>
      <c r="B62" s="101">
        <f>SUM(断面別!$J$11,断面別!$L$11)</f>
        <v>1</v>
      </c>
      <c r="C62" s="102">
        <f>SUM(断面別!$J$12,断面別!$L$12)</f>
        <v>2</v>
      </c>
      <c r="D62" s="102">
        <f>SUM(断面別!$J$13,断面別!$L$13)</f>
        <v>1</v>
      </c>
      <c r="E62" s="102">
        <f>SUM(断面別!$J$14,断面別!$L$14)</f>
        <v>0</v>
      </c>
      <c r="F62" s="102">
        <f>SUM(断面別!$J$15,断面別!$L$15)</f>
        <v>1</v>
      </c>
      <c r="G62" s="102">
        <f>SUM(断面別!$J$16,断面別!$L$16)</f>
        <v>1</v>
      </c>
      <c r="H62" s="102">
        <f>SUM(断面別!$J$17,断面別!$L$17)</f>
        <v>1</v>
      </c>
      <c r="I62" s="102">
        <f>SUM(断面別!$J$18,断面別!$L$18)</f>
        <v>1</v>
      </c>
      <c r="J62" s="102">
        <f>SUM(断面別!$J$19,断面別!$L$19)</f>
        <v>2</v>
      </c>
      <c r="K62" s="102">
        <f>SUM(断面別!$J$26,断面別!$L$26)</f>
        <v>12</v>
      </c>
      <c r="L62" s="102">
        <f>SUM(断面別!$J$33,断面別!$L$33)</f>
        <v>13</v>
      </c>
      <c r="M62" s="102">
        <f>SUM(断面別!$J$34,断面別!$L$34)</f>
        <v>12</v>
      </c>
      <c r="N62" s="102">
        <f>SUM(断面別!$J$35,断面別!$L$35)</f>
        <v>5</v>
      </c>
      <c r="O62" s="102">
        <f>SUM(断面別!$J$36,断面別!$L$36)</f>
        <v>7</v>
      </c>
      <c r="P62" s="102">
        <f>SUM(断面別!$J$37,断面別!$L$37)</f>
        <v>8</v>
      </c>
      <c r="Q62" s="102">
        <f>SUM(断面別!$J$38,断面別!$L$38)</f>
        <v>8</v>
      </c>
      <c r="R62" s="102">
        <f>SUM(断面別!$J$39,断面別!$L$39)</f>
        <v>14</v>
      </c>
      <c r="S62" s="102">
        <f>SUM(断面別!$J$40,断面別!$L$40)</f>
        <v>17</v>
      </c>
      <c r="T62" s="102">
        <f>SUM(断面別!$J$41,断面別!$L$41)</f>
        <v>6</v>
      </c>
      <c r="U62" s="102">
        <f>SUM(断面別!$J$48,断面別!$L$48)</f>
        <v>5</v>
      </c>
      <c r="V62" s="102">
        <f>SUM(断面別!$J$55,断面別!$L$55)</f>
        <v>3</v>
      </c>
      <c r="W62" s="102">
        <f>SUM(断面別!$J$56,断面別!$L$56)</f>
        <v>5</v>
      </c>
      <c r="X62" s="102">
        <f>SUM(断面別!$J$57,断面別!$L$57)</f>
        <v>4</v>
      </c>
      <c r="Y62" s="106">
        <f>SUM(断面別!$J$58,断面別!$L$58)</f>
        <v>2</v>
      </c>
      <c r="Z62" s="109">
        <f>SUM(B62:Y62)</f>
        <v>131</v>
      </c>
      <c r="AA62" s="87"/>
      <c r="AB62" s="17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</row>
    <row r="63" spans="1:68" s="14" customFormat="1" ht="15" customHeight="1">
      <c r="A63" s="18" t="s">
        <v>46</v>
      </c>
      <c r="B63" s="103">
        <f t="shared" ref="B63:Y63" si="8">IF(B62=0,0,ROUND(B62/B60*100,1))</f>
        <v>2.6</v>
      </c>
      <c r="C63" s="104">
        <f t="shared" si="8"/>
        <v>5.7</v>
      </c>
      <c r="D63" s="104">
        <f t="shared" si="8"/>
        <v>14.3</v>
      </c>
      <c r="E63" s="104">
        <f t="shared" si="8"/>
        <v>0</v>
      </c>
      <c r="F63" s="104">
        <f t="shared" si="8"/>
        <v>100</v>
      </c>
      <c r="G63" s="104">
        <f t="shared" si="8"/>
        <v>16.7</v>
      </c>
      <c r="H63" s="104">
        <f t="shared" si="8"/>
        <v>25</v>
      </c>
      <c r="I63" s="104">
        <f t="shared" si="8"/>
        <v>12.5</v>
      </c>
      <c r="J63" s="104">
        <f t="shared" si="8"/>
        <v>5.4</v>
      </c>
      <c r="K63" s="104">
        <f t="shared" si="8"/>
        <v>14.5</v>
      </c>
      <c r="L63" s="104">
        <f t="shared" si="8"/>
        <v>10.7</v>
      </c>
      <c r="M63" s="104">
        <f t="shared" si="8"/>
        <v>11.4</v>
      </c>
      <c r="N63" s="104">
        <f t="shared" si="8"/>
        <v>6</v>
      </c>
      <c r="O63" s="104">
        <f t="shared" si="8"/>
        <v>6.8</v>
      </c>
      <c r="P63" s="104">
        <f t="shared" si="8"/>
        <v>7.5</v>
      </c>
      <c r="Q63" s="104">
        <f t="shared" si="8"/>
        <v>7.9</v>
      </c>
      <c r="R63" s="104">
        <f t="shared" si="8"/>
        <v>11.3</v>
      </c>
      <c r="S63" s="104">
        <f t="shared" si="8"/>
        <v>12</v>
      </c>
      <c r="T63" s="104">
        <f t="shared" si="8"/>
        <v>3.1</v>
      </c>
      <c r="U63" s="104">
        <f t="shared" si="8"/>
        <v>2</v>
      </c>
      <c r="V63" s="104">
        <f t="shared" si="8"/>
        <v>1.3</v>
      </c>
      <c r="W63" s="104">
        <f t="shared" si="8"/>
        <v>3.9</v>
      </c>
      <c r="X63" s="104">
        <f t="shared" si="8"/>
        <v>3.9</v>
      </c>
      <c r="Y63" s="107">
        <f t="shared" si="8"/>
        <v>2.7</v>
      </c>
      <c r="Z63" s="110">
        <f>IF(Z62=0,0,Z62/Z60*100)</f>
        <v>6.3102119460500967</v>
      </c>
      <c r="AA63" s="88"/>
      <c r="AB63" s="17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</row>
    <row r="64" spans="1:68" s="17" customFormat="1" ht="1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6"/>
      <c r="V64" s="15"/>
      <c r="W64" s="15"/>
      <c r="X64" s="15"/>
      <c r="Y64" s="15"/>
      <c r="Z64" s="15"/>
      <c r="AA64" s="15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</row>
    <row r="65" spans="1:68" s="17" customFormat="1" ht="1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</row>
    <row r="66" spans="1:68" s="17" customFormat="1" ht="1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</row>
    <row r="67" spans="1:68" s="17" customFormat="1" ht="1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</row>
    <row r="68" spans="1:68" s="17" customFormat="1" ht="1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</row>
    <row r="69" spans="1:68" s="17" customFormat="1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</row>
    <row r="70" spans="1:68" s="17" customFormat="1" ht="1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</row>
    <row r="71" spans="1:68" s="17" customFormat="1" ht="1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</row>
    <row r="72" spans="1:68" s="17" customFormat="1" ht="1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</row>
    <row r="73" spans="1:68" s="17" customFormat="1" ht="1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</row>
    <row r="74" spans="1:68" s="17" customFormat="1" ht="1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</row>
    <row r="75" spans="1:68" s="17" customFormat="1" ht="1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</row>
    <row r="76" spans="1:68" s="17" customFormat="1" ht="1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</row>
    <row r="77" spans="1:68" s="17" customFormat="1" ht="1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</row>
    <row r="78" spans="1:68" s="17" customFormat="1" ht="1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6"/>
      <c r="V78" s="15"/>
      <c r="W78" s="15"/>
      <c r="X78" s="15"/>
      <c r="Y78" s="15"/>
      <c r="Z78" s="15"/>
      <c r="AA78" s="15"/>
      <c r="AB78" s="1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</row>
    <row r="79" spans="1:68" s="17" customFormat="1" ht="1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</row>
    <row r="80" spans="1:68" s="17" customFormat="1" ht="1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</row>
    <row r="81" spans="1:68" s="17" customFormat="1" ht="1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</row>
    <row r="82" spans="1:68" s="14" customFormat="1" ht="15" customHeight="1">
      <c r="A82" s="72" t="s">
        <v>47</v>
      </c>
      <c r="B82" s="99">
        <v>22</v>
      </c>
      <c r="C82" s="100">
        <v>23</v>
      </c>
      <c r="D82" s="100">
        <v>0</v>
      </c>
      <c r="E82" s="100">
        <v>1</v>
      </c>
      <c r="F82" s="100">
        <v>2</v>
      </c>
      <c r="G82" s="100">
        <v>3</v>
      </c>
      <c r="H82" s="100">
        <v>4</v>
      </c>
      <c r="I82" s="100">
        <v>5</v>
      </c>
      <c r="J82" s="100">
        <v>6</v>
      </c>
      <c r="K82" s="100">
        <v>7</v>
      </c>
      <c r="L82" s="100">
        <v>8</v>
      </c>
      <c r="M82" s="100">
        <v>9</v>
      </c>
      <c r="N82" s="100">
        <v>10</v>
      </c>
      <c r="O82" s="100">
        <v>11</v>
      </c>
      <c r="P82" s="100">
        <v>12</v>
      </c>
      <c r="Q82" s="100">
        <v>13</v>
      </c>
      <c r="R82" s="100">
        <v>14</v>
      </c>
      <c r="S82" s="100">
        <v>15</v>
      </c>
      <c r="T82" s="100">
        <v>16</v>
      </c>
      <c r="U82" s="100">
        <v>17</v>
      </c>
      <c r="V82" s="100">
        <v>18</v>
      </c>
      <c r="W82" s="100">
        <v>19</v>
      </c>
      <c r="X82" s="100">
        <v>20</v>
      </c>
      <c r="Y82" s="105">
        <v>21</v>
      </c>
      <c r="Z82" s="108" t="s">
        <v>48</v>
      </c>
      <c r="AA82" s="71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</row>
    <row r="83" spans="1:68" s="14" customFormat="1" ht="15" customHeight="1">
      <c r="A83" s="70" t="s">
        <v>49</v>
      </c>
      <c r="B83" s="101">
        <f t="shared" ref="B83:V83" si="9">SUM(B84:B85)</f>
        <v>49</v>
      </c>
      <c r="C83" s="102">
        <f t="shared" si="9"/>
        <v>43</v>
      </c>
      <c r="D83" s="102">
        <f t="shared" si="9"/>
        <v>10</v>
      </c>
      <c r="E83" s="102">
        <f t="shared" si="9"/>
        <v>10</v>
      </c>
      <c r="F83" s="102">
        <f t="shared" si="9"/>
        <v>2</v>
      </c>
      <c r="G83" s="102">
        <f t="shared" si="9"/>
        <v>9</v>
      </c>
      <c r="H83" s="102">
        <f t="shared" si="9"/>
        <v>7</v>
      </c>
      <c r="I83" s="102">
        <f t="shared" si="9"/>
        <v>16</v>
      </c>
      <c r="J83" s="102">
        <f t="shared" si="9"/>
        <v>71</v>
      </c>
      <c r="K83" s="102">
        <f t="shared" si="9"/>
        <v>172</v>
      </c>
      <c r="L83" s="102">
        <f t="shared" si="9"/>
        <v>199</v>
      </c>
      <c r="M83" s="102">
        <f t="shared" si="9"/>
        <v>179</v>
      </c>
      <c r="N83" s="102">
        <f t="shared" si="9"/>
        <v>160</v>
      </c>
      <c r="O83" s="102">
        <f t="shared" si="9"/>
        <v>166</v>
      </c>
      <c r="P83" s="102">
        <f t="shared" si="9"/>
        <v>158</v>
      </c>
      <c r="Q83" s="102">
        <f t="shared" si="9"/>
        <v>173</v>
      </c>
      <c r="R83" s="102">
        <f t="shared" si="9"/>
        <v>196</v>
      </c>
      <c r="S83" s="102">
        <f t="shared" si="9"/>
        <v>198</v>
      </c>
      <c r="T83" s="102">
        <f t="shared" si="9"/>
        <v>260</v>
      </c>
      <c r="U83" s="102">
        <f t="shared" si="9"/>
        <v>333</v>
      </c>
      <c r="V83" s="102">
        <f t="shared" si="9"/>
        <v>277</v>
      </c>
      <c r="W83" s="102">
        <f>SUM(W84:W85)</f>
        <v>152</v>
      </c>
      <c r="X83" s="102">
        <f>SUM(X84:X85)</f>
        <v>134</v>
      </c>
      <c r="Y83" s="106">
        <f>SUM(Y84:Y85)</f>
        <v>100</v>
      </c>
      <c r="Z83" s="109">
        <f>SUM(B83:Y83)</f>
        <v>3074</v>
      </c>
      <c r="AA83" s="87"/>
      <c r="AB83" s="17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</row>
    <row r="84" spans="1:68" s="14" customFormat="1" ht="15" customHeight="1">
      <c r="A84" s="70" t="s">
        <v>44</v>
      </c>
      <c r="B84" s="101">
        <f>SUM(B38,B61)</f>
        <v>48</v>
      </c>
      <c r="C84" s="102">
        <f>SUM(C38,C61)</f>
        <v>41</v>
      </c>
      <c r="D84" s="102">
        <f t="shared" ref="D84:J84" si="10">SUM(D38,D61)</f>
        <v>9</v>
      </c>
      <c r="E84" s="102">
        <f t="shared" si="10"/>
        <v>9</v>
      </c>
      <c r="F84" s="102">
        <f t="shared" si="10"/>
        <v>1</v>
      </c>
      <c r="G84" s="102">
        <f t="shared" si="10"/>
        <v>7</v>
      </c>
      <c r="H84" s="102">
        <f t="shared" si="10"/>
        <v>6</v>
      </c>
      <c r="I84" s="102">
        <f t="shared" si="10"/>
        <v>14</v>
      </c>
      <c r="J84" s="102">
        <f t="shared" si="10"/>
        <v>68</v>
      </c>
      <c r="K84" s="102">
        <f>SUM(K38,K61)</f>
        <v>157</v>
      </c>
      <c r="L84" s="102">
        <f t="shared" ref="L84:X84" si="11">SUM(L38,L61)</f>
        <v>180</v>
      </c>
      <c r="M84" s="102">
        <f t="shared" si="11"/>
        <v>165</v>
      </c>
      <c r="N84" s="102">
        <f t="shared" si="11"/>
        <v>149</v>
      </c>
      <c r="O84" s="102">
        <f t="shared" si="11"/>
        <v>157</v>
      </c>
      <c r="P84" s="102">
        <f t="shared" si="11"/>
        <v>149</v>
      </c>
      <c r="Q84" s="102">
        <f t="shared" si="11"/>
        <v>161</v>
      </c>
      <c r="R84" s="102">
        <f t="shared" si="11"/>
        <v>177</v>
      </c>
      <c r="S84" s="102">
        <f t="shared" si="11"/>
        <v>177</v>
      </c>
      <c r="T84" s="102">
        <f t="shared" si="11"/>
        <v>249</v>
      </c>
      <c r="U84" s="102">
        <f t="shared" si="11"/>
        <v>328</v>
      </c>
      <c r="V84" s="102">
        <f t="shared" si="11"/>
        <v>273</v>
      </c>
      <c r="W84" s="102">
        <f t="shared" si="11"/>
        <v>147</v>
      </c>
      <c r="X84" s="102">
        <f t="shared" si="11"/>
        <v>130</v>
      </c>
      <c r="Y84" s="106">
        <f>SUM(Y38,Y61)</f>
        <v>97</v>
      </c>
      <c r="Z84" s="109">
        <f>SUM(B84:Y84)</f>
        <v>2899</v>
      </c>
      <c r="AA84" s="87"/>
      <c r="AB84" s="17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</row>
    <row r="85" spans="1:68" s="14" customFormat="1" ht="15" customHeight="1">
      <c r="A85" s="70" t="s">
        <v>45</v>
      </c>
      <c r="B85" s="101">
        <f>SUM(B39,B62)</f>
        <v>1</v>
      </c>
      <c r="C85" s="102">
        <f t="shared" ref="C85:J85" si="12">SUM(C39,C62)</f>
        <v>2</v>
      </c>
      <c r="D85" s="102">
        <f t="shared" si="12"/>
        <v>1</v>
      </c>
      <c r="E85" s="102">
        <f t="shared" si="12"/>
        <v>1</v>
      </c>
      <c r="F85" s="102">
        <f t="shared" si="12"/>
        <v>1</v>
      </c>
      <c r="G85" s="102">
        <f t="shared" si="12"/>
        <v>2</v>
      </c>
      <c r="H85" s="102">
        <f t="shared" si="12"/>
        <v>1</v>
      </c>
      <c r="I85" s="102">
        <f t="shared" si="12"/>
        <v>2</v>
      </c>
      <c r="J85" s="102">
        <f t="shared" si="12"/>
        <v>3</v>
      </c>
      <c r="K85" s="102">
        <f t="shared" ref="K85:V85" si="13">SUM(K39,K62)</f>
        <v>15</v>
      </c>
      <c r="L85" s="102">
        <f t="shared" si="13"/>
        <v>19</v>
      </c>
      <c r="M85" s="102">
        <f t="shared" si="13"/>
        <v>14</v>
      </c>
      <c r="N85" s="102">
        <f t="shared" si="13"/>
        <v>11</v>
      </c>
      <c r="O85" s="102">
        <f t="shared" si="13"/>
        <v>9</v>
      </c>
      <c r="P85" s="102">
        <f t="shared" si="13"/>
        <v>9</v>
      </c>
      <c r="Q85" s="102">
        <f t="shared" si="13"/>
        <v>12</v>
      </c>
      <c r="R85" s="102">
        <f t="shared" si="13"/>
        <v>19</v>
      </c>
      <c r="S85" s="102">
        <f t="shared" si="13"/>
        <v>21</v>
      </c>
      <c r="T85" s="102">
        <f t="shared" si="13"/>
        <v>11</v>
      </c>
      <c r="U85" s="102">
        <f t="shared" si="13"/>
        <v>5</v>
      </c>
      <c r="V85" s="102">
        <f t="shared" si="13"/>
        <v>4</v>
      </c>
      <c r="W85" s="102">
        <f t="shared" ref="W85:X85" si="14">SUM(W39,W62)</f>
        <v>5</v>
      </c>
      <c r="X85" s="102">
        <f t="shared" si="14"/>
        <v>4</v>
      </c>
      <c r="Y85" s="106">
        <f>SUM(Y39,Y62)</f>
        <v>3</v>
      </c>
      <c r="Z85" s="109">
        <f t="shared" ref="Z85" si="15">SUM(B85:Y85)</f>
        <v>175</v>
      </c>
      <c r="AA85" s="87"/>
      <c r="AB85" s="17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</row>
    <row r="86" spans="1:68" s="14" customFormat="1" ht="15.95" customHeight="1">
      <c r="A86" s="18" t="s">
        <v>46</v>
      </c>
      <c r="B86" s="103">
        <f t="shared" ref="B86:Y86" si="16">IF(B85=0,0,ROUND(B85/B83*100,1))</f>
        <v>2</v>
      </c>
      <c r="C86" s="104">
        <f t="shared" si="16"/>
        <v>4.7</v>
      </c>
      <c r="D86" s="104">
        <f t="shared" si="16"/>
        <v>10</v>
      </c>
      <c r="E86" s="104">
        <f t="shared" si="16"/>
        <v>10</v>
      </c>
      <c r="F86" s="104">
        <f t="shared" si="16"/>
        <v>50</v>
      </c>
      <c r="G86" s="104">
        <f t="shared" si="16"/>
        <v>22.2</v>
      </c>
      <c r="H86" s="104">
        <f t="shared" si="16"/>
        <v>14.3</v>
      </c>
      <c r="I86" s="104">
        <f t="shared" si="16"/>
        <v>12.5</v>
      </c>
      <c r="J86" s="104">
        <f t="shared" si="16"/>
        <v>4.2</v>
      </c>
      <c r="K86" s="104">
        <f t="shared" si="16"/>
        <v>8.6999999999999993</v>
      </c>
      <c r="L86" s="104">
        <f t="shared" si="16"/>
        <v>9.5</v>
      </c>
      <c r="M86" s="104">
        <f t="shared" si="16"/>
        <v>7.8</v>
      </c>
      <c r="N86" s="104">
        <f t="shared" si="16"/>
        <v>6.9</v>
      </c>
      <c r="O86" s="104">
        <f t="shared" si="16"/>
        <v>5.4</v>
      </c>
      <c r="P86" s="104">
        <f t="shared" si="16"/>
        <v>5.7</v>
      </c>
      <c r="Q86" s="104">
        <f t="shared" si="16"/>
        <v>6.9</v>
      </c>
      <c r="R86" s="104">
        <f t="shared" si="16"/>
        <v>9.6999999999999993</v>
      </c>
      <c r="S86" s="104">
        <f t="shared" si="16"/>
        <v>10.6</v>
      </c>
      <c r="T86" s="104">
        <f t="shared" si="16"/>
        <v>4.2</v>
      </c>
      <c r="U86" s="104">
        <f t="shared" si="16"/>
        <v>1.5</v>
      </c>
      <c r="V86" s="104">
        <f t="shared" si="16"/>
        <v>1.4</v>
      </c>
      <c r="W86" s="104">
        <f t="shared" si="16"/>
        <v>3.3</v>
      </c>
      <c r="X86" s="104">
        <f t="shared" si="16"/>
        <v>3</v>
      </c>
      <c r="Y86" s="107">
        <f t="shared" si="16"/>
        <v>3</v>
      </c>
      <c r="Z86" s="110">
        <f t="shared" ref="Z86" si="17">IF(Z85=0,0,Z85/Z83*100)</f>
        <v>5.6929082628497074</v>
      </c>
      <c r="AA86" s="88"/>
      <c r="AB86" s="17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</row>
    <row r="87" spans="1:68" s="14" customFormat="1" ht="12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AB87" s="17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</row>
    <row r="88" spans="1:68" s="14" customFormat="1" ht="12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AB88" s="17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</row>
    <row r="89" spans="1:68" s="11" customFormat="1" ht="15" customHeight="1"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86"/>
      <c r="AB89" s="20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</row>
    <row r="90" spans="1:68" s="11" customFormat="1" ht="15" customHeight="1"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86"/>
      <c r="AB90" s="2"/>
      <c r="AC90" s="3"/>
      <c r="AD90" s="4" t="s">
        <v>73</v>
      </c>
      <c r="AE90" s="4"/>
      <c r="AF90" s="4"/>
      <c r="AG90" s="4"/>
      <c r="AH90" s="4" t="s">
        <v>74</v>
      </c>
      <c r="AI90" s="4"/>
      <c r="AJ90" s="4"/>
      <c r="AK90" s="4"/>
      <c r="AL90" s="4" t="s">
        <v>75</v>
      </c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</row>
    <row r="91" spans="1:68" s="11" customFormat="1" ht="15" customHeight="1"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86"/>
      <c r="AB91" s="6"/>
      <c r="AC91" s="93"/>
      <c r="AD91" s="94" t="s">
        <v>49</v>
      </c>
      <c r="AE91" s="93" t="s">
        <v>44</v>
      </c>
      <c r="AF91" s="95" t="s">
        <v>45</v>
      </c>
      <c r="AG91" s="96" t="s">
        <v>46</v>
      </c>
      <c r="AH91" s="94" t="s">
        <v>49</v>
      </c>
      <c r="AI91" s="93" t="s">
        <v>44</v>
      </c>
      <c r="AJ91" s="93" t="s">
        <v>45</v>
      </c>
      <c r="AK91" s="96" t="s">
        <v>46</v>
      </c>
      <c r="AL91" s="94" t="s">
        <v>49</v>
      </c>
      <c r="AM91" s="93" t="s">
        <v>44</v>
      </c>
      <c r="AN91" s="93" t="s">
        <v>45</v>
      </c>
      <c r="AO91" s="96" t="s">
        <v>46</v>
      </c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</row>
    <row r="92" spans="1:68" s="11" customFormat="1" ht="15" customHeight="1"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86"/>
      <c r="AB92" s="6"/>
      <c r="AC92" s="4">
        <v>22</v>
      </c>
      <c r="AD92" s="97">
        <f t="array" ref="AD92:AG115">TRANSPOSE(B107:Y110)</f>
        <v>35</v>
      </c>
      <c r="AE92" s="4">
        <v>32</v>
      </c>
      <c r="AF92" s="98">
        <v>3</v>
      </c>
      <c r="AG92" s="78">
        <v>8.6</v>
      </c>
      <c r="AH92" s="97">
        <f t="array" ref="AH92:AK115">TRANSPOSE(B130:Y133)</f>
        <v>95</v>
      </c>
      <c r="AI92" s="4">
        <v>81</v>
      </c>
      <c r="AJ92" s="98">
        <v>14</v>
      </c>
      <c r="AK92" s="78">
        <v>14.7</v>
      </c>
      <c r="AL92" s="97">
        <f t="array" ref="AL92:AO115">TRANSPOSE(B153:Y156)</f>
        <v>130</v>
      </c>
      <c r="AM92" s="4">
        <v>113</v>
      </c>
      <c r="AN92" s="98">
        <v>17</v>
      </c>
      <c r="AO92" s="78">
        <v>13.1</v>
      </c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</row>
    <row r="93" spans="1:68" s="11" customFormat="1" ht="15" customHeight="1"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86"/>
      <c r="AB93" s="6"/>
      <c r="AC93" s="4">
        <v>23</v>
      </c>
      <c r="AD93" s="97">
        <v>18</v>
      </c>
      <c r="AE93" s="4">
        <v>17</v>
      </c>
      <c r="AF93" s="98">
        <v>1</v>
      </c>
      <c r="AG93" s="78">
        <v>5.6</v>
      </c>
      <c r="AH93" s="97">
        <v>62</v>
      </c>
      <c r="AI93" s="4">
        <v>52</v>
      </c>
      <c r="AJ93" s="98">
        <v>10</v>
      </c>
      <c r="AK93" s="78">
        <v>16.100000000000001</v>
      </c>
      <c r="AL93" s="97">
        <v>80</v>
      </c>
      <c r="AM93" s="4">
        <v>69</v>
      </c>
      <c r="AN93" s="98">
        <v>11</v>
      </c>
      <c r="AO93" s="78">
        <v>13.8</v>
      </c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</row>
    <row r="94" spans="1:68" s="11" customFormat="1" ht="15" customHeight="1"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86"/>
      <c r="AB94" s="6"/>
      <c r="AC94" s="4">
        <v>0</v>
      </c>
      <c r="AD94" s="97">
        <v>18</v>
      </c>
      <c r="AE94" s="4">
        <v>17</v>
      </c>
      <c r="AF94" s="98">
        <v>1</v>
      </c>
      <c r="AG94" s="78">
        <v>5.6</v>
      </c>
      <c r="AH94" s="97">
        <v>40</v>
      </c>
      <c r="AI94" s="4">
        <v>36</v>
      </c>
      <c r="AJ94" s="98">
        <v>4</v>
      </c>
      <c r="AK94" s="78">
        <v>10</v>
      </c>
      <c r="AL94" s="97">
        <v>58</v>
      </c>
      <c r="AM94" s="4">
        <v>53</v>
      </c>
      <c r="AN94" s="98">
        <v>5</v>
      </c>
      <c r="AO94" s="78">
        <v>8.6</v>
      </c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</row>
    <row r="95" spans="1:68" s="11" customFormat="1" ht="15" customHeight="1"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86"/>
      <c r="AB95" s="6"/>
      <c r="AC95" s="4">
        <v>1</v>
      </c>
      <c r="AD95" s="97">
        <v>7</v>
      </c>
      <c r="AE95" s="4">
        <v>7</v>
      </c>
      <c r="AF95" s="98">
        <v>0</v>
      </c>
      <c r="AG95" s="78">
        <v>0</v>
      </c>
      <c r="AH95" s="97">
        <v>29</v>
      </c>
      <c r="AI95" s="4">
        <v>26</v>
      </c>
      <c r="AJ95" s="98">
        <v>3</v>
      </c>
      <c r="AK95" s="78">
        <v>10.3</v>
      </c>
      <c r="AL95" s="97">
        <v>36</v>
      </c>
      <c r="AM95" s="4">
        <v>33</v>
      </c>
      <c r="AN95" s="98">
        <v>3</v>
      </c>
      <c r="AO95" s="78">
        <v>8.3000000000000007</v>
      </c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</row>
    <row r="96" spans="1:68" s="11" customFormat="1" ht="15" customHeight="1"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86"/>
      <c r="AB96" s="6"/>
      <c r="AC96" s="4">
        <v>2</v>
      </c>
      <c r="AD96" s="97">
        <v>10</v>
      </c>
      <c r="AE96" s="4">
        <v>10</v>
      </c>
      <c r="AF96" s="98">
        <v>0</v>
      </c>
      <c r="AG96" s="78">
        <v>0</v>
      </c>
      <c r="AH96" s="97">
        <v>13</v>
      </c>
      <c r="AI96" s="4">
        <v>11</v>
      </c>
      <c r="AJ96" s="98">
        <v>2</v>
      </c>
      <c r="AK96" s="78">
        <v>15.4</v>
      </c>
      <c r="AL96" s="97">
        <v>23</v>
      </c>
      <c r="AM96" s="4">
        <v>21</v>
      </c>
      <c r="AN96" s="98">
        <v>2</v>
      </c>
      <c r="AO96" s="78">
        <v>8.6999999999999993</v>
      </c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</row>
    <row r="97" spans="1:68" s="11" customFormat="1" ht="15" customHeight="1"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86"/>
      <c r="AB97" s="6"/>
      <c r="AC97" s="4">
        <v>3</v>
      </c>
      <c r="AD97" s="97">
        <v>9</v>
      </c>
      <c r="AE97" s="4">
        <v>7</v>
      </c>
      <c r="AF97" s="98">
        <v>2</v>
      </c>
      <c r="AG97" s="78">
        <v>22.2</v>
      </c>
      <c r="AH97" s="97">
        <v>12</v>
      </c>
      <c r="AI97" s="4">
        <v>11</v>
      </c>
      <c r="AJ97" s="98">
        <v>1</v>
      </c>
      <c r="AK97" s="78">
        <v>8.3000000000000007</v>
      </c>
      <c r="AL97" s="97">
        <v>21</v>
      </c>
      <c r="AM97" s="4">
        <v>18</v>
      </c>
      <c r="AN97" s="98">
        <v>3</v>
      </c>
      <c r="AO97" s="78">
        <v>14.3</v>
      </c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</row>
    <row r="98" spans="1:68" s="11" customFormat="1" ht="15" customHeight="1"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86"/>
      <c r="AB98" s="6"/>
      <c r="AC98" s="4">
        <v>4</v>
      </c>
      <c r="AD98" s="97">
        <v>9</v>
      </c>
      <c r="AE98" s="4">
        <v>8</v>
      </c>
      <c r="AF98" s="98">
        <v>1</v>
      </c>
      <c r="AG98" s="78">
        <v>11.1</v>
      </c>
      <c r="AH98" s="97">
        <v>10</v>
      </c>
      <c r="AI98" s="4">
        <v>8</v>
      </c>
      <c r="AJ98" s="98">
        <v>2</v>
      </c>
      <c r="AK98" s="78">
        <v>20</v>
      </c>
      <c r="AL98" s="97">
        <v>19</v>
      </c>
      <c r="AM98" s="4">
        <v>16</v>
      </c>
      <c r="AN98" s="98">
        <v>3</v>
      </c>
      <c r="AO98" s="78">
        <v>15.8</v>
      </c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</row>
    <row r="99" spans="1:68" s="11" customFormat="1" ht="15" customHeight="1"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86"/>
      <c r="AB99" s="6"/>
      <c r="AC99" s="4">
        <v>5</v>
      </c>
      <c r="AD99" s="97">
        <v>31</v>
      </c>
      <c r="AE99" s="4">
        <v>22</v>
      </c>
      <c r="AF99" s="98">
        <v>9</v>
      </c>
      <c r="AG99" s="78">
        <v>29</v>
      </c>
      <c r="AH99" s="97">
        <v>21</v>
      </c>
      <c r="AI99" s="4">
        <v>16</v>
      </c>
      <c r="AJ99" s="98">
        <v>5</v>
      </c>
      <c r="AK99" s="78">
        <v>23.8</v>
      </c>
      <c r="AL99" s="97">
        <v>52</v>
      </c>
      <c r="AM99" s="4">
        <v>38</v>
      </c>
      <c r="AN99" s="98">
        <v>14</v>
      </c>
      <c r="AO99" s="78">
        <v>26.9</v>
      </c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</row>
    <row r="100" spans="1:68" s="11" customFormat="1" ht="15" customHeight="1"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86"/>
      <c r="AB100" s="6"/>
      <c r="AC100" s="4">
        <v>6</v>
      </c>
      <c r="AD100" s="97">
        <v>67</v>
      </c>
      <c r="AE100" s="4">
        <v>52</v>
      </c>
      <c r="AF100" s="98">
        <v>15</v>
      </c>
      <c r="AG100" s="78">
        <v>22.4</v>
      </c>
      <c r="AH100" s="97">
        <v>82</v>
      </c>
      <c r="AI100" s="4">
        <v>73</v>
      </c>
      <c r="AJ100" s="98">
        <v>9</v>
      </c>
      <c r="AK100" s="78">
        <v>11</v>
      </c>
      <c r="AL100" s="97">
        <v>149</v>
      </c>
      <c r="AM100" s="4">
        <v>125</v>
      </c>
      <c r="AN100" s="98">
        <v>24</v>
      </c>
      <c r="AO100" s="78">
        <v>16.100000000000001</v>
      </c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</row>
    <row r="101" spans="1:68" s="11" customFormat="1" ht="15" customHeight="1"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86"/>
      <c r="AB101" s="6"/>
      <c r="AC101" s="4">
        <v>7</v>
      </c>
      <c r="AD101" s="97">
        <v>168</v>
      </c>
      <c r="AE101" s="4">
        <v>153</v>
      </c>
      <c r="AF101" s="98">
        <v>15</v>
      </c>
      <c r="AG101" s="78">
        <v>8.9</v>
      </c>
      <c r="AH101" s="97">
        <v>248</v>
      </c>
      <c r="AI101" s="4">
        <v>228</v>
      </c>
      <c r="AJ101" s="98">
        <v>20</v>
      </c>
      <c r="AK101" s="78">
        <v>8.1</v>
      </c>
      <c r="AL101" s="97">
        <v>416</v>
      </c>
      <c r="AM101" s="4">
        <v>381</v>
      </c>
      <c r="AN101" s="98">
        <v>35</v>
      </c>
      <c r="AO101" s="78">
        <v>8.4</v>
      </c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</row>
    <row r="102" spans="1:68" s="11" customFormat="1" ht="15" customHeight="1"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3"/>
      <c r="V102" s="12"/>
      <c r="W102" s="12"/>
      <c r="X102" s="12"/>
      <c r="Y102" s="12"/>
      <c r="Z102" s="12"/>
      <c r="AA102" s="86"/>
      <c r="AB102" s="6"/>
      <c r="AC102" s="4">
        <v>8</v>
      </c>
      <c r="AD102" s="97">
        <v>207</v>
      </c>
      <c r="AE102" s="4">
        <v>186</v>
      </c>
      <c r="AF102" s="98">
        <v>21</v>
      </c>
      <c r="AG102" s="78">
        <v>10.1</v>
      </c>
      <c r="AH102" s="97">
        <v>299</v>
      </c>
      <c r="AI102" s="4">
        <v>271</v>
      </c>
      <c r="AJ102" s="98">
        <v>28</v>
      </c>
      <c r="AK102" s="78">
        <v>9.4</v>
      </c>
      <c r="AL102" s="97">
        <v>506</v>
      </c>
      <c r="AM102" s="4">
        <v>457</v>
      </c>
      <c r="AN102" s="98">
        <v>49</v>
      </c>
      <c r="AO102" s="78">
        <v>9.6999999999999993</v>
      </c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</row>
    <row r="103" spans="1:68" s="11" customFormat="1" ht="15" customHeight="1"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86"/>
      <c r="AB103" s="6"/>
      <c r="AC103" s="4">
        <v>9</v>
      </c>
      <c r="AD103" s="97">
        <v>169</v>
      </c>
      <c r="AE103" s="4">
        <v>146</v>
      </c>
      <c r="AF103" s="98">
        <v>23</v>
      </c>
      <c r="AG103" s="78">
        <v>13.6</v>
      </c>
      <c r="AH103" s="97">
        <v>276</v>
      </c>
      <c r="AI103" s="4">
        <v>248</v>
      </c>
      <c r="AJ103" s="98">
        <v>28</v>
      </c>
      <c r="AK103" s="78">
        <v>10.1</v>
      </c>
      <c r="AL103" s="97">
        <v>445</v>
      </c>
      <c r="AM103" s="4">
        <v>394</v>
      </c>
      <c r="AN103" s="98">
        <v>51</v>
      </c>
      <c r="AO103" s="78">
        <v>11.5</v>
      </c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</row>
    <row r="104" spans="1:68" s="11" customFormat="1" ht="15" customHeight="1"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86"/>
      <c r="AB104" s="6"/>
      <c r="AC104" s="4">
        <v>10</v>
      </c>
      <c r="AD104" s="97">
        <v>162</v>
      </c>
      <c r="AE104" s="4">
        <v>142</v>
      </c>
      <c r="AF104" s="98">
        <v>20</v>
      </c>
      <c r="AG104" s="78">
        <v>12.3</v>
      </c>
      <c r="AH104" s="97">
        <v>182</v>
      </c>
      <c r="AI104" s="4">
        <v>165</v>
      </c>
      <c r="AJ104" s="98">
        <v>17</v>
      </c>
      <c r="AK104" s="78">
        <v>9.3000000000000007</v>
      </c>
      <c r="AL104" s="97">
        <v>344</v>
      </c>
      <c r="AM104" s="4">
        <v>307</v>
      </c>
      <c r="AN104" s="98">
        <v>37</v>
      </c>
      <c r="AO104" s="78">
        <v>10.8</v>
      </c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</row>
    <row r="105" spans="1:68" s="11" customFormat="1" ht="15" customHeight="1"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86"/>
      <c r="AB105" s="6"/>
      <c r="AC105" s="4">
        <v>11</v>
      </c>
      <c r="AD105" s="97">
        <v>169</v>
      </c>
      <c r="AE105" s="4">
        <v>150</v>
      </c>
      <c r="AF105" s="98">
        <v>19</v>
      </c>
      <c r="AG105" s="78">
        <v>11.2</v>
      </c>
      <c r="AH105" s="97">
        <v>230</v>
      </c>
      <c r="AI105" s="4">
        <v>212</v>
      </c>
      <c r="AJ105" s="98">
        <v>18</v>
      </c>
      <c r="AK105" s="78">
        <v>7.8</v>
      </c>
      <c r="AL105" s="97">
        <v>399</v>
      </c>
      <c r="AM105" s="4">
        <v>362</v>
      </c>
      <c r="AN105" s="98">
        <v>37</v>
      </c>
      <c r="AO105" s="78">
        <v>9.3000000000000007</v>
      </c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</row>
    <row r="106" spans="1:68" s="14" customFormat="1" ht="15" customHeight="1">
      <c r="A106" s="72" t="s">
        <v>47</v>
      </c>
      <c r="B106" s="99">
        <v>22</v>
      </c>
      <c r="C106" s="100">
        <v>23</v>
      </c>
      <c r="D106" s="100">
        <v>0</v>
      </c>
      <c r="E106" s="100">
        <v>1</v>
      </c>
      <c r="F106" s="100">
        <v>2</v>
      </c>
      <c r="G106" s="100">
        <v>3</v>
      </c>
      <c r="H106" s="100">
        <v>4</v>
      </c>
      <c r="I106" s="100">
        <v>5</v>
      </c>
      <c r="J106" s="100">
        <v>6</v>
      </c>
      <c r="K106" s="100">
        <v>7</v>
      </c>
      <c r="L106" s="100">
        <v>8</v>
      </c>
      <c r="M106" s="100">
        <v>9</v>
      </c>
      <c r="N106" s="100">
        <v>10</v>
      </c>
      <c r="O106" s="100">
        <v>11</v>
      </c>
      <c r="P106" s="100">
        <v>12</v>
      </c>
      <c r="Q106" s="100">
        <v>13</v>
      </c>
      <c r="R106" s="100">
        <v>14</v>
      </c>
      <c r="S106" s="100">
        <v>15</v>
      </c>
      <c r="T106" s="100">
        <v>16</v>
      </c>
      <c r="U106" s="100">
        <v>17</v>
      </c>
      <c r="V106" s="100">
        <v>18</v>
      </c>
      <c r="W106" s="100">
        <v>19</v>
      </c>
      <c r="X106" s="100">
        <v>20</v>
      </c>
      <c r="Y106" s="105">
        <v>21</v>
      </c>
      <c r="Z106" s="108" t="s">
        <v>48</v>
      </c>
      <c r="AA106" s="71"/>
      <c r="AB106" s="11"/>
      <c r="AC106" s="4">
        <v>12</v>
      </c>
      <c r="AD106" s="97">
        <v>149</v>
      </c>
      <c r="AE106" s="4">
        <v>136</v>
      </c>
      <c r="AF106" s="98">
        <v>13</v>
      </c>
      <c r="AG106" s="78">
        <v>8.6999999999999993</v>
      </c>
      <c r="AH106" s="97">
        <v>257</v>
      </c>
      <c r="AI106" s="4">
        <v>235</v>
      </c>
      <c r="AJ106" s="98">
        <v>22</v>
      </c>
      <c r="AK106" s="78">
        <v>8.6</v>
      </c>
      <c r="AL106" s="97">
        <v>406</v>
      </c>
      <c r="AM106" s="4">
        <v>371</v>
      </c>
      <c r="AN106" s="98">
        <v>35</v>
      </c>
      <c r="AO106" s="78">
        <v>8.6</v>
      </c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</row>
    <row r="107" spans="1:68" s="14" customFormat="1" ht="15" customHeight="1">
      <c r="A107" s="70" t="s">
        <v>49</v>
      </c>
      <c r="B107" s="101">
        <f t="shared" ref="B107:V107" si="18">SUM(B108:B109)</f>
        <v>35</v>
      </c>
      <c r="C107" s="102">
        <f t="shared" si="18"/>
        <v>18</v>
      </c>
      <c r="D107" s="102">
        <f t="shared" si="18"/>
        <v>18</v>
      </c>
      <c r="E107" s="102">
        <f t="shared" si="18"/>
        <v>7</v>
      </c>
      <c r="F107" s="102">
        <f t="shared" si="18"/>
        <v>10</v>
      </c>
      <c r="G107" s="102">
        <f t="shared" si="18"/>
        <v>9</v>
      </c>
      <c r="H107" s="102">
        <f t="shared" si="18"/>
        <v>9</v>
      </c>
      <c r="I107" s="102">
        <f t="shared" si="18"/>
        <v>31</v>
      </c>
      <c r="J107" s="102">
        <f t="shared" si="18"/>
        <v>67</v>
      </c>
      <c r="K107" s="102">
        <f t="shared" si="18"/>
        <v>168</v>
      </c>
      <c r="L107" s="102">
        <f t="shared" si="18"/>
        <v>207</v>
      </c>
      <c r="M107" s="102">
        <f t="shared" si="18"/>
        <v>169</v>
      </c>
      <c r="N107" s="102">
        <f t="shared" si="18"/>
        <v>162</v>
      </c>
      <c r="O107" s="102">
        <f t="shared" si="18"/>
        <v>169</v>
      </c>
      <c r="P107" s="102">
        <f t="shared" si="18"/>
        <v>149</v>
      </c>
      <c r="Q107" s="102">
        <f t="shared" si="18"/>
        <v>145</v>
      </c>
      <c r="R107" s="102">
        <f t="shared" si="18"/>
        <v>136</v>
      </c>
      <c r="S107" s="102">
        <f t="shared" si="18"/>
        <v>173</v>
      </c>
      <c r="T107" s="102">
        <f t="shared" si="18"/>
        <v>186</v>
      </c>
      <c r="U107" s="102">
        <f t="shared" si="18"/>
        <v>205</v>
      </c>
      <c r="V107" s="102">
        <f t="shared" si="18"/>
        <v>155</v>
      </c>
      <c r="W107" s="102">
        <f>SUM(W108:W109)</f>
        <v>115</v>
      </c>
      <c r="X107" s="102">
        <f>SUM(X108:X109)</f>
        <v>78</v>
      </c>
      <c r="Y107" s="106">
        <f>SUM(Y108:Y109)</f>
        <v>66</v>
      </c>
      <c r="Z107" s="109">
        <f>SUM(B107:Y107)</f>
        <v>2487</v>
      </c>
      <c r="AA107" s="87"/>
      <c r="AB107" s="11"/>
      <c r="AC107" s="4">
        <v>13</v>
      </c>
      <c r="AD107" s="97">
        <v>145</v>
      </c>
      <c r="AE107" s="4">
        <v>131</v>
      </c>
      <c r="AF107" s="98">
        <v>14</v>
      </c>
      <c r="AG107" s="78">
        <v>9.6999999999999993</v>
      </c>
      <c r="AH107" s="97">
        <v>258</v>
      </c>
      <c r="AI107" s="4">
        <v>230</v>
      </c>
      <c r="AJ107" s="98">
        <v>28</v>
      </c>
      <c r="AK107" s="78">
        <v>10.9</v>
      </c>
      <c r="AL107" s="97">
        <v>403</v>
      </c>
      <c r="AM107" s="4">
        <v>361</v>
      </c>
      <c r="AN107" s="98">
        <v>42</v>
      </c>
      <c r="AO107" s="78">
        <v>10.4</v>
      </c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</row>
    <row r="108" spans="1:68" s="14" customFormat="1" ht="15" customHeight="1">
      <c r="A108" s="70" t="s">
        <v>44</v>
      </c>
      <c r="B108" s="101">
        <f>SUM(断面別!$B$64,断面別!$D$64)</f>
        <v>32</v>
      </c>
      <c r="C108" s="102">
        <f>SUM(断面別!$B$65,断面別!$D$65)</f>
        <v>17</v>
      </c>
      <c r="D108" s="102">
        <f>SUM(断面別!$B$66,断面別!$D$66)</f>
        <v>17</v>
      </c>
      <c r="E108" s="102">
        <f>SUM(断面別!$B$67,断面別!$D$67)</f>
        <v>7</v>
      </c>
      <c r="F108" s="102">
        <f>SUM(断面別!$B$68,断面別!$D$68)</f>
        <v>10</v>
      </c>
      <c r="G108" s="102">
        <f>SUM(断面別!$B$69,断面別!$D$69)</f>
        <v>7</v>
      </c>
      <c r="H108" s="102">
        <f>SUM(断面別!$B$70,断面別!$D$70)</f>
        <v>8</v>
      </c>
      <c r="I108" s="102">
        <f>SUM(断面別!$B$71,断面別!$D$71)</f>
        <v>22</v>
      </c>
      <c r="J108" s="102">
        <f>SUM(断面別!$B$72,断面別!$D$72)</f>
        <v>52</v>
      </c>
      <c r="K108" s="102">
        <f>SUM(断面別!$B$79,断面別!$D$79)</f>
        <v>153</v>
      </c>
      <c r="L108" s="102">
        <f>SUM(断面別!$B$86,断面別!$D$86)</f>
        <v>186</v>
      </c>
      <c r="M108" s="102">
        <f>SUM(断面別!$B$87,断面別!$D$87)</f>
        <v>146</v>
      </c>
      <c r="N108" s="102">
        <f>SUM(断面別!$B$88,断面別!$D$88)</f>
        <v>142</v>
      </c>
      <c r="O108" s="102">
        <f>SUM(断面別!$B$89,断面別!$D$89)</f>
        <v>150</v>
      </c>
      <c r="P108" s="102">
        <f>SUM(断面別!$B$90,断面別!$D$90)</f>
        <v>136</v>
      </c>
      <c r="Q108" s="102">
        <f>SUM(断面別!$B$91,断面別!$D$91)</f>
        <v>131</v>
      </c>
      <c r="R108" s="102">
        <f>SUM(断面別!$B$92,断面別!$D$92)</f>
        <v>119</v>
      </c>
      <c r="S108" s="102">
        <f>SUM(断面別!$B$93,断面別!$D$93)</f>
        <v>156</v>
      </c>
      <c r="T108" s="102">
        <f>SUM(断面別!$B$94,断面別!$D$94)</f>
        <v>171</v>
      </c>
      <c r="U108" s="102">
        <f>SUM(断面別!$B$101,断面別!$D$101)</f>
        <v>183</v>
      </c>
      <c r="V108" s="102">
        <f>SUM(断面別!$B$108,断面別!$D$108)</f>
        <v>143</v>
      </c>
      <c r="W108" s="102">
        <f>SUM(断面別!$B$109,断面別!$D$109)</f>
        <v>109</v>
      </c>
      <c r="X108" s="102">
        <f>SUM(断面別!$B$110,断面別!$D$110)</f>
        <v>74</v>
      </c>
      <c r="Y108" s="106">
        <f>SUM(断面別!$B$111,断面別!$D$111)</f>
        <v>63</v>
      </c>
      <c r="Z108" s="109">
        <f>SUM(B108:Y108)</f>
        <v>2234</v>
      </c>
      <c r="AA108" s="87"/>
      <c r="AB108" s="11"/>
      <c r="AC108" s="4">
        <v>14</v>
      </c>
      <c r="AD108" s="97">
        <v>136</v>
      </c>
      <c r="AE108" s="4">
        <v>119</v>
      </c>
      <c r="AF108" s="98">
        <v>17</v>
      </c>
      <c r="AG108" s="78">
        <v>12.5</v>
      </c>
      <c r="AH108" s="97">
        <v>259</v>
      </c>
      <c r="AI108" s="4">
        <v>244</v>
      </c>
      <c r="AJ108" s="98">
        <v>15</v>
      </c>
      <c r="AK108" s="78">
        <v>5.8</v>
      </c>
      <c r="AL108" s="97">
        <v>395</v>
      </c>
      <c r="AM108" s="4">
        <v>363</v>
      </c>
      <c r="AN108" s="98">
        <v>32</v>
      </c>
      <c r="AO108" s="78">
        <v>8.1</v>
      </c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</row>
    <row r="109" spans="1:68" s="14" customFormat="1" ht="15" customHeight="1">
      <c r="A109" s="70" t="s">
        <v>45</v>
      </c>
      <c r="B109" s="101">
        <f>SUM(断面別!$C$64,断面別!$E$64)</f>
        <v>3</v>
      </c>
      <c r="C109" s="102">
        <f>SUM(断面別!$C$65,断面別!$E$65)</f>
        <v>1</v>
      </c>
      <c r="D109" s="102">
        <f>SUM(断面別!$C$66,断面別!$E$66)</f>
        <v>1</v>
      </c>
      <c r="E109" s="102">
        <f>SUM(断面別!$C$67,断面別!$E$67)</f>
        <v>0</v>
      </c>
      <c r="F109" s="102">
        <f>SUM(断面別!$C$68,断面別!$E$68)</f>
        <v>0</v>
      </c>
      <c r="G109" s="102">
        <f>SUM(断面別!$C$69,断面別!$E$69)</f>
        <v>2</v>
      </c>
      <c r="H109" s="102">
        <f>SUM(断面別!$C$70,断面別!$E$70)</f>
        <v>1</v>
      </c>
      <c r="I109" s="102">
        <f>SUM(断面別!$C$71,断面別!$E$71)</f>
        <v>9</v>
      </c>
      <c r="J109" s="102">
        <f>SUM(断面別!$C$72,断面別!$E$72)</f>
        <v>15</v>
      </c>
      <c r="K109" s="102">
        <f>SUM(断面別!$C$79,断面別!$E$79)</f>
        <v>15</v>
      </c>
      <c r="L109" s="102">
        <f>SUM(断面別!$C$86,断面別!$E$86)</f>
        <v>21</v>
      </c>
      <c r="M109" s="102">
        <f>SUM(断面別!$C$87,断面別!$E$87)</f>
        <v>23</v>
      </c>
      <c r="N109" s="102">
        <f>SUM(断面別!$C$88,断面別!$E$88)</f>
        <v>20</v>
      </c>
      <c r="O109" s="102">
        <f>SUM(断面別!$C$89,断面別!$E$89)</f>
        <v>19</v>
      </c>
      <c r="P109" s="102">
        <f>SUM(断面別!$C$90,断面別!$E$90)</f>
        <v>13</v>
      </c>
      <c r="Q109" s="102">
        <f>SUM(断面別!$C$91,断面別!$E$91)</f>
        <v>14</v>
      </c>
      <c r="R109" s="102">
        <f>SUM(断面別!$C$92,断面別!$E$92)</f>
        <v>17</v>
      </c>
      <c r="S109" s="102">
        <f>SUM(断面別!$C$93,断面別!$E$93)</f>
        <v>17</v>
      </c>
      <c r="T109" s="102">
        <f>SUM(断面別!$C$94,断面別!$E$94)</f>
        <v>15</v>
      </c>
      <c r="U109" s="102">
        <f>SUM(断面別!$C$101,断面別!$E$101)</f>
        <v>22</v>
      </c>
      <c r="V109" s="102">
        <f>SUM(断面別!$C$108,断面別!$E$108)</f>
        <v>12</v>
      </c>
      <c r="W109" s="102">
        <f>SUM(断面別!$C$109,断面別!$E$109)</f>
        <v>6</v>
      </c>
      <c r="X109" s="102">
        <f>SUM(断面別!$C$110,断面別!$E$110)</f>
        <v>4</v>
      </c>
      <c r="Y109" s="106">
        <f>SUM(断面別!$C$111,断面別!$E$111)</f>
        <v>3</v>
      </c>
      <c r="Z109" s="109">
        <f>SUM(B109:Y109)</f>
        <v>253</v>
      </c>
      <c r="AA109" s="87"/>
      <c r="AB109" s="11"/>
      <c r="AC109" s="4">
        <v>15</v>
      </c>
      <c r="AD109" s="97">
        <v>173</v>
      </c>
      <c r="AE109" s="4">
        <v>156</v>
      </c>
      <c r="AF109" s="98">
        <v>17</v>
      </c>
      <c r="AG109" s="78">
        <v>9.8000000000000007</v>
      </c>
      <c r="AH109" s="97">
        <v>333</v>
      </c>
      <c r="AI109" s="4">
        <v>309</v>
      </c>
      <c r="AJ109" s="98">
        <v>24</v>
      </c>
      <c r="AK109" s="78">
        <v>7.2</v>
      </c>
      <c r="AL109" s="97">
        <v>506</v>
      </c>
      <c r="AM109" s="4">
        <v>465</v>
      </c>
      <c r="AN109" s="98">
        <v>41</v>
      </c>
      <c r="AO109" s="78">
        <v>8.1</v>
      </c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</row>
    <row r="110" spans="1:68" s="14" customFormat="1" ht="15" customHeight="1">
      <c r="A110" s="18" t="s">
        <v>46</v>
      </c>
      <c r="B110" s="103">
        <f t="shared" ref="B110:Y110" si="19">IF(B109=0,0,ROUND(B109/B107*100,1))</f>
        <v>8.6</v>
      </c>
      <c r="C110" s="104">
        <f t="shared" si="19"/>
        <v>5.6</v>
      </c>
      <c r="D110" s="104">
        <f t="shared" si="19"/>
        <v>5.6</v>
      </c>
      <c r="E110" s="104">
        <f t="shared" si="19"/>
        <v>0</v>
      </c>
      <c r="F110" s="104">
        <f t="shared" si="19"/>
        <v>0</v>
      </c>
      <c r="G110" s="104">
        <f t="shared" si="19"/>
        <v>22.2</v>
      </c>
      <c r="H110" s="104">
        <f t="shared" si="19"/>
        <v>11.1</v>
      </c>
      <c r="I110" s="104">
        <f t="shared" si="19"/>
        <v>29</v>
      </c>
      <c r="J110" s="104">
        <f t="shared" si="19"/>
        <v>22.4</v>
      </c>
      <c r="K110" s="104">
        <f t="shared" si="19"/>
        <v>8.9</v>
      </c>
      <c r="L110" s="104">
        <f t="shared" si="19"/>
        <v>10.1</v>
      </c>
      <c r="M110" s="104">
        <f t="shared" si="19"/>
        <v>13.6</v>
      </c>
      <c r="N110" s="104">
        <f t="shared" si="19"/>
        <v>12.3</v>
      </c>
      <c r="O110" s="104">
        <f t="shared" si="19"/>
        <v>11.2</v>
      </c>
      <c r="P110" s="104">
        <f t="shared" si="19"/>
        <v>8.6999999999999993</v>
      </c>
      <c r="Q110" s="104">
        <f t="shared" si="19"/>
        <v>9.6999999999999993</v>
      </c>
      <c r="R110" s="104">
        <f t="shared" si="19"/>
        <v>12.5</v>
      </c>
      <c r="S110" s="104">
        <f t="shared" si="19"/>
        <v>9.8000000000000007</v>
      </c>
      <c r="T110" s="104">
        <f t="shared" si="19"/>
        <v>8.1</v>
      </c>
      <c r="U110" s="104">
        <f t="shared" si="19"/>
        <v>10.7</v>
      </c>
      <c r="V110" s="104">
        <f t="shared" si="19"/>
        <v>7.7</v>
      </c>
      <c r="W110" s="104">
        <f t="shared" si="19"/>
        <v>5.2</v>
      </c>
      <c r="X110" s="104">
        <f t="shared" si="19"/>
        <v>5.0999999999999996</v>
      </c>
      <c r="Y110" s="107">
        <f t="shared" si="19"/>
        <v>4.5</v>
      </c>
      <c r="Z110" s="110">
        <f>IF(Z109=0,0,Z109/Z107*100)</f>
        <v>10.172899075190992</v>
      </c>
      <c r="AA110" s="88"/>
      <c r="AB110" s="11"/>
      <c r="AC110" s="4">
        <v>16</v>
      </c>
      <c r="AD110" s="97">
        <v>186</v>
      </c>
      <c r="AE110" s="4">
        <v>171</v>
      </c>
      <c r="AF110" s="98">
        <v>15</v>
      </c>
      <c r="AG110" s="78">
        <v>8.1</v>
      </c>
      <c r="AH110" s="97">
        <v>345</v>
      </c>
      <c r="AI110" s="4">
        <v>328</v>
      </c>
      <c r="AJ110" s="98">
        <v>17</v>
      </c>
      <c r="AK110" s="78">
        <v>4.9000000000000004</v>
      </c>
      <c r="AL110" s="97">
        <v>531</v>
      </c>
      <c r="AM110" s="4">
        <v>499</v>
      </c>
      <c r="AN110" s="98">
        <v>32</v>
      </c>
      <c r="AO110" s="78">
        <v>6</v>
      </c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</row>
    <row r="111" spans="1:68" s="17" customFormat="1" ht="1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6"/>
      <c r="V111" s="15"/>
      <c r="W111" s="15"/>
      <c r="X111" s="15"/>
      <c r="Y111" s="15"/>
      <c r="Z111" s="15"/>
      <c r="AA111" s="15"/>
      <c r="AB111" s="11"/>
      <c r="AC111" s="4">
        <v>17</v>
      </c>
      <c r="AD111" s="97">
        <v>205</v>
      </c>
      <c r="AE111" s="4">
        <v>183</v>
      </c>
      <c r="AF111" s="98">
        <v>22</v>
      </c>
      <c r="AG111" s="78">
        <v>10.7</v>
      </c>
      <c r="AH111" s="97">
        <v>379</v>
      </c>
      <c r="AI111" s="4">
        <v>358</v>
      </c>
      <c r="AJ111" s="98">
        <v>21</v>
      </c>
      <c r="AK111" s="78">
        <v>5.5</v>
      </c>
      <c r="AL111" s="97">
        <v>584</v>
      </c>
      <c r="AM111" s="4">
        <v>541</v>
      </c>
      <c r="AN111" s="98">
        <v>43</v>
      </c>
      <c r="AO111" s="78">
        <v>7.4</v>
      </c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</row>
    <row r="112" spans="1:68" s="17" customFormat="1" ht="1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1"/>
      <c r="AC112" s="4">
        <v>18</v>
      </c>
      <c r="AD112" s="97">
        <v>155</v>
      </c>
      <c r="AE112" s="4">
        <v>143</v>
      </c>
      <c r="AF112" s="98">
        <v>12</v>
      </c>
      <c r="AG112" s="78">
        <v>7.7</v>
      </c>
      <c r="AH112" s="97">
        <v>344</v>
      </c>
      <c r="AI112" s="4">
        <v>327</v>
      </c>
      <c r="AJ112" s="98">
        <v>17</v>
      </c>
      <c r="AK112" s="78">
        <v>4.9000000000000004</v>
      </c>
      <c r="AL112" s="97">
        <v>499</v>
      </c>
      <c r="AM112" s="4">
        <v>470</v>
      </c>
      <c r="AN112" s="98">
        <v>29</v>
      </c>
      <c r="AO112" s="78">
        <v>5.8</v>
      </c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</row>
    <row r="113" spans="1:68" s="17" customFormat="1" ht="1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1"/>
      <c r="AC113" s="4">
        <v>19</v>
      </c>
      <c r="AD113" s="97">
        <v>115</v>
      </c>
      <c r="AE113" s="4">
        <v>109</v>
      </c>
      <c r="AF113" s="98">
        <v>6</v>
      </c>
      <c r="AG113" s="78">
        <v>5.2</v>
      </c>
      <c r="AH113" s="97">
        <v>244</v>
      </c>
      <c r="AI113" s="4">
        <v>233</v>
      </c>
      <c r="AJ113" s="98">
        <v>11</v>
      </c>
      <c r="AK113" s="78">
        <v>4.5</v>
      </c>
      <c r="AL113" s="97">
        <v>359</v>
      </c>
      <c r="AM113" s="4">
        <v>342</v>
      </c>
      <c r="AN113" s="98">
        <v>17</v>
      </c>
      <c r="AO113" s="78">
        <v>4.7</v>
      </c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</row>
    <row r="114" spans="1:68" s="17" customFormat="1" ht="1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1"/>
      <c r="AC114" s="4">
        <v>20</v>
      </c>
      <c r="AD114" s="97">
        <v>78</v>
      </c>
      <c r="AE114" s="4">
        <v>74</v>
      </c>
      <c r="AF114" s="98">
        <v>4</v>
      </c>
      <c r="AG114" s="78">
        <v>5.0999999999999996</v>
      </c>
      <c r="AH114" s="97">
        <v>169</v>
      </c>
      <c r="AI114" s="4">
        <v>159</v>
      </c>
      <c r="AJ114" s="98">
        <v>10</v>
      </c>
      <c r="AK114" s="78">
        <v>5.9</v>
      </c>
      <c r="AL114" s="97">
        <v>247</v>
      </c>
      <c r="AM114" s="4">
        <v>233</v>
      </c>
      <c r="AN114" s="98">
        <v>14</v>
      </c>
      <c r="AO114" s="78">
        <v>5.7</v>
      </c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</row>
    <row r="115" spans="1:68" s="17" customFormat="1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1"/>
      <c r="AC115" s="4">
        <v>21</v>
      </c>
      <c r="AD115" s="97">
        <v>66</v>
      </c>
      <c r="AE115" s="4">
        <v>63</v>
      </c>
      <c r="AF115" s="98">
        <v>3</v>
      </c>
      <c r="AG115" s="78">
        <v>4.5</v>
      </c>
      <c r="AH115" s="97">
        <v>165</v>
      </c>
      <c r="AI115" s="4">
        <v>155</v>
      </c>
      <c r="AJ115" s="98">
        <v>10</v>
      </c>
      <c r="AK115" s="78">
        <v>6.1</v>
      </c>
      <c r="AL115" s="97">
        <v>231</v>
      </c>
      <c r="AM115" s="4">
        <v>218</v>
      </c>
      <c r="AN115" s="98">
        <v>13</v>
      </c>
      <c r="AO115" s="78">
        <v>5.6</v>
      </c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</row>
    <row r="116" spans="1:68" s="17" customFormat="1" ht="1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1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</row>
    <row r="117" spans="1:68" s="17" customFormat="1" ht="1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1"/>
      <c r="AC117" s="120" t="s">
        <v>98</v>
      </c>
      <c r="AD117" s="121">
        <f>SUM(AD101:AD112)</f>
        <v>2024</v>
      </c>
      <c r="AE117" s="121">
        <f t="shared" ref="AE117:AN117" si="20">SUM(AE101:AE112)</f>
        <v>1816</v>
      </c>
      <c r="AF117" s="121">
        <f t="shared" si="20"/>
        <v>208</v>
      </c>
      <c r="AG117" s="122">
        <f>AF117/AD117</f>
        <v>0.10276679841897234</v>
      </c>
      <c r="AH117" s="121">
        <f t="shared" ref="AH117" si="21">SUM(AH101:AH112)</f>
        <v>3410</v>
      </c>
      <c r="AI117" s="121">
        <f t="shared" si="20"/>
        <v>3155</v>
      </c>
      <c r="AJ117" s="121">
        <f t="shared" si="20"/>
        <v>255</v>
      </c>
      <c r="AK117" s="122">
        <f t="shared" ref="AK117" si="22">AJ117/AH117</f>
        <v>7.4780058651026396E-2</v>
      </c>
      <c r="AL117" s="121">
        <f t="shared" ref="AL117" si="23">SUM(AL101:AL112)</f>
        <v>5434</v>
      </c>
      <c r="AM117" s="121">
        <f t="shared" si="20"/>
        <v>4971</v>
      </c>
      <c r="AN117" s="121">
        <f t="shared" si="20"/>
        <v>463</v>
      </c>
      <c r="AO117" s="122">
        <f t="shared" ref="AO117" si="24">AN117/AL117</f>
        <v>8.5204269414795725E-2</v>
      </c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</row>
    <row r="118" spans="1:68" s="17" customFormat="1" ht="1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1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</row>
    <row r="119" spans="1:68" s="17" customFormat="1" ht="1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1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</row>
    <row r="120" spans="1:68" s="17" customFormat="1" ht="1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1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</row>
    <row r="121" spans="1:68" s="17" customFormat="1" ht="1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1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</row>
    <row r="122" spans="1:68" s="17" customFormat="1" ht="1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1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</row>
    <row r="123" spans="1:68" s="17" customFormat="1" ht="1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1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</row>
    <row r="124" spans="1:68" s="17" customFormat="1" ht="1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1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</row>
    <row r="125" spans="1:68" s="17" customFormat="1" ht="1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6"/>
      <c r="V125" s="15"/>
      <c r="W125" s="15"/>
      <c r="X125" s="15"/>
      <c r="Y125" s="15"/>
      <c r="Z125" s="15"/>
      <c r="AA125" s="15"/>
      <c r="AB125" s="1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</row>
    <row r="126" spans="1:68" s="17" customFormat="1" ht="1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</row>
    <row r="127" spans="1:68" s="17" customFormat="1" ht="1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</row>
    <row r="128" spans="1:68" s="17" customFormat="1" ht="1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</row>
    <row r="129" spans="1:68" s="14" customFormat="1" ht="15" customHeight="1">
      <c r="A129" s="72" t="s">
        <v>47</v>
      </c>
      <c r="B129" s="99">
        <v>22</v>
      </c>
      <c r="C129" s="100">
        <v>23</v>
      </c>
      <c r="D129" s="100">
        <v>0</v>
      </c>
      <c r="E129" s="100">
        <v>1</v>
      </c>
      <c r="F129" s="100">
        <v>2</v>
      </c>
      <c r="G129" s="100">
        <v>3</v>
      </c>
      <c r="H129" s="100">
        <v>4</v>
      </c>
      <c r="I129" s="100">
        <v>5</v>
      </c>
      <c r="J129" s="100">
        <v>6</v>
      </c>
      <c r="K129" s="100">
        <v>7</v>
      </c>
      <c r="L129" s="100">
        <v>8</v>
      </c>
      <c r="M129" s="100">
        <v>9</v>
      </c>
      <c r="N129" s="100">
        <v>10</v>
      </c>
      <c r="O129" s="100">
        <v>11</v>
      </c>
      <c r="P129" s="100">
        <v>12</v>
      </c>
      <c r="Q129" s="100">
        <v>13</v>
      </c>
      <c r="R129" s="100">
        <v>14</v>
      </c>
      <c r="S129" s="100">
        <v>15</v>
      </c>
      <c r="T129" s="100">
        <v>16</v>
      </c>
      <c r="U129" s="100">
        <v>17</v>
      </c>
      <c r="V129" s="100">
        <v>18</v>
      </c>
      <c r="W129" s="100">
        <v>19</v>
      </c>
      <c r="X129" s="100">
        <v>20</v>
      </c>
      <c r="Y129" s="105">
        <v>21</v>
      </c>
      <c r="Z129" s="108" t="s">
        <v>48</v>
      </c>
      <c r="AA129" s="71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</row>
    <row r="130" spans="1:68" s="14" customFormat="1" ht="15" customHeight="1">
      <c r="A130" s="70" t="s">
        <v>49</v>
      </c>
      <c r="B130" s="101">
        <f t="shared" ref="B130:V130" si="25">SUM(B131:B132)</f>
        <v>95</v>
      </c>
      <c r="C130" s="102">
        <f t="shared" si="25"/>
        <v>62</v>
      </c>
      <c r="D130" s="102">
        <f t="shared" si="25"/>
        <v>40</v>
      </c>
      <c r="E130" s="102">
        <f t="shared" si="25"/>
        <v>29</v>
      </c>
      <c r="F130" s="102">
        <f t="shared" si="25"/>
        <v>13</v>
      </c>
      <c r="G130" s="102">
        <f t="shared" si="25"/>
        <v>12</v>
      </c>
      <c r="H130" s="102">
        <f t="shared" si="25"/>
        <v>10</v>
      </c>
      <c r="I130" s="102">
        <f t="shared" si="25"/>
        <v>21</v>
      </c>
      <c r="J130" s="102">
        <f t="shared" si="25"/>
        <v>82</v>
      </c>
      <c r="K130" s="102">
        <f t="shared" si="25"/>
        <v>248</v>
      </c>
      <c r="L130" s="102">
        <f t="shared" si="25"/>
        <v>299</v>
      </c>
      <c r="M130" s="102">
        <f t="shared" si="25"/>
        <v>276</v>
      </c>
      <c r="N130" s="102">
        <f t="shared" si="25"/>
        <v>182</v>
      </c>
      <c r="O130" s="102">
        <f t="shared" si="25"/>
        <v>230</v>
      </c>
      <c r="P130" s="102">
        <f t="shared" si="25"/>
        <v>257</v>
      </c>
      <c r="Q130" s="102">
        <f t="shared" si="25"/>
        <v>258</v>
      </c>
      <c r="R130" s="102">
        <f t="shared" si="25"/>
        <v>259</v>
      </c>
      <c r="S130" s="102">
        <f t="shared" si="25"/>
        <v>333</v>
      </c>
      <c r="T130" s="102">
        <f t="shared" si="25"/>
        <v>345</v>
      </c>
      <c r="U130" s="102">
        <f t="shared" si="25"/>
        <v>379</v>
      </c>
      <c r="V130" s="102">
        <f t="shared" si="25"/>
        <v>344</v>
      </c>
      <c r="W130" s="102">
        <f>SUM(W131:W132)</f>
        <v>244</v>
      </c>
      <c r="X130" s="102">
        <f>SUM(X131:X132)</f>
        <v>169</v>
      </c>
      <c r="Y130" s="106">
        <f>SUM(Y131:Y132)</f>
        <v>165</v>
      </c>
      <c r="Z130" s="109">
        <f t="shared" ref="Z130:Z132" si="26">SUM(B130:Y130)</f>
        <v>4352</v>
      </c>
      <c r="AA130" s="87"/>
      <c r="AB130" s="17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</row>
    <row r="131" spans="1:68" s="14" customFormat="1" ht="15" customHeight="1">
      <c r="A131" s="70" t="s">
        <v>44</v>
      </c>
      <c r="B131" s="101">
        <f>SUM(断面別!$I$64,断面別!$K$64)</f>
        <v>81</v>
      </c>
      <c r="C131" s="102">
        <f>SUM(断面別!$I$65,断面別!$K$65)</f>
        <v>52</v>
      </c>
      <c r="D131" s="102">
        <f>SUM(断面別!$I$66,断面別!$K$66)</f>
        <v>36</v>
      </c>
      <c r="E131" s="102">
        <f>SUM(断面別!$I$67,断面別!$K$67)</f>
        <v>26</v>
      </c>
      <c r="F131" s="102">
        <f>SUM(断面別!$I$68,断面別!$K$68)</f>
        <v>11</v>
      </c>
      <c r="G131" s="102">
        <f>SUM(断面別!$I$69,断面別!$K$69)</f>
        <v>11</v>
      </c>
      <c r="H131" s="102">
        <f>SUM(断面別!$I$70,断面別!$K$70)</f>
        <v>8</v>
      </c>
      <c r="I131" s="102">
        <f>SUM(断面別!$I$71,断面別!$K$71)</f>
        <v>16</v>
      </c>
      <c r="J131" s="102">
        <f>SUM(断面別!$I$72,断面別!$K$72)</f>
        <v>73</v>
      </c>
      <c r="K131" s="102">
        <f>SUM(断面別!$I$79,断面別!$K$79)</f>
        <v>228</v>
      </c>
      <c r="L131" s="102">
        <f>SUM(断面別!$I$86,断面別!$K$86)</f>
        <v>271</v>
      </c>
      <c r="M131" s="102">
        <f>SUM(断面別!$I$87,断面別!$K$87)</f>
        <v>248</v>
      </c>
      <c r="N131" s="102">
        <f>SUM(断面別!$I$88,断面別!$K$88)</f>
        <v>165</v>
      </c>
      <c r="O131" s="102">
        <f>SUM(断面別!$I$89,断面別!$K$89)</f>
        <v>212</v>
      </c>
      <c r="P131" s="102">
        <f>SUM(断面別!$I$90,断面別!$K$90)</f>
        <v>235</v>
      </c>
      <c r="Q131" s="102">
        <f>SUM(断面別!$I$91,断面別!$K$91)</f>
        <v>230</v>
      </c>
      <c r="R131" s="102">
        <f>SUM(断面別!$I$92,断面別!$K$92)</f>
        <v>244</v>
      </c>
      <c r="S131" s="102">
        <f>SUM(断面別!$I$93,断面別!$K$93)</f>
        <v>309</v>
      </c>
      <c r="T131" s="102">
        <f>SUM(断面別!$I$94,断面別!$K$94)</f>
        <v>328</v>
      </c>
      <c r="U131" s="102">
        <f>SUM(断面別!$I$101,断面別!$K$101)</f>
        <v>358</v>
      </c>
      <c r="V131" s="102">
        <f>SUM(断面別!$I$108,断面別!$K$108)</f>
        <v>327</v>
      </c>
      <c r="W131" s="102">
        <f>SUM(断面別!$I$109,断面別!$K$109)</f>
        <v>233</v>
      </c>
      <c r="X131" s="102">
        <f>SUM(断面別!$I$110,断面別!$K$110)</f>
        <v>159</v>
      </c>
      <c r="Y131" s="106">
        <f>SUM(断面別!$I$111,断面別!$K$111)</f>
        <v>155</v>
      </c>
      <c r="Z131" s="109">
        <f t="shared" si="26"/>
        <v>4016</v>
      </c>
      <c r="AA131" s="87"/>
      <c r="AB131" s="17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</row>
    <row r="132" spans="1:68" s="14" customFormat="1" ht="15" customHeight="1">
      <c r="A132" s="70" t="s">
        <v>45</v>
      </c>
      <c r="B132" s="101">
        <f>SUM(断面別!$J$64,断面別!$L$64)</f>
        <v>14</v>
      </c>
      <c r="C132" s="102">
        <f>SUM(断面別!$J$65,断面別!$L$65)</f>
        <v>10</v>
      </c>
      <c r="D132" s="102">
        <f>SUM(断面別!$J$66,断面別!$L$66)</f>
        <v>4</v>
      </c>
      <c r="E132" s="102">
        <f>SUM(断面別!$J$67,断面別!$L$67)</f>
        <v>3</v>
      </c>
      <c r="F132" s="102">
        <f>SUM(断面別!$J$68,断面別!$L$68)</f>
        <v>2</v>
      </c>
      <c r="G132" s="102">
        <f>SUM(断面別!$J$69,断面別!$L$69)</f>
        <v>1</v>
      </c>
      <c r="H132" s="102">
        <f>SUM(断面別!$J$70,断面別!$L$70)</f>
        <v>2</v>
      </c>
      <c r="I132" s="102">
        <f>SUM(断面別!$J$71,断面別!$L$71)</f>
        <v>5</v>
      </c>
      <c r="J132" s="102">
        <f>SUM(断面別!$J$72,断面別!$L$72)</f>
        <v>9</v>
      </c>
      <c r="K132" s="102">
        <f>SUM(断面別!$J$79,断面別!$L$79)</f>
        <v>20</v>
      </c>
      <c r="L132" s="102">
        <f>SUM(断面別!$J$86,断面別!$L$86)</f>
        <v>28</v>
      </c>
      <c r="M132" s="102">
        <f>SUM(断面別!$J$87,断面別!$L$87)</f>
        <v>28</v>
      </c>
      <c r="N132" s="102">
        <f>SUM(断面別!$J$88,断面別!$L$88)</f>
        <v>17</v>
      </c>
      <c r="O132" s="102">
        <f>SUM(断面別!$J$89,断面別!$L$89)</f>
        <v>18</v>
      </c>
      <c r="P132" s="102">
        <f>SUM(断面別!$J$90,断面別!$L$90)</f>
        <v>22</v>
      </c>
      <c r="Q132" s="102">
        <f>SUM(断面別!$J$91,断面別!$L$91)</f>
        <v>28</v>
      </c>
      <c r="R132" s="102">
        <f>SUM(断面別!$J$92,断面別!$L$92)</f>
        <v>15</v>
      </c>
      <c r="S132" s="102">
        <f>SUM(断面別!$J$93,断面別!$L$93)</f>
        <v>24</v>
      </c>
      <c r="T132" s="102">
        <f>SUM(断面別!$J$94,断面別!$L$94)</f>
        <v>17</v>
      </c>
      <c r="U132" s="102">
        <f>SUM(断面別!$J$101,断面別!$L$101)</f>
        <v>21</v>
      </c>
      <c r="V132" s="102">
        <f>SUM(断面別!$J$108,断面別!$L$108)</f>
        <v>17</v>
      </c>
      <c r="W132" s="102">
        <f>SUM(断面別!$J$109,断面別!$L$109)</f>
        <v>11</v>
      </c>
      <c r="X132" s="102">
        <f>SUM(断面別!$J$110,断面別!$L$110)</f>
        <v>10</v>
      </c>
      <c r="Y132" s="106">
        <f>SUM(断面別!$J$111,断面別!$L$111)</f>
        <v>10</v>
      </c>
      <c r="Z132" s="109">
        <f t="shared" si="26"/>
        <v>336</v>
      </c>
      <c r="AA132" s="87"/>
      <c r="AB132" s="17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</row>
    <row r="133" spans="1:68" s="14" customFormat="1" ht="15" customHeight="1">
      <c r="A133" s="18" t="s">
        <v>46</v>
      </c>
      <c r="B133" s="103">
        <f t="shared" ref="B133:Y133" si="27">IF(B132=0,0,ROUND(B132/B130*100,1))</f>
        <v>14.7</v>
      </c>
      <c r="C133" s="104">
        <f t="shared" si="27"/>
        <v>16.100000000000001</v>
      </c>
      <c r="D133" s="104">
        <f t="shared" si="27"/>
        <v>10</v>
      </c>
      <c r="E133" s="104">
        <f t="shared" si="27"/>
        <v>10.3</v>
      </c>
      <c r="F133" s="104">
        <f t="shared" si="27"/>
        <v>15.4</v>
      </c>
      <c r="G133" s="104">
        <f t="shared" si="27"/>
        <v>8.3000000000000007</v>
      </c>
      <c r="H133" s="104">
        <f t="shared" si="27"/>
        <v>20</v>
      </c>
      <c r="I133" s="104">
        <f t="shared" si="27"/>
        <v>23.8</v>
      </c>
      <c r="J133" s="104">
        <f t="shared" si="27"/>
        <v>11</v>
      </c>
      <c r="K133" s="104">
        <f t="shared" si="27"/>
        <v>8.1</v>
      </c>
      <c r="L133" s="104">
        <f t="shared" si="27"/>
        <v>9.4</v>
      </c>
      <c r="M133" s="104">
        <f t="shared" si="27"/>
        <v>10.1</v>
      </c>
      <c r="N133" s="104">
        <f t="shared" si="27"/>
        <v>9.3000000000000007</v>
      </c>
      <c r="O133" s="104">
        <f t="shared" si="27"/>
        <v>7.8</v>
      </c>
      <c r="P133" s="104">
        <f t="shared" si="27"/>
        <v>8.6</v>
      </c>
      <c r="Q133" s="104">
        <f t="shared" si="27"/>
        <v>10.9</v>
      </c>
      <c r="R133" s="104">
        <f t="shared" si="27"/>
        <v>5.8</v>
      </c>
      <c r="S133" s="104">
        <f t="shared" si="27"/>
        <v>7.2</v>
      </c>
      <c r="T133" s="104">
        <f t="shared" si="27"/>
        <v>4.9000000000000004</v>
      </c>
      <c r="U133" s="104">
        <f t="shared" si="27"/>
        <v>5.5</v>
      </c>
      <c r="V133" s="104">
        <f t="shared" si="27"/>
        <v>4.9000000000000004</v>
      </c>
      <c r="W133" s="104">
        <f t="shared" si="27"/>
        <v>4.5</v>
      </c>
      <c r="X133" s="104">
        <f t="shared" si="27"/>
        <v>5.9</v>
      </c>
      <c r="Y133" s="107">
        <f t="shared" si="27"/>
        <v>6.1</v>
      </c>
      <c r="Z133" s="110">
        <f t="shared" ref="Z133" si="28">IF(Z132=0,0,Z132/Z130*100)</f>
        <v>7.7205882352941178</v>
      </c>
      <c r="AA133" s="88"/>
      <c r="AB133" s="17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</row>
    <row r="134" spans="1:68" s="17" customFormat="1" ht="1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6"/>
      <c r="V134" s="15"/>
      <c r="W134" s="15"/>
      <c r="X134" s="15"/>
      <c r="Y134" s="15"/>
      <c r="Z134" s="15"/>
      <c r="AA134" s="15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</row>
    <row r="135" spans="1:68" s="17" customFormat="1" ht="1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</row>
    <row r="136" spans="1:68" s="17" customFormat="1" ht="1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</row>
    <row r="137" spans="1:68" s="17" customFormat="1" ht="1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</row>
    <row r="138" spans="1:68" s="17" customFormat="1" ht="1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</row>
    <row r="139" spans="1:68" s="17" customFormat="1" ht="1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</row>
    <row r="140" spans="1:68" s="17" customFormat="1" ht="1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</row>
    <row r="141" spans="1:68" s="17" customFormat="1" ht="1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</row>
    <row r="142" spans="1:68" s="17" customFormat="1" ht="1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</row>
    <row r="143" spans="1:68" s="17" customFormat="1" ht="1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</row>
    <row r="144" spans="1:68" s="17" customFormat="1" ht="1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</row>
    <row r="145" spans="1:68" s="17" customFormat="1" ht="1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</row>
    <row r="146" spans="1:68" s="17" customFormat="1" ht="1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</row>
    <row r="147" spans="1:68" s="17" customFormat="1" ht="1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</row>
    <row r="148" spans="1:68" s="17" customFormat="1" ht="1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6"/>
      <c r="V148" s="15"/>
      <c r="W148" s="15"/>
      <c r="X148" s="15"/>
      <c r="Y148" s="15"/>
      <c r="Z148" s="15"/>
      <c r="AA148" s="15"/>
      <c r="AB148" s="1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</row>
    <row r="149" spans="1:68" s="17" customFormat="1" ht="1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</row>
    <row r="150" spans="1:68" s="17" customFormat="1" ht="1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</row>
    <row r="151" spans="1:68" s="17" customFormat="1" ht="1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</row>
    <row r="152" spans="1:68" s="14" customFormat="1" ht="15" customHeight="1">
      <c r="A152" s="72" t="s">
        <v>47</v>
      </c>
      <c r="B152" s="99">
        <v>22</v>
      </c>
      <c r="C152" s="100">
        <v>23</v>
      </c>
      <c r="D152" s="100">
        <v>0</v>
      </c>
      <c r="E152" s="100">
        <v>1</v>
      </c>
      <c r="F152" s="100">
        <v>2</v>
      </c>
      <c r="G152" s="100">
        <v>3</v>
      </c>
      <c r="H152" s="100">
        <v>4</v>
      </c>
      <c r="I152" s="100">
        <v>5</v>
      </c>
      <c r="J152" s="100">
        <v>6</v>
      </c>
      <c r="K152" s="100">
        <v>7</v>
      </c>
      <c r="L152" s="100">
        <v>8</v>
      </c>
      <c r="M152" s="100">
        <v>9</v>
      </c>
      <c r="N152" s="100">
        <v>10</v>
      </c>
      <c r="O152" s="100">
        <v>11</v>
      </c>
      <c r="P152" s="100">
        <v>12</v>
      </c>
      <c r="Q152" s="100">
        <v>13</v>
      </c>
      <c r="R152" s="100">
        <v>14</v>
      </c>
      <c r="S152" s="100">
        <v>15</v>
      </c>
      <c r="T152" s="100">
        <v>16</v>
      </c>
      <c r="U152" s="100">
        <v>17</v>
      </c>
      <c r="V152" s="100">
        <v>18</v>
      </c>
      <c r="W152" s="100">
        <v>19</v>
      </c>
      <c r="X152" s="100">
        <v>20</v>
      </c>
      <c r="Y152" s="105">
        <v>21</v>
      </c>
      <c r="Z152" s="108" t="s">
        <v>48</v>
      </c>
      <c r="AA152" s="71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</row>
    <row r="153" spans="1:68" s="14" customFormat="1" ht="15" customHeight="1">
      <c r="A153" s="70" t="s">
        <v>49</v>
      </c>
      <c r="B153" s="101">
        <f t="shared" ref="B153:V153" si="29">SUM(B154:B155)</f>
        <v>130</v>
      </c>
      <c r="C153" s="102">
        <f t="shared" si="29"/>
        <v>80</v>
      </c>
      <c r="D153" s="102">
        <f t="shared" si="29"/>
        <v>58</v>
      </c>
      <c r="E153" s="102">
        <f t="shared" si="29"/>
        <v>36</v>
      </c>
      <c r="F153" s="102">
        <f t="shared" si="29"/>
        <v>23</v>
      </c>
      <c r="G153" s="102">
        <f t="shared" si="29"/>
        <v>21</v>
      </c>
      <c r="H153" s="102">
        <f t="shared" si="29"/>
        <v>19</v>
      </c>
      <c r="I153" s="102">
        <f t="shared" si="29"/>
        <v>52</v>
      </c>
      <c r="J153" s="102">
        <f t="shared" si="29"/>
        <v>149</v>
      </c>
      <c r="K153" s="102">
        <f t="shared" si="29"/>
        <v>416</v>
      </c>
      <c r="L153" s="102">
        <f t="shared" si="29"/>
        <v>506</v>
      </c>
      <c r="M153" s="102">
        <f t="shared" si="29"/>
        <v>445</v>
      </c>
      <c r="N153" s="102">
        <f t="shared" si="29"/>
        <v>344</v>
      </c>
      <c r="O153" s="102">
        <f t="shared" si="29"/>
        <v>399</v>
      </c>
      <c r="P153" s="102">
        <f t="shared" si="29"/>
        <v>406</v>
      </c>
      <c r="Q153" s="102">
        <f t="shared" si="29"/>
        <v>403</v>
      </c>
      <c r="R153" s="102">
        <f t="shared" si="29"/>
        <v>395</v>
      </c>
      <c r="S153" s="102">
        <f t="shared" si="29"/>
        <v>506</v>
      </c>
      <c r="T153" s="102">
        <f t="shared" si="29"/>
        <v>531</v>
      </c>
      <c r="U153" s="102">
        <f t="shared" si="29"/>
        <v>584</v>
      </c>
      <c r="V153" s="102">
        <f t="shared" si="29"/>
        <v>499</v>
      </c>
      <c r="W153" s="102">
        <f>SUM(W154:W155)</f>
        <v>359</v>
      </c>
      <c r="X153" s="102">
        <f>SUM(X154:X155)</f>
        <v>247</v>
      </c>
      <c r="Y153" s="106">
        <f>SUM(Y154:Y155)</f>
        <v>231</v>
      </c>
      <c r="Z153" s="109">
        <f>SUM(B153:Y153)</f>
        <v>6839</v>
      </c>
      <c r="AA153" s="87"/>
      <c r="AB153" s="17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</row>
    <row r="154" spans="1:68" s="14" customFormat="1" ht="15" customHeight="1">
      <c r="A154" s="70" t="s">
        <v>44</v>
      </c>
      <c r="B154" s="101">
        <f>SUM(B108,B131)</f>
        <v>113</v>
      </c>
      <c r="C154" s="102">
        <f>SUM(C108,C131)</f>
        <v>69</v>
      </c>
      <c r="D154" s="102">
        <f t="shared" ref="D154:J154" si="30">SUM(D108,D131)</f>
        <v>53</v>
      </c>
      <c r="E154" s="102">
        <f t="shared" si="30"/>
        <v>33</v>
      </c>
      <c r="F154" s="102">
        <f t="shared" si="30"/>
        <v>21</v>
      </c>
      <c r="G154" s="102">
        <f t="shared" si="30"/>
        <v>18</v>
      </c>
      <c r="H154" s="102">
        <f t="shared" si="30"/>
        <v>16</v>
      </c>
      <c r="I154" s="102">
        <f t="shared" si="30"/>
        <v>38</v>
      </c>
      <c r="J154" s="102">
        <f t="shared" si="30"/>
        <v>125</v>
      </c>
      <c r="K154" s="102">
        <f>SUM(K108,K131)</f>
        <v>381</v>
      </c>
      <c r="L154" s="102">
        <f t="shared" ref="L154:X154" si="31">SUM(L108,L131)</f>
        <v>457</v>
      </c>
      <c r="M154" s="102">
        <f t="shared" si="31"/>
        <v>394</v>
      </c>
      <c r="N154" s="102">
        <f t="shared" si="31"/>
        <v>307</v>
      </c>
      <c r="O154" s="102">
        <f t="shared" si="31"/>
        <v>362</v>
      </c>
      <c r="P154" s="102">
        <f t="shared" si="31"/>
        <v>371</v>
      </c>
      <c r="Q154" s="102">
        <f t="shared" si="31"/>
        <v>361</v>
      </c>
      <c r="R154" s="102">
        <f t="shared" si="31"/>
        <v>363</v>
      </c>
      <c r="S154" s="102">
        <f t="shared" si="31"/>
        <v>465</v>
      </c>
      <c r="T154" s="102">
        <f t="shared" si="31"/>
        <v>499</v>
      </c>
      <c r="U154" s="102">
        <f t="shared" si="31"/>
        <v>541</v>
      </c>
      <c r="V154" s="102">
        <f t="shared" si="31"/>
        <v>470</v>
      </c>
      <c r="W154" s="102">
        <f t="shared" si="31"/>
        <v>342</v>
      </c>
      <c r="X154" s="102">
        <f t="shared" si="31"/>
        <v>233</v>
      </c>
      <c r="Y154" s="106">
        <f>SUM(Y108,Y131)</f>
        <v>218</v>
      </c>
      <c r="Z154" s="109">
        <f>SUM(B154:Y154)</f>
        <v>6250</v>
      </c>
      <c r="AA154" s="87"/>
      <c r="AB154" s="17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</row>
    <row r="155" spans="1:68" s="14" customFormat="1" ht="15" customHeight="1">
      <c r="A155" s="70" t="s">
        <v>45</v>
      </c>
      <c r="B155" s="101">
        <f>SUM(B109,B132)</f>
        <v>17</v>
      </c>
      <c r="C155" s="102">
        <f t="shared" ref="C155:X155" si="32">SUM(C109,C132)</f>
        <v>11</v>
      </c>
      <c r="D155" s="102">
        <f t="shared" si="32"/>
        <v>5</v>
      </c>
      <c r="E155" s="102">
        <f t="shared" si="32"/>
        <v>3</v>
      </c>
      <c r="F155" s="102">
        <f t="shared" si="32"/>
        <v>2</v>
      </c>
      <c r="G155" s="102">
        <f t="shared" si="32"/>
        <v>3</v>
      </c>
      <c r="H155" s="102">
        <f t="shared" si="32"/>
        <v>3</v>
      </c>
      <c r="I155" s="102">
        <f t="shared" si="32"/>
        <v>14</v>
      </c>
      <c r="J155" s="102">
        <f t="shared" si="32"/>
        <v>24</v>
      </c>
      <c r="K155" s="102">
        <f t="shared" si="32"/>
        <v>35</v>
      </c>
      <c r="L155" s="102">
        <f t="shared" si="32"/>
        <v>49</v>
      </c>
      <c r="M155" s="102">
        <f t="shared" si="32"/>
        <v>51</v>
      </c>
      <c r="N155" s="102">
        <f t="shared" si="32"/>
        <v>37</v>
      </c>
      <c r="O155" s="102">
        <f t="shared" si="32"/>
        <v>37</v>
      </c>
      <c r="P155" s="102">
        <f t="shared" si="32"/>
        <v>35</v>
      </c>
      <c r="Q155" s="102">
        <f t="shared" si="32"/>
        <v>42</v>
      </c>
      <c r="R155" s="102">
        <f t="shared" si="32"/>
        <v>32</v>
      </c>
      <c r="S155" s="102">
        <f t="shared" si="32"/>
        <v>41</v>
      </c>
      <c r="T155" s="102">
        <f t="shared" si="32"/>
        <v>32</v>
      </c>
      <c r="U155" s="102">
        <f t="shared" si="32"/>
        <v>43</v>
      </c>
      <c r="V155" s="102">
        <f t="shared" si="32"/>
        <v>29</v>
      </c>
      <c r="W155" s="102">
        <f t="shared" si="32"/>
        <v>17</v>
      </c>
      <c r="X155" s="102">
        <f t="shared" si="32"/>
        <v>14</v>
      </c>
      <c r="Y155" s="106">
        <f>SUM(Y109,Y132)</f>
        <v>13</v>
      </c>
      <c r="Z155" s="109">
        <f>SUM(B155:Y155)</f>
        <v>589</v>
      </c>
      <c r="AA155" s="87"/>
      <c r="AB155" s="17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</row>
    <row r="156" spans="1:68" s="14" customFormat="1" ht="15.95" customHeight="1">
      <c r="A156" s="18" t="s">
        <v>46</v>
      </c>
      <c r="B156" s="103">
        <f t="shared" ref="B156:Y156" si="33">IF(B155=0,0,ROUND(B155/B153*100,1))</f>
        <v>13.1</v>
      </c>
      <c r="C156" s="104">
        <f t="shared" si="33"/>
        <v>13.8</v>
      </c>
      <c r="D156" s="104">
        <f t="shared" si="33"/>
        <v>8.6</v>
      </c>
      <c r="E156" s="104">
        <f t="shared" si="33"/>
        <v>8.3000000000000007</v>
      </c>
      <c r="F156" s="104">
        <f t="shared" si="33"/>
        <v>8.6999999999999993</v>
      </c>
      <c r="G156" s="104">
        <f t="shared" si="33"/>
        <v>14.3</v>
      </c>
      <c r="H156" s="104">
        <f t="shared" si="33"/>
        <v>15.8</v>
      </c>
      <c r="I156" s="104">
        <f t="shared" si="33"/>
        <v>26.9</v>
      </c>
      <c r="J156" s="104">
        <f t="shared" si="33"/>
        <v>16.100000000000001</v>
      </c>
      <c r="K156" s="104">
        <f t="shared" si="33"/>
        <v>8.4</v>
      </c>
      <c r="L156" s="104">
        <f t="shared" si="33"/>
        <v>9.6999999999999993</v>
      </c>
      <c r="M156" s="104">
        <f t="shared" si="33"/>
        <v>11.5</v>
      </c>
      <c r="N156" s="104">
        <f t="shared" si="33"/>
        <v>10.8</v>
      </c>
      <c r="O156" s="104">
        <f t="shared" si="33"/>
        <v>9.3000000000000007</v>
      </c>
      <c r="P156" s="104">
        <f t="shared" si="33"/>
        <v>8.6</v>
      </c>
      <c r="Q156" s="104">
        <f t="shared" si="33"/>
        <v>10.4</v>
      </c>
      <c r="R156" s="104">
        <f t="shared" si="33"/>
        <v>8.1</v>
      </c>
      <c r="S156" s="104">
        <f t="shared" si="33"/>
        <v>8.1</v>
      </c>
      <c r="T156" s="104">
        <f t="shared" si="33"/>
        <v>6</v>
      </c>
      <c r="U156" s="104">
        <f t="shared" si="33"/>
        <v>7.4</v>
      </c>
      <c r="V156" s="104">
        <f t="shared" si="33"/>
        <v>5.8</v>
      </c>
      <c r="W156" s="104">
        <f t="shared" si="33"/>
        <v>4.7</v>
      </c>
      <c r="X156" s="104">
        <f t="shared" si="33"/>
        <v>5.7</v>
      </c>
      <c r="Y156" s="107">
        <f t="shared" si="33"/>
        <v>5.6</v>
      </c>
      <c r="Z156" s="110">
        <f>IF(Z155=0,0,Z155/Z153*100)</f>
        <v>8.6123702295657267</v>
      </c>
      <c r="AA156" s="88"/>
      <c r="AB156" s="17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</row>
    <row r="157" spans="1:68" s="14" customFormat="1" ht="19.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88"/>
      <c r="AB157" s="17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</row>
    <row r="158" spans="1:68" s="14" customFormat="1" ht="12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AB158" s="17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</row>
    <row r="159" spans="1:68" s="11" customFormat="1" ht="15" customHeight="1"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86"/>
      <c r="AB159" s="20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</row>
    <row r="160" spans="1:68" s="11" customFormat="1" ht="15" customHeight="1"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86"/>
      <c r="AB160" s="2"/>
      <c r="AC160" s="3"/>
      <c r="AD160" s="4" t="s">
        <v>76</v>
      </c>
      <c r="AE160" s="4"/>
      <c r="AF160" s="4"/>
      <c r="AG160" s="4"/>
      <c r="AH160" s="4" t="s">
        <v>77</v>
      </c>
      <c r="AI160" s="4"/>
      <c r="AJ160" s="4"/>
      <c r="AK160" s="4"/>
      <c r="AL160" s="4" t="s">
        <v>78</v>
      </c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</row>
    <row r="161" spans="1:68" s="11" customFormat="1" ht="15" customHeight="1"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86"/>
      <c r="AB161" s="6"/>
      <c r="AC161" s="93"/>
      <c r="AD161" s="94" t="s">
        <v>49</v>
      </c>
      <c r="AE161" s="93" t="s">
        <v>44</v>
      </c>
      <c r="AF161" s="95" t="s">
        <v>45</v>
      </c>
      <c r="AG161" s="96" t="s">
        <v>46</v>
      </c>
      <c r="AH161" s="94" t="s">
        <v>49</v>
      </c>
      <c r="AI161" s="93" t="s">
        <v>44</v>
      </c>
      <c r="AJ161" s="93" t="s">
        <v>45</v>
      </c>
      <c r="AK161" s="96" t="s">
        <v>46</v>
      </c>
      <c r="AL161" s="94" t="s">
        <v>49</v>
      </c>
      <c r="AM161" s="93" t="s">
        <v>44</v>
      </c>
      <c r="AN161" s="93" t="s">
        <v>45</v>
      </c>
      <c r="AO161" s="96" t="s">
        <v>46</v>
      </c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</row>
    <row r="162" spans="1:68" s="11" customFormat="1" ht="15" customHeight="1"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86"/>
      <c r="AB162" s="6"/>
      <c r="AC162" s="4">
        <v>22</v>
      </c>
      <c r="AD162" s="97">
        <f t="array" ref="AD162:AG185">TRANSPOSE(B177:Y180)</f>
        <v>16</v>
      </c>
      <c r="AE162" s="4">
        <v>16</v>
      </c>
      <c r="AF162" s="98">
        <v>0</v>
      </c>
      <c r="AG162" s="78">
        <v>0</v>
      </c>
      <c r="AH162" s="97">
        <f t="array" ref="AH162:AK185">TRANSPOSE(B200:Y203)</f>
        <v>13</v>
      </c>
      <c r="AI162" s="4">
        <v>13</v>
      </c>
      <c r="AJ162" s="98">
        <v>0</v>
      </c>
      <c r="AK162" s="78">
        <v>0</v>
      </c>
      <c r="AL162" s="97">
        <f t="array" ref="AL162:AO185">TRANSPOSE(B223:Y226)</f>
        <v>29</v>
      </c>
      <c r="AM162" s="4">
        <v>29</v>
      </c>
      <c r="AN162" s="98">
        <v>0</v>
      </c>
      <c r="AO162" s="78">
        <v>0</v>
      </c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</row>
    <row r="163" spans="1:68" s="11" customFormat="1" ht="15" customHeight="1"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86"/>
      <c r="AB163" s="6"/>
      <c r="AC163" s="4">
        <v>23</v>
      </c>
      <c r="AD163" s="97">
        <v>22</v>
      </c>
      <c r="AE163" s="4">
        <v>22</v>
      </c>
      <c r="AF163" s="98">
        <v>0</v>
      </c>
      <c r="AG163" s="78">
        <v>0</v>
      </c>
      <c r="AH163" s="97">
        <v>2</v>
      </c>
      <c r="AI163" s="4">
        <v>2</v>
      </c>
      <c r="AJ163" s="98">
        <v>0</v>
      </c>
      <c r="AK163" s="78">
        <v>0</v>
      </c>
      <c r="AL163" s="97">
        <v>24</v>
      </c>
      <c r="AM163" s="4">
        <v>24</v>
      </c>
      <c r="AN163" s="98">
        <v>0</v>
      </c>
      <c r="AO163" s="78">
        <v>0</v>
      </c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</row>
    <row r="164" spans="1:68" s="11" customFormat="1" ht="15" customHeight="1"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86"/>
      <c r="AB164" s="6"/>
      <c r="AC164" s="4">
        <v>0</v>
      </c>
      <c r="AD164" s="97">
        <v>4</v>
      </c>
      <c r="AE164" s="4">
        <v>4</v>
      </c>
      <c r="AF164" s="98">
        <v>0</v>
      </c>
      <c r="AG164" s="78">
        <v>0</v>
      </c>
      <c r="AH164" s="97">
        <v>8</v>
      </c>
      <c r="AI164" s="4">
        <v>8</v>
      </c>
      <c r="AJ164" s="98">
        <v>0</v>
      </c>
      <c r="AK164" s="78">
        <v>0</v>
      </c>
      <c r="AL164" s="97">
        <v>12</v>
      </c>
      <c r="AM164" s="4">
        <v>12</v>
      </c>
      <c r="AN164" s="98">
        <v>0</v>
      </c>
      <c r="AO164" s="78">
        <v>0</v>
      </c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</row>
    <row r="165" spans="1:68" s="11" customFormat="1" ht="15" customHeight="1"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86"/>
      <c r="AB165" s="6"/>
      <c r="AC165" s="4">
        <v>1</v>
      </c>
      <c r="AD165" s="97">
        <v>2</v>
      </c>
      <c r="AE165" s="4">
        <v>2</v>
      </c>
      <c r="AF165" s="98">
        <v>0</v>
      </c>
      <c r="AG165" s="78">
        <v>0</v>
      </c>
      <c r="AH165" s="97">
        <v>2</v>
      </c>
      <c r="AI165" s="4">
        <v>2</v>
      </c>
      <c r="AJ165" s="98">
        <v>0</v>
      </c>
      <c r="AK165" s="78">
        <v>0</v>
      </c>
      <c r="AL165" s="97">
        <v>4</v>
      </c>
      <c r="AM165" s="4">
        <v>4</v>
      </c>
      <c r="AN165" s="98">
        <v>0</v>
      </c>
      <c r="AO165" s="78">
        <v>0</v>
      </c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</row>
    <row r="166" spans="1:68" s="11" customFormat="1" ht="15" customHeight="1"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86"/>
      <c r="AB166" s="6"/>
      <c r="AC166" s="4">
        <v>2</v>
      </c>
      <c r="AD166" s="97">
        <v>3</v>
      </c>
      <c r="AE166" s="4">
        <v>2</v>
      </c>
      <c r="AF166" s="98">
        <v>1</v>
      </c>
      <c r="AG166" s="78">
        <v>33.299999999999997</v>
      </c>
      <c r="AH166" s="97">
        <v>2</v>
      </c>
      <c r="AI166" s="4">
        <v>1</v>
      </c>
      <c r="AJ166" s="98">
        <v>1</v>
      </c>
      <c r="AK166" s="78">
        <v>50</v>
      </c>
      <c r="AL166" s="97">
        <v>5</v>
      </c>
      <c r="AM166" s="4">
        <v>3</v>
      </c>
      <c r="AN166" s="98">
        <v>2</v>
      </c>
      <c r="AO166" s="78">
        <v>40</v>
      </c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</row>
    <row r="167" spans="1:68" s="11" customFormat="1" ht="15" customHeight="1"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86"/>
      <c r="AB167" s="6"/>
      <c r="AC167" s="4">
        <v>3</v>
      </c>
      <c r="AD167" s="97">
        <v>4</v>
      </c>
      <c r="AE167" s="4">
        <v>3</v>
      </c>
      <c r="AF167" s="98">
        <v>1</v>
      </c>
      <c r="AG167" s="78">
        <v>25</v>
      </c>
      <c r="AH167" s="97">
        <v>1</v>
      </c>
      <c r="AI167" s="4">
        <v>1</v>
      </c>
      <c r="AJ167" s="98">
        <v>0</v>
      </c>
      <c r="AK167" s="78">
        <v>0</v>
      </c>
      <c r="AL167" s="97">
        <v>5</v>
      </c>
      <c r="AM167" s="4">
        <v>4</v>
      </c>
      <c r="AN167" s="98">
        <v>1</v>
      </c>
      <c r="AO167" s="78">
        <v>20</v>
      </c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</row>
    <row r="168" spans="1:68" s="11" customFormat="1" ht="15" customHeight="1"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86"/>
      <c r="AB168" s="6"/>
      <c r="AC168" s="4">
        <v>4</v>
      </c>
      <c r="AD168" s="97">
        <v>1</v>
      </c>
      <c r="AE168" s="4">
        <v>1</v>
      </c>
      <c r="AF168" s="98">
        <v>0</v>
      </c>
      <c r="AG168" s="78">
        <v>0</v>
      </c>
      <c r="AH168" s="97">
        <v>4</v>
      </c>
      <c r="AI168" s="4">
        <v>4</v>
      </c>
      <c r="AJ168" s="98">
        <v>0</v>
      </c>
      <c r="AK168" s="78">
        <v>0</v>
      </c>
      <c r="AL168" s="97">
        <v>5</v>
      </c>
      <c r="AM168" s="4">
        <v>5</v>
      </c>
      <c r="AN168" s="98">
        <v>0</v>
      </c>
      <c r="AO168" s="78">
        <v>0</v>
      </c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</row>
    <row r="169" spans="1:68" s="11" customFormat="1" ht="15" customHeight="1"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86"/>
      <c r="AB169" s="6"/>
      <c r="AC169" s="4">
        <v>5</v>
      </c>
      <c r="AD169" s="97">
        <v>6</v>
      </c>
      <c r="AE169" s="4">
        <v>5</v>
      </c>
      <c r="AF169" s="98">
        <v>1</v>
      </c>
      <c r="AG169" s="78">
        <v>16.7</v>
      </c>
      <c r="AH169" s="97">
        <v>4</v>
      </c>
      <c r="AI169" s="4">
        <v>3</v>
      </c>
      <c r="AJ169" s="98">
        <v>1</v>
      </c>
      <c r="AK169" s="78">
        <v>25</v>
      </c>
      <c r="AL169" s="97">
        <v>10</v>
      </c>
      <c r="AM169" s="4">
        <v>8</v>
      </c>
      <c r="AN169" s="98">
        <v>2</v>
      </c>
      <c r="AO169" s="78">
        <v>20</v>
      </c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</row>
    <row r="170" spans="1:68" s="11" customFormat="1" ht="15" customHeight="1"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86"/>
      <c r="AB170" s="6"/>
      <c r="AC170" s="4">
        <v>6</v>
      </c>
      <c r="AD170" s="97">
        <v>14</v>
      </c>
      <c r="AE170" s="4">
        <v>14</v>
      </c>
      <c r="AF170" s="98">
        <v>0</v>
      </c>
      <c r="AG170" s="78">
        <v>0</v>
      </c>
      <c r="AH170" s="97">
        <v>9</v>
      </c>
      <c r="AI170" s="4">
        <v>9</v>
      </c>
      <c r="AJ170" s="98">
        <v>0</v>
      </c>
      <c r="AK170" s="78">
        <v>0</v>
      </c>
      <c r="AL170" s="97">
        <v>23</v>
      </c>
      <c r="AM170" s="4">
        <v>23</v>
      </c>
      <c r="AN170" s="98">
        <v>0</v>
      </c>
      <c r="AO170" s="78">
        <v>0</v>
      </c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</row>
    <row r="171" spans="1:68" s="11" customFormat="1" ht="15" customHeight="1"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86"/>
      <c r="AB171" s="6"/>
      <c r="AC171" s="4">
        <v>7</v>
      </c>
      <c r="AD171" s="97">
        <v>43</v>
      </c>
      <c r="AE171" s="4">
        <v>41</v>
      </c>
      <c r="AF171" s="98">
        <v>2</v>
      </c>
      <c r="AG171" s="78">
        <v>4.7</v>
      </c>
      <c r="AH171" s="97">
        <v>36</v>
      </c>
      <c r="AI171" s="4">
        <v>32</v>
      </c>
      <c r="AJ171" s="98">
        <v>4</v>
      </c>
      <c r="AK171" s="78">
        <v>11.1</v>
      </c>
      <c r="AL171" s="97">
        <v>79</v>
      </c>
      <c r="AM171" s="4">
        <v>73</v>
      </c>
      <c r="AN171" s="98">
        <v>6</v>
      </c>
      <c r="AO171" s="78">
        <v>7.6</v>
      </c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</row>
    <row r="172" spans="1:68" s="11" customFormat="1" ht="15" customHeight="1"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3"/>
      <c r="V172" s="12"/>
      <c r="W172" s="12"/>
      <c r="X172" s="12"/>
      <c r="Y172" s="12"/>
      <c r="Z172" s="12"/>
      <c r="AA172" s="86"/>
      <c r="AB172" s="6"/>
      <c r="AC172" s="4">
        <v>8</v>
      </c>
      <c r="AD172" s="97">
        <v>67</v>
      </c>
      <c r="AE172" s="4">
        <v>66</v>
      </c>
      <c r="AF172" s="98">
        <v>1</v>
      </c>
      <c r="AG172" s="78">
        <v>1.5</v>
      </c>
      <c r="AH172" s="97">
        <v>41</v>
      </c>
      <c r="AI172" s="4">
        <v>39</v>
      </c>
      <c r="AJ172" s="98">
        <v>2</v>
      </c>
      <c r="AK172" s="78">
        <v>4.9000000000000004</v>
      </c>
      <c r="AL172" s="97">
        <v>108</v>
      </c>
      <c r="AM172" s="4">
        <v>105</v>
      </c>
      <c r="AN172" s="98">
        <v>3</v>
      </c>
      <c r="AO172" s="78">
        <v>2.8</v>
      </c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</row>
    <row r="173" spans="1:68" s="11" customFormat="1" ht="15" customHeight="1"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86"/>
      <c r="AB173" s="6"/>
      <c r="AC173" s="4">
        <v>9</v>
      </c>
      <c r="AD173" s="97">
        <v>70</v>
      </c>
      <c r="AE173" s="4">
        <v>67</v>
      </c>
      <c r="AF173" s="98">
        <v>3</v>
      </c>
      <c r="AG173" s="78">
        <v>4.3</v>
      </c>
      <c r="AH173" s="97">
        <v>43</v>
      </c>
      <c r="AI173" s="4">
        <v>42</v>
      </c>
      <c r="AJ173" s="98">
        <v>1</v>
      </c>
      <c r="AK173" s="78">
        <v>2.2999999999999998</v>
      </c>
      <c r="AL173" s="97">
        <v>113</v>
      </c>
      <c r="AM173" s="4">
        <v>109</v>
      </c>
      <c r="AN173" s="98">
        <v>4</v>
      </c>
      <c r="AO173" s="78">
        <v>3.5</v>
      </c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</row>
    <row r="174" spans="1:68" s="11" customFormat="1" ht="15" customHeight="1"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86"/>
      <c r="AB174" s="6"/>
      <c r="AC174" s="4">
        <v>10</v>
      </c>
      <c r="AD174" s="97">
        <v>59</v>
      </c>
      <c r="AE174" s="4">
        <v>58</v>
      </c>
      <c r="AF174" s="98">
        <v>1</v>
      </c>
      <c r="AG174" s="78">
        <v>1.7</v>
      </c>
      <c r="AH174" s="97">
        <v>38</v>
      </c>
      <c r="AI174" s="4">
        <v>34</v>
      </c>
      <c r="AJ174" s="98">
        <v>4</v>
      </c>
      <c r="AK174" s="78">
        <v>10.5</v>
      </c>
      <c r="AL174" s="97">
        <v>97</v>
      </c>
      <c r="AM174" s="4">
        <v>92</v>
      </c>
      <c r="AN174" s="98">
        <v>5</v>
      </c>
      <c r="AO174" s="78">
        <v>5.2</v>
      </c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</row>
    <row r="175" spans="1:68" s="11" customFormat="1" ht="15" customHeight="1"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86"/>
      <c r="AB175" s="6"/>
      <c r="AC175" s="4">
        <v>11</v>
      </c>
      <c r="AD175" s="97">
        <v>60</v>
      </c>
      <c r="AE175" s="4">
        <v>58</v>
      </c>
      <c r="AF175" s="98">
        <v>2</v>
      </c>
      <c r="AG175" s="78">
        <v>3.3</v>
      </c>
      <c r="AH175" s="97">
        <v>52</v>
      </c>
      <c r="AI175" s="4">
        <v>51</v>
      </c>
      <c r="AJ175" s="98">
        <v>1</v>
      </c>
      <c r="AK175" s="78">
        <v>1.9</v>
      </c>
      <c r="AL175" s="97">
        <v>112</v>
      </c>
      <c r="AM175" s="4">
        <v>109</v>
      </c>
      <c r="AN175" s="98">
        <v>3</v>
      </c>
      <c r="AO175" s="78">
        <v>2.7</v>
      </c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</row>
    <row r="176" spans="1:68" s="14" customFormat="1" ht="15" customHeight="1">
      <c r="A176" s="72" t="s">
        <v>47</v>
      </c>
      <c r="B176" s="99">
        <v>22</v>
      </c>
      <c r="C176" s="100">
        <v>23</v>
      </c>
      <c r="D176" s="100">
        <v>0</v>
      </c>
      <c r="E176" s="100">
        <v>1</v>
      </c>
      <c r="F176" s="100">
        <v>2</v>
      </c>
      <c r="G176" s="100">
        <v>3</v>
      </c>
      <c r="H176" s="100">
        <v>4</v>
      </c>
      <c r="I176" s="100">
        <v>5</v>
      </c>
      <c r="J176" s="100">
        <v>6</v>
      </c>
      <c r="K176" s="100">
        <v>7</v>
      </c>
      <c r="L176" s="100">
        <v>8</v>
      </c>
      <c r="M176" s="100">
        <v>9</v>
      </c>
      <c r="N176" s="100">
        <v>10</v>
      </c>
      <c r="O176" s="100">
        <v>11</v>
      </c>
      <c r="P176" s="100">
        <v>12</v>
      </c>
      <c r="Q176" s="100">
        <v>13</v>
      </c>
      <c r="R176" s="100">
        <v>14</v>
      </c>
      <c r="S176" s="100">
        <v>15</v>
      </c>
      <c r="T176" s="100">
        <v>16</v>
      </c>
      <c r="U176" s="100">
        <v>17</v>
      </c>
      <c r="V176" s="100">
        <v>18</v>
      </c>
      <c r="W176" s="100">
        <v>19</v>
      </c>
      <c r="X176" s="100">
        <v>20</v>
      </c>
      <c r="Y176" s="105">
        <v>21</v>
      </c>
      <c r="Z176" s="108" t="s">
        <v>48</v>
      </c>
      <c r="AA176" s="71"/>
      <c r="AB176" s="11"/>
      <c r="AC176" s="4">
        <v>12</v>
      </c>
      <c r="AD176" s="97">
        <v>50</v>
      </c>
      <c r="AE176" s="4">
        <v>48</v>
      </c>
      <c r="AF176" s="98">
        <v>2</v>
      </c>
      <c r="AG176" s="78">
        <v>4</v>
      </c>
      <c r="AH176" s="97">
        <v>45</v>
      </c>
      <c r="AI176" s="4">
        <v>43</v>
      </c>
      <c r="AJ176" s="98">
        <v>2</v>
      </c>
      <c r="AK176" s="78">
        <v>4.4000000000000004</v>
      </c>
      <c r="AL176" s="97">
        <v>95</v>
      </c>
      <c r="AM176" s="4">
        <v>91</v>
      </c>
      <c r="AN176" s="98">
        <v>4</v>
      </c>
      <c r="AO176" s="78">
        <v>4.2</v>
      </c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</row>
    <row r="177" spans="1:68" s="14" customFormat="1" ht="15" customHeight="1">
      <c r="A177" s="70" t="s">
        <v>49</v>
      </c>
      <c r="B177" s="101">
        <f t="shared" ref="B177:V177" si="34">SUM(B178:B179)</f>
        <v>16</v>
      </c>
      <c r="C177" s="102">
        <f t="shared" si="34"/>
        <v>22</v>
      </c>
      <c r="D177" s="102">
        <f t="shared" si="34"/>
        <v>4</v>
      </c>
      <c r="E177" s="102">
        <f t="shared" si="34"/>
        <v>2</v>
      </c>
      <c r="F177" s="102">
        <f t="shared" si="34"/>
        <v>3</v>
      </c>
      <c r="G177" s="102">
        <f t="shared" si="34"/>
        <v>4</v>
      </c>
      <c r="H177" s="102">
        <f t="shared" si="34"/>
        <v>1</v>
      </c>
      <c r="I177" s="102">
        <f t="shared" si="34"/>
        <v>6</v>
      </c>
      <c r="J177" s="102">
        <f t="shared" si="34"/>
        <v>14</v>
      </c>
      <c r="K177" s="102">
        <f t="shared" si="34"/>
        <v>43</v>
      </c>
      <c r="L177" s="102">
        <f t="shared" si="34"/>
        <v>67</v>
      </c>
      <c r="M177" s="102">
        <f t="shared" si="34"/>
        <v>70</v>
      </c>
      <c r="N177" s="102">
        <f t="shared" si="34"/>
        <v>59</v>
      </c>
      <c r="O177" s="102">
        <f t="shared" si="34"/>
        <v>60</v>
      </c>
      <c r="P177" s="102">
        <f t="shared" si="34"/>
        <v>50</v>
      </c>
      <c r="Q177" s="102">
        <f t="shared" si="34"/>
        <v>51</v>
      </c>
      <c r="R177" s="102">
        <f t="shared" si="34"/>
        <v>47</v>
      </c>
      <c r="S177" s="102">
        <f t="shared" si="34"/>
        <v>76</v>
      </c>
      <c r="T177" s="102">
        <f t="shared" si="34"/>
        <v>92</v>
      </c>
      <c r="U177" s="102">
        <f t="shared" si="34"/>
        <v>116</v>
      </c>
      <c r="V177" s="102">
        <f t="shared" si="34"/>
        <v>94</v>
      </c>
      <c r="W177" s="102">
        <f>SUM(W178:W179)</f>
        <v>43</v>
      </c>
      <c r="X177" s="102">
        <f>SUM(X178:X179)</f>
        <v>36</v>
      </c>
      <c r="Y177" s="106">
        <f>SUM(Y178:Y179)</f>
        <v>34</v>
      </c>
      <c r="Z177" s="109">
        <f t="shared" ref="Z177:Z179" si="35">SUM(B177:Y177)</f>
        <v>1010</v>
      </c>
      <c r="AA177" s="87"/>
      <c r="AB177" s="11"/>
      <c r="AC177" s="4">
        <v>13</v>
      </c>
      <c r="AD177" s="97">
        <v>51</v>
      </c>
      <c r="AE177" s="4">
        <v>48</v>
      </c>
      <c r="AF177" s="98">
        <v>3</v>
      </c>
      <c r="AG177" s="78">
        <v>5.9</v>
      </c>
      <c r="AH177" s="97">
        <v>48</v>
      </c>
      <c r="AI177" s="4">
        <v>46</v>
      </c>
      <c r="AJ177" s="98">
        <v>2</v>
      </c>
      <c r="AK177" s="78">
        <v>4.2</v>
      </c>
      <c r="AL177" s="97">
        <v>99</v>
      </c>
      <c r="AM177" s="4">
        <v>94</v>
      </c>
      <c r="AN177" s="98">
        <v>5</v>
      </c>
      <c r="AO177" s="78">
        <v>5.0999999999999996</v>
      </c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</row>
    <row r="178" spans="1:68" s="14" customFormat="1" ht="15" customHeight="1">
      <c r="A178" s="70" t="s">
        <v>44</v>
      </c>
      <c r="B178" s="101">
        <f>SUM(断面別!$B$117,断面別!$D$117)</f>
        <v>16</v>
      </c>
      <c r="C178" s="102">
        <f>SUM(断面別!$B$118,断面別!$D$118)</f>
        <v>22</v>
      </c>
      <c r="D178" s="102">
        <f>SUM(断面別!$B$119,断面別!$D$119)</f>
        <v>4</v>
      </c>
      <c r="E178" s="102">
        <f>SUM(断面別!$B$120,断面別!$D$20)</f>
        <v>2</v>
      </c>
      <c r="F178" s="102">
        <f>SUM(断面別!$B$121,断面別!$D$121)</f>
        <v>2</v>
      </c>
      <c r="G178" s="102">
        <f>SUM(断面別!$B$122,断面別!$D$122)</f>
        <v>3</v>
      </c>
      <c r="H178" s="102">
        <f>SUM(断面別!$B$123,断面別!$D$123)</f>
        <v>1</v>
      </c>
      <c r="I178" s="102">
        <f>SUM(断面別!$B$124,断面別!$D$124)</f>
        <v>5</v>
      </c>
      <c r="J178" s="102">
        <f>SUM(断面別!$B$125,断面別!$D$125)</f>
        <v>14</v>
      </c>
      <c r="K178" s="102">
        <f>SUM(断面別!$B$132,断面別!$D$132)</f>
        <v>41</v>
      </c>
      <c r="L178" s="102">
        <f>SUM(断面別!$B$139,断面別!$D$139)</f>
        <v>66</v>
      </c>
      <c r="M178" s="102">
        <f>SUM(断面別!$B$140,断面別!$D$140)</f>
        <v>67</v>
      </c>
      <c r="N178" s="102">
        <f>SUM(断面別!$B$141,断面別!$D$141)</f>
        <v>58</v>
      </c>
      <c r="O178" s="102">
        <f>SUM(断面別!$B$142,断面別!$D$142)</f>
        <v>58</v>
      </c>
      <c r="P178" s="102">
        <f>SUM(断面別!$B$143,断面別!$D$143)</f>
        <v>48</v>
      </c>
      <c r="Q178" s="102">
        <f>SUM(断面別!$B$144,断面別!$D$144)</f>
        <v>48</v>
      </c>
      <c r="R178" s="102">
        <f>SUM(断面別!$B$145,断面別!$D$145)</f>
        <v>43</v>
      </c>
      <c r="S178" s="102">
        <f>SUM(断面別!$B$146,断面別!$D$146)</f>
        <v>70</v>
      </c>
      <c r="T178" s="102">
        <f>SUM(断面別!$B$147,断面別!$D$147)</f>
        <v>89</v>
      </c>
      <c r="U178" s="102">
        <f>SUM(断面別!$B$154,断面別!$D$154)</f>
        <v>115</v>
      </c>
      <c r="V178" s="102">
        <f>SUM(断面別!$B$161,断面別!$D$161)</f>
        <v>93</v>
      </c>
      <c r="W178" s="102">
        <f>SUM(断面別!$B$162,断面別!$D$162)</f>
        <v>43</v>
      </c>
      <c r="X178" s="102">
        <f>SUM(断面別!$B$163,断面別!$D$163)</f>
        <v>35</v>
      </c>
      <c r="Y178" s="106">
        <f>SUM(断面別!$B$164,断面別!$D$164)</f>
        <v>34</v>
      </c>
      <c r="Z178" s="109">
        <f t="shared" si="35"/>
        <v>977</v>
      </c>
      <c r="AA178" s="87"/>
      <c r="AB178" s="11"/>
      <c r="AC178" s="4">
        <v>14</v>
      </c>
      <c r="AD178" s="97">
        <v>47</v>
      </c>
      <c r="AE178" s="4">
        <v>43</v>
      </c>
      <c r="AF178" s="98">
        <v>4</v>
      </c>
      <c r="AG178" s="78">
        <v>8.5</v>
      </c>
      <c r="AH178" s="97">
        <v>54</v>
      </c>
      <c r="AI178" s="4">
        <v>51</v>
      </c>
      <c r="AJ178" s="98">
        <v>3</v>
      </c>
      <c r="AK178" s="78">
        <v>5.6</v>
      </c>
      <c r="AL178" s="97">
        <v>101</v>
      </c>
      <c r="AM178" s="4">
        <v>94</v>
      </c>
      <c r="AN178" s="98">
        <v>7</v>
      </c>
      <c r="AO178" s="78">
        <v>6.9</v>
      </c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</row>
    <row r="179" spans="1:68" s="14" customFormat="1" ht="15" customHeight="1">
      <c r="A179" s="70" t="s">
        <v>45</v>
      </c>
      <c r="B179" s="101">
        <f>SUM(断面別!$C$117,断面別!$E$117)</f>
        <v>0</v>
      </c>
      <c r="C179" s="102">
        <f>SUM(断面別!$C$118,断面別!$E$118)</f>
        <v>0</v>
      </c>
      <c r="D179" s="102">
        <f>SUM(断面別!$C$119,断面別!$E$119)</f>
        <v>0</v>
      </c>
      <c r="E179" s="102">
        <f>SUM(断面別!$C$120,断面別!$E$20)</f>
        <v>0</v>
      </c>
      <c r="F179" s="102">
        <f>SUM(断面別!$C$121,断面別!$E$121)</f>
        <v>1</v>
      </c>
      <c r="G179" s="102">
        <f>SUM(断面別!$C$122,断面別!$E$122)</f>
        <v>1</v>
      </c>
      <c r="H179" s="102">
        <f>SUM(断面別!$C$123,断面別!$E$123)</f>
        <v>0</v>
      </c>
      <c r="I179" s="102">
        <f>SUM(断面別!$C$124,断面別!$E$124)</f>
        <v>1</v>
      </c>
      <c r="J179" s="102">
        <f>SUM(断面別!$C$125,断面別!$E$125)</f>
        <v>0</v>
      </c>
      <c r="K179" s="102">
        <f>SUM(断面別!$C$132,断面別!$E$132)</f>
        <v>2</v>
      </c>
      <c r="L179" s="102">
        <f>SUM(断面別!$C$139,断面別!$E$139)</f>
        <v>1</v>
      </c>
      <c r="M179" s="102">
        <f>SUM(断面別!$C$140,断面別!$E$140)</f>
        <v>3</v>
      </c>
      <c r="N179" s="102">
        <f>SUM(断面別!$C$141,断面別!$E$141)</f>
        <v>1</v>
      </c>
      <c r="O179" s="102">
        <f>SUM(断面別!$C$142,断面別!$E$142)</f>
        <v>2</v>
      </c>
      <c r="P179" s="102">
        <f>SUM(断面別!$C$143,断面別!$E$143)</f>
        <v>2</v>
      </c>
      <c r="Q179" s="102">
        <f>SUM(断面別!$C$144,断面別!$E$144)</f>
        <v>3</v>
      </c>
      <c r="R179" s="102">
        <f>SUM(断面別!$C$145,断面別!$E$145)</f>
        <v>4</v>
      </c>
      <c r="S179" s="102">
        <f>SUM(断面別!$C$146,断面別!$E$146)</f>
        <v>6</v>
      </c>
      <c r="T179" s="102">
        <f>SUM(断面別!$C$147,断面別!$E$147)</f>
        <v>3</v>
      </c>
      <c r="U179" s="102">
        <f>SUM(断面別!$C$154,断面別!$E$154)</f>
        <v>1</v>
      </c>
      <c r="V179" s="102">
        <f>SUM(断面別!$C$161,断面別!$E$161)</f>
        <v>1</v>
      </c>
      <c r="W179" s="102">
        <f>SUM(断面別!$C$162,断面別!$E$162)</f>
        <v>0</v>
      </c>
      <c r="X179" s="102">
        <f>SUM(断面別!$C$163,断面別!$E$163)</f>
        <v>1</v>
      </c>
      <c r="Y179" s="106">
        <f>SUM(断面別!$C$164,断面別!$E$164)</f>
        <v>0</v>
      </c>
      <c r="Z179" s="109">
        <f t="shared" si="35"/>
        <v>33</v>
      </c>
      <c r="AA179" s="87"/>
      <c r="AB179" s="11"/>
      <c r="AC179" s="4">
        <v>15</v>
      </c>
      <c r="AD179" s="97">
        <v>76</v>
      </c>
      <c r="AE179" s="4">
        <v>70</v>
      </c>
      <c r="AF179" s="98">
        <v>6</v>
      </c>
      <c r="AG179" s="78">
        <v>7.9</v>
      </c>
      <c r="AH179" s="97">
        <v>64</v>
      </c>
      <c r="AI179" s="4">
        <v>61</v>
      </c>
      <c r="AJ179" s="98">
        <v>3</v>
      </c>
      <c r="AK179" s="78">
        <v>4.7</v>
      </c>
      <c r="AL179" s="97">
        <v>140</v>
      </c>
      <c r="AM179" s="4">
        <v>131</v>
      </c>
      <c r="AN179" s="98">
        <v>9</v>
      </c>
      <c r="AO179" s="78">
        <v>6.4</v>
      </c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</row>
    <row r="180" spans="1:68" s="14" customFormat="1" ht="15" customHeight="1">
      <c r="A180" s="18" t="s">
        <v>46</v>
      </c>
      <c r="B180" s="103">
        <f t="shared" ref="B180:Y180" si="36">IF(B179=0,0,ROUND(B179/B177*100,1))</f>
        <v>0</v>
      </c>
      <c r="C180" s="104">
        <f t="shared" si="36"/>
        <v>0</v>
      </c>
      <c r="D180" s="104">
        <f t="shared" si="36"/>
        <v>0</v>
      </c>
      <c r="E180" s="104">
        <f t="shared" si="36"/>
        <v>0</v>
      </c>
      <c r="F180" s="104">
        <f t="shared" si="36"/>
        <v>33.299999999999997</v>
      </c>
      <c r="G180" s="104">
        <f t="shared" si="36"/>
        <v>25</v>
      </c>
      <c r="H180" s="104">
        <f t="shared" si="36"/>
        <v>0</v>
      </c>
      <c r="I180" s="104">
        <f t="shared" si="36"/>
        <v>16.7</v>
      </c>
      <c r="J180" s="104">
        <f t="shared" si="36"/>
        <v>0</v>
      </c>
      <c r="K180" s="104">
        <f t="shared" si="36"/>
        <v>4.7</v>
      </c>
      <c r="L180" s="104">
        <f t="shared" si="36"/>
        <v>1.5</v>
      </c>
      <c r="M180" s="104">
        <f t="shared" si="36"/>
        <v>4.3</v>
      </c>
      <c r="N180" s="104">
        <f t="shared" si="36"/>
        <v>1.7</v>
      </c>
      <c r="O180" s="104">
        <f t="shared" si="36"/>
        <v>3.3</v>
      </c>
      <c r="P180" s="104">
        <f t="shared" si="36"/>
        <v>4</v>
      </c>
      <c r="Q180" s="104">
        <f t="shared" si="36"/>
        <v>5.9</v>
      </c>
      <c r="R180" s="104">
        <f t="shared" si="36"/>
        <v>8.5</v>
      </c>
      <c r="S180" s="104">
        <f t="shared" si="36"/>
        <v>7.9</v>
      </c>
      <c r="T180" s="104">
        <f t="shared" si="36"/>
        <v>3.3</v>
      </c>
      <c r="U180" s="104">
        <f t="shared" si="36"/>
        <v>0.9</v>
      </c>
      <c r="V180" s="104">
        <f t="shared" si="36"/>
        <v>1.1000000000000001</v>
      </c>
      <c r="W180" s="104">
        <f t="shared" si="36"/>
        <v>0</v>
      </c>
      <c r="X180" s="104">
        <f t="shared" si="36"/>
        <v>2.8</v>
      </c>
      <c r="Y180" s="107">
        <f t="shared" si="36"/>
        <v>0</v>
      </c>
      <c r="Z180" s="110">
        <f t="shared" ref="Z180" si="37">IF(Z179=0,0,Z179/Z177*100)</f>
        <v>3.2673267326732676</v>
      </c>
      <c r="AA180" s="88"/>
      <c r="AB180" s="11"/>
      <c r="AC180" s="4">
        <v>16</v>
      </c>
      <c r="AD180" s="97">
        <v>92</v>
      </c>
      <c r="AE180" s="4">
        <v>89</v>
      </c>
      <c r="AF180" s="98">
        <v>3</v>
      </c>
      <c r="AG180" s="78">
        <v>3.3</v>
      </c>
      <c r="AH180" s="97">
        <v>43</v>
      </c>
      <c r="AI180" s="4">
        <v>40</v>
      </c>
      <c r="AJ180" s="98">
        <v>3</v>
      </c>
      <c r="AK180" s="78">
        <v>7</v>
      </c>
      <c r="AL180" s="97">
        <v>135</v>
      </c>
      <c r="AM180" s="4">
        <v>129</v>
      </c>
      <c r="AN180" s="98">
        <v>6</v>
      </c>
      <c r="AO180" s="78">
        <v>4.4000000000000004</v>
      </c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</row>
    <row r="181" spans="1:68" s="17" customFormat="1" ht="1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6"/>
      <c r="V181" s="15"/>
      <c r="W181" s="15"/>
      <c r="X181" s="15"/>
      <c r="Y181" s="15"/>
      <c r="Z181" s="15"/>
      <c r="AA181" s="15"/>
      <c r="AB181" s="11"/>
      <c r="AC181" s="4">
        <v>17</v>
      </c>
      <c r="AD181" s="97">
        <v>116</v>
      </c>
      <c r="AE181" s="4">
        <v>115</v>
      </c>
      <c r="AF181" s="98">
        <v>1</v>
      </c>
      <c r="AG181" s="78">
        <v>0.9</v>
      </c>
      <c r="AH181" s="97">
        <v>65</v>
      </c>
      <c r="AI181" s="4">
        <v>65</v>
      </c>
      <c r="AJ181" s="98">
        <v>0</v>
      </c>
      <c r="AK181" s="78">
        <v>0</v>
      </c>
      <c r="AL181" s="97">
        <v>181</v>
      </c>
      <c r="AM181" s="4">
        <v>180</v>
      </c>
      <c r="AN181" s="98">
        <v>1</v>
      </c>
      <c r="AO181" s="78">
        <v>0.6</v>
      </c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</row>
    <row r="182" spans="1:68" s="17" customFormat="1" ht="1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1"/>
      <c r="AC182" s="4">
        <v>18</v>
      </c>
      <c r="AD182" s="97">
        <v>94</v>
      </c>
      <c r="AE182" s="4">
        <v>93</v>
      </c>
      <c r="AF182" s="98">
        <v>1</v>
      </c>
      <c r="AG182" s="78">
        <v>1.1000000000000001</v>
      </c>
      <c r="AH182" s="97">
        <v>52</v>
      </c>
      <c r="AI182" s="4">
        <v>51</v>
      </c>
      <c r="AJ182" s="98">
        <v>1</v>
      </c>
      <c r="AK182" s="78">
        <v>1.9</v>
      </c>
      <c r="AL182" s="97">
        <v>146</v>
      </c>
      <c r="AM182" s="4">
        <v>144</v>
      </c>
      <c r="AN182" s="98">
        <v>2</v>
      </c>
      <c r="AO182" s="78">
        <v>1.4</v>
      </c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</row>
    <row r="183" spans="1:68" s="17" customFormat="1" ht="1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1"/>
      <c r="AC183" s="4">
        <v>19</v>
      </c>
      <c r="AD183" s="97">
        <v>43</v>
      </c>
      <c r="AE183" s="4">
        <v>43</v>
      </c>
      <c r="AF183" s="98">
        <v>0</v>
      </c>
      <c r="AG183" s="78">
        <v>0</v>
      </c>
      <c r="AH183" s="97">
        <v>28</v>
      </c>
      <c r="AI183" s="4">
        <v>28</v>
      </c>
      <c r="AJ183" s="98">
        <v>0</v>
      </c>
      <c r="AK183" s="78">
        <v>0</v>
      </c>
      <c r="AL183" s="97">
        <v>71</v>
      </c>
      <c r="AM183" s="4">
        <v>71</v>
      </c>
      <c r="AN183" s="98">
        <v>0</v>
      </c>
      <c r="AO183" s="78">
        <v>0</v>
      </c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</row>
    <row r="184" spans="1:68" s="17" customFormat="1" ht="1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1"/>
      <c r="AC184" s="4">
        <v>20</v>
      </c>
      <c r="AD184" s="97">
        <v>36</v>
      </c>
      <c r="AE184" s="4">
        <v>35</v>
      </c>
      <c r="AF184" s="98">
        <v>1</v>
      </c>
      <c r="AG184" s="78">
        <v>2.8</v>
      </c>
      <c r="AH184" s="97">
        <v>29</v>
      </c>
      <c r="AI184" s="4">
        <v>29</v>
      </c>
      <c r="AJ184" s="98">
        <v>0</v>
      </c>
      <c r="AK184" s="78">
        <v>0</v>
      </c>
      <c r="AL184" s="97">
        <v>65</v>
      </c>
      <c r="AM184" s="4">
        <v>64</v>
      </c>
      <c r="AN184" s="98">
        <v>1</v>
      </c>
      <c r="AO184" s="78">
        <v>1.5</v>
      </c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</row>
    <row r="185" spans="1:68" s="17" customFormat="1" ht="1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1"/>
      <c r="AC185" s="4">
        <v>21</v>
      </c>
      <c r="AD185" s="97">
        <v>34</v>
      </c>
      <c r="AE185" s="4">
        <v>34</v>
      </c>
      <c r="AF185" s="98">
        <v>0</v>
      </c>
      <c r="AG185" s="78">
        <v>0</v>
      </c>
      <c r="AH185" s="97">
        <v>13</v>
      </c>
      <c r="AI185" s="4">
        <v>13</v>
      </c>
      <c r="AJ185" s="98">
        <v>0</v>
      </c>
      <c r="AK185" s="78">
        <v>0</v>
      </c>
      <c r="AL185" s="97">
        <v>47</v>
      </c>
      <c r="AM185" s="4">
        <v>47</v>
      </c>
      <c r="AN185" s="98">
        <v>0</v>
      </c>
      <c r="AO185" s="78">
        <v>0</v>
      </c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</row>
    <row r="186" spans="1:68" s="17" customFormat="1" ht="1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1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</row>
    <row r="187" spans="1:68" s="17" customFormat="1" ht="1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1"/>
      <c r="AC187" s="120" t="s">
        <v>98</v>
      </c>
      <c r="AD187" s="121">
        <f>SUM(AD171:AD182)</f>
        <v>825</v>
      </c>
      <c r="AE187" s="121">
        <f t="shared" ref="AE187:AN187" si="38">SUM(AE171:AE182)</f>
        <v>796</v>
      </c>
      <c r="AF187" s="121">
        <f t="shared" si="38"/>
        <v>29</v>
      </c>
      <c r="AG187" s="122">
        <f>AF187/AD187</f>
        <v>3.5151515151515149E-2</v>
      </c>
      <c r="AH187" s="121">
        <f t="shared" ref="AH187" si="39">SUM(AH171:AH182)</f>
        <v>581</v>
      </c>
      <c r="AI187" s="121">
        <f t="shared" si="38"/>
        <v>555</v>
      </c>
      <c r="AJ187" s="121">
        <f t="shared" si="38"/>
        <v>26</v>
      </c>
      <c r="AK187" s="122">
        <f t="shared" ref="AK187" si="40">AJ187/AH187</f>
        <v>4.4750430292598967E-2</v>
      </c>
      <c r="AL187" s="121">
        <f t="shared" ref="AL187" si="41">SUM(AL171:AL182)</f>
        <v>1406</v>
      </c>
      <c r="AM187" s="121">
        <f t="shared" si="38"/>
        <v>1351</v>
      </c>
      <c r="AN187" s="121">
        <f t="shared" si="38"/>
        <v>55</v>
      </c>
      <c r="AO187" s="122">
        <f t="shared" ref="AO187" si="42">AN187/AL187</f>
        <v>3.9118065433854911E-2</v>
      </c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</row>
    <row r="188" spans="1:68" s="17" customFormat="1" ht="1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1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</row>
    <row r="189" spans="1:68" s="17" customFormat="1" ht="1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1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</row>
    <row r="190" spans="1:68" s="17" customFormat="1" ht="1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1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</row>
    <row r="191" spans="1:68" s="17" customFormat="1" ht="1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1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</row>
    <row r="192" spans="1:68" s="17" customFormat="1" ht="1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1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</row>
    <row r="193" spans="1:68" s="17" customFormat="1" ht="1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1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</row>
    <row r="194" spans="1:68" s="17" customFormat="1" ht="1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1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</row>
    <row r="195" spans="1:68" s="17" customFormat="1" ht="1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6"/>
      <c r="V195" s="15"/>
      <c r="W195" s="15"/>
      <c r="X195" s="15"/>
      <c r="Y195" s="15"/>
      <c r="Z195" s="15"/>
      <c r="AA195" s="15"/>
      <c r="AB195" s="1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</row>
    <row r="196" spans="1:68" s="17" customFormat="1" ht="1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</row>
    <row r="197" spans="1:68" s="17" customFormat="1" ht="1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</row>
    <row r="198" spans="1:68" s="17" customFormat="1" ht="1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</row>
    <row r="199" spans="1:68" s="14" customFormat="1" ht="15" customHeight="1">
      <c r="A199" s="72" t="s">
        <v>47</v>
      </c>
      <c r="B199" s="99">
        <v>22</v>
      </c>
      <c r="C199" s="100">
        <v>23</v>
      </c>
      <c r="D199" s="100">
        <v>0</v>
      </c>
      <c r="E199" s="100">
        <v>1</v>
      </c>
      <c r="F199" s="100">
        <v>2</v>
      </c>
      <c r="G199" s="100">
        <v>3</v>
      </c>
      <c r="H199" s="100">
        <v>4</v>
      </c>
      <c r="I199" s="100">
        <v>5</v>
      </c>
      <c r="J199" s="100">
        <v>6</v>
      </c>
      <c r="K199" s="100">
        <v>7</v>
      </c>
      <c r="L199" s="100">
        <v>8</v>
      </c>
      <c r="M199" s="100">
        <v>9</v>
      </c>
      <c r="N199" s="100">
        <v>10</v>
      </c>
      <c r="O199" s="100">
        <v>11</v>
      </c>
      <c r="P199" s="100">
        <v>12</v>
      </c>
      <c r="Q199" s="100">
        <v>13</v>
      </c>
      <c r="R199" s="100">
        <v>14</v>
      </c>
      <c r="S199" s="100">
        <v>15</v>
      </c>
      <c r="T199" s="100">
        <v>16</v>
      </c>
      <c r="U199" s="100">
        <v>17</v>
      </c>
      <c r="V199" s="100">
        <v>18</v>
      </c>
      <c r="W199" s="100">
        <v>19</v>
      </c>
      <c r="X199" s="100">
        <v>20</v>
      </c>
      <c r="Y199" s="105">
        <v>21</v>
      </c>
      <c r="Z199" s="108" t="s">
        <v>48</v>
      </c>
      <c r="AA199" s="71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</row>
    <row r="200" spans="1:68" s="14" customFormat="1" ht="15" customHeight="1">
      <c r="A200" s="70" t="s">
        <v>49</v>
      </c>
      <c r="B200" s="101">
        <f t="shared" ref="B200:V200" si="43">SUM(B201:B202)</f>
        <v>13</v>
      </c>
      <c r="C200" s="102">
        <f t="shared" si="43"/>
        <v>2</v>
      </c>
      <c r="D200" s="102">
        <f t="shared" si="43"/>
        <v>8</v>
      </c>
      <c r="E200" s="102">
        <f t="shared" si="43"/>
        <v>2</v>
      </c>
      <c r="F200" s="102">
        <f t="shared" si="43"/>
        <v>2</v>
      </c>
      <c r="G200" s="102">
        <f t="shared" si="43"/>
        <v>1</v>
      </c>
      <c r="H200" s="102">
        <f t="shared" si="43"/>
        <v>4</v>
      </c>
      <c r="I200" s="102">
        <f t="shared" si="43"/>
        <v>4</v>
      </c>
      <c r="J200" s="102">
        <f t="shared" si="43"/>
        <v>9</v>
      </c>
      <c r="K200" s="102">
        <f t="shared" si="43"/>
        <v>36</v>
      </c>
      <c r="L200" s="102">
        <f t="shared" si="43"/>
        <v>41</v>
      </c>
      <c r="M200" s="102">
        <f t="shared" si="43"/>
        <v>43</v>
      </c>
      <c r="N200" s="102">
        <f t="shared" si="43"/>
        <v>38</v>
      </c>
      <c r="O200" s="102">
        <f t="shared" si="43"/>
        <v>52</v>
      </c>
      <c r="P200" s="102">
        <f t="shared" si="43"/>
        <v>45</v>
      </c>
      <c r="Q200" s="102">
        <f t="shared" si="43"/>
        <v>48</v>
      </c>
      <c r="R200" s="102">
        <f t="shared" si="43"/>
        <v>54</v>
      </c>
      <c r="S200" s="102">
        <f t="shared" si="43"/>
        <v>64</v>
      </c>
      <c r="T200" s="102">
        <f t="shared" si="43"/>
        <v>43</v>
      </c>
      <c r="U200" s="102">
        <f t="shared" si="43"/>
        <v>65</v>
      </c>
      <c r="V200" s="102">
        <f t="shared" si="43"/>
        <v>52</v>
      </c>
      <c r="W200" s="102">
        <f>SUM(W201:W202)</f>
        <v>28</v>
      </c>
      <c r="X200" s="102">
        <f>SUM(X201:X202)</f>
        <v>29</v>
      </c>
      <c r="Y200" s="106">
        <f>SUM(Y201:Y202)</f>
        <v>13</v>
      </c>
      <c r="Z200" s="109">
        <f t="shared" ref="Z200:Z202" si="44">SUM(B200:Y200)</f>
        <v>696</v>
      </c>
      <c r="AA200" s="87"/>
      <c r="AB200" s="17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</row>
    <row r="201" spans="1:68" s="14" customFormat="1" ht="15" customHeight="1">
      <c r="A201" s="70" t="s">
        <v>44</v>
      </c>
      <c r="B201" s="101">
        <f>SUM(断面別!$I$117,断面別!$K$117)</f>
        <v>13</v>
      </c>
      <c r="C201" s="102">
        <f>SUM(断面別!$I$118,断面別!$K$118)</f>
        <v>2</v>
      </c>
      <c r="D201" s="102">
        <f>SUM(断面別!$I$119,断面別!$K$119)</f>
        <v>8</v>
      </c>
      <c r="E201" s="102">
        <f>SUM(断面別!$I$120,断面別!$K$120)</f>
        <v>2</v>
      </c>
      <c r="F201" s="102">
        <f>SUM(断面別!$I$121,断面別!$K$121)</f>
        <v>1</v>
      </c>
      <c r="G201" s="102">
        <f>SUM(断面別!$I$122,断面別!$K$122)</f>
        <v>1</v>
      </c>
      <c r="H201" s="102">
        <f>SUM(断面別!$I$123,断面別!$K$123)</f>
        <v>4</v>
      </c>
      <c r="I201" s="102">
        <f>SUM(断面別!$I$124,断面別!$K$124)</f>
        <v>3</v>
      </c>
      <c r="J201" s="102">
        <f>SUM(断面別!$I$125,断面別!$K$125)</f>
        <v>9</v>
      </c>
      <c r="K201" s="102">
        <f>SUM(断面別!$I$132,断面別!$K$132)</f>
        <v>32</v>
      </c>
      <c r="L201" s="102">
        <f>SUM(断面別!$I$139,断面別!$K$139)</f>
        <v>39</v>
      </c>
      <c r="M201" s="102">
        <f>SUM(断面別!$I$140,断面別!$K$140)</f>
        <v>42</v>
      </c>
      <c r="N201" s="102">
        <f>SUM(断面別!$I$141,断面別!$K$141)</f>
        <v>34</v>
      </c>
      <c r="O201" s="102">
        <f>SUM(断面別!$I$142,断面別!$K$142)</f>
        <v>51</v>
      </c>
      <c r="P201" s="102">
        <f>SUM(断面別!$I$143,断面別!$K$143)</f>
        <v>43</v>
      </c>
      <c r="Q201" s="102">
        <f>SUM(断面別!$I$144,断面別!$K$144)</f>
        <v>46</v>
      </c>
      <c r="R201" s="102">
        <f>SUM(断面別!$I$145,断面別!$K$145)</f>
        <v>51</v>
      </c>
      <c r="S201" s="102">
        <f>SUM(断面別!$I$146,断面別!$K$146)</f>
        <v>61</v>
      </c>
      <c r="T201" s="102">
        <f>SUM(断面別!$I$147,断面別!$K$147)</f>
        <v>40</v>
      </c>
      <c r="U201" s="102">
        <f>SUM(断面別!$I$154,断面別!$K$154)</f>
        <v>65</v>
      </c>
      <c r="V201" s="102">
        <f>SUM(断面別!$I$161,断面別!$K$161)</f>
        <v>51</v>
      </c>
      <c r="W201" s="102">
        <f>SUM(断面別!$I$162,断面別!$K$162)</f>
        <v>28</v>
      </c>
      <c r="X201" s="102">
        <f>SUM(断面別!$I$163,断面別!$K$163)</f>
        <v>29</v>
      </c>
      <c r="Y201" s="106">
        <f>SUM(断面別!$I$164,断面別!$K$164)</f>
        <v>13</v>
      </c>
      <c r="Z201" s="109">
        <f t="shared" si="44"/>
        <v>668</v>
      </c>
      <c r="AA201" s="87"/>
      <c r="AB201" s="17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</row>
    <row r="202" spans="1:68" s="14" customFormat="1" ht="15" customHeight="1">
      <c r="A202" s="70" t="s">
        <v>45</v>
      </c>
      <c r="B202" s="101">
        <f>SUM(断面別!$J$117,断面別!$L$117)</f>
        <v>0</v>
      </c>
      <c r="C202" s="102">
        <f>SUM(断面別!$J$118,断面別!$L$118)</f>
        <v>0</v>
      </c>
      <c r="D202" s="102">
        <f>SUM(断面別!$J$119,断面別!$L$119)</f>
        <v>0</v>
      </c>
      <c r="E202" s="102">
        <f>SUM(断面別!$J$120,断面別!$L$120)</f>
        <v>0</v>
      </c>
      <c r="F202" s="102">
        <f>SUM(断面別!$J$121,断面別!$L$121)</f>
        <v>1</v>
      </c>
      <c r="G202" s="102">
        <f>SUM(断面別!$J$122,断面別!$L$122)</f>
        <v>0</v>
      </c>
      <c r="H202" s="102">
        <f>SUM(断面別!$J$123,断面別!$L$123)</f>
        <v>0</v>
      </c>
      <c r="I202" s="102">
        <f>SUM(断面別!$J$124,断面別!$L$124)</f>
        <v>1</v>
      </c>
      <c r="J202" s="102">
        <f>SUM(断面別!$J$125,断面別!$L$125)</f>
        <v>0</v>
      </c>
      <c r="K202" s="102">
        <f>SUM(断面別!$J$132,断面別!$L$132)</f>
        <v>4</v>
      </c>
      <c r="L202" s="102">
        <f>SUM(断面別!$J$139,断面別!$L$139)</f>
        <v>2</v>
      </c>
      <c r="M202" s="102">
        <f>SUM(断面別!$J$140,断面別!$L$140)</f>
        <v>1</v>
      </c>
      <c r="N202" s="102">
        <f>SUM(断面別!$J$141,断面別!$L$141)</f>
        <v>4</v>
      </c>
      <c r="O202" s="102">
        <f>SUM(断面別!$J$142,断面別!$L$142)</f>
        <v>1</v>
      </c>
      <c r="P202" s="102">
        <f>SUM(断面別!$J$143,断面別!$L$143)</f>
        <v>2</v>
      </c>
      <c r="Q202" s="102">
        <f>SUM(断面別!$J$144,断面別!$L$144)</f>
        <v>2</v>
      </c>
      <c r="R202" s="102">
        <f>SUM(断面別!$J$145,断面別!$L$145)</f>
        <v>3</v>
      </c>
      <c r="S202" s="102">
        <f>SUM(断面別!$J$146,断面別!$L$146)</f>
        <v>3</v>
      </c>
      <c r="T202" s="102">
        <f>SUM(断面別!$J$147,断面別!$L$147)</f>
        <v>3</v>
      </c>
      <c r="U202" s="102">
        <f>SUM(断面別!$J$154,断面別!$L$154)</f>
        <v>0</v>
      </c>
      <c r="V202" s="102">
        <f>SUM(断面別!$J$161,断面別!$L$161)</f>
        <v>1</v>
      </c>
      <c r="W202" s="102">
        <f>SUM(断面別!$J$162,断面別!$L$162)</f>
        <v>0</v>
      </c>
      <c r="X202" s="102">
        <f>SUM(断面別!$J$163,断面別!$L$163)</f>
        <v>0</v>
      </c>
      <c r="Y202" s="106">
        <f>SUM(断面別!$J$164,断面別!$L$164)</f>
        <v>0</v>
      </c>
      <c r="Z202" s="109">
        <f t="shared" si="44"/>
        <v>28</v>
      </c>
      <c r="AA202" s="87"/>
      <c r="AB202" s="17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</row>
    <row r="203" spans="1:68" s="14" customFormat="1" ht="15" customHeight="1">
      <c r="A203" s="18" t="s">
        <v>46</v>
      </c>
      <c r="B203" s="103">
        <f t="shared" ref="B203:Y203" si="45">IF(B202=0,0,ROUND(B202/B200*100,1))</f>
        <v>0</v>
      </c>
      <c r="C203" s="104">
        <f t="shared" si="45"/>
        <v>0</v>
      </c>
      <c r="D203" s="104">
        <f t="shared" si="45"/>
        <v>0</v>
      </c>
      <c r="E203" s="104">
        <f t="shared" si="45"/>
        <v>0</v>
      </c>
      <c r="F203" s="104">
        <f t="shared" si="45"/>
        <v>50</v>
      </c>
      <c r="G203" s="104">
        <f t="shared" si="45"/>
        <v>0</v>
      </c>
      <c r="H203" s="104">
        <f t="shared" si="45"/>
        <v>0</v>
      </c>
      <c r="I203" s="104">
        <f t="shared" si="45"/>
        <v>25</v>
      </c>
      <c r="J203" s="104">
        <f t="shared" si="45"/>
        <v>0</v>
      </c>
      <c r="K203" s="104">
        <f t="shared" si="45"/>
        <v>11.1</v>
      </c>
      <c r="L203" s="104">
        <f t="shared" si="45"/>
        <v>4.9000000000000004</v>
      </c>
      <c r="M203" s="104">
        <f t="shared" si="45"/>
        <v>2.2999999999999998</v>
      </c>
      <c r="N203" s="104">
        <f t="shared" si="45"/>
        <v>10.5</v>
      </c>
      <c r="O203" s="104">
        <f t="shared" si="45"/>
        <v>1.9</v>
      </c>
      <c r="P203" s="104">
        <f t="shared" si="45"/>
        <v>4.4000000000000004</v>
      </c>
      <c r="Q203" s="104">
        <f t="shared" si="45"/>
        <v>4.2</v>
      </c>
      <c r="R203" s="104">
        <f t="shared" si="45"/>
        <v>5.6</v>
      </c>
      <c r="S203" s="104">
        <f t="shared" si="45"/>
        <v>4.7</v>
      </c>
      <c r="T203" s="104">
        <f t="shared" si="45"/>
        <v>7</v>
      </c>
      <c r="U203" s="104">
        <f t="shared" si="45"/>
        <v>0</v>
      </c>
      <c r="V203" s="104">
        <f t="shared" si="45"/>
        <v>1.9</v>
      </c>
      <c r="W203" s="104">
        <f t="shared" si="45"/>
        <v>0</v>
      </c>
      <c r="X203" s="104">
        <f t="shared" si="45"/>
        <v>0</v>
      </c>
      <c r="Y203" s="107">
        <f t="shared" si="45"/>
        <v>0</v>
      </c>
      <c r="Z203" s="110">
        <f t="shared" ref="Z203" si="46">IF(Z202=0,0,Z202/Z200*100)</f>
        <v>4.0229885057471266</v>
      </c>
      <c r="AA203" s="88"/>
      <c r="AB203" s="17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</row>
    <row r="204" spans="1:68" s="17" customFormat="1" ht="1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6"/>
      <c r="V204" s="15"/>
      <c r="W204" s="15"/>
      <c r="X204" s="15"/>
      <c r="Y204" s="15"/>
      <c r="Z204" s="15"/>
      <c r="AA204" s="15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</row>
    <row r="205" spans="1:68" s="17" customFormat="1" ht="1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</row>
    <row r="206" spans="1:68" s="17" customFormat="1" ht="1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</row>
    <row r="207" spans="1:68" s="17" customFormat="1" ht="1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</row>
    <row r="208" spans="1:68" s="17" customFormat="1" ht="1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</row>
    <row r="209" spans="1:68" s="17" customFormat="1" ht="1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</row>
    <row r="210" spans="1:68" s="17" customFormat="1" ht="1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</row>
    <row r="211" spans="1:68" s="17" customFormat="1" ht="1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</row>
    <row r="212" spans="1:68" s="17" customFormat="1" ht="1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</row>
    <row r="213" spans="1:68" s="17" customFormat="1" ht="1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</row>
    <row r="214" spans="1:68" s="17" customFormat="1" ht="1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</row>
    <row r="215" spans="1:68" s="17" customFormat="1" ht="1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</row>
    <row r="216" spans="1:68" s="17" customFormat="1" ht="1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</row>
    <row r="217" spans="1:68" s="17" customFormat="1" ht="1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</row>
    <row r="218" spans="1:68" s="17" customFormat="1" ht="1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6"/>
      <c r="V218" s="15"/>
      <c r="W218" s="15"/>
      <c r="X218" s="15"/>
      <c r="Y218" s="15"/>
      <c r="Z218" s="15"/>
      <c r="AA218" s="15"/>
      <c r="AB218" s="1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</row>
    <row r="219" spans="1:68" s="17" customFormat="1" ht="1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</row>
    <row r="220" spans="1:68" s="17" customFormat="1" ht="1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</row>
    <row r="221" spans="1:68" s="17" customFormat="1" ht="1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</row>
    <row r="222" spans="1:68" s="14" customFormat="1" ht="15" customHeight="1">
      <c r="A222" s="72" t="s">
        <v>47</v>
      </c>
      <c r="B222" s="99">
        <v>22</v>
      </c>
      <c r="C222" s="100">
        <v>23</v>
      </c>
      <c r="D222" s="100">
        <v>0</v>
      </c>
      <c r="E222" s="100">
        <v>1</v>
      </c>
      <c r="F222" s="100">
        <v>2</v>
      </c>
      <c r="G222" s="100">
        <v>3</v>
      </c>
      <c r="H222" s="100">
        <v>4</v>
      </c>
      <c r="I222" s="100">
        <v>5</v>
      </c>
      <c r="J222" s="100">
        <v>6</v>
      </c>
      <c r="K222" s="100">
        <v>7</v>
      </c>
      <c r="L222" s="100">
        <v>8</v>
      </c>
      <c r="M222" s="100">
        <v>9</v>
      </c>
      <c r="N222" s="100">
        <v>10</v>
      </c>
      <c r="O222" s="100">
        <v>11</v>
      </c>
      <c r="P222" s="100">
        <v>12</v>
      </c>
      <c r="Q222" s="100">
        <v>13</v>
      </c>
      <c r="R222" s="100">
        <v>14</v>
      </c>
      <c r="S222" s="100">
        <v>15</v>
      </c>
      <c r="T222" s="100">
        <v>16</v>
      </c>
      <c r="U222" s="100">
        <v>17</v>
      </c>
      <c r="V222" s="100">
        <v>18</v>
      </c>
      <c r="W222" s="100">
        <v>19</v>
      </c>
      <c r="X222" s="100">
        <v>20</v>
      </c>
      <c r="Y222" s="105">
        <v>21</v>
      </c>
      <c r="Z222" s="108" t="s">
        <v>48</v>
      </c>
      <c r="AA222" s="71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</row>
    <row r="223" spans="1:68" s="14" customFormat="1" ht="15" customHeight="1">
      <c r="A223" s="70" t="s">
        <v>49</v>
      </c>
      <c r="B223" s="101">
        <f t="shared" ref="B223:V223" si="47">SUM(B224:B225)</f>
        <v>29</v>
      </c>
      <c r="C223" s="102">
        <f t="shared" si="47"/>
        <v>24</v>
      </c>
      <c r="D223" s="102">
        <f t="shared" si="47"/>
        <v>12</v>
      </c>
      <c r="E223" s="102">
        <f t="shared" si="47"/>
        <v>4</v>
      </c>
      <c r="F223" s="102">
        <f t="shared" si="47"/>
        <v>5</v>
      </c>
      <c r="G223" s="102">
        <f t="shared" si="47"/>
        <v>5</v>
      </c>
      <c r="H223" s="102">
        <f t="shared" si="47"/>
        <v>5</v>
      </c>
      <c r="I223" s="102">
        <f t="shared" si="47"/>
        <v>10</v>
      </c>
      <c r="J223" s="102">
        <f t="shared" si="47"/>
        <v>23</v>
      </c>
      <c r="K223" s="102">
        <f t="shared" si="47"/>
        <v>79</v>
      </c>
      <c r="L223" s="102">
        <f t="shared" si="47"/>
        <v>108</v>
      </c>
      <c r="M223" s="102">
        <f t="shared" si="47"/>
        <v>113</v>
      </c>
      <c r="N223" s="102">
        <f t="shared" si="47"/>
        <v>97</v>
      </c>
      <c r="O223" s="102">
        <f t="shared" si="47"/>
        <v>112</v>
      </c>
      <c r="P223" s="102">
        <f t="shared" si="47"/>
        <v>95</v>
      </c>
      <c r="Q223" s="102">
        <f t="shared" si="47"/>
        <v>99</v>
      </c>
      <c r="R223" s="102">
        <f t="shared" si="47"/>
        <v>101</v>
      </c>
      <c r="S223" s="102">
        <f t="shared" si="47"/>
        <v>140</v>
      </c>
      <c r="T223" s="102">
        <f t="shared" si="47"/>
        <v>135</v>
      </c>
      <c r="U223" s="102">
        <f t="shared" si="47"/>
        <v>181</v>
      </c>
      <c r="V223" s="102">
        <f t="shared" si="47"/>
        <v>146</v>
      </c>
      <c r="W223" s="102">
        <f>SUM(W224:W225)</f>
        <v>71</v>
      </c>
      <c r="X223" s="102">
        <f>SUM(X224:X225)</f>
        <v>65</v>
      </c>
      <c r="Y223" s="106">
        <f>SUM(Y224:Y225)</f>
        <v>47</v>
      </c>
      <c r="Z223" s="109">
        <f t="shared" ref="Z223:Z225" si="48">SUM(B223:Y223)</f>
        <v>1706</v>
      </c>
      <c r="AA223" s="87"/>
      <c r="AB223" s="17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</row>
    <row r="224" spans="1:68" s="14" customFormat="1" ht="15" customHeight="1">
      <c r="A224" s="70" t="s">
        <v>44</v>
      </c>
      <c r="B224" s="101">
        <f>SUM(B178,B201)</f>
        <v>29</v>
      </c>
      <c r="C224" s="102">
        <f>SUM(C178,C201)</f>
        <v>24</v>
      </c>
      <c r="D224" s="102">
        <f t="shared" ref="D224:J224" si="49">SUM(D178,D201)</f>
        <v>12</v>
      </c>
      <c r="E224" s="102">
        <f t="shared" si="49"/>
        <v>4</v>
      </c>
      <c r="F224" s="102">
        <f t="shared" si="49"/>
        <v>3</v>
      </c>
      <c r="G224" s="102">
        <f t="shared" si="49"/>
        <v>4</v>
      </c>
      <c r="H224" s="102">
        <f t="shared" si="49"/>
        <v>5</v>
      </c>
      <c r="I224" s="102">
        <f t="shared" si="49"/>
        <v>8</v>
      </c>
      <c r="J224" s="102">
        <f t="shared" si="49"/>
        <v>23</v>
      </c>
      <c r="K224" s="102">
        <f>SUM(K178,K201)</f>
        <v>73</v>
      </c>
      <c r="L224" s="102">
        <f t="shared" ref="L224:X224" si="50">SUM(L178,L201)</f>
        <v>105</v>
      </c>
      <c r="M224" s="102">
        <f t="shared" si="50"/>
        <v>109</v>
      </c>
      <c r="N224" s="102">
        <f t="shared" si="50"/>
        <v>92</v>
      </c>
      <c r="O224" s="102">
        <f t="shared" si="50"/>
        <v>109</v>
      </c>
      <c r="P224" s="102">
        <f t="shared" si="50"/>
        <v>91</v>
      </c>
      <c r="Q224" s="102">
        <f t="shared" si="50"/>
        <v>94</v>
      </c>
      <c r="R224" s="102">
        <f t="shared" si="50"/>
        <v>94</v>
      </c>
      <c r="S224" s="102">
        <f t="shared" si="50"/>
        <v>131</v>
      </c>
      <c r="T224" s="102">
        <f t="shared" si="50"/>
        <v>129</v>
      </c>
      <c r="U224" s="102">
        <f t="shared" si="50"/>
        <v>180</v>
      </c>
      <c r="V224" s="102">
        <f t="shared" si="50"/>
        <v>144</v>
      </c>
      <c r="W224" s="102">
        <f t="shared" si="50"/>
        <v>71</v>
      </c>
      <c r="X224" s="102">
        <f t="shared" si="50"/>
        <v>64</v>
      </c>
      <c r="Y224" s="106">
        <f>SUM(Y178,Y201)</f>
        <v>47</v>
      </c>
      <c r="Z224" s="109">
        <f t="shared" si="48"/>
        <v>1645</v>
      </c>
      <c r="AA224" s="87"/>
      <c r="AB224" s="17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</row>
    <row r="225" spans="1:68" s="14" customFormat="1" ht="15" customHeight="1">
      <c r="A225" s="70" t="s">
        <v>45</v>
      </c>
      <c r="B225" s="101">
        <f>SUM(B179,B202)</f>
        <v>0</v>
      </c>
      <c r="C225" s="102">
        <f t="shared" ref="C225:X225" si="51">SUM(C179,C202)</f>
        <v>0</v>
      </c>
      <c r="D225" s="102">
        <f t="shared" si="51"/>
        <v>0</v>
      </c>
      <c r="E225" s="102">
        <f t="shared" si="51"/>
        <v>0</v>
      </c>
      <c r="F225" s="102">
        <f t="shared" si="51"/>
        <v>2</v>
      </c>
      <c r="G225" s="102">
        <f t="shared" si="51"/>
        <v>1</v>
      </c>
      <c r="H225" s="102">
        <f t="shared" si="51"/>
        <v>0</v>
      </c>
      <c r="I225" s="102">
        <f t="shared" si="51"/>
        <v>2</v>
      </c>
      <c r="J225" s="102">
        <f t="shared" si="51"/>
        <v>0</v>
      </c>
      <c r="K225" s="102">
        <f t="shared" si="51"/>
        <v>6</v>
      </c>
      <c r="L225" s="102">
        <f t="shared" si="51"/>
        <v>3</v>
      </c>
      <c r="M225" s="102">
        <f t="shared" si="51"/>
        <v>4</v>
      </c>
      <c r="N225" s="102">
        <f t="shared" si="51"/>
        <v>5</v>
      </c>
      <c r="O225" s="102">
        <f t="shared" si="51"/>
        <v>3</v>
      </c>
      <c r="P225" s="102">
        <f t="shared" si="51"/>
        <v>4</v>
      </c>
      <c r="Q225" s="102">
        <f t="shared" si="51"/>
        <v>5</v>
      </c>
      <c r="R225" s="102">
        <f t="shared" si="51"/>
        <v>7</v>
      </c>
      <c r="S225" s="102">
        <f t="shared" si="51"/>
        <v>9</v>
      </c>
      <c r="T225" s="102">
        <f t="shared" si="51"/>
        <v>6</v>
      </c>
      <c r="U225" s="102">
        <f t="shared" si="51"/>
        <v>1</v>
      </c>
      <c r="V225" s="102">
        <f t="shared" si="51"/>
        <v>2</v>
      </c>
      <c r="W225" s="102">
        <f t="shared" si="51"/>
        <v>0</v>
      </c>
      <c r="X225" s="102">
        <f t="shared" si="51"/>
        <v>1</v>
      </c>
      <c r="Y225" s="106">
        <f>SUM(Y179,Y202)</f>
        <v>0</v>
      </c>
      <c r="Z225" s="109">
        <f t="shared" si="48"/>
        <v>61</v>
      </c>
      <c r="AA225" s="87"/>
      <c r="AB225" s="17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</row>
    <row r="226" spans="1:68" s="14" customFormat="1" ht="15.95" customHeight="1">
      <c r="A226" s="18" t="s">
        <v>46</v>
      </c>
      <c r="B226" s="103">
        <f t="shared" ref="B226:Y226" si="52">IF(B225=0,0,ROUND(B225/B223*100,1))</f>
        <v>0</v>
      </c>
      <c r="C226" s="104">
        <f t="shared" si="52"/>
        <v>0</v>
      </c>
      <c r="D226" s="104">
        <f t="shared" si="52"/>
        <v>0</v>
      </c>
      <c r="E226" s="104">
        <f t="shared" si="52"/>
        <v>0</v>
      </c>
      <c r="F226" s="104">
        <f t="shared" si="52"/>
        <v>40</v>
      </c>
      <c r="G226" s="104">
        <f t="shared" si="52"/>
        <v>20</v>
      </c>
      <c r="H226" s="104">
        <f t="shared" si="52"/>
        <v>0</v>
      </c>
      <c r="I226" s="104">
        <f t="shared" si="52"/>
        <v>20</v>
      </c>
      <c r="J226" s="104">
        <f t="shared" si="52"/>
        <v>0</v>
      </c>
      <c r="K226" s="104">
        <f t="shared" si="52"/>
        <v>7.6</v>
      </c>
      <c r="L226" s="104">
        <f t="shared" si="52"/>
        <v>2.8</v>
      </c>
      <c r="M226" s="104">
        <f t="shared" si="52"/>
        <v>3.5</v>
      </c>
      <c r="N226" s="104">
        <f t="shared" si="52"/>
        <v>5.2</v>
      </c>
      <c r="O226" s="104">
        <f t="shared" si="52"/>
        <v>2.7</v>
      </c>
      <c r="P226" s="104">
        <f t="shared" si="52"/>
        <v>4.2</v>
      </c>
      <c r="Q226" s="104">
        <f t="shared" si="52"/>
        <v>5.0999999999999996</v>
      </c>
      <c r="R226" s="104">
        <f t="shared" si="52"/>
        <v>6.9</v>
      </c>
      <c r="S226" s="104">
        <f t="shared" si="52"/>
        <v>6.4</v>
      </c>
      <c r="T226" s="104">
        <f t="shared" si="52"/>
        <v>4.4000000000000004</v>
      </c>
      <c r="U226" s="104">
        <f t="shared" si="52"/>
        <v>0.6</v>
      </c>
      <c r="V226" s="104">
        <f t="shared" si="52"/>
        <v>1.4</v>
      </c>
      <c r="W226" s="104">
        <f t="shared" si="52"/>
        <v>0</v>
      </c>
      <c r="X226" s="104">
        <f t="shared" si="52"/>
        <v>1.5</v>
      </c>
      <c r="Y226" s="107">
        <f t="shared" si="52"/>
        <v>0</v>
      </c>
      <c r="Z226" s="110">
        <f t="shared" ref="Z226" si="53">IF(Z225=0,0,Z225/Z223*100)</f>
        <v>3.5756154747948417</v>
      </c>
      <c r="AA226" s="88"/>
      <c r="AB226" s="17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</row>
    <row r="227" spans="1:68" s="14" customFormat="1" ht="12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AB227" s="17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</row>
    <row r="228" spans="1:68" s="19" customFormat="1"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</row>
    <row r="229" spans="1:68" s="11" customFormat="1" ht="15" customHeight="1"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86"/>
      <c r="AB229" s="20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</row>
    <row r="230" spans="1:68" s="11" customFormat="1" ht="15" customHeight="1"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86"/>
      <c r="AB230" s="2"/>
      <c r="AC230" s="3"/>
      <c r="AD230" s="4" t="s">
        <v>79</v>
      </c>
      <c r="AE230" s="4"/>
      <c r="AF230" s="4"/>
      <c r="AG230" s="4"/>
      <c r="AH230" s="4" t="s">
        <v>80</v>
      </c>
      <c r="AI230" s="4"/>
      <c r="AJ230" s="4"/>
      <c r="AK230" s="4"/>
      <c r="AL230" s="4" t="s">
        <v>81</v>
      </c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</row>
    <row r="231" spans="1:68" s="11" customFormat="1" ht="15" customHeight="1"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86"/>
      <c r="AB231" s="6"/>
      <c r="AC231" s="93"/>
      <c r="AD231" s="94" t="s">
        <v>49</v>
      </c>
      <c r="AE231" s="93" t="s">
        <v>44</v>
      </c>
      <c r="AF231" s="95" t="s">
        <v>45</v>
      </c>
      <c r="AG231" s="96" t="s">
        <v>46</v>
      </c>
      <c r="AH231" s="94" t="s">
        <v>49</v>
      </c>
      <c r="AI231" s="93" t="s">
        <v>44</v>
      </c>
      <c r="AJ231" s="93" t="s">
        <v>45</v>
      </c>
      <c r="AK231" s="96" t="s">
        <v>46</v>
      </c>
      <c r="AL231" s="94" t="s">
        <v>49</v>
      </c>
      <c r="AM231" s="93" t="s">
        <v>44</v>
      </c>
      <c r="AN231" s="93" t="s">
        <v>45</v>
      </c>
      <c r="AO231" s="96" t="s">
        <v>46</v>
      </c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</row>
    <row r="232" spans="1:68" s="11" customFormat="1" ht="15" customHeight="1"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86"/>
      <c r="AB232" s="6"/>
      <c r="AC232" s="4">
        <v>22</v>
      </c>
      <c r="AD232" s="97">
        <f t="array" ref="AD232:AG255">TRANSPOSE(B247:Y250)</f>
        <v>123</v>
      </c>
      <c r="AE232" s="4">
        <v>108</v>
      </c>
      <c r="AF232" s="98">
        <v>15</v>
      </c>
      <c r="AG232" s="78">
        <v>12.2</v>
      </c>
      <c r="AH232" s="97">
        <f t="array" ref="AH232:AK255">TRANSPOSE(B270:Y273)</f>
        <v>39</v>
      </c>
      <c r="AI232" s="4">
        <v>36</v>
      </c>
      <c r="AJ232" s="98">
        <v>3</v>
      </c>
      <c r="AK232" s="78">
        <v>7.7</v>
      </c>
      <c r="AL232" s="97">
        <f t="array" ref="AL232:AO255">TRANSPOSE(B293:Y296)</f>
        <v>162</v>
      </c>
      <c r="AM232" s="4">
        <v>144</v>
      </c>
      <c r="AN232" s="98">
        <v>18</v>
      </c>
      <c r="AO232" s="78">
        <v>11.1</v>
      </c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</row>
    <row r="233" spans="1:68" s="11" customFormat="1" ht="15" customHeight="1"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86"/>
      <c r="AB233" s="6"/>
      <c r="AC233" s="4">
        <v>23</v>
      </c>
      <c r="AD233" s="97">
        <v>75</v>
      </c>
      <c r="AE233" s="4">
        <v>63</v>
      </c>
      <c r="AF233" s="98">
        <v>12</v>
      </c>
      <c r="AG233" s="78">
        <v>16</v>
      </c>
      <c r="AH233" s="97">
        <v>24</v>
      </c>
      <c r="AI233" s="4">
        <v>23</v>
      </c>
      <c r="AJ233" s="98">
        <v>1</v>
      </c>
      <c r="AK233" s="78">
        <v>4.2</v>
      </c>
      <c r="AL233" s="97">
        <v>99</v>
      </c>
      <c r="AM233" s="4">
        <v>86</v>
      </c>
      <c r="AN233" s="98">
        <v>13</v>
      </c>
      <c r="AO233" s="78">
        <v>13.1</v>
      </c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</row>
    <row r="234" spans="1:68" s="11" customFormat="1" ht="15" customHeight="1"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86"/>
      <c r="AB234" s="6"/>
      <c r="AC234" s="4">
        <v>0</v>
      </c>
      <c r="AD234" s="97">
        <v>48</v>
      </c>
      <c r="AE234" s="4">
        <v>43</v>
      </c>
      <c r="AF234" s="98">
        <v>5</v>
      </c>
      <c r="AG234" s="78">
        <v>10.4</v>
      </c>
      <c r="AH234" s="97">
        <v>18</v>
      </c>
      <c r="AI234" s="4">
        <v>17</v>
      </c>
      <c r="AJ234" s="98">
        <v>1</v>
      </c>
      <c r="AK234" s="78">
        <v>5.6</v>
      </c>
      <c r="AL234" s="97">
        <v>66</v>
      </c>
      <c r="AM234" s="4">
        <v>60</v>
      </c>
      <c r="AN234" s="98">
        <v>6</v>
      </c>
      <c r="AO234" s="78">
        <v>9.1</v>
      </c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</row>
    <row r="235" spans="1:68" s="11" customFormat="1" ht="15" customHeight="1"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86"/>
      <c r="AB235" s="6"/>
      <c r="AC235" s="4">
        <v>1</v>
      </c>
      <c r="AD235" s="97">
        <v>34</v>
      </c>
      <c r="AE235" s="4">
        <v>31</v>
      </c>
      <c r="AF235" s="98">
        <v>3</v>
      </c>
      <c r="AG235" s="78">
        <v>8.8000000000000007</v>
      </c>
      <c r="AH235" s="97">
        <v>9</v>
      </c>
      <c r="AI235" s="4">
        <v>8</v>
      </c>
      <c r="AJ235" s="98">
        <v>1</v>
      </c>
      <c r="AK235" s="78">
        <v>11.1</v>
      </c>
      <c r="AL235" s="97">
        <v>43</v>
      </c>
      <c r="AM235" s="4">
        <v>39</v>
      </c>
      <c r="AN235" s="98">
        <v>4</v>
      </c>
      <c r="AO235" s="78">
        <v>9.3000000000000007</v>
      </c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</row>
    <row r="236" spans="1:68" s="11" customFormat="1" ht="15" customHeight="1"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86"/>
      <c r="AB236" s="6"/>
      <c r="AC236" s="4">
        <v>2</v>
      </c>
      <c r="AD236" s="97">
        <v>13</v>
      </c>
      <c r="AE236" s="4">
        <v>10</v>
      </c>
      <c r="AF236" s="98">
        <v>3</v>
      </c>
      <c r="AG236" s="78">
        <v>23.1</v>
      </c>
      <c r="AH236" s="97">
        <v>11</v>
      </c>
      <c r="AI236" s="4">
        <v>11</v>
      </c>
      <c r="AJ236" s="98">
        <v>0</v>
      </c>
      <c r="AK236" s="78">
        <v>0</v>
      </c>
      <c r="AL236" s="97">
        <v>24</v>
      </c>
      <c r="AM236" s="4">
        <v>21</v>
      </c>
      <c r="AN236" s="98">
        <v>3</v>
      </c>
      <c r="AO236" s="78">
        <v>12.5</v>
      </c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</row>
    <row r="237" spans="1:68" s="11" customFormat="1" ht="15" customHeight="1"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86"/>
      <c r="AB237" s="6"/>
      <c r="AC237" s="4">
        <v>3</v>
      </c>
      <c r="AD237" s="97">
        <v>14</v>
      </c>
      <c r="AE237" s="4">
        <v>13</v>
      </c>
      <c r="AF237" s="98">
        <v>1</v>
      </c>
      <c r="AG237" s="78">
        <v>7.1</v>
      </c>
      <c r="AH237" s="97">
        <v>11</v>
      </c>
      <c r="AI237" s="4">
        <v>8</v>
      </c>
      <c r="AJ237" s="98">
        <v>3</v>
      </c>
      <c r="AK237" s="78">
        <v>27.3</v>
      </c>
      <c r="AL237" s="97">
        <v>25</v>
      </c>
      <c r="AM237" s="4">
        <v>21</v>
      </c>
      <c r="AN237" s="98">
        <v>4</v>
      </c>
      <c r="AO237" s="78">
        <v>16</v>
      </c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</row>
    <row r="238" spans="1:68" s="11" customFormat="1" ht="15" customHeight="1"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86"/>
      <c r="AB238" s="6"/>
      <c r="AC238" s="4">
        <v>4</v>
      </c>
      <c r="AD238" s="97">
        <v>16</v>
      </c>
      <c r="AE238" s="4">
        <v>13</v>
      </c>
      <c r="AF238" s="98">
        <v>3</v>
      </c>
      <c r="AG238" s="78">
        <v>18.8</v>
      </c>
      <c r="AH238" s="97">
        <v>11</v>
      </c>
      <c r="AI238" s="4">
        <v>10</v>
      </c>
      <c r="AJ238" s="98">
        <v>1</v>
      </c>
      <c r="AK238" s="78">
        <v>9.1</v>
      </c>
      <c r="AL238" s="97">
        <v>27</v>
      </c>
      <c r="AM238" s="4">
        <v>23</v>
      </c>
      <c r="AN238" s="98">
        <v>4</v>
      </c>
      <c r="AO238" s="78">
        <v>14.8</v>
      </c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</row>
    <row r="239" spans="1:68" s="11" customFormat="1" ht="15" customHeight="1"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86"/>
      <c r="AB239" s="6"/>
      <c r="AC239" s="4">
        <v>5</v>
      </c>
      <c r="AD239" s="97">
        <v>25</v>
      </c>
      <c r="AE239" s="4">
        <v>20</v>
      </c>
      <c r="AF239" s="98">
        <v>5</v>
      </c>
      <c r="AG239" s="78">
        <v>20</v>
      </c>
      <c r="AH239" s="97">
        <v>37</v>
      </c>
      <c r="AI239" s="4">
        <v>28</v>
      </c>
      <c r="AJ239" s="98">
        <v>9</v>
      </c>
      <c r="AK239" s="78">
        <v>24.3</v>
      </c>
      <c r="AL239" s="97">
        <v>62</v>
      </c>
      <c r="AM239" s="4">
        <v>48</v>
      </c>
      <c r="AN239" s="98">
        <v>14</v>
      </c>
      <c r="AO239" s="78">
        <v>22.6</v>
      </c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</row>
    <row r="240" spans="1:68" s="11" customFormat="1" ht="15" customHeight="1"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86"/>
      <c r="AB240" s="6"/>
      <c r="AC240" s="4">
        <v>6</v>
      </c>
      <c r="AD240" s="97">
        <v>97</v>
      </c>
      <c r="AE240" s="4">
        <v>87</v>
      </c>
      <c r="AF240" s="98">
        <v>10</v>
      </c>
      <c r="AG240" s="78">
        <v>10.3</v>
      </c>
      <c r="AH240" s="97">
        <v>84</v>
      </c>
      <c r="AI240" s="4">
        <v>69</v>
      </c>
      <c r="AJ240" s="98">
        <v>15</v>
      </c>
      <c r="AK240" s="78">
        <v>17.899999999999999</v>
      </c>
      <c r="AL240" s="97">
        <v>181</v>
      </c>
      <c r="AM240" s="4">
        <v>156</v>
      </c>
      <c r="AN240" s="98">
        <v>25</v>
      </c>
      <c r="AO240" s="78">
        <v>13.8</v>
      </c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</row>
    <row r="241" spans="1:68" s="11" customFormat="1" ht="15" customHeight="1"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86"/>
      <c r="AB241" s="6"/>
      <c r="AC241" s="4">
        <v>7</v>
      </c>
      <c r="AD241" s="97">
        <v>276</v>
      </c>
      <c r="AE241" s="4">
        <v>243</v>
      </c>
      <c r="AF241" s="98">
        <v>33</v>
      </c>
      <c r="AG241" s="78">
        <v>12</v>
      </c>
      <c r="AH241" s="97">
        <v>209</v>
      </c>
      <c r="AI241" s="4">
        <v>192</v>
      </c>
      <c r="AJ241" s="98">
        <v>17</v>
      </c>
      <c r="AK241" s="78">
        <v>8.1</v>
      </c>
      <c r="AL241" s="97">
        <v>485</v>
      </c>
      <c r="AM241" s="4">
        <v>435</v>
      </c>
      <c r="AN241" s="98">
        <v>50</v>
      </c>
      <c r="AO241" s="78">
        <v>10.3</v>
      </c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</row>
    <row r="242" spans="1:68" s="11" customFormat="1" ht="15" customHeight="1"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3"/>
      <c r="V242" s="12"/>
      <c r="W242" s="12"/>
      <c r="X242" s="12"/>
      <c r="Y242" s="12"/>
      <c r="Z242" s="12"/>
      <c r="AA242" s="86"/>
      <c r="AB242" s="6"/>
      <c r="AC242" s="4">
        <v>8</v>
      </c>
      <c r="AD242" s="97">
        <v>361</v>
      </c>
      <c r="AE242" s="4">
        <v>321</v>
      </c>
      <c r="AF242" s="98">
        <v>40</v>
      </c>
      <c r="AG242" s="78">
        <v>11.1</v>
      </c>
      <c r="AH242" s="97">
        <v>250</v>
      </c>
      <c r="AI242" s="4">
        <v>225</v>
      </c>
      <c r="AJ242" s="98">
        <v>25</v>
      </c>
      <c r="AK242" s="78">
        <v>10</v>
      </c>
      <c r="AL242" s="97">
        <v>611</v>
      </c>
      <c r="AM242" s="4">
        <v>546</v>
      </c>
      <c r="AN242" s="98">
        <v>65</v>
      </c>
      <c r="AO242" s="78">
        <v>10.6</v>
      </c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</row>
    <row r="243" spans="1:68" s="11" customFormat="1" ht="15" customHeight="1"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86"/>
      <c r="AB243" s="6"/>
      <c r="AC243" s="4">
        <v>9</v>
      </c>
      <c r="AD243" s="97">
        <v>339</v>
      </c>
      <c r="AE243" s="4">
        <v>301</v>
      </c>
      <c r="AF243" s="98">
        <v>38</v>
      </c>
      <c r="AG243" s="78">
        <v>11.2</v>
      </c>
      <c r="AH243" s="97">
        <v>228</v>
      </c>
      <c r="AI243" s="4">
        <v>203</v>
      </c>
      <c r="AJ243" s="98">
        <v>25</v>
      </c>
      <c r="AK243" s="78">
        <v>11</v>
      </c>
      <c r="AL243" s="97">
        <v>567</v>
      </c>
      <c r="AM243" s="4">
        <v>504</v>
      </c>
      <c r="AN243" s="98">
        <v>63</v>
      </c>
      <c r="AO243" s="78">
        <v>11.1</v>
      </c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</row>
    <row r="244" spans="1:68" s="11" customFormat="1" ht="15" customHeight="1"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86"/>
      <c r="AB244" s="6"/>
      <c r="AC244" s="4">
        <v>10</v>
      </c>
      <c r="AD244" s="97">
        <v>225</v>
      </c>
      <c r="AE244" s="4">
        <v>205</v>
      </c>
      <c r="AF244" s="98">
        <v>20</v>
      </c>
      <c r="AG244" s="78">
        <v>8.9</v>
      </c>
      <c r="AH244" s="97">
        <v>220</v>
      </c>
      <c r="AI244" s="4">
        <v>199</v>
      </c>
      <c r="AJ244" s="98">
        <v>21</v>
      </c>
      <c r="AK244" s="78">
        <v>9.5</v>
      </c>
      <c r="AL244" s="97">
        <v>445</v>
      </c>
      <c r="AM244" s="4">
        <v>404</v>
      </c>
      <c r="AN244" s="98">
        <v>41</v>
      </c>
      <c r="AO244" s="78">
        <v>9.1999999999999993</v>
      </c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</row>
    <row r="245" spans="1:68" s="11" customFormat="1" ht="15" customHeight="1"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86"/>
      <c r="AB245" s="6"/>
      <c r="AC245" s="4">
        <v>11</v>
      </c>
      <c r="AD245" s="97">
        <v>301</v>
      </c>
      <c r="AE245" s="4">
        <v>278</v>
      </c>
      <c r="AF245" s="98">
        <v>23</v>
      </c>
      <c r="AG245" s="78">
        <v>7.6</v>
      </c>
      <c r="AH245" s="97">
        <v>208</v>
      </c>
      <c r="AI245" s="4">
        <v>188</v>
      </c>
      <c r="AJ245" s="98">
        <v>20</v>
      </c>
      <c r="AK245" s="78">
        <v>9.6</v>
      </c>
      <c r="AL245" s="97">
        <v>509</v>
      </c>
      <c r="AM245" s="4">
        <v>466</v>
      </c>
      <c r="AN245" s="98">
        <v>43</v>
      </c>
      <c r="AO245" s="78">
        <v>8.4</v>
      </c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</row>
    <row r="246" spans="1:68" s="14" customFormat="1" ht="15" customHeight="1">
      <c r="A246" s="72" t="s">
        <v>47</v>
      </c>
      <c r="B246" s="99">
        <v>22</v>
      </c>
      <c r="C246" s="100">
        <v>23</v>
      </c>
      <c r="D246" s="100">
        <v>0</v>
      </c>
      <c r="E246" s="100">
        <v>1</v>
      </c>
      <c r="F246" s="100">
        <v>2</v>
      </c>
      <c r="G246" s="100">
        <v>3</v>
      </c>
      <c r="H246" s="100">
        <v>4</v>
      </c>
      <c r="I246" s="100">
        <v>5</v>
      </c>
      <c r="J246" s="100">
        <v>6</v>
      </c>
      <c r="K246" s="100">
        <v>7</v>
      </c>
      <c r="L246" s="100">
        <v>8</v>
      </c>
      <c r="M246" s="100">
        <v>9</v>
      </c>
      <c r="N246" s="100">
        <v>10</v>
      </c>
      <c r="O246" s="100">
        <v>11</v>
      </c>
      <c r="P246" s="100">
        <v>12</v>
      </c>
      <c r="Q246" s="100">
        <v>13</v>
      </c>
      <c r="R246" s="100">
        <v>14</v>
      </c>
      <c r="S246" s="100">
        <v>15</v>
      </c>
      <c r="T246" s="100">
        <v>16</v>
      </c>
      <c r="U246" s="100">
        <v>17</v>
      </c>
      <c r="V246" s="100">
        <v>18</v>
      </c>
      <c r="W246" s="100">
        <v>19</v>
      </c>
      <c r="X246" s="100">
        <v>20</v>
      </c>
      <c r="Y246" s="105">
        <v>21</v>
      </c>
      <c r="Z246" s="108" t="s">
        <v>48</v>
      </c>
      <c r="AA246" s="71"/>
      <c r="AB246" s="11"/>
      <c r="AC246" s="4">
        <v>12</v>
      </c>
      <c r="AD246" s="97">
        <v>333</v>
      </c>
      <c r="AE246" s="4">
        <v>303</v>
      </c>
      <c r="AF246" s="98">
        <v>30</v>
      </c>
      <c r="AG246" s="78">
        <v>9</v>
      </c>
      <c r="AH246" s="97">
        <v>176</v>
      </c>
      <c r="AI246" s="4">
        <v>162</v>
      </c>
      <c r="AJ246" s="98">
        <v>14</v>
      </c>
      <c r="AK246" s="78">
        <v>8</v>
      </c>
      <c r="AL246" s="97">
        <v>509</v>
      </c>
      <c r="AM246" s="4">
        <v>465</v>
      </c>
      <c r="AN246" s="98">
        <v>44</v>
      </c>
      <c r="AO246" s="78">
        <v>8.6</v>
      </c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</row>
    <row r="247" spans="1:68" s="14" customFormat="1" ht="15" customHeight="1">
      <c r="A247" s="70" t="s">
        <v>49</v>
      </c>
      <c r="B247" s="101">
        <f t="shared" ref="B247:V247" si="54">SUM(B248:B249)</f>
        <v>123</v>
      </c>
      <c r="C247" s="102">
        <f t="shared" si="54"/>
        <v>75</v>
      </c>
      <c r="D247" s="102">
        <f t="shared" si="54"/>
        <v>48</v>
      </c>
      <c r="E247" s="102">
        <f t="shared" si="54"/>
        <v>34</v>
      </c>
      <c r="F247" s="102">
        <f t="shared" si="54"/>
        <v>13</v>
      </c>
      <c r="G247" s="102">
        <f t="shared" si="54"/>
        <v>14</v>
      </c>
      <c r="H247" s="102">
        <f t="shared" si="54"/>
        <v>16</v>
      </c>
      <c r="I247" s="102">
        <f t="shared" si="54"/>
        <v>25</v>
      </c>
      <c r="J247" s="102">
        <f t="shared" si="54"/>
        <v>97</v>
      </c>
      <c r="K247" s="102">
        <f t="shared" si="54"/>
        <v>276</v>
      </c>
      <c r="L247" s="102">
        <f t="shared" si="54"/>
        <v>361</v>
      </c>
      <c r="M247" s="102">
        <f t="shared" si="54"/>
        <v>339</v>
      </c>
      <c r="N247" s="102">
        <f t="shared" si="54"/>
        <v>225</v>
      </c>
      <c r="O247" s="102">
        <f t="shared" si="54"/>
        <v>301</v>
      </c>
      <c r="P247" s="102">
        <f t="shared" si="54"/>
        <v>333</v>
      </c>
      <c r="Q247" s="102">
        <f t="shared" si="54"/>
        <v>326</v>
      </c>
      <c r="R247" s="102">
        <f t="shared" si="54"/>
        <v>350</v>
      </c>
      <c r="S247" s="102">
        <f t="shared" si="54"/>
        <v>443</v>
      </c>
      <c r="T247" s="102">
        <f t="shared" si="54"/>
        <v>465</v>
      </c>
      <c r="U247" s="102">
        <f t="shared" si="54"/>
        <v>532</v>
      </c>
      <c r="V247" s="102">
        <f t="shared" si="54"/>
        <v>496</v>
      </c>
      <c r="W247" s="102">
        <f>SUM(W248:W249)</f>
        <v>336</v>
      </c>
      <c r="X247" s="102">
        <f>SUM(X248:X249)</f>
        <v>239</v>
      </c>
      <c r="Y247" s="106">
        <f>SUM(Y248:Y249)</f>
        <v>210</v>
      </c>
      <c r="Z247" s="109">
        <f t="shared" ref="Z247:Z249" si="55">SUM(B247:Y247)</f>
        <v>5677</v>
      </c>
      <c r="AA247" s="87"/>
      <c r="AB247" s="11"/>
      <c r="AC247" s="4">
        <v>13</v>
      </c>
      <c r="AD247" s="97">
        <v>326</v>
      </c>
      <c r="AE247" s="4">
        <v>293</v>
      </c>
      <c r="AF247" s="98">
        <v>33</v>
      </c>
      <c r="AG247" s="78">
        <v>10.1</v>
      </c>
      <c r="AH247" s="97">
        <v>187</v>
      </c>
      <c r="AI247" s="4">
        <v>171</v>
      </c>
      <c r="AJ247" s="98">
        <v>16</v>
      </c>
      <c r="AK247" s="78">
        <v>8.6</v>
      </c>
      <c r="AL247" s="97">
        <v>513</v>
      </c>
      <c r="AM247" s="4">
        <v>464</v>
      </c>
      <c r="AN247" s="98">
        <v>49</v>
      </c>
      <c r="AO247" s="78">
        <v>9.6</v>
      </c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</row>
    <row r="248" spans="1:68" s="14" customFormat="1" ht="15" customHeight="1">
      <c r="A248" s="70" t="s">
        <v>44</v>
      </c>
      <c r="B248" s="101">
        <f>SUM(断面別!$B$170,断面別!$D$170)</f>
        <v>108</v>
      </c>
      <c r="C248" s="102">
        <f>SUM(断面別!$B$171,断面別!$D$171)</f>
        <v>63</v>
      </c>
      <c r="D248" s="102">
        <f>SUM(断面別!$B$172,断面別!$D$172)</f>
        <v>43</v>
      </c>
      <c r="E248" s="102">
        <f>SUM(断面別!$B$173,断面別!$D$173)</f>
        <v>31</v>
      </c>
      <c r="F248" s="102">
        <f>SUM(断面別!$B$174,断面別!$D$174)</f>
        <v>10</v>
      </c>
      <c r="G248" s="102">
        <f>SUM(断面別!$B$175,断面別!$D$175)</f>
        <v>13</v>
      </c>
      <c r="H248" s="102">
        <f>SUM(断面別!$B$176,断面別!$D$176)</f>
        <v>13</v>
      </c>
      <c r="I248" s="102">
        <f>SUM(断面別!$B$177,断面別!$D$177)</f>
        <v>20</v>
      </c>
      <c r="J248" s="102">
        <f>SUM(断面別!$B$178,断面別!$D$178)</f>
        <v>87</v>
      </c>
      <c r="K248" s="102">
        <f>SUM(断面別!$B$185,断面別!$D$185)</f>
        <v>243</v>
      </c>
      <c r="L248" s="102">
        <f>SUM(断面別!$B$192,断面別!$D$192)</f>
        <v>321</v>
      </c>
      <c r="M248" s="102">
        <f>SUM(断面別!$B$193,断面別!$D$193)</f>
        <v>301</v>
      </c>
      <c r="N248" s="102">
        <f>SUM(断面別!$B$194,断面別!$D$194)</f>
        <v>205</v>
      </c>
      <c r="O248" s="102">
        <f>SUM(断面別!$B$195,断面別!$D$195)</f>
        <v>278</v>
      </c>
      <c r="P248" s="102">
        <f>SUM(断面別!$B$196,断面別!$D$196)</f>
        <v>303</v>
      </c>
      <c r="Q248" s="102">
        <f>SUM(断面別!$B$197,断面別!$D$197)</f>
        <v>293</v>
      </c>
      <c r="R248" s="102">
        <f>SUM(断面別!$B$198,断面別!$D$198)</f>
        <v>321</v>
      </c>
      <c r="S248" s="102">
        <f>SUM(断面別!$B$199,断面別!$D$199)</f>
        <v>405</v>
      </c>
      <c r="T248" s="102">
        <f>SUM(断面別!$B$200,断面別!$D$200)</f>
        <v>445</v>
      </c>
      <c r="U248" s="102">
        <f>SUM(断面別!$B$207,断面別!$D$207)</f>
        <v>507</v>
      </c>
      <c r="V248" s="102">
        <f>SUM(断面別!$B$214,断面別!$D$214)</f>
        <v>475</v>
      </c>
      <c r="W248" s="102">
        <f>SUM(断面別!$B$215,断面別!$D$215)</f>
        <v>320</v>
      </c>
      <c r="X248" s="102">
        <f>SUM(断面別!$B$216,断面別!$D$216)</f>
        <v>226</v>
      </c>
      <c r="Y248" s="106">
        <f>SUM(断面別!$B$217,断面別!$D$217)</f>
        <v>198</v>
      </c>
      <c r="Z248" s="109">
        <f t="shared" si="55"/>
        <v>5229</v>
      </c>
      <c r="AA248" s="87"/>
      <c r="AB248" s="11"/>
      <c r="AC248" s="4">
        <v>14</v>
      </c>
      <c r="AD248" s="97">
        <v>350</v>
      </c>
      <c r="AE248" s="4">
        <v>321</v>
      </c>
      <c r="AF248" s="98">
        <v>29</v>
      </c>
      <c r="AG248" s="78">
        <v>8.3000000000000007</v>
      </c>
      <c r="AH248" s="97">
        <v>168</v>
      </c>
      <c r="AI248" s="4">
        <v>145</v>
      </c>
      <c r="AJ248" s="98">
        <v>23</v>
      </c>
      <c r="AK248" s="78">
        <v>13.7</v>
      </c>
      <c r="AL248" s="97">
        <v>518</v>
      </c>
      <c r="AM248" s="4">
        <v>466</v>
      </c>
      <c r="AN248" s="98">
        <v>52</v>
      </c>
      <c r="AO248" s="78">
        <v>10</v>
      </c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</row>
    <row r="249" spans="1:68" s="14" customFormat="1" ht="15" customHeight="1">
      <c r="A249" s="70" t="s">
        <v>45</v>
      </c>
      <c r="B249" s="101">
        <f>SUM(断面別!$C$170,断面別!$E$170)</f>
        <v>15</v>
      </c>
      <c r="C249" s="102">
        <f>SUM(断面別!$C$171,断面別!$E$171)</f>
        <v>12</v>
      </c>
      <c r="D249" s="102">
        <f>SUM(断面別!$C$172,断面別!$E$172)</f>
        <v>5</v>
      </c>
      <c r="E249" s="102">
        <f>SUM(断面別!$C$173,断面別!$E$173)</f>
        <v>3</v>
      </c>
      <c r="F249" s="102">
        <f>SUM(断面別!$C$174,断面別!$E$174)</f>
        <v>3</v>
      </c>
      <c r="G249" s="102">
        <f>SUM(断面別!$C$175,断面別!$E$175)</f>
        <v>1</v>
      </c>
      <c r="H249" s="102">
        <f>SUM(断面別!$C$176,断面別!$E$176)</f>
        <v>3</v>
      </c>
      <c r="I249" s="102">
        <f>SUM(断面別!$C$177,断面別!$E$177)</f>
        <v>5</v>
      </c>
      <c r="J249" s="102">
        <f>SUM(断面別!$C$178,断面別!$E$178)</f>
        <v>10</v>
      </c>
      <c r="K249" s="102">
        <f>SUM(断面別!$C$185,断面別!$E$185)</f>
        <v>33</v>
      </c>
      <c r="L249" s="102">
        <f>SUM(断面別!$C$192,断面別!$E$192)</f>
        <v>40</v>
      </c>
      <c r="M249" s="102">
        <f>SUM(断面別!$C$193,断面別!$E$193)</f>
        <v>38</v>
      </c>
      <c r="N249" s="102">
        <f>SUM(断面別!$C$194,断面別!$E$194)</f>
        <v>20</v>
      </c>
      <c r="O249" s="102">
        <f>SUM(断面別!$C$195,断面別!$E$195)</f>
        <v>23</v>
      </c>
      <c r="P249" s="102">
        <f>SUM(断面別!$C$196,断面別!$E$196)</f>
        <v>30</v>
      </c>
      <c r="Q249" s="102">
        <f>SUM(断面別!$C$197,断面別!$E$197)</f>
        <v>33</v>
      </c>
      <c r="R249" s="102">
        <f>SUM(断面別!$C$198,断面別!$E$198)</f>
        <v>29</v>
      </c>
      <c r="S249" s="102">
        <f>SUM(断面別!$C$199,断面別!$E$199)</f>
        <v>38</v>
      </c>
      <c r="T249" s="102">
        <f>SUM(断面別!$C$200,断面別!$E$200)</f>
        <v>20</v>
      </c>
      <c r="U249" s="102">
        <f>SUM(断面別!$C$207,断面別!$E$207)</f>
        <v>25</v>
      </c>
      <c r="V249" s="102">
        <f>SUM(断面別!$C$214,断面別!$E$214)</f>
        <v>21</v>
      </c>
      <c r="W249" s="102">
        <f>SUM(断面別!$C$215,断面別!$E$215)</f>
        <v>16</v>
      </c>
      <c r="X249" s="102">
        <f>SUM(断面別!$C$216,断面別!$E$216)</f>
        <v>13</v>
      </c>
      <c r="Y249" s="106">
        <f>SUM(断面別!$C$217,断面別!$E$217)</f>
        <v>12</v>
      </c>
      <c r="Z249" s="109">
        <f t="shared" si="55"/>
        <v>448</v>
      </c>
      <c r="AA249" s="87"/>
      <c r="AB249" s="11"/>
      <c r="AC249" s="4">
        <v>15</v>
      </c>
      <c r="AD249" s="97">
        <v>443</v>
      </c>
      <c r="AE249" s="4">
        <v>405</v>
      </c>
      <c r="AF249" s="98">
        <v>38</v>
      </c>
      <c r="AG249" s="78">
        <v>8.6</v>
      </c>
      <c r="AH249" s="97">
        <v>209</v>
      </c>
      <c r="AI249" s="4">
        <v>188</v>
      </c>
      <c r="AJ249" s="98">
        <v>21</v>
      </c>
      <c r="AK249" s="78">
        <v>10</v>
      </c>
      <c r="AL249" s="97">
        <v>652</v>
      </c>
      <c r="AM249" s="4">
        <v>593</v>
      </c>
      <c r="AN249" s="98">
        <v>59</v>
      </c>
      <c r="AO249" s="78">
        <v>9</v>
      </c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</row>
    <row r="250" spans="1:68" s="14" customFormat="1" ht="15" customHeight="1">
      <c r="A250" s="18" t="s">
        <v>46</v>
      </c>
      <c r="B250" s="103">
        <f t="shared" ref="B250:Y250" si="56">IF(B249=0,0,ROUND(B249/B247*100,1))</f>
        <v>12.2</v>
      </c>
      <c r="C250" s="104">
        <f t="shared" si="56"/>
        <v>16</v>
      </c>
      <c r="D250" s="104">
        <f t="shared" si="56"/>
        <v>10.4</v>
      </c>
      <c r="E250" s="104">
        <f t="shared" si="56"/>
        <v>8.8000000000000007</v>
      </c>
      <c r="F250" s="104">
        <f t="shared" si="56"/>
        <v>23.1</v>
      </c>
      <c r="G250" s="104">
        <f t="shared" si="56"/>
        <v>7.1</v>
      </c>
      <c r="H250" s="104">
        <f t="shared" si="56"/>
        <v>18.8</v>
      </c>
      <c r="I250" s="104">
        <f t="shared" si="56"/>
        <v>20</v>
      </c>
      <c r="J250" s="104">
        <f t="shared" si="56"/>
        <v>10.3</v>
      </c>
      <c r="K250" s="104">
        <f t="shared" si="56"/>
        <v>12</v>
      </c>
      <c r="L250" s="104">
        <f t="shared" si="56"/>
        <v>11.1</v>
      </c>
      <c r="M250" s="104">
        <f t="shared" si="56"/>
        <v>11.2</v>
      </c>
      <c r="N250" s="104">
        <f t="shared" si="56"/>
        <v>8.9</v>
      </c>
      <c r="O250" s="104">
        <f t="shared" si="56"/>
        <v>7.6</v>
      </c>
      <c r="P250" s="104">
        <f t="shared" si="56"/>
        <v>9</v>
      </c>
      <c r="Q250" s="104">
        <f t="shared" si="56"/>
        <v>10.1</v>
      </c>
      <c r="R250" s="104">
        <f t="shared" si="56"/>
        <v>8.3000000000000007</v>
      </c>
      <c r="S250" s="104">
        <f t="shared" si="56"/>
        <v>8.6</v>
      </c>
      <c r="T250" s="104">
        <f t="shared" si="56"/>
        <v>4.3</v>
      </c>
      <c r="U250" s="104">
        <f t="shared" si="56"/>
        <v>4.7</v>
      </c>
      <c r="V250" s="104">
        <f t="shared" si="56"/>
        <v>4.2</v>
      </c>
      <c r="W250" s="104">
        <f t="shared" si="56"/>
        <v>4.8</v>
      </c>
      <c r="X250" s="104">
        <f t="shared" si="56"/>
        <v>5.4</v>
      </c>
      <c r="Y250" s="107">
        <f t="shared" si="56"/>
        <v>5.7</v>
      </c>
      <c r="Z250" s="110">
        <f t="shared" ref="Z250" si="57">IF(Z249=0,0,Z249/Z247*100)</f>
        <v>7.8914919852034524</v>
      </c>
      <c r="AA250" s="88"/>
      <c r="AB250" s="11"/>
      <c r="AC250" s="4">
        <v>16</v>
      </c>
      <c r="AD250" s="97">
        <v>465</v>
      </c>
      <c r="AE250" s="4">
        <v>445</v>
      </c>
      <c r="AF250" s="98">
        <v>20</v>
      </c>
      <c r="AG250" s="78">
        <v>4.3</v>
      </c>
      <c r="AH250" s="97">
        <v>233</v>
      </c>
      <c r="AI250" s="4">
        <v>216</v>
      </c>
      <c r="AJ250" s="98">
        <v>17</v>
      </c>
      <c r="AK250" s="78">
        <v>7.3</v>
      </c>
      <c r="AL250" s="97">
        <v>698</v>
      </c>
      <c r="AM250" s="4">
        <v>661</v>
      </c>
      <c r="AN250" s="98">
        <v>37</v>
      </c>
      <c r="AO250" s="78">
        <v>5.3</v>
      </c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</row>
    <row r="251" spans="1:68" s="17" customFormat="1" ht="1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6"/>
      <c r="V251" s="15"/>
      <c r="W251" s="15"/>
      <c r="X251" s="15"/>
      <c r="Y251" s="15"/>
      <c r="Z251" s="15"/>
      <c r="AA251" s="15"/>
      <c r="AB251" s="11"/>
      <c r="AC251" s="4">
        <v>17</v>
      </c>
      <c r="AD251" s="97">
        <v>532</v>
      </c>
      <c r="AE251" s="4">
        <v>507</v>
      </c>
      <c r="AF251" s="98">
        <v>25</v>
      </c>
      <c r="AG251" s="78">
        <v>4.7</v>
      </c>
      <c r="AH251" s="97">
        <v>250</v>
      </c>
      <c r="AI251" s="4">
        <v>228</v>
      </c>
      <c r="AJ251" s="98">
        <v>22</v>
      </c>
      <c r="AK251" s="78">
        <v>8.8000000000000007</v>
      </c>
      <c r="AL251" s="97">
        <v>782</v>
      </c>
      <c r="AM251" s="4">
        <v>735</v>
      </c>
      <c r="AN251" s="98">
        <v>47</v>
      </c>
      <c r="AO251" s="78">
        <v>6</v>
      </c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</row>
    <row r="252" spans="1:68" s="17" customFormat="1" ht="1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1"/>
      <c r="AC252" s="4">
        <v>18</v>
      </c>
      <c r="AD252" s="97">
        <v>496</v>
      </c>
      <c r="AE252" s="4">
        <v>475</v>
      </c>
      <c r="AF252" s="98">
        <v>21</v>
      </c>
      <c r="AG252" s="78">
        <v>4.2</v>
      </c>
      <c r="AH252" s="97">
        <v>180</v>
      </c>
      <c r="AI252" s="4">
        <v>166</v>
      </c>
      <c r="AJ252" s="98">
        <v>14</v>
      </c>
      <c r="AK252" s="78">
        <v>7.8</v>
      </c>
      <c r="AL252" s="97">
        <v>676</v>
      </c>
      <c r="AM252" s="4">
        <v>641</v>
      </c>
      <c r="AN252" s="98">
        <v>35</v>
      </c>
      <c r="AO252" s="78">
        <v>5.2</v>
      </c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</row>
    <row r="253" spans="1:68" s="17" customFormat="1" ht="1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1"/>
      <c r="AC253" s="4">
        <v>19</v>
      </c>
      <c r="AD253" s="97">
        <v>336</v>
      </c>
      <c r="AE253" s="4">
        <v>320</v>
      </c>
      <c r="AF253" s="98">
        <v>16</v>
      </c>
      <c r="AG253" s="78">
        <v>4.8</v>
      </c>
      <c r="AH253" s="97">
        <v>118</v>
      </c>
      <c r="AI253" s="4">
        <v>112</v>
      </c>
      <c r="AJ253" s="98">
        <v>6</v>
      </c>
      <c r="AK253" s="78">
        <v>5.0999999999999996</v>
      </c>
      <c r="AL253" s="97">
        <v>454</v>
      </c>
      <c r="AM253" s="4">
        <v>432</v>
      </c>
      <c r="AN253" s="98">
        <v>22</v>
      </c>
      <c r="AO253" s="78">
        <v>4.8</v>
      </c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</row>
    <row r="254" spans="1:68" s="17" customFormat="1" ht="1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1"/>
      <c r="AC254" s="4">
        <v>20</v>
      </c>
      <c r="AD254" s="97">
        <v>239</v>
      </c>
      <c r="AE254" s="4">
        <v>226</v>
      </c>
      <c r="AF254" s="98">
        <v>13</v>
      </c>
      <c r="AG254" s="78">
        <v>5.4</v>
      </c>
      <c r="AH254" s="97">
        <v>85</v>
      </c>
      <c r="AI254" s="4">
        <v>81</v>
      </c>
      <c r="AJ254" s="98">
        <v>4</v>
      </c>
      <c r="AK254" s="78">
        <v>4.7</v>
      </c>
      <c r="AL254" s="97">
        <v>324</v>
      </c>
      <c r="AM254" s="4">
        <v>307</v>
      </c>
      <c r="AN254" s="98">
        <v>17</v>
      </c>
      <c r="AO254" s="78">
        <v>5.2</v>
      </c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</row>
    <row r="255" spans="1:68" s="17" customFormat="1" ht="1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1"/>
      <c r="AC255" s="4">
        <v>21</v>
      </c>
      <c r="AD255" s="97">
        <v>210</v>
      </c>
      <c r="AE255" s="4">
        <v>198</v>
      </c>
      <c r="AF255" s="98">
        <v>12</v>
      </c>
      <c r="AG255" s="78">
        <v>5.7</v>
      </c>
      <c r="AH255" s="97">
        <v>82</v>
      </c>
      <c r="AI255" s="4">
        <v>78</v>
      </c>
      <c r="AJ255" s="98">
        <v>4</v>
      </c>
      <c r="AK255" s="78">
        <v>4.9000000000000004</v>
      </c>
      <c r="AL255" s="97">
        <v>292</v>
      </c>
      <c r="AM255" s="4">
        <v>276</v>
      </c>
      <c r="AN255" s="98">
        <v>16</v>
      </c>
      <c r="AO255" s="78">
        <v>5.5</v>
      </c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</row>
    <row r="256" spans="1:68" s="17" customFormat="1" ht="1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1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</row>
    <row r="257" spans="1:68" s="17" customFormat="1" ht="1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1"/>
      <c r="AC257" s="120" t="s">
        <v>98</v>
      </c>
      <c r="AD257" s="121">
        <f>SUM(AD241:AD252)</f>
        <v>4447</v>
      </c>
      <c r="AE257" s="121">
        <f t="shared" ref="AE257:AN257" si="58">SUM(AE241:AE252)</f>
        <v>4097</v>
      </c>
      <c r="AF257" s="121">
        <f t="shared" si="58"/>
        <v>350</v>
      </c>
      <c r="AG257" s="122">
        <f>AF257/AD257</f>
        <v>7.8704744771756235E-2</v>
      </c>
      <c r="AH257" s="121">
        <f t="shared" ref="AH257" si="59">SUM(AH241:AH252)</f>
        <v>2518</v>
      </c>
      <c r="AI257" s="121">
        <f t="shared" si="58"/>
        <v>2283</v>
      </c>
      <c r="AJ257" s="121">
        <f t="shared" si="58"/>
        <v>235</v>
      </c>
      <c r="AK257" s="122">
        <f t="shared" ref="AK257" si="60">AJ257/AH257</f>
        <v>9.3328038125496421E-2</v>
      </c>
      <c r="AL257" s="121">
        <f t="shared" ref="AL257" si="61">SUM(AL241:AL252)</f>
        <v>6965</v>
      </c>
      <c r="AM257" s="121">
        <f t="shared" si="58"/>
        <v>6380</v>
      </c>
      <c r="AN257" s="121">
        <f t="shared" si="58"/>
        <v>585</v>
      </c>
      <c r="AO257" s="122">
        <f t="shared" ref="AO257" si="62">AN257/AL257</f>
        <v>8.3991385498923182E-2</v>
      </c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</row>
    <row r="258" spans="1:68" s="17" customFormat="1" ht="1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1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</row>
    <row r="259" spans="1:68" s="17" customFormat="1" ht="1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1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</row>
    <row r="260" spans="1:68" s="17" customFormat="1" ht="1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1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</row>
    <row r="261" spans="1:68" s="17" customFormat="1" ht="1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1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</row>
    <row r="262" spans="1:68" s="17" customFormat="1" ht="1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1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</row>
    <row r="263" spans="1:68" s="17" customFormat="1" ht="1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1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</row>
    <row r="264" spans="1:68" s="17" customFormat="1" ht="1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1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</row>
    <row r="265" spans="1:68" s="17" customFormat="1" ht="1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6"/>
      <c r="V265" s="15"/>
      <c r="W265" s="15"/>
      <c r="X265" s="15"/>
      <c r="Y265" s="15"/>
      <c r="Z265" s="15"/>
      <c r="AA265" s="15"/>
      <c r="AB265" s="1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</row>
    <row r="266" spans="1:68" s="17" customFormat="1" ht="1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</row>
    <row r="267" spans="1:68" s="17" customFormat="1" ht="1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</row>
    <row r="268" spans="1:68" s="17" customFormat="1" ht="1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</row>
    <row r="269" spans="1:68" s="14" customFormat="1" ht="15" customHeight="1">
      <c r="A269" s="72" t="s">
        <v>47</v>
      </c>
      <c r="B269" s="99">
        <v>22</v>
      </c>
      <c r="C269" s="100">
        <v>23</v>
      </c>
      <c r="D269" s="100">
        <v>0</v>
      </c>
      <c r="E269" s="100">
        <v>1</v>
      </c>
      <c r="F269" s="100">
        <v>2</v>
      </c>
      <c r="G269" s="100">
        <v>3</v>
      </c>
      <c r="H269" s="100">
        <v>4</v>
      </c>
      <c r="I269" s="100">
        <v>5</v>
      </c>
      <c r="J269" s="100">
        <v>6</v>
      </c>
      <c r="K269" s="100">
        <v>7</v>
      </c>
      <c r="L269" s="100">
        <v>8</v>
      </c>
      <c r="M269" s="100">
        <v>9</v>
      </c>
      <c r="N269" s="100">
        <v>10</v>
      </c>
      <c r="O269" s="100">
        <v>11</v>
      </c>
      <c r="P269" s="100">
        <v>12</v>
      </c>
      <c r="Q269" s="100">
        <v>13</v>
      </c>
      <c r="R269" s="100">
        <v>14</v>
      </c>
      <c r="S269" s="100">
        <v>15</v>
      </c>
      <c r="T269" s="100">
        <v>16</v>
      </c>
      <c r="U269" s="100">
        <v>17</v>
      </c>
      <c r="V269" s="100">
        <v>18</v>
      </c>
      <c r="W269" s="100">
        <v>19</v>
      </c>
      <c r="X269" s="100">
        <v>20</v>
      </c>
      <c r="Y269" s="105">
        <v>21</v>
      </c>
      <c r="Z269" s="108" t="s">
        <v>48</v>
      </c>
      <c r="AA269" s="71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</row>
    <row r="270" spans="1:68" s="14" customFormat="1" ht="15" customHeight="1">
      <c r="A270" s="70" t="s">
        <v>49</v>
      </c>
      <c r="B270" s="101">
        <f t="shared" ref="B270:V270" si="63">SUM(B271:B272)</f>
        <v>39</v>
      </c>
      <c r="C270" s="102">
        <f t="shared" si="63"/>
        <v>24</v>
      </c>
      <c r="D270" s="102">
        <f t="shared" si="63"/>
        <v>18</v>
      </c>
      <c r="E270" s="102">
        <f t="shared" si="63"/>
        <v>9</v>
      </c>
      <c r="F270" s="102">
        <f t="shared" si="63"/>
        <v>11</v>
      </c>
      <c r="G270" s="102">
        <f t="shared" si="63"/>
        <v>11</v>
      </c>
      <c r="H270" s="102">
        <f t="shared" si="63"/>
        <v>11</v>
      </c>
      <c r="I270" s="102">
        <f t="shared" si="63"/>
        <v>37</v>
      </c>
      <c r="J270" s="102">
        <f t="shared" si="63"/>
        <v>84</v>
      </c>
      <c r="K270" s="102">
        <f t="shared" si="63"/>
        <v>209</v>
      </c>
      <c r="L270" s="102">
        <f t="shared" si="63"/>
        <v>250</v>
      </c>
      <c r="M270" s="102">
        <f t="shared" si="63"/>
        <v>228</v>
      </c>
      <c r="N270" s="102">
        <f t="shared" si="63"/>
        <v>220</v>
      </c>
      <c r="O270" s="102">
        <f t="shared" si="63"/>
        <v>208</v>
      </c>
      <c r="P270" s="102">
        <f t="shared" si="63"/>
        <v>176</v>
      </c>
      <c r="Q270" s="102">
        <f t="shared" si="63"/>
        <v>187</v>
      </c>
      <c r="R270" s="102">
        <f t="shared" si="63"/>
        <v>168</v>
      </c>
      <c r="S270" s="102">
        <f t="shared" si="63"/>
        <v>209</v>
      </c>
      <c r="T270" s="102">
        <f t="shared" si="63"/>
        <v>233</v>
      </c>
      <c r="U270" s="102">
        <f t="shared" si="63"/>
        <v>250</v>
      </c>
      <c r="V270" s="102">
        <f t="shared" si="63"/>
        <v>180</v>
      </c>
      <c r="W270" s="102">
        <f>SUM(W271:W272)</f>
        <v>118</v>
      </c>
      <c r="X270" s="102">
        <f>SUM(X271:X272)</f>
        <v>85</v>
      </c>
      <c r="Y270" s="106">
        <f>SUM(Y271:Y272)</f>
        <v>82</v>
      </c>
      <c r="Z270" s="109">
        <f>SUM(B270:Y270)</f>
        <v>3047</v>
      </c>
      <c r="AA270" s="87"/>
      <c r="AB270" s="17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</row>
    <row r="271" spans="1:68" s="14" customFormat="1" ht="15" customHeight="1">
      <c r="A271" s="70" t="s">
        <v>44</v>
      </c>
      <c r="B271" s="101">
        <f>SUM(断面別!$I$170,断面別!$K$170)</f>
        <v>36</v>
      </c>
      <c r="C271" s="102">
        <f>SUM(断面別!$I$171,断面別!$K$171)</f>
        <v>23</v>
      </c>
      <c r="D271" s="102">
        <f>SUM(断面別!$I$172,断面別!$K$172)</f>
        <v>17</v>
      </c>
      <c r="E271" s="102">
        <f>SUM(断面別!$I$173,断面別!$K$173)</f>
        <v>8</v>
      </c>
      <c r="F271" s="102">
        <f>SUM(断面別!$I$174,断面別!$K$174)</f>
        <v>11</v>
      </c>
      <c r="G271" s="102">
        <f>SUM(断面別!$I$175,断面別!$K$175)</f>
        <v>8</v>
      </c>
      <c r="H271" s="102">
        <f>SUM(断面別!$I$176,断面別!$K$176)</f>
        <v>10</v>
      </c>
      <c r="I271" s="102">
        <f>SUM(断面別!$I$177,断面別!$K$177)</f>
        <v>28</v>
      </c>
      <c r="J271" s="102">
        <f>SUM(断面別!$I$178,断面別!$K$178)</f>
        <v>69</v>
      </c>
      <c r="K271" s="102">
        <f>SUM(断面別!$I$185,断面別!$K$185)</f>
        <v>192</v>
      </c>
      <c r="L271" s="102">
        <f>SUM(断面別!$I$192,断面別!$K$192)</f>
        <v>225</v>
      </c>
      <c r="M271" s="102">
        <f>SUM(断面別!$I$193,断面別!$K$193)</f>
        <v>203</v>
      </c>
      <c r="N271" s="102">
        <f>SUM(断面別!$I$194,断面別!$K$194)</f>
        <v>199</v>
      </c>
      <c r="O271" s="102">
        <f>SUM(断面別!$I$195,断面別!$K$195)</f>
        <v>188</v>
      </c>
      <c r="P271" s="102">
        <f>SUM(断面別!$I$196,断面別!$K$196)</f>
        <v>162</v>
      </c>
      <c r="Q271" s="102">
        <f>SUM(断面別!$I$197,断面別!$K$197)</f>
        <v>171</v>
      </c>
      <c r="R271" s="102">
        <f>SUM(断面別!$I$198,断面別!$K$198)</f>
        <v>145</v>
      </c>
      <c r="S271" s="102">
        <f>SUM(断面別!$I$199,断面別!$K$199)</f>
        <v>188</v>
      </c>
      <c r="T271" s="102">
        <f>SUM(断面別!$I$200,断面別!$K$200)</f>
        <v>216</v>
      </c>
      <c r="U271" s="102">
        <f>SUM(断面別!$I$207,断面別!$K$207)</f>
        <v>228</v>
      </c>
      <c r="V271" s="102">
        <f>SUM(断面別!$I$214,断面別!$K$214)</f>
        <v>166</v>
      </c>
      <c r="W271" s="102">
        <f>SUM(断面別!$I$215,断面別!$K$215)</f>
        <v>112</v>
      </c>
      <c r="X271" s="102">
        <f>SUM(断面別!$I$216,断面別!$K$216)</f>
        <v>81</v>
      </c>
      <c r="Y271" s="106">
        <f>SUM(断面別!$I$217,断面別!$K$217)</f>
        <v>78</v>
      </c>
      <c r="Z271" s="109">
        <f t="shared" ref="Z271:Z272" si="64">SUM(B271:Y271)</f>
        <v>2764</v>
      </c>
      <c r="AA271" s="87"/>
      <c r="AB271" s="17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</row>
    <row r="272" spans="1:68" s="14" customFormat="1" ht="15" customHeight="1">
      <c r="A272" s="70" t="s">
        <v>45</v>
      </c>
      <c r="B272" s="101">
        <f>SUM(断面別!$J$170,断面別!$L$170)</f>
        <v>3</v>
      </c>
      <c r="C272" s="102">
        <f>SUM(断面別!$J$171,断面別!$L$171)</f>
        <v>1</v>
      </c>
      <c r="D272" s="102">
        <f>SUM(断面別!$J$172,断面別!$L$172)</f>
        <v>1</v>
      </c>
      <c r="E272" s="102">
        <f>SUM(断面別!$J$173,断面別!$L$173)</f>
        <v>1</v>
      </c>
      <c r="F272" s="102">
        <f>SUM(断面別!$J$174,断面別!$L$174)</f>
        <v>0</v>
      </c>
      <c r="G272" s="102">
        <f>SUM(断面別!$J$175,断面別!$L$175)</f>
        <v>3</v>
      </c>
      <c r="H272" s="102">
        <f>SUM(断面別!$J$176,断面別!$L$176)</f>
        <v>1</v>
      </c>
      <c r="I272" s="102">
        <f>SUM(断面別!$J$177,断面別!$L$177)</f>
        <v>9</v>
      </c>
      <c r="J272" s="102">
        <f>SUM(断面別!$J$178,断面別!$L$178)</f>
        <v>15</v>
      </c>
      <c r="K272" s="102">
        <f>SUM(断面別!$J$185,断面別!$L$185)</f>
        <v>17</v>
      </c>
      <c r="L272" s="102">
        <f>SUM(断面別!$J$192,断面別!$L$192)</f>
        <v>25</v>
      </c>
      <c r="M272" s="102">
        <f>SUM(断面別!$J$193,断面別!$L$193)</f>
        <v>25</v>
      </c>
      <c r="N272" s="102">
        <f>SUM(断面別!$J$194,断面別!$L$194)</f>
        <v>21</v>
      </c>
      <c r="O272" s="102">
        <f>SUM(断面別!$J$195,断面別!$L$195)</f>
        <v>20</v>
      </c>
      <c r="P272" s="102">
        <f>SUM(断面別!$J$196,断面別!$L$196)</f>
        <v>14</v>
      </c>
      <c r="Q272" s="102">
        <f>SUM(断面別!$J$197,断面別!$L$197)</f>
        <v>16</v>
      </c>
      <c r="R272" s="102">
        <f>SUM(断面別!$J$198,断面別!$L$198)</f>
        <v>23</v>
      </c>
      <c r="S272" s="102">
        <f>SUM(断面別!$J$199,断面別!$L$199)</f>
        <v>21</v>
      </c>
      <c r="T272" s="102">
        <f>SUM(断面別!$J$200,断面別!$L$200)</f>
        <v>17</v>
      </c>
      <c r="U272" s="102">
        <f>SUM(断面別!$J$207,断面別!$L$207)</f>
        <v>22</v>
      </c>
      <c r="V272" s="102">
        <f>SUM(断面別!$J$214,断面別!$L$214)</f>
        <v>14</v>
      </c>
      <c r="W272" s="102">
        <f>SUM(断面別!$J$215,断面別!$L$215)</f>
        <v>6</v>
      </c>
      <c r="X272" s="102">
        <f>SUM(断面別!$J$216,断面別!$L$216)</f>
        <v>4</v>
      </c>
      <c r="Y272" s="106">
        <f>SUM(断面別!$J$217,断面別!$L$217)</f>
        <v>4</v>
      </c>
      <c r="Z272" s="109">
        <f t="shared" si="64"/>
        <v>283</v>
      </c>
      <c r="AA272" s="87"/>
      <c r="AB272" s="17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</row>
    <row r="273" spans="1:68" s="14" customFormat="1" ht="15" customHeight="1">
      <c r="A273" s="18" t="s">
        <v>46</v>
      </c>
      <c r="B273" s="103">
        <f t="shared" ref="B273:Y273" si="65">IF(B272=0,0,ROUND(B272/B270*100,1))</f>
        <v>7.7</v>
      </c>
      <c r="C273" s="104">
        <f t="shared" si="65"/>
        <v>4.2</v>
      </c>
      <c r="D273" s="104">
        <f t="shared" si="65"/>
        <v>5.6</v>
      </c>
      <c r="E273" s="104">
        <f t="shared" si="65"/>
        <v>11.1</v>
      </c>
      <c r="F273" s="104">
        <f t="shared" si="65"/>
        <v>0</v>
      </c>
      <c r="G273" s="104">
        <f t="shared" si="65"/>
        <v>27.3</v>
      </c>
      <c r="H273" s="104">
        <f t="shared" si="65"/>
        <v>9.1</v>
      </c>
      <c r="I273" s="104">
        <f t="shared" si="65"/>
        <v>24.3</v>
      </c>
      <c r="J273" s="104">
        <f t="shared" si="65"/>
        <v>17.899999999999999</v>
      </c>
      <c r="K273" s="104">
        <f t="shared" si="65"/>
        <v>8.1</v>
      </c>
      <c r="L273" s="104">
        <f t="shared" si="65"/>
        <v>10</v>
      </c>
      <c r="M273" s="104">
        <f t="shared" si="65"/>
        <v>11</v>
      </c>
      <c r="N273" s="104">
        <f t="shared" si="65"/>
        <v>9.5</v>
      </c>
      <c r="O273" s="104">
        <f t="shared" si="65"/>
        <v>9.6</v>
      </c>
      <c r="P273" s="104">
        <f t="shared" si="65"/>
        <v>8</v>
      </c>
      <c r="Q273" s="104">
        <f t="shared" si="65"/>
        <v>8.6</v>
      </c>
      <c r="R273" s="104">
        <f t="shared" si="65"/>
        <v>13.7</v>
      </c>
      <c r="S273" s="104">
        <f t="shared" si="65"/>
        <v>10</v>
      </c>
      <c r="T273" s="104">
        <f t="shared" si="65"/>
        <v>7.3</v>
      </c>
      <c r="U273" s="104">
        <f t="shared" si="65"/>
        <v>8.8000000000000007</v>
      </c>
      <c r="V273" s="104">
        <f t="shared" si="65"/>
        <v>7.8</v>
      </c>
      <c r="W273" s="104">
        <f t="shared" si="65"/>
        <v>5.0999999999999996</v>
      </c>
      <c r="X273" s="104">
        <f t="shared" si="65"/>
        <v>4.7</v>
      </c>
      <c r="Y273" s="107">
        <f t="shared" si="65"/>
        <v>4.9000000000000004</v>
      </c>
      <c r="Z273" s="110">
        <f t="shared" ref="Z273" si="66">IF(Z272=0,0,Z272/Z270*100)</f>
        <v>9.287824089268133</v>
      </c>
      <c r="AA273" s="88"/>
      <c r="AB273" s="17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</row>
    <row r="274" spans="1:68" s="17" customFormat="1" ht="1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6"/>
      <c r="V274" s="15"/>
      <c r="W274" s="15"/>
      <c r="X274" s="15"/>
      <c r="Y274" s="15"/>
      <c r="Z274" s="15"/>
      <c r="AA274" s="15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</row>
    <row r="275" spans="1:68" s="17" customFormat="1" ht="1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</row>
    <row r="276" spans="1:68" s="17" customFormat="1" ht="1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</row>
    <row r="277" spans="1:68" s="17" customFormat="1" ht="1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</row>
    <row r="278" spans="1:68" s="17" customFormat="1" ht="1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</row>
    <row r="279" spans="1:68" s="17" customFormat="1" ht="1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</row>
    <row r="280" spans="1:68" s="17" customFormat="1" ht="1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</row>
    <row r="281" spans="1:68" s="17" customFormat="1" ht="1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</row>
    <row r="282" spans="1:68" s="17" customFormat="1" ht="1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</row>
    <row r="283" spans="1:68" s="17" customFormat="1" ht="1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</row>
    <row r="284" spans="1:68" s="17" customFormat="1" ht="1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</row>
    <row r="285" spans="1:68" s="17" customFormat="1" ht="1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</row>
    <row r="286" spans="1:68" s="17" customFormat="1" ht="1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</row>
    <row r="287" spans="1:68" s="17" customFormat="1" ht="1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</row>
    <row r="288" spans="1:68" s="17" customFormat="1" ht="1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6"/>
      <c r="V288" s="15"/>
      <c r="W288" s="15"/>
      <c r="X288" s="15"/>
      <c r="Y288" s="15"/>
      <c r="Z288" s="15"/>
      <c r="AA288" s="15"/>
      <c r="AB288" s="1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</row>
    <row r="289" spans="1:68" s="17" customFormat="1" ht="1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</row>
    <row r="290" spans="1:68" s="17" customFormat="1" ht="1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</row>
    <row r="291" spans="1:68" s="17" customFormat="1" ht="1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</row>
    <row r="292" spans="1:68" s="14" customFormat="1" ht="15" customHeight="1">
      <c r="A292" s="72" t="s">
        <v>47</v>
      </c>
      <c r="B292" s="99">
        <v>22</v>
      </c>
      <c r="C292" s="100">
        <v>23</v>
      </c>
      <c r="D292" s="100">
        <v>0</v>
      </c>
      <c r="E292" s="100">
        <v>1</v>
      </c>
      <c r="F292" s="100">
        <v>2</v>
      </c>
      <c r="G292" s="100">
        <v>3</v>
      </c>
      <c r="H292" s="100">
        <v>4</v>
      </c>
      <c r="I292" s="100">
        <v>5</v>
      </c>
      <c r="J292" s="100">
        <v>6</v>
      </c>
      <c r="K292" s="100">
        <v>7</v>
      </c>
      <c r="L292" s="100">
        <v>8</v>
      </c>
      <c r="M292" s="100">
        <v>9</v>
      </c>
      <c r="N292" s="100">
        <v>10</v>
      </c>
      <c r="O292" s="100">
        <v>11</v>
      </c>
      <c r="P292" s="100">
        <v>12</v>
      </c>
      <c r="Q292" s="100">
        <v>13</v>
      </c>
      <c r="R292" s="100">
        <v>14</v>
      </c>
      <c r="S292" s="100">
        <v>15</v>
      </c>
      <c r="T292" s="100">
        <v>16</v>
      </c>
      <c r="U292" s="100">
        <v>17</v>
      </c>
      <c r="V292" s="100">
        <v>18</v>
      </c>
      <c r="W292" s="100">
        <v>19</v>
      </c>
      <c r="X292" s="100">
        <v>20</v>
      </c>
      <c r="Y292" s="105">
        <v>21</v>
      </c>
      <c r="Z292" s="108" t="s">
        <v>48</v>
      </c>
      <c r="AA292" s="71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</row>
    <row r="293" spans="1:68" s="14" customFormat="1" ht="15" customHeight="1">
      <c r="A293" s="70" t="s">
        <v>49</v>
      </c>
      <c r="B293" s="101">
        <f t="shared" ref="B293:J293" si="67">SUM(B294:B295)</f>
        <v>162</v>
      </c>
      <c r="C293" s="102">
        <f t="shared" si="67"/>
        <v>99</v>
      </c>
      <c r="D293" s="102">
        <f t="shared" si="67"/>
        <v>66</v>
      </c>
      <c r="E293" s="102">
        <f t="shared" si="67"/>
        <v>43</v>
      </c>
      <c r="F293" s="102">
        <f t="shared" si="67"/>
        <v>24</v>
      </c>
      <c r="G293" s="102">
        <f t="shared" si="67"/>
        <v>25</v>
      </c>
      <c r="H293" s="102">
        <f t="shared" si="67"/>
        <v>27</v>
      </c>
      <c r="I293" s="102">
        <f t="shared" si="67"/>
        <v>62</v>
      </c>
      <c r="J293" s="102">
        <f t="shared" si="67"/>
        <v>181</v>
      </c>
      <c r="K293" s="102">
        <f t="shared" ref="K293:V293" si="68">SUM(K294:K295)</f>
        <v>485</v>
      </c>
      <c r="L293" s="102">
        <f t="shared" si="68"/>
        <v>611</v>
      </c>
      <c r="M293" s="102">
        <f t="shared" si="68"/>
        <v>567</v>
      </c>
      <c r="N293" s="102">
        <f t="shared" si="68"/>
        <v>445</v>
      </c>
      <c r="O293" s="102">
        <f t="shared" si="68"/>
        <v>509</v>
      </c>
      <c r="P293" s="102">
        <f t="shared" si="68"/>
        <v>509</v>
      </c>
      <c r="Q293" s="102">
        <f t="shared" si="68"/>
        <v>513</v>
      </c>
      <c r="R293" s="102">
        <f t="shared" si="68"/>
        <v>518</v>
      </c>
      <c r="S293" s="102">
        <f t="shared" si="68"/>
        <v>652</v>
      </c>
      <c r="T293" s="102">
        <f t="shared" si="68"/>
        <v>698</v>
      </c>
      <c r="U293" s="102">
        <f t="shared" si="68"/>
        <v>782</v>
      </c>
      <c r="V293" s="102">
        <f t="shared" si="68"/>
        <v>676</v>
      </c>
      <c r="W293" s="102">
        <f>SUM(W294:W295)</f>
        <v>454</v>
      </c>
      <c r="X293" s="102">
        <f>SUM(X294:X295)</f>
        <v>324</v>
      </c>
      <c r="Y293" s="106">
        <f>SUM(Y294:Y295)</f>
        <v>292</v>
      </c>
      <c r="Z293" s="109">
        <f>SUM(B293:Y293)</f>
        <v>8724</v>
      </c>
      <c r="AA293" s="87"/>
      <c r="AB293" s="17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</row>
    <row r="294" spans="1:68" s="14" customFormat="1" ht="15" customHeight="1">
      <c r="A294" s="70" t="s">
        <v>44</v>
      </c>
      <c r="B294" s="101">
        <f>SUM(B248,B271)</f>
        <v>144</v>
      </c>
      <c r="C294" s="102">
        <f>SUM(C248,C271)</f>
        <v>86</v>
      </c>
      <c r="D294" s="102">
        <f t="shared" ref="D294:J294" si="69">SUM(D248,D271)</f>
        <v>60</v>
      </c>
      <c r="E294" s="102">
        <f t="shared" si="69"/>
        <v>39</v>
      </c>
      <c r="F294" s="102">
        <f t="shared" si="69"/>
        <v>21</v>
      </c>
      <c r="G294" s="102">
        <f t="shared" si="69"/>
        <v>21</v>
      </c>
      <c r="H294" s="102">
        <f t="shared" si="69"/>
        <v>23</v>
      </c>
      <c r="I294" s="102">
        <f t="shared" si="69"/>
        <v>48</v>
      </c>
      <c r="J294" s="102">
        <f t="shared" si="69"/>
        <v>156</v>
      </c>
      <c r="K294" s="102">
        <f>SUM(K248,K271)</f>
        <v>435</v>
      </c>
      <c r="L294" s="102">
        <f t="shared" ref="L294:X294" si="70">SUM(L248,L271)</f>
        <v>546</v>
      </c>
      <c r="M294" s="102">
        <f t="shared" si="70"/>
        <v>504</v>
      </c>
      <c r="N294" s="102">
        <f t="shared" si="70"/>
        <v>404</v>
      </c>
      <c r="O294" s="102">
        <f t="shared" si="70"/>
        <v>466</v>
      </c>
      <c r="P294" s="102">
        <f t="shared" si="70"/>
        <v>465</v>
      </c>
      <c r="Q294" s="102">
        <f t="shared" si="70"/>
        <v>464</v>
      </c>
      <c r="R294" s="102">
        <f t="shared" si="70"/>
        <v>466</v>
      </c>
      <c r="S294" s="102">
        <f t="shared" si="70"/>
        <v>593</v>
      </c>
      <c r="T294" s="102">
        <f t="shared" si="70"/>
        <v>661</v>
      </c>
      <c r="U294" s="102">
        <f t="shared" si="70"/>
        <v>735</v>
      </c>
      <c r="V294" s="102">
        <f t="shared" si="70"/>
        <v>641</v>
      </c>
      <c r="W294" s="102">
        <f t="shared" si="70"/>
        <v>432</v>
      </c>
      <c r="X294" s="102">
        <f t="shared" si="70"/>
        <v>307</v>
      </c>
      <c r="Y294" s="106">
        <f>SUM(Y248,Y271)</f>
        <v>276</v>
      </c>
      <c r="Z294" s="109">
        <f t="shared" ref="Z294:Z295" si="71">SUM(B294:Y294)</f>
        <v>7993</v>
      </c>
      <c r="AA294" s="87"/>
      <c r="AB294" s="17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</row>
    <row r="295" spans="1:68" s="14" customFormat="1" ht="15" customHeight="1">
      <c r="A295" s="70" t="s">
        <v>45</v>
      </c>
      <c r="B295" s="101">
        <f>SUM(B249,B272)</f>
        <v>18</v>
      </c>
      <c r="C295" s="102">
        <f t="shared" ref="C295:X295" si="72">SUM(C249,C272)</f>
        <v>13</v>
      </c>
      <c r="D295" s="102">
        <f t="shared" si="72"/>
        <v>6</v>
      </c>
      <c r="E295" s="102">
        <f t="shared" si="72"/>
        <v>4</v>
      </c>
      <c r="F295" s="102">
        <f t="shared" si="72"/>
        <v>3</v>
      </c>
      <c r="G295" s="102">
        <f t="shared" si="72"/>
        <v>4</v>
      </c>
      <c r="H295" s="102">
        <f>SUM(H249,H272)</f>
        <v>4</v>
      </c>
      <c r="I295" s="102">
        <f t="shared" si="72"/>
        <v>14</v>
      </c>
      <c r="J295" s="102">
        <f t="shared" si="72"/>
        <v>25</v>
      </c>
      <c r="K295" s="102">
        <f t="shared" si="72"/>
        <v>50</v>
      </c>
      <c r="L295" s="102">
        <f t="shared" si="72"/>
        <v>65</v>
      </c>
      <c r="M295" s="102">
        <f t="shared" si="72"/>
        <v>63</v>
      </c>
      <c r="N295" s="102">
        <f t="shared" si="72"/>
        <v>41</v>
      </c>
      <c r="O295" s="102">
        <f t="shared" si="72"/>
        <v>43</v>
      </c>
      <c r="P295" s="102">
        <f t="shared" si="72"/>
        <v>44</v>
      </c>
      <c r="Q295" s="102">
        <f t="shared" si="72"/>
        <v>49</v>
      </c>
      <c r="R295" s="102">
        <f t="shared" si="72"/>
        <v>52</v>
      </c>
      <c r="S295" s="102">
        <f t="shared" si="72"/>
        <v>59</v>
      </c>
      <c r="T295" s="102">
        <f t="shared" si="72"/>
        <v>37</v>
      </c>
      <c r="U295" s="102">
        <f t="shared" si="72"/>
        <v>47</v>
      </c>
      <c r="V295" s="102">
        <f t="shared" si="72"/>
        <v>35</v>
      </c>
      <c r="W295" s="102">
        <f t="shared" si="72"/>
        <v>22</v>
      </c>
      <c r="X295" s="102">
        <f t="shared" si="72"/>
        <v>17</v>
      </c>
      <c r="Y295" s="106">
        <f>SUM(Y249,Y272)</f>
        <v>16</v>
      </c>
      <c r="Z295" s="109">
        <f t="shared" si="71"/>
        <v>731</v>
      </c>
      <c r="AA295" s="87"/>
      <c r="AB295" s="17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</row>
    <row r="296" spans="1:68" s="14" customFormat="1" ht="15.95" customHeight="1">
      <c r="A296" s="18" t="s">
        <v>46</v>
      </c>
      <c r="B296" s="103">
        <f t="shared" ref="B296:Y296" si="73">IF(B295=0,0,ROUND(B295/B293*100,1))</f>
        <v>11.1</v>
      </c>
      <c r="C296" s="104">
        <f t="shared" si="73"/>
        <v>13.1</v>
      </c>
      <c r="D296" s="104">
        <f t="shared" si="73"/>
        <v>9.1</v>
      </c>
      <c r="E296" s="104">
        <f t="shared" si="73"/>
        <v>9.3000000000000007</v>
      </c>
      <c r="F296" s="104">
        <f t="shared" si="73"/>
        <v>12.5</v>
      </c>
      <c r="G296" s="104">
        <f t="shared" si="73"/>
        <v>16</v>
      </c>
      <c r="H296" s="104">
        <f t="shared" si="73"/>
        <v>14.8</v>
      </c>
      <c r="I296" s="104">
        <f t="shared" si="73"/>
        <v>22.6</v>
      </c>
      <c r="J296" s="104">
        <f t="shared" si="73"/>
        <v>13.8</v>
      </c>
      <c r="K296" s="104">
        <f t="shared" si="73"/>
        <v>10.3</v>
      </c>
      <c r="L296" s="104">
        <f t="shared" si="73"/>
        <v>10.6</v>
      </c>
      <c r="M296" s="104">
        <f t="shared" si="73"/>
        <v>11.1</v>
      </c>
      <c r="N296" s="104">
        <f t="shared" si="73"/>
        <v>9.1999999999999993</v>
      </c>
      <c r="O296" s="104">
        <f t="shared" si="73"/>
        <v>8.4</v>
      </c>
      <c r="P296" s="104">
        <f t="shared" si="73"/>
        <v>8.6</v>
      </c>
      <c r="Q296" s="104">
        <f t="shared" si="73"/>
        <v>9.6</v>
      </c>
      <c r="R296" s="104">
        <f t="shared" si="73"/>
        <v>10</v>
      </c>
      <c r="S296" s="104">
        <f t="shared" si="73"/>
        <v>9</v>
      </c>
      <c r="T296" s="104">
        <f t="shared" si="73"/>
        <v>5.3</v>
      </c>
      <c r="U296" s="104">
        <f t="shared" si="73"/>
        <v>6</v>
      </c>
      <c r="V296" s="104">
        <f t="shared" si="73"/>
        <v>5.2</v>
      </c>
      <c r="W296" s="104">
        <f t="shared" si="73"/>
        <v>4.8</v>
      </c>
      <c r="X296" s="104">
        <f t="shared" si="73"/>
        <v>5.2</v>
      </c>
      <c r="Y296" s="107">
        <f t="shared" si="73"/>
        <v>5.5</v>
      </c>
      <c r="Z296" s="110">
        <f t="shared" ref="Z296" si="74">IF(Z295=0,0,Z295/Z293*100)</f>
        <v>8.3791838606143969</v>
      </c>
      <c r="AA296" s="88"/>
      <c r="AB296" s="17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</row>
    <row r="297" spans="1:68" s="14" customFormat="1" ht="12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AB297" s="17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</row>
    <row r="298" spans="1:68" s="19" customFormat="1"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</row>
    <row r="299" spans="1:68" s="19" customFormat="1"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</row>
    <row r="300" spans="1:68" s="19" customFormat="1"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</row>
    <row r="301" spans="1:68" s="19" customFormat="1"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</row>
    <row r="302" spans="1:68" s="19" customFormat="1"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</row>
    <row r="303" spans="1:68" s="19" customFormat="1"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</row>
    <row r="304" spans="1:68" s="19" customFormat="1"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</row>
    <row r="305" spans="29:68" s="19" customFormat="1"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</row>
    <row r="306" spans="29:68" s="19" customFormat="1"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</row>
    <row r="307" spans="29:68" s="19" customFormat="1"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</row>
    <row r="308" spans="29:68" s="19" customFormat="1"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</row>
    <row r="309" spans="29:68" s="19" customFormat="1"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</row>
    <row r="310" spans="29:68" s="19" customFormat="1"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</row>
    <row r="311" spans="29:68" s="19" customFormat="1"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</row>
    <row r="312" spans="29:68" s="19" customFormat="1"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</row>
    <row r="313" spans="29:68" s="19" customFormat="1"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</row>
    <row r="314" spans="29:68" s="19" customFormat="1"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</row>
    <row r="315" spans="29:68" s="19" customFormat="1"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</row>
    <row r="316" spans="29:68" s="19" customFormat="1"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</row>
    <row r="317" spans="29:68" s="19" customFormat="1"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</row>
    <row r="318" spans="29:68" s="19" customFormat="1"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</row>
    <row r="319" spans="29:68" s="19" customFormat="1"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</row>
    <row r="320" spans="29:68" s="19" customFormat="1"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</row>
    <row r="321" spans="29:68" s="19" customFormat="1"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</row>
    <row r="322" spans="29:68" s="19" customFormat="1"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</row>
    <row r="323" spans="29:68" s="19" customFormat="1"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</row>
    <row r="324" spans="29:68" s="19" customFormat="1"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</row>
    <row r="325" spans="29:68" s="19" customFormat="1"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</row>
    <row r="326" spans="29:68" s="19" customFormat="1"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</row>
    <row r="327" spans="29:68" s="19" customFormat="1"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</row>
    <row r="328" spans="29:68" s="19" customFormat="1"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</row>
    <row r="329" spans="29:68" s="19" customFormat="1"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</row>
    <row r="330" spans="29:68" s="19" customFormat="1"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</row>
    <row r="331" spans="29:68" s="19" customFormat="1"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</row>
    <row r="332" spans="29:68" s="19" customFormat="1"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</row>
    <row r="333" spans="29:68" s="19" customFormat="1"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</row>
    <row r="334" spans="29:68" s="19" customFormat="1"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</row>
    <row r="335" spans="29:68" s="19" customFormat="1"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</row>
    <row r="336" spans="29:68" s="19" customFormat="1"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</row>
    <row r="337" spans="29:68" s="19" customFormat="1"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</row>
    <row r="338" spans="29:68" s="19" customFormat="1"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</row>
    <row r="339" spans="29:68" s="19" customFormat="1"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</row>
    <row r="340" spans="29:68" s="19" customFormat="1"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</row>
    <row r="341" spans="29:68" s="19" customFormat="1"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</row>
    <row r="342" spans="29:68" s="19" customFormat="1"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</row>
    <row r="343" spans="29:68" s="19" customFormat="1"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</row>
    <row r="344" spans="29:68" s="19" customFormat="1"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</row>
    <row r="345" spans="29:68" s="19" customFormat="1"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</row>
    <row r="346" spans="29:68" s="19" customFormat="1"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</row>
    <row r="347" spans="29:68" s="19" customFormat="1"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</row>
    <row r="348" spans="29:68" s="19" customFormat="1"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</row>
    <row r="349" spans="29:68" s="19" customFormat="1"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</row>
    <row r="350" spans="29:68" s="19" customFormat="1"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</row>
    <row r="351" spans="29:68" s="19" customFormat="1"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</row>
    <row r="352" spans="29:68" s="19" customFormat="1"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</row>
    <row r="353" spans="29:68" s="19" customFormat="1"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</row>
    <row r="354" spans="29:68" s="19" customFormat="1"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</row>
    <row r="355" spans="29:68" s="19" customFormat="1"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</row>
    <row r="356" spans="29:68" s="19" customFormat="1"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</row>
    <row r="357" spans="29:68" s="19" customFormat="1"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</row>
    <row r="358" spans="29:68" s="19" customFormat="1"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</row>
    <row r="359" spans="29:68" s="19" customFormat="1"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</row>
    <row r="360" spans="29:68" s="19" customFormat="1"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</row>
    <row r="361" spans="29:68" s="19" customFormat="1"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</row>
    <row r="362" spans="29:68" s="19" customFormat="1"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</row>
    <row r="363" spans="29:68" s="19" customFormat="1"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</row>
    <row r="364" spans="29:68" s="19" customFormat="1"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</row>
    <row r="365" spans="29:68" s="19" customFormat="1"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</row>
    <row r="366" spans="29:68" s="19" customFormat="1"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</row>
    <row r="367" spans="29:68" s="19" customFormat="1"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</row>
    <row r="368" spans="29:68" s="19" customFormat="1"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</row>
    <row r="369" spans="29:68" s="19" customFormat="1"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</row>
    <row r="370" spans="29:68" s="19" customFormat="1"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</row>
    <row r="371" spans="29:68" s="19" customFormat="1"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</row>
    <row r="372" spans="29:68" s="19" customFormat="1"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</row>
    <row r="373" spans="29:68" s="19" customFormat="1"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</row>
    <row r="374" spans="29:68" s="19" customFormat="1"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</row>
    <row r="375" spans="29:68" s="19" customFormat="1"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</row>
    <row r="376" spans="29:68" s="19" customFormat="1"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</row>
    <row r="377" spans="29:68" s="19" customFormat="1"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</row>
    <row r="378" spans="29:68" s="19" customFormat="1"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</row>
    <row r="379" spans="29:68" s="19" customFormat="1"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</row>
    <row r="380" spans="29:68" s="19" customFormat="1"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</row>
    <row r="381" spans="29:68" s="19" customFormat="1"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</row>
    <row r="382" spans="29:68" s="19" customFormat="1"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</row>
    <row r="383" spans="29:68" s="19" customFormat="1"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</row>
    <row r="384" spans="29:68" s="19" customFormat="1"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</row>
    <row r="385" spans="29:68" s="19" customFormat="1"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</row>
    <row r="386" spans="29:68" s="19" customFormat="1"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</row>
    <row r="387" spans="29:68" s="19" customFormat="1"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</row>
    <row r="388" spans="29:68" s="19" customFormat="1"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</row>
    <row r="389" spans="29:68" s="19" customFormat="1"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</row>
    <row r="390" spans="29:68" s="19" customFormat="1"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</row>
    <row r="391" spans="29:68" s="19" customFormat="1"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</row>
    <row r="392" spans="29:68" s="19" customFormat="1"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</row>
    <row r="393" spans="29:68" s="19" customFormat="1"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</row>
    <row r="394" spans="29:68" s="19" customFormat="1"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</row>
    <row r="395" spans="29:68" s="19" customFormat="1"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</row>
    <row r="396" spans="29:68" s="19" customFormat="1"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</row>
    <row r="397" spans="29:68" s="19" customFormat="1"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</row>
    <row r="398" spans="29:68" s="19" customFormat="1"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</row>
    <row r="399" spans="29:68" s="19" customFormat="1"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</row>
    <row r="400" spans="29:68" s="19" customFormat="1"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</row>
    <row r="401" spans="29:68" s="19" customFormat="1"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</row>
    <row r="402" spans="29:68" s="19" customFormat="1"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</row>
    <row r="403" spans="29:68" s="19" customFormat="1"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</row>
    <row r="404" spans="29:68" s="19" customFormat="1"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</row>
    <row r="405" spans="29:68" s="19" customFormat="1"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</row>
    <row r="406" spans="29:68" s="19" customFormat="1"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</row>
    <row r="407" spans="29:68" s="19" customFormat="1"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</row>
    <row r="408" spans="29:68" s="19" customFormat="1"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</row>
    <row r="409" spans="29:68" s="19" customFormat="1"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</row>
    <row r="410" spans="29:68" s="19" customFormat="1"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</row>
    <row r="411" spans="29:68" s="19" customFormat="1"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</row>
    <row r="412" spans="29:68" s="19" customFormat="1"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</row>
    <row r="413" spans="29:68" s="19" customFormat="1"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</row>
    <row r="414" spans="29:68" s="19" customFormat="1"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</row>
    <row r="415" spans="29:68" s="19" customFormat="1"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</row>
    <row r="416" spans="29:68" s="19" customFormat="1"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</row>
    <row r="417" spans="29:68" s="19" customFormat="1"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</row>
    <row r="418" spans="29:68" s="19" customFormat="1"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</row>
    <row r="419" spans="29:68" s="19" customFormat="1"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</row>
    <row r="420" spans="29:68" s="19" customFormat="1"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</row>
    <row r="421" spans="29:68" s="19" customFormat="1"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</row>
    <row r="422" spans="29:68" s="19" customFormat="1"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</row>
    <row r="423" spans="29:68" s="19" customFormat="1"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</row>
    <row r="424" spans="29:68" s="19" customFormat="1"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</row>
    <row r="425" spans="29:68" s="19" customFormat="1"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</row>
    <row r="426" spans="29:68" s="19" customFormat="1"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</row>
    <row r="427" spans="29:68" s="19" customFormat="1"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</row>
    <row r="428" spans="29:68" s="19" customFormat="1"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</row>
    <row r="429" spans="29:68" s="19" customFormat="1"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</row>
    <row r="430" spans="29:68" s="19" customFormat="1"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</row>
    <row r="431" spans="29:68" s="19" customFormat="1"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</row>
    <row r="432" spans="29:68" s="19" customFormat="1"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</row>
    <row r="433" spans="29:68" s="19" customFormat="1"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</row>
    <row r="434" spans="29:68" s="19" customFormat="1"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</row>
    <row r="435" spans="29:68" s="19" customFormat="1"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</row>
    <row r="436" spans="29:68" s="19" customFormat="1"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</row>
    <row r="437" spans="29:68" s="19" customFormat="1"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</row>
    <row r="438" spans="29:68" s="19" customFormat="1"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</row>
    <row r="439" spans="29:68" s="19" customFormat="1"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</row>
    <row r="440" spans="29:68" s="19" customFormat="1"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</row>
    <row r="441" spans="29:68" s="19" customFormat="1"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</row>
    <row r="442" spans="29:68" s="19" customFormat="1"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</row>
    <row r="443" spans="29:68" s="19" customFormat="1"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</row>
    <row r="444" spans="29:68" s="19" customFormat="1"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</row>
    <row r="445" spans="29:68" s="19" customFormat="1"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</row>
    <row r="446" spans="29:68" s="19" customFormat="1"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</row>
    <row r="447" spans="29:68" s="19" customFormat="1"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</row>
    <row r="448" spans="29:68" s="19" customFormat="1"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</row>
    <row r="449" spans="29:68" s="19" customFormat="1"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</row>
    <row r="450" spans="29:68" s="19" customFormat="1"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</row>
    <row r="451" spans="29:68" s="19" customFormat="1"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</row>
    <row r="452" spans="29:68" s="19" customFormat="1"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</row>
    <row r="453" spans="29:68" s="19" customFormat="1"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</row>
    <row r="454" spans="29:68" s="19" customFormat="1"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</row>
    <row r="455" spans="29:68" s="19" customFormat="1"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</row>
    <row r="456" spans="29:68" s="19" customFormat="1"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</row>
    <row r="457" spans="29:68" s="19" customFormat="1"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</row>
    <row r="458" spans="29:68" s="19" customFormat="1"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</row>
    <row r="459" spans="29:68" s="19" customFormat="1"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</row>
    <row r="460" spans="29:68" s="19" customFormat="1"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</row>
    <row r="461" spans="29:68" s="19" customFormat="1"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</row>
    <row r="462" spans="29:68" s="19" customFormat="1"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</row>
    <row r="463" spans="29:68" s="19" customFormat="1"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</row>
    <row r="464" spans="29:68" s="19" customFormat="1"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</row>
    <row r="465" spans="29:68" s="19" customFormat="1"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</row>
    <row r="466" spans="29:68" s="19" customFormat="1"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</row>
    <row r="467" spans="29:68" s="19" customFormat="1"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</row>
    <row r="468" spans="29:68" s="19" customFormat="1"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</row>
    <row r="469" spans="29:68" s="19" customFormat="1"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</row>
    <row r="470" spans="29:68" s="19" customFormat="1"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</row>
    <row r="471" spans="29:68" s="19" customFormat="1"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</row>
    <row r="472" spans="29:68" s="19" customFormat="1"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</row>
    <row r="473" spans="29:68" s="19" customFormat="1"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</row>
    <row r="474" spans="29:68" s="19" customFormat="1"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</row>
    <row r="475" spans="29:68" s="19" customFormat="1"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</row>
    <row r="476" spans="29:68" s="19" customFormat="1"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</row>
    <row r="477" spans="29:68" s="19" customFormat="1"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</row>
    <row r="478" spans="29:68" s="19" customFormat="1"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</row>
    <row r="479" spans="29:68" s="19" customFormat="1"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</row>
    <row r="480" spans="29:68" s="19" customFormat="1"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</row>
    <row r="481" spans="29:68" s="19" customFormat="1"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</row>
    <row r="482" spans="29:68" s="19" customFormat="1"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</row>
    <row r="483" spans="29:68" s="19" customFormat="1"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</row>
    <row r="484" spans="29:68" s="19" customFormat="1"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</row>
    <row r="485" spans="29:68" s="19" customFormat="1"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</row>
    <row r="486" spans="29:68" s="19" customFormat="1"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</row>
    <row r="487" spans="29:68" s="19" customFormat="1"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</row>
    <row r="488" spans="29:68" s="19" customFormat="1"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</row>
    <row r="489" spans="29:68" s="19" customFormat="1"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</row>
    <row r="490" spans="29:68" s="19" customFormat="1"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</row>
    <row r="491" spans="29:68" s="19" customFormat="1"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</row>
    <row r="492" spans="29:68" s="19" customFormat="1"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</row>
    <row r="493" spans="29:68" s="19" customFormat="1"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</row>
    <row r="494" spans="29:68" s="19" customFormat="1"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</row>
    <row r="495" spans="29:68" s="19" customFormat="1"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</row>
    <row r="496" spans="29:68" s="19" customFormat="1"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</row>
    <row r="497" spans="29:68" s="19" customFormat="1"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</row>
    <row r="498" spans="29:68" s="19" customFormat="1"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</row>
    <row r="499" spans="29:68" s="19" customFormat="1"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</row>
    <row r="500" spans="29:68" s="19" customFormat="1"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</row>
    <row r="501" spans="29:68" s="19" customFormat="1"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</row>
    <row r="502" spans="29:68" s="19" customFormat="1"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</row>
    <row r="503" spans="29:68" s="19" customFormat="1"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</row>
    <row r="504" spans="29:68" s="19" customFormat="1"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</row>
    <row r="505" spans="29:68" s="19" customFormat="1"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</row>
    <row r="506" spans="29:68" s="19" customFormat="1"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</row>
    <row r="507" spans="29:68" s="19" customFormat="1"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</row>
    <row r="508" spans="29:68" s="19" customFormat="1"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</row>
    <row r="509" spans="29:68" s="19" customFormat="1"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</row>
    <row r="510" spans="29:68" s="19" customFormat="1"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</row>
    <row r="511" spans="29:68" s="19" customFormat="1"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</row>
    <row r="512" spans="29:68" s="19" customFormat="1"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</row>
    <row r="513" spans="29:68" s="19" customFormat="1"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</row>
    <row r="514" spans="29:68" s="19" customFormat="1"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</row>
    <row r="515" spans="29:68" s="19" customFormat="1"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</row>
    <row r="516" spans="29:68" s="19" customFormat="1"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</row>
    <row r="517" spans="29:68" s="19" customFormat="1"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</row>
    <row r="518" spans="29:68" s="19" customFormat="1"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</row>
    <row r="519" spans="29:68" s="19" customFormat="1"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</row>
    <row r="520" spans="29:68" s="19" customFormat="1"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</row>
    <row r="521" spans="29:68" s="19" customFormat="1"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</row>
    <row r="522" spans="29:68" s="19" customFormat="1"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</row>
    <row r="523" spans="29:68" s="19" customFormat="1"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</row>
    <row r="524" spans="29:68" s="19" customFormat="1"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</row>
    <row r="525" spans="29:68" s="19" customFormat="1"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</row>
    <row r="526" spans="29:68" s="19" customFormat="1"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</row>
    <row r="527" spans="29:68" s="19" customFormat="1"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</row>
    <row r="528" spans="29:68" s="19" customFormat="1"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</row>
    <row r="529" spans="29:68" s="19" customFormat="1"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</row>
    <row r="530" spans="29:68" s="19" customFormat="1"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</row>
    <row r="531" spans="29:68" s="19" customFormat="1"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</row>
    <row r="532" spans="29:68" s="19" customFormat="1"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</row>
    <row r="533" spans="29:68" s="19" customFormat="1"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</row>
    <row r="534" spans="29:68" s="19" customFormat="1"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</row>
    <row r="535" spans="29:68" s="19" customFormat="1"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</row>
    <row r="536" spans="29:68" s="19" customFormat="1"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</row>
    <row r="537" spans="29:68" s="19" customFormat="1"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</row>
    <row r="538" spans="29:68" s="19" customFormat="1"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</row>
    <row r="539" spans="29:68" s="19" customFormat="1"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</row>
    <row r="540" spans="29:68" s="19" customFormat="1"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</row>
    <row r="541" spans="29:68" s="19" customFormat="1"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</row>
    <row r="542" spans="29:68" s="19" customFormat="1"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</row>
    <row r="543" spans="29:68" s="19" customFormat="1"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</row>
    <row r="544" spans="29:68" s="19" customFormat="1"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</row>
    <row r="545" spans="29:68" s="19" customFormat="1"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</row>
    <row r="546" spans="29:68" s="19" customFormat="1"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</row>
    <row r="547" spans="29:68" s="19" customFormat="1"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</row>
    <row r="548" spans="29:68" s="19" customFormat="1"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</row>
    <row r="549" spans="29:68" s="19" customFormat="1"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</row>
    <row r="550" spans="29:68" s="19" customFormat="1"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</row>
    <row r="551" spans="29:68" s="19" customFormat="1"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</row>
    <row r="552" spans="29:68" s="19" customFormat="1"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</row>
    <row r="553" spans="29:68" s="19" customFormat="1"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</row>
    <row r="554" spans="29:68" s="19" customFormat="1"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</row>
    <row r="555" spans="29:68" s="19" customFormat="1"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</row>
    <row r="556" spans="29:68" s="19" customFormat="1"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</row>
    <row r="557" spans="29:68" s="19" customFormat="1"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</row>
    <row r="558" spans="29:68" s="19" customFormat="1"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</row>
    <row r="559" spans="29:68" s="19" customFormat="1"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</row>
    <row r="560" spans="29:68" s="19" customFormat="1"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</row>
    <row r="561" spans="29:68" s="19" customFormat="1"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</row>
    <row r="562" spans="29:68" s="19" customFormat="1"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</row>
    <row r="563" spans="29:68" s="19" customFormat="1"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</row>
    <row r="564" spans="29:68" s="19" customFormat="1"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</row>
    <row r="565" spans="29:68" s="19" customFormat="1"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</row>
    <row r="566" spans="29:68" s="19" customFormat="1"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</row>
    <row r="567" spans="29:68" s="19" customFormat="1"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</row>
    <row r="568" spans="29:68" s="19" customFormat="1"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</row>
    <row r="569" spans="29:68" s="19" customFormat="1"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</row>
    <row r="570" spans="29:68" s="19" customFormat="1"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</row>
    <row r="571" spans="29:68" s="19" customFormat="1"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</row>
    <row r="572" spans="29:68" s="19" customFormat="1"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</row>
    <row r="573" spans="29:68" s="19" customFormat="1"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</row>
    <row r="574" spans="29:68" s="19" customFormat="1"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</row>
    <row r="575" spans="29:68" s="19" customFormat="1"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</row>
    <row r="576" spans="29:68" s="19" customFormat="1"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</row>
    <row r="577" spans="29:68" s="19" customFormat="1"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</row>
    <row r="578" spans="29:68" s="19" customFormat="1"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</row>
    <row r="579" spans="29:68" s="19" customFormat="1"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</row>
    <row r="580" spans="29:68" s="19" customFormat="1"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</row>
    <row r="581" spans="29:68" s="19" customFormat="1"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</row>
    <row r="582" spans="29:68" s="19" customFormat="1"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</row>
    <row r="583" spans="29:68" s="19" customFormat="1"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</row>
    <row r="584" spans="29:68" s="19" customFormat="1"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</row>
    <row r="585" spans="29:68" s="19" customFormat="1"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</row>
    <row r="586" spans="29:68" s="19" customFormat="1"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</row>
    <row r="587" spans="29:68" s="19" customFormat="1"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</row>
    <row r="588" spans="29:68" s="19" customFormat="1"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</row>
    <row r="589" spans="29:68" s="19" customFormat="1"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</row>
    <row r="590" spans="29:68" s="19" customFormat="1"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</row>
    <row r="591" spans="29:68" s="19" customFormat="1"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</row>
    <row r="592" spans="29:68" s="19" customFormat="1"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</row>
    <row r="593" spans="29:68" s="19" customFormat="1"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</row>
    <row r="594" spans="29:68" s="19" customFormat="1"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</row>
    <row r="595" spans="29:68" s="19" customFormat="1"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</row>
    <row r="596" spans="29:68" s="19" customFormat="1"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</row>
    <row r="597" spans="29:68" s="19" customFormat="1"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</row>
    <row r="598" spans="29:68" s="19" customFormat="1"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</row>
    <row r="599" spans="29:68" s="19" customFormat="1"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</row>
    <row r="600" spans="29:68" s="19" customFormat="1"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</row>
    <row r="601" spans="29:68" s="19" customFormat="1"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</row>
    <row r="602" spans="29:68" s="19" customFormat="1"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</row>
    <row r="603" spans="29:68" s="19" customFormat="1"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</row>
    <row r="604" spans="29:68" s="19" customFormat="1"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</row>
    <row r="605" spans="29:68" s="19" customFormat="1"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</row>
    <row r="606" spans="29:68" s="19" customFormat="1"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</row>
    <row r="607" spans="29:68" s="19" customFormat="1"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</row>
    <row r="608" spans="29:68" s="19" customFormat="1"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</row>
    <row r="609" spans="28:68" s="19" customFormat="1"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</row>
    <row r="610" spans="28:68" s="19" customFormat="1"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</row>
    <row r="611" spans="28:68" s="19" customFormat="1"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</row>
    <row r="612" spans="28:68" s="19" customFormat="1"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</row>
    <row r="613" spans="28:68" s="19" customFormat="1"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</row>
    <row r="614" spans="28:68" s="19" customFormat="1"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</row>
    <row r="615" spans="28:68" s="19" customFormat="1"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</row>
    <row r="616" spans="28:68" s="19" customFormat="1"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</row>
    <row r="617" spans="28:68" s="19" customFormat="1"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</row>
    <row r="618" spans="28:68" s="19" customFormat="1"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</row>
    <row r="619" spans="28:68" s="19" customFormat="1"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</row>
    <row r="620" spans="28:68" s="19" customFormat="1"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</row>
    <row r="621" spans="28:68">
      <c r="AB621" s="19"/>
    </row>
    <row r="622" spans="28:68">
      <c r="AB622" s="19"/>
    </row>
    <row r="623" spans="28:68">
      <c r="AB623" s="19"/>
    </row>
    <row r="624" spans="28:68">
      <c r="AB624" s="19"/>
    </row>
    <row r="625" spans="28:28">
      <c r="AB625" s="19"/>
    </row>
    <row r="626" spans="28:28">
      <c r="AB626" s="19"/>
    </row>
    <row r="627" spans="28:28">
      <c r="AB627" s="19"/>
    </row>
    <row r="628" spans="28:28">
      <c r="AB628" s="19"/>
    </row>
    <row r="629" spans="28:28">
      <c r="AB629" s="19"/>
    </row>
    <row r="630" spans="28:28">
      <c r="AB630" s="19"/>
    </row>
    <row r="631" spans="28:28">
      <c r="AB631" s="19"/>
    </row>
    <row r="632" spans="28:28">
      <c r="AB632" s="19"/>
    </row>
    <row r="633" spans="28:28">
      <c r="AB633" s="19"/>
    </row>
    <row r="634" spans="28:28">
      <c r="AB634" s="19"/>
    </row>
    <row r="635" spans="28:28">
      <c r="AB635" s="19"/>
    </row>
    <row r="636" spans="28:28">
      <c r="AB636" s="19"/>
    </row>
    <row r="637" spans="28:28">
      <c r="AB637" s="19"/>
    </row>
    <row r="638" spans="28:28">
      <c r="AB638" s="19"/>
    </row>
    <row r="639" spans="28:28">
      <c r="AB639" s="19"/>
    </row>
  </sheetData>
  <phoneticPr fontId="1"/>
  <printOptions horizontalCentered="1" gridLinesSet="0"/>
  <pageMargins left="0.78740157480314965" right="0.19685039370078741" top="0.59055118110236227" bottom="0.47244094488188981" header="0" footer="0"/>
  <pageSetup paperSize="9" scale="62" orientation="portrait" r:id="rId1"/>
  <headerFooter alignWithMargins="0"/>
  <rowBreaks count="3" manualBreakCount="3">
    <brk id="87" max="26" man="1"/>
    <brk id="157" max="26" man="1"/>
    <brk id="227" max="2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53"/>
  <sheetViews>
    <sheetView showGridLines="0" zoomScaleNormal="100" workbookViewId="0">
      <selection activeCell="A4" sqref="A4"/>
    </sheetView>
  </sheetViews>
  <sheetFormatPr defaultRowHeight="13.5"/>
  <cols>
    <col min="1" max="1" width="11.125" style="149" customWidth="1"/>
    <col min="2" max="2" width="30.5" style="149" customWidth="1"/>
    <col min="3" max="3" width="12.25" style="149" customWidth="1"/>
    <col min="4" max="4" width="28.125" style="149" customWidth="1"/>
    <col min="5" max="16384" width="9" style="149"/>
  </cols>
  <sheetData>
    <row r="1" spans="1:4" ht="36" customHeight="1" thickBot="1">
      <c r="A1" s="171" t="s">
        <v>110</v>
      </c>
      <c r="B1" s="170"/>
      <c r="C1" s="170"/>
      <c r="D1" s="169"/>
    </row>
    <row r="2" spans="1:4" ht="24" customHeight="1" thickBot="1">
      <c r="A2" s="166" t="s">
        <v>109</v>
      </c>
      <c r="B2" s="168" t="s">
        <v>108</v>
      </c>
      <c r="C2" s="164" t="s">
        <v>107</v>
      </c>
      <c r="D2" s="167" t="s">
        <v>106</v>
      </c>
    </row>
    <row r="3" spans="1:4" ht="24" customHeight="1" thickBot="1">
      <c r="A3" s="166" t="s">
        <v>105</v>
      </c>
      <c r="B3" s="165" t="s">
        <v>104</v>
      </c>
      <c r="C3" s="164"/>
      <c r="D3" s="163"/>
    </row>
    <row r="4" spans="1:4">
      <c r="A4" s="162" t="s">
        <v>103</v>
      </c>
      <c r="B4" s="161"/>
      <c r="C4" s="161"/>
      <c r="D4" s="160"/>
    </row>
    <row r="5" spans="1:4">
      <c r="A5" s="155"/>
      <c r="B5" s="154"/>
      <c r="C5" s="154"/>
      <c r="D5" s="153"/>
    </row>
    <row r="6" spans="1:4">
      <c r="A6" s="155"/>
      <c r="B6" s="154"/>
      <c r="C6" s="154"/>
      <c r="D6" s="153"/>
    </row>
    <row r="7" spans="1:4">
      <c r="A7" s="155"/>
      <c r="B7" s="154"/>
      <c r="C7" s="154"/>
      <c r="D7" s="153"/>
    </row>
    <row r="8" spans="1:4">
      <c r="A8" s="155"/>
      <c r="B8" s="154"/>
      <c r="C8" s="154"/>
      <c r="D8" s="153"/>
    </row>
    <row r="9" spans="1:4">
      <c r="A9" s="155"/>
      <c r="B9" s="154"/>
      <c r="C9" s="154"/>
      <c r="D9" s="153"/>
    </row>
    <row r="10" spans="1:4">
      <c r="A10" s="155"/>
      <c r="B10" s="154"/>
      <c r="C10" s="154"/>
      <c r="D10" s="153"/>
    </row>
    <row r="11" spans="1:4">
      <c r="A11" s="155"/>
      <c r="B11" s="154"/>
      <c r="C11" s="154"/>
      <c r="D11" s="153"/>
    </row>
    <row r="12" spans="1:4">
      <c r="A12" s="155"/>
      <c r="B12" s="154"/>
      <c r="C12" s="154"/>
      <c r="D12" s="153"/>
    </row>
    <row r="13" spans="1:4">
      <c r="A13" s="155"/>
      <c r="B13" s="154"/>
      <c r="C13" s="154"/>
      <c r="D13" s="153"/>
    </row>
    <row r="14" spans="1:4">
      <c r="A14" s="155"/>
      <c r="B14" s="154"/>
      <c r="C14" s="154"/>
      <c r="D14" s="153"/>
    </row>
    <row r="15" spans="1:4">
      <c r="A15" s="155"/>
      <c r="B15" s="154"/>
      <c r="C15" s="154"/>
      <c r="D15" s="153"/>
    </row>
    <row r="16" spans="1:4">
      <c r="A16" s="155"/>
      <c r="B16" s="154"/>
      <c r="C16" s="154"/>
      <c r="D16" s="153"/>
    </row>
    <row r="17" spans="1:4">
      <c r="A17" s="155"/>
      <c r="B17" s="154"/>
      <c r="C17" s="154"/>
      <c r="D17" s="153"/>
    </row>
    <row r="18" spans="1:4">
      <c r="A18" s="155"/>
      <c r="B18" s="154"/>
      <c r="C18" s="154"/>
      <c r="D18" s="153"/>
    </row>
    <row r="19" spans="1:4">
      <c r="A19" s="155"/>
      <c r="B19" s="154"/>
      <c r="C19" s="154"/>
      <c r="D19" s="153"/>
    </row>
    <row r="20" spans="1:4">
      <c r="A20" s="155"/>
      <c r="B20" s="154"/>
      <c r="C20" s="154"/>
      <c r="D20" s="153"/>
    </row>
    <row r="21" spans="1:4">
      <c r="A21" s="155"/>
      <c r="B21" s="154"/>
      <c r="C21" s="154"/>
      <c r="D21" s="153"/>
    </row>
    <row r="22" spans="1:4">
      <c r="A22" s="155"/>
      <c r="B22" s="154"/>
      <c r="C22" s="154"/>
      <c r="D22" s="153"/>
    </row>
    <row r="23" spans="1:4">
      <c r="A23" s="155"/>
      <c r="B23" s="154"/>
      <c r="C23" s="154"/>
      <c r="D23" s="153"/>
    </row>
    <row r="24" spans="1:4">
      <c r="A24" s="155"/>
      <c r="B24" s="154"/>
      <c r="C24" s="154"/>
      <c r="D24" s="153"/>
    </row>
    <row r="25" spans="1:4">
      <c r="A25" s="155"/>
      <c r="B25" s="154"/>
      <c r="C25" s="154"/>
      <c r="D25" s="153"/>
    </row>
    <row r="26" spans="1:4">
      <c r="A26" s="155"/>
      <c r="B26" s="154"/>
      <c r="C26" s="154"/>
      <c r="D26" s="153"/>
    </row>
    <row r="27" spans="1:4">
      <c r="A27" s="155"/>
      <c r="B27" s="154"/>
      <c r="C27" s="154"/>
      <c r="D27" s="153"/>
    </row>
    <row r="28" spans="1:4">
      <c r="A28" s="159"/>
      <c r="B28" s="158"/>
      <c r="C28" s="158"/>
      <c r="D28" s="157"/>
    </row>
    <row r="29" spans="1:4">
      <c r="A29" s="156" t="s">
        <v>102</v>
      </c>
      <c r="B29" s="154"/>
      <c r="C29" s="154"/>
      <c r="D29" s="153"/>
    </row>
    <row r="30" spans="1:4">
      <c r="A30" s="155"/>
      <c r="B30" s="154"/>
      <c r="C30" s="154"/>
      <c r="D30" s="153"/>
    </row>
    <row r="31" spans="1:4">
      <c r="A31" s="155"/>
      <c r="B31" s="154"/>
      <c r="C31" s="154"/>
      <c r="D31" s="153"/>
    </row>
    <row r="32" spans="1:4">
      <c r="A32" s="155"/>
      <c r="B32" s="154"/>
      <c r="C32" s="154"/>
      <c r="D32" s="153"/>
    </row>
    <row r="33" spans="1:4">
      <c r="A33" s="155"/>
      <c r="B33" s="154"/>
      <c r="C33" s="154"/>
      <c r="D33" s="153"/>
    </row>
    <row r="34" spans="1:4">
      <c r="A34" s="155"/>
      <c r="B34" s="154"/>
      <c r="C34" s="154"/>
      <c r="D34" s="153"/>
    </row>
    <row r="35" spans="1:4">
      <c r="A35" s="155"/>
      <c r="B35" s="154"/>
      <c r="C35" s="154"/>
      <c r="D35" s="153"/>
    </row>
    <row r="36" spans="1:4">
      <c r="A36" s="155"/>
      <c r="B36" s="154"/>
      <c r="C36" s="154"/>
      <c r="D36" s="153"/>
    </row>
    <row r="37" spans="1:4">
      <c r="A37" s="155"/>
      <c r="B37" s="154"/>
      <c r="C37" s="154"/>
      <c r="D37" s="153"/>
    </row>
    <row r="38" spans="1:4">
      <c r="A38" s="155"/>
      <c r="B38" s="154"/>
      <c r="C38" s="154"/>
      <c r="D38" s="153"/>
    </row>
    <row r="39" spans="1:4">
      <c r="A39" s="155"/>
      <c r="B39" s="154"/>
      <c r="C39" s="154"/>
      <c r="D39" s="153"/>
    </row>
    <row r="40" spans="1:4">
      <c r="A40" s="155"/>
      <c r="B40" s="154"/>
      <c r="C40" s="154"/>
      <c r="D40" s="153"/>
    </row>
    <row r="41" spans="1:4">
      <c r="A41" s="155"/>
      <c r="B41" s="154"/>
      <c r="C41" s="154"/>
      <c r="D41" s="153"/>
    </row>
    <row r="42" spans="1:4">
      <c r="A42" s="155"/>
      <c r="B42" s="154"/>
      <c r="C42" s="154"/>
      <c r="D42" s="153"/>
    </row>
    <row r="43" spans="1:4">
      <c r="A43" s="155"/>
      <c r="B43" s="154"/>
      <c r="C43" s="154"/>
      <c r="D43" s="153"/>
    </row>
    <row r="44" spans="1:4">
      <c r="A44" s="155"/>
      <c r="B44" s="154"/>
      <c r="C44" s="154"/>
      <c r="D44" s="153"/>
    </row>
    <row r="45" spans="1:4">
      <c r="A45" s="155"/>
      <c r="B45" s="154"/>
      <c r="C45" s="154"/>
      <c r="D45" s="153"/>
    </row>
    <row r="46" spans="1:4">
      <c r="A46" s="155"/>
      <c r="B46" s="154"/>
      <c r="C46" s="154"/>
      <c r="D46" s="153"/>
    </row>
    <row r="47" spans="1:4">
      <c r="A47" s="155"/>
      <c r="B47" s="154"/>
      <c r="C47" s="154"/>
      <c r="D47" s="153"/>
    </row>
    <row r="48" spans="1:4">
      <c r="A48" s="155"/>
      <c r="B48" s="154"/>
      <c r="C48" s="154"/>
      <c r="D48" s="153"/>
    </row>
    <row r="49" spans="1:4">
      <c r="A49" s="155"/>
      <c r="B49" s="154"/>
      <c r="C49" s="154"/>
      <c r="D49" s="153"/>
    </row>
    <row r="50" spans="1:4">
      <c r="A50" s="155"/>
      <c r="B50" s="154"/>
      <c r="C50" s="154"/>
      <c r="D50" s="153"/>
    </row>
    <row r="51" spans="1:4">
      <c r="A51" s="155"/>
      <c r="B51" s="154"/>
      <c r="C51" s="154"/>
      <c r="D51" s="153"/>
    </row>
    <row r="52" spans="1:4">
      <c r="A52" s="155"/>
      <c r="B52" s="154"/>
      <c r="C52" s="154"/>
      <c r="D52" s="153"/>
    </row>
    <row r="53" spans="1:4" ht="14.25" thickBot="1">
      <c r="A53" s="152"/>
      <c r="B53" s="151"/>
      <c r="C53" s="151"/>
      <c r="D53" s="150"/>
    </row>
  </sheetData>
  <mergeCells count="1">
    <mergeCell ref="A1:D1"/>
  </mergeCells>
  <phoneticPr fontId="1"/>
  <printOptions horizontalCentered="1"/>
  <pageMargins left="0.98425196850393704" right="0.78740157480314965" top="0.98425196850393704" bottom="0.59055118110236227" header="0.51181102362204722" footer="0.51181102362204722"/>
  <pageSetup paperSize="9" orientation="portrait" verticalDpi="300"/>
  <headerFooter alignWithMargins="0"/>
  <drawing r:id="rId1"/>
  <legacyDrawing r:id="rId2"/>
  <oleObjects>
    <mc:AlternateContent xmlns:mc="http://schemas.openxmlformats.org/markup-compatibility/2006">
      <mc:Choice Requires="x14">
        <oleObject progId="Word.Picture.6" shapeId="4097" r:id="rId3">
          <objectPr defaultSize="0" autoLine="0" autoPict="0" r:id="rId4">
            <anchor moveWithCells="1">
              <from>
                <xdr:col>0</xdr:col>
                <xdr:colOff>38100</xdr:colOff>
                <xdr:row>4</xdr:row>
                <xdr:rowOff>95250</xdr:rowOff>
              </from>
              <to>
                <xdr:col>3</xdr:col>
                <xdr:colOff>2105025</xdr:colOff>
                <xdr:row>27</xdr:row>
                <xdr:rowOff>85725</xdr:rowOff>
              </to>
            </anchor>
          </objectPr>
        </oleObject>
      </mc:Choice>
      <mc:Fallback>
        <oleObject progId="Word.Picture.6" shapeId="4097" r:id="rId3"/>
      </mc:Fallback>
    </mc:AlternateContent>
    <mc:AlternateContent xmlns:mc="http://schemas.openxmlformats.org/markup-compatibility/2006">
      <mc:Choice Requires="x14">
        <oleObject progId="Word.Picture.6" shapeId="4098" r:id="rId5">
          <objectPr defaultSize="0" autoLine="0" autoPict="0" r:id="rId6">
            <anchor moveWithCells="1">
              <from>
                <xdr:col>0</xdr:col>
                <xdr:colOff>38100</xdr:colOff>
                <xdr:row>29</xdr:row>
                <xdr:rowOff>95250</xdr:rowOff>
              </from>
              <to>
                <xdr:col>3</xdr:col>
                <xdr:colOff>2105025</xdr:colOff>
                <xdr:row>52</xdr:row>
                <xdr:rowOff>85725</xdr:rowOff>
              </to>
            </anchor>
          </objectPr>
        </oleObject>
      </mc:Choice>
      <mc:Fallback>
        <oleObject progId="Word.Picture.6" shapeId="4098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方向別</vt:lpstr>
      <vt:lpstr>断面別</vt:lpstr>
      <vt:lpstr>変動図</vt:lpstr>
      <vt:lpstr>流動図</vt:lpstr>
      <vt:lpstr>変動図!Print_Area</vt:lpstr>
      <vt:lpstr>断面別!Print_Titles</vt:lpstr>
      <vt:lpstr>変動図!Print_Titles</vt:lpstr>
      <vt:lpstr>方向別!Print_Titles</vt:lpstr>
      <vt:lpstr>流動図!Print_Titles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伊保橋　昌彦</cp:lastModifiedBy>
  <dcterms:modified xsi:type="dcterms:W3CDTF">2018-08-02T04:10:11Z</dcterms:modified>
</cp:coreProperties>
</file>