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31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32.xml" ContentType="application/vnd.openxmlformats-officedocument.drawing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33.xml" ContentType="application/vnd.openxmlformats-officedocument.drawing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drawings/drawing34.xml" ContentType="application/vnd.openxmlformats-officedocument.drawing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drawings/drawing35.xml" ContentType="application/vnd.openxmlformats-officedocument.drawing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drawings/drawing36.xml" ContentType="application/vnd.openxmlformats-officedocument.drawing+xml"/>
  <Override PartName="/xl/charts/chart25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/>
  <bookViews>
    <workbookView xWindow="0" yWindow="0" windowWidth="15870" windowHeight="11760" activeTab="1"/>
  </bookViews>
  <sheets>
    <sheet name="調査地点図(1)" sheetId="269" r:id="rId1"/>
    <sheet name="自動車交通量(交差点計)" sheetId="263" r:id="rId2"/>
    <sheet name="自動車流量図(1)" sheetId="238" r:id="rId3"/>
    <sheet name="自動車流量図(2)" sheetId="270" r:id="rId4"/>
    <sheet name="【方向別】自動車交通量(1)" sheetId="239" r:id="rId5"/>
    <sheet name="【方向別】自動車交通量(2)" sheetId="240" r:id="rId6"/>
    <sheet name="【方向別】自動車交通量(3)" sheetId="241" r:id="rId7"/>
    <sheet name="【方向別】自動車交通量(4)" sheetId="242" r:id="rId8"/>
    <sheet name="【方向別】自動車交通量(5)" sheetId="243" r:id="rId9"/>
    <sheet name="【方向別】自動車交通量(6)" sheetId="244" r:id="rId10"/>
    <sheet name="【方向別】自動車交通量(7)" sheetId="245" r:id="rId11"/>
    <sheet name="【方向別】自動車交通量(8)" sheetId="246" r:id="rId12"/>
    <sheet name="【方向別】自動車交通量(9)" sheetId="247" r:id="rId13"/>
    <sheet name="【方向別】自動車交通量(10)" sheetId="248" r:id="rId14"/>
    <sheet name="【方向別】自動車交通量(11)" sheetId="249" r:id="rId15"/>
    <sheet name="【方向別】自動車交通量(12)" sheetId="250" r:id="rId16"/>
    <sheet name="構成図" sheetId="236" r:id="rId17"/>
    <sheet name="横断構成図" sheetId="265" r:id="rId18"/>
    <sheet name="階梯図" sheetId="264" r:id="rId19"/>
    <sheet name="現示秒数" sheetId="266" r:id="rId20"/>
    <sheet name="【断面別】自動車交通量(A断面流入)" sheetId="251" r:id="rId21"/>
    <sheet name="【断面別】自動車交通量(A断面流出)" sheetId="252" r:id="rId22"/>
    <sheet name="【断面別】自動車交通量(A断面計)" sheetId="253" r:id="rId23"/>
    <sheet name="【断面別】自動車交通量(B断面流入)" sheetId="254" r:id="rId24"/>
    <sheet name="【断面別】自動車交通量(B断面流出)" sheetId="255" r:id="rId25"/>
    <sheet name="自動車交通量(B断面計)" sheetId="256" r:id="rId26"/>
    <sheet name="【断面別】自動車交通量(C断面流入)" sheetId="257" r:id="rId27"/>
    <sheet name="【断面別】自動車交通量(C断面流出)" sheetId="258" r:id="rId28"/>
    <sheet name="【断面別】自動車交通量(C断面計)" sheetId="259" r:id="rId29"/>
    <sheet name="【断面別】自動車交通量(D断面流入)" sheetId="260" r:id="rId30"/>
    <sheet name="【断面別】自動車交通量(D断面流出)" sheetId="261" r:id="rId31"/>
    <sheet name="【断面別】自動車交通量(D断面計)" sheetId="262" r:id="rId32"/>
    <sheet name="自動車変動図(1)" sheetId="225" r:id="rId33"/>
    <sheet name="自動車変動図(2)" sheetId="224" r:id="rId34"/>
    <sheet name="自動車変動図(3)" sheetId="223" r:id="rId35"/>
    <sheet name="自動車変動図(4)" sheetId="222" r:id="rId36"/>
    <sheet name="自動車変動図(5)" sheetId="221" r:id="rId37"/>
    <sheet name="自動車変動図(6)" sheetId="220" r:id="rId38"/>
    <sheet name="自動車変動図(7)" sheetId="219" r:id="rId39"/>
  </sheets>
  <definedNames>
    <definedName name="_xlnm.Print_Area" localSheetId="22">'【断面別】自動車交通量(A断面計)'!$B$2:$L$52</definedName>
    <definedName name="_xlnm.Print_Area" localSheetId="21">'【断面別】自動車交通量(A断面流出)'!$B$2:$L$52</definedName>
    <definedName name="_xlnm.Print_Area" localSheetId="20">'【断面別】自動車交通量(A断面流入)'!$B$2:$L$52</definedName>
    <definedName name="_xlnm.Print_Area" localSheetId="24">'【断面別】自動車交通量(B断面流出)'!$B$2:$L$52</definedName>
    <definedName name="_xlnm.Print_Area" localSheetId="23">'【断面別】自動車交通量(B断面流入)'!$B$2:$L$52</definedName>
    <definedName name="_xlnm.Print_Area" localSheetId="28">'【断面別】自動車交通量(C断面計)'!$B$2:$L$52</definedName>
    <definedName name="_xlnm.Print_Area" localSheetId="27">'【断面別】自動車交通量(C断面流出)'!$B$2:$L$52</definedName>
    <definedName name="_xlnm.Print_Area" localSheetId="26">'【断面別】自動車交通量(C断面流入)'!$B$2:$L$52</definedName>
    <definedName name="_xlnm.Print_Area" localSheetId="31">'【断面別】自動車交通量(D断面計)'!$B$2:$L$52</definedName>
    <definedName name="_xlnm.Print_Area" localSheetId="30">'【断面別】自動車交通量(D断面流出)'!$B$2:$L$52</definedName>
    <definedName name="_xlnm.Print_Area" localSheetId="29">'【断面別】自動車交通量(D断面流入)'!$B$2:$L$52</definedName>
    <definedName name="_xlnm.Print_Area" localSheetId="4">'【方向別】自動車交通量(1)'!$B$2:$L$52</definedName>
    <definedName name="_xlnm.Print_Area" localSheetId="13">'【方向別】自動車交通量(10)'!$B$2:$L$52</definedName>
    <definedName name="_xlnm.Print_Area" localSheetId="14">'【方向別】自動車交通量(11)'!$B$2:$L$52</definedName>
    <definedName name="_xlnm.Print_Area" localSheetId="15">'【方向別】自動車交通量(12)'!$B$2:$L$52</definedName>
    <definedName name="_xlnm.Print_Area" localSheetId="5">'【方向別】自動車交通量(2)'!$B$2:$L$52</definedName>
    <definedName name="_xlnm.Print_Area" localSheetId="6">'【方向別】自動車交通量(3)'!$B$2:$L$52</definedName>
    <definedName name="_xlnm.Print_Area" localSheetId="7">'【方向別】自動車交通量(4)'!$B$2:$L$52</definedName>
    <definedName name="_xlnm.Print_Area" localSheetId="8">'【方向別】自動車交通量(5)'!$B$2:$L$52</definedName>
    <definedName name="_xlnm.Print_Area" localSheetId="9">'【方向別】自動車交通量(6)'!$B$2:$L$52</definedName>
    <definedName name="_xlnm.Print_Area" localSheetId="10">'【方向別】自動車交通量(7)'!$B$2:$L$52</definedName>
    <definedName name="_xlnm.Print_Area" localSheetId="11">'【方向別】自動車交通量(8)'!$B$2:$L$52</definedName>
    <definedName name="_xlnm.Print_Area" localSheetId="12">'【方向別】自動車交通量(9)'!$B$2:$L$52</definedName>
    <definedName name="_xlnm.Print_Area" localSheetId="18">階梯図!$A$1:$I$35</definedName>
    <definedName name="_xlnm.Print_Area" localSheetId="25">'自動車交通量(B断面計)'!$B$2:$L$52</definedName>
    <definedName name="_xlnm.Print_Area" localSheetId="1">'自動車交通量(交差点計)'!$B$2:$L$52</definedName>
    <definedName name="_xlnm.Print_Area" localSheetId="32">'自動車変動図(1)'!$B$2:$Q$69</definedName>
    <definedName name="_xlnm.Print_Area" localSheetId="33">'自動車変動図(2)'!$B$2:$Q$69</definedName>
    <definedName name="_xlnm.Print_Area" localSheetId="34">'自動車変動図(3)'!$B$2:$Q$69</definedName>
    <definedName name="_xlnm.Print_Area" localSheetId="35">'自動車変動図(4)'!$B$2:$Q$69</definedName>
    <definedName name="_xlnm.Print_Area" localSheetId="36">'自動車変動図(5)'!$B$2:$Q$69</definedName>
    <definedName name="_xlnm.Print_Area" localSheetId="37">'自動車変動図(6)'!$B$2:$Q$69</definedName>
    <definedName name="_xlnm.Print_Area" localSheetId="38">'自動車変動図(7)'!$B$2:$Q$69</definedName>
    <definedName name="_xlnm.Print_Area" localSheetId="2">'自動車流量図(1)'!$B$2:$I$36</definedName>
    <definedName name="_xlnm.Print_Area" localSheetId="3">'自動車流量図(2)'!$B$2:$L$24</definedName>
    <definedName name="_xlnm.Print_Area" localSheetId="0">'調査地点図(1)'!$A$1:$I$30</definedName>
    <definedName name="_xlnm.Print_Titles" localSheetId="22">'【断面別】自動車交通量(A断面計)'!$2:$13</definedName>
    <definedName name="_xlnm.Print_Titles" localSheetId="21">'【断面別】自動車交通量(A断面流出)'!$2:$13</definedName>
    <definedName name="_xlnm.Print_Titles" localSheetId="20">'【断面別】自動車交通量(A断面流入)'!$2:$13</definedName>
    <definedName name="_xlnm.Print_Titles" localSheetId="24">'【断面別】自動車交通量(B断面流出)'!$2:$13</definedName>
    <definedName name="_xlnm.Print_Titles" localSheetId="23">'【断面別】自動車交通量(B断面流入)'!$2:$13</definedName>
    <definedName name="_xlnm.Print_Titles" localSheetId="28">'【断面別】自動車交通量(C断面計)'!$2:$13</definedName>
    <definedName name="_xlnm.Print_Titles" localSheetId="27">'【断面別】自動車交通量(C断面流出)'!$2:$13</definedName>
    <definedName name="_xlnm.Print_Titles" localSheetId="26">'【断面別】自動車交通量(C断面流入)'!$2:$13</definedName>
    <definedName name="_xlnm.Print_Titles" localSheetId="31">'【断面別】自動車交通量(D断面計)'!$2:$13</definedName>
    <definedName name="_xlnm.Print_Titles" localSheetId="30">'【断面別】自動車交通量(D断面流出)'!$2:$13</definedName>
    <definedName name="_xlnm.Print_Titles" localSheetId="29">'【断面別】自動車交通量(D断面流入)'!$2:$13</definedName>
    <definedName name="_xlnm.Print_Titles" localSheetId="4">'【方向別】自動車交通量(1)'!$2:$13</definedName>
    <definedName name="_xlnm.Print_Titles" localSheetId="13">'【方向別】自動車交通量(10)'!$2:$13</definedName>
    <definedName name="_xlnm.Print_Titles" localSheetId="14">'【方向別】自動車交通量(11)'!$2:$13</definedName>
    <definedName name="_xlnm.Print_Titles" localSheetId="15">'【方向別】自動車交通量(12)'!$2:$13</definedName>
    <definedName name="_xlnm.Print_Titles" localSheetId="5">'【方向別】自動車交通量(2)'!$2:$13</definedName>
    <definedName name="_xlnm.Print_Titles" localSheetId="6">'【方向別】自動車交通量(3)'!$2:$13</definedName>
    <definedName name="_xlnm.Print_Titles" localSheetId="7">'【方向別】自動車交通量(4)'!$2:$13</definedName>
    <definedName name="_xlnm.Print_Titles" localSheetId="8">'【方向別】自動車交通量(5)'!$2:$13</definedName>
    <definedName name="_xlnm.Print_Titles" localSheetId="9">'【方向別】自動車交通量(6)'!$2:$13</definedName>
    <definedName name="_xlnm.Print_Titles" localSheetId="10">'【方向別】自動車交通量(7)'!$2:$13</definedName>
    <definedName name="_xlnm.Print_Titles" localSheetId="11">'【方向別】自動車交通量(8)'!$2:$13</definedName>
    <definedName name="_xlnm.Print_Titles" localSheetId="12">'【方向別】自動車交通量(9)'!$2:$13</definedName>
    <definedName name="_xlnm.Print_Titles" localSheetId="25">'自動車交通量(B断面計)'!$2:$13</definedName>
    <definedName name="_xlnm.Print_Titles" localSheetId="1">'自動車交通量(交差点計)'!$2:$13</definedName>
  </definedNames>
  <calcPr calcId="145621"/>
</workbook>
</file>

<file path=xl/calcChain.xml><?xml version="1.0" encoding="utf-8"?>
<calcChain xmlns="http://schemas.openxmlformats.org/spreadsheetml/2006/main">
  <c r="P4" i="266" l="1"/>
  <c r="P5" i="266"/>
  <c r="P6" i="266"/>
  <c r="P7" i="266"/>
  <c r="P8" i="266"/>
  <c r="P9" i="266"/>
  <c r="P10" i="266"/>
  <c r="P11" i="266"/>
  <c r="P12" i="266"/>
  <c r="P13" i="266"/>
  <c r="P14" i="266"/>
  <c r="P15" i="266"/>
  <c r="P16" i="266"/>
  <c r="P17" i="266"/>
  <c r="P18" i="266"/>
  <c r="P19" i="266"/>
  <c r="P20" i="266"/>
  <c r="P21" i="266"/>
  <c r="P22" i="266"/>
  <c r="P23" i="266"/>
  <c r="P24" i="266"/>
  <c r="P25" i="266"/>
  <c r="P26" i="266"/>
  <c r="P27" i="266"/>
  <c r="P28" i="266"/>
  <c r="P29" i="266"/>
  <c r="P30" i="266"/>
  <c r="P31" i="266"/>
  <c r="P32" i="266"/>
  <c r="P33" i="266"/>
  <c r="P34" i="266"/>
  <c r="P35" i="266"/>
  <c r="P36" i="266"/>
  <c r="P37" i="266"/>
  <c r="P38" i="266"/>
  <c r="P39" i="266"/>
  <c r="D16" i="261"/>
  <c r="E16" i="261"/>
  <c r="H16" i="261" s="1"/>
  <c r="F16" i="261"/>
  <c r="I16" i="261" s="1"/>
  <c r="G16" i="261"/>
  <c r="D17" i="261"/>
  <c r="E17" i="261"/>
  <c r="F17" i="261"/>
  <c r="G17" i="261"/>
  <c r="I17" i="261"/>
  <c r="H17" i="261"/>
  <c r="D18" i="261"/>
  <c r="E18" i="261"/>
  <c r="F18" i="261"/>
  <c r="I18" i="261"/>
  <c r="J18" i="261" s="1"/>
  <c r="G18" i="261"/>
  <c r="H18" i="261"/>
  <c r="D19" i="261"/>
  <c r="E19" i="261"/>
  <c r="F19" i="261"/>
  <c r="G19" i="261"/>
  <c r="I19" i="261" s="1"/>
  <c r="D20" i="261"/>
  <c r="E20" i="261"/>
  <c r="H20" i="261" s="1"/>
  <c r="J20" i="261" s="1"/>
  <c r="F20" i="261"/>
  <c r="G20" i="261"/>
  <c r="I20" i="261" s="1"/>
  <c r="D21" i="261"/>
  <c r="H21" i="261" s="1"/>
  <c r="J21" i="261" s="1"/>
  <c r="E21" i="261"/>
  <c r="F21" i="261"/>
  <c r="G21" i="261"/>
  <c r="I21" i="261"/>
  <c r="D23" i="261"/>
  <c r="E23" i="261"/>
  <c r="F23" i="261"/>
  <c r="G23" i="261"/>
  <c r="G29" i="261" s="1"/>
  <c r="D24" i="261"/>
  <c r="E24" i="261"/>
  <c r="F24" i="261"/>
  <c r="G24" i="261"/>
  <c r="I24" i="261" s="1"/>
  <c r="H24" i="261"/>
  <c r="J24" i="261" s="1"/>
  <c r="D25" i="261"/>
  <c r="E25" i="261"/>
  <c r="F25" i="261"/>
  <c r="G25" i="261"/>
  <c r="I25" i="261" s="1"/>
  <c r="H25" i="261"/>
  <c r="J25" i="261" s="1"/>
  <c r="K25" i="261" s="1"/>
  <c r="D26" i="261"/>
  <c r="H26" i="261" s="1"/>
  <c r="E26" i="261"/>
  <c r="F26" i="261"/>
  <c r="G26" i="261"/>
  <c r="I26" i="261" s="1"/>
  <c r="D27" i="261"/>
  <c r="E27" i="261"/>
  <c r="H27" i="261"/>
  <c r="F27" i="261"/>
  <c r="G27" i="261"/>
  <c r="I27" i="261"/>
  <c r="J27" i="261"/>
  <c r="D28" i="261"/>
  <c r="E28" i="261"/>
  <c r="H28" i="261"/>
  <c r="F28" i="261"/>
  <c r="G28" i="261"/>
  <c r="I28" i="261"/>
  <c r="J28" i="261" s="1"/>
  <c r="K28" i="261" s="1"/>
  <c r="D30" i="261"/>
  <c r="E30" i="261"/>
  <c r="H30" i="261"/>
  <c r="F30" i="261"/>
  <c r="G30" i="261"/>
  <c r="I30" i="261" s="1"/>
  <c r="J30" i="261" s="1"/>
  <c r="K30" i="261" s="1"/>
  <c r="D31" i="261"/>
  <c r="E31" i="261"/>
  <c r="H31" i="261"/>
  <c r="F31" i="261"/>
  <c r="I31" i="261" s="1"/>
  <c r="J31" i="261" s="1"/>
  <c r="G31" i="261"/>
  <c r="D32" i="261"/>
  <c r="H32" i="261" s="1"/>
  <c r="E32" i="261"/>
  <c r="F32" i="261"/>
  <c r="I32" i="261" s="1"/>
  <c r="G32" i="261"/>
  <c r="D33" i="261"/>
  <c r="E33" i="261"/>
  <c r="F33" i="261"/>
  <c r="I33" i="261" s="1"/>
  <c r="G33" i="261"/>
  <c r="H33" i="261"/>
  <c r="D34" i="261"/>
  <c r="E34" i="261"/>
  <c r="F34" i="261"/>
  <c r="G34" i="261"/>
  <c r="H34" i="261"/>
  <c r="D35" i="261"/>
  <c r="E35" i="261"/>
  <c r="H35" i="261"/>
  <c r="F35" i="261"/>
  <c r="I35" i="261" s="1"/>
  <c r="J35" i="261" s="1"/>
  <c r="G35" i="261"/>
  <c r="D36" i="261"/>
  <c r="E36" i="261"/>
  <c r="F36" i="261"/>
  <c r="G36" i="261"/>
  <c r="H36" i="261"/>
  <c r="D37" i="261"/>
  <c r="E37" i="261"/>
  <c r="H37" i="261"/>
  <c r="F37" i="261"/>
  <c r="I37" i="261" s="1"/>
  <c r="J37" i="261" s="1"/>
  <c r="G37" i="261"/>
  <c r="D38" i="261"/>
  <c r="E38" i="261"/>
  <c r="F38" i="261"/>
  <c r="I38" i="261" s="1"/>
  <c r="G38" i="261"/>
  <c r="H38" i="261"/>
  <c r="D39" i="261"/>
  <c r="E39" i="261"/>
  <c r="F39" i="261"/>
  <c r="I39" i="261" s="1"/>
  <c r="J39" i="261" s="1"/>
  <c r="G39" i="261"/>
  <c r="H39" i="261"/>
  <c r="D40" i="261"/>
  <c r="E40" i="261"/>
  <c r="F40" i="261"/>
  <c r="I40" i="261"/>
  <c r="J40" i="261" s="1"/>
  <c r="G40" i="261"/>
  <c r="H40" i="261"/>
  <c r="D41" i="261"/>
  <c r="H41" i="261" s="1"/>
  <c r="E41" i="261"/>
  <c r="F41" i="261"/>
  <c r="I41" i="261" s="1"/>
  <c r="G41" i="261"/>
  <c r="D42" i="261"/>
  <c r="D42" i="262"/>
  <c r="E42" i="261"/>
  <c r="F42" i="261"/>
  <c r="G42" i="261"/>
  <c r="I42" i="261" s="1"/>
  <c r="H42" i="261"/>
  <c r="J42" i="261" s="1"/>
  <c r="D43" i="261"/>
  <c r="E43" i="261"/>
  <c r="F43" i="261"/>
  <c r="G43" i="261"/>
  <c r="I43" i="261"/>
  <c r="H43" i="261"/>
  <c r="J43" i="261" s="1"/>
  <c r="D45" i="261"/>
  <c r="E45" i="261"/>
  <c r="F45" i="261"/>
  <c r="G45" i="261"/>
  <c r="D46" i="261"/>
  <c r="E46" i="261"/>
  <c r="H46" i="261" s="1"/>
  <c r="F46" i="261"/>
  <c r="G46" i="261"/>
  <c r="I46" i="261" s="1"/>
  <c r="D47" i="261"/>
  <c r="E47" i="261"/>
  <c r="F47" i="261"/>
  <c r="I47" i="261" s="1"/>
  <c r="J47" i="261" s="1"/>
  <c r="K47" i="261" s="1"/>
  <c r="G47" i="261"/>
  <c r="H47" i="261"/>
  <c r="D48" i="261"/>
  <c r="E48" i="261"/>
  <c r="F48" i="261"/>
  <c r="I48" i="261" s="1"/>
  <c r="G48" i="261"/>
  <c r="H48" i="261"/>
  <c r="D49" i="261"/>
  <c r="E49" i="261"/>
  <c r="H49" i="261"/>
  <c r="F49" i="261"/>
  <c r="I49" i="261" s="1"/>
  <c r="G49" i="261"/>
  <c r="D50" i="261"/>
  <c r="E50" i="261"/>
  <c r="F50" i="261"/>
  <c r="G50" i="261"/>
  <c r="I50" i="261" s="1"/>
  <c r="H50" i="261"/>
  <c r="J50" i="261" s="1"/>
  <c r="G51" i="261"/>
  <c r="D16" i="260"/>
  <c r="D16" i="262" s="1"/>
  <c r="E16" i="260"/>
  <c r="F16" i="260"/>
  <c r="I16" i="260" s="1"/>
  <c r="G16" i="260"/>
  <c r="G16" i="262" s="1"/>
  <c r="D17" i="260"/>
  <c r="H17" i="260" s="1"/>
  <c r="J17" i="260" s="1"/>
  <c r="K17" i="260" s="1"/>
  <c r="E17" i="260"/>
  <c r="E17" i="262" s="1"/>
  <c r="F17" i="260"/>
  <c r="F17" i="262"/>
  <c r="G17" i="260"/>
  <c r="I17" i="260"/>
  <c r="D18" i="260"/>
  <c r="D18" i="262"/>
  <c r="E18" i="260"/>
  <c r="E18" i="262" s="1"/>
  <c r="H18" i="262" s="1"/>
  <c r="F18" i="260"/>
  <c r="F18" i="262"/>
  <c r="G18" i="260"/>
  <c r="D19" i="260"/>
  <c r="D19" i="262"/>
  <c r="E19" i="260"/>
  <c r="F19" i="260"/>
  <c r="G19" i="260"/>
  <c r="G19" i="262"/>
  <c r="H19" i="260"/>
  <c r="D20" i="260"/>
  <c r="E20" i="260"/>
  <c r="F20" i="260"/>
  <c r="G20" i="260"/>
  <c r="G20" i="262" s="1"/>
  <c r="D21" i="260"/>
  <c r="H21" i="260" s="1"/>
  <c r="D21" i="262"/>
  <c r="H21" i="262"/>
  <c r="E21" i="260"/>
  <c r="E21" i="262"/>
  <c r="F21" i="260"/>
  <c r="I21" i="260" s="1"/>
  <c r="G21" i="260"/>
  <c r="G21" i="262"/>
  <c r="G22" i="260"/>
  <c r="D23" i="260"/>
  <c r="D23" i="262"/>
  <c r="E23" i="260"/>
  <c r="H23" i="260" s="1"/>
  <c r="F23" i="260"/>
  <c r="G23" i="260"/>
  <c r="D24" i="260"/>
  <c r="D29" i="260" s="1"/>
  <c r="E24" i="260"/>
  <c r="F24" i="260"/>
  <c r="F24" i="262"/>
  <c r="G24" i="260"/>
  <c r="I24" i="260" s="1"/>
  <c r="D25" i="260"/>
  <c r="E25" i="260"/>
  <c r="H25" i="260" s="1"/>
  <c r="J25" i="260" s="1"/>
  <c r="K25" i="260" s="1"/>
  <c r="F25" i="260"/>
  <c r="F25" i="262"/>
  <c r="I25" i="262"/>
  <c r="G25" i="260"/>
  <c r="G25" i="262"/>
  <c r="I25" i="260"/>
  <c r="D26" i="260"/>
  <c r="H26" i="260" s="1"/>
  <c r="D26" i="262"/>
  <c r="H26" i="262" s="1"/>
  <c r="E26" i="260"/>
  <c r="E26" i="262"/>
  <c r="F26" i="260"/>
  <c r="G26" i="260"/>
  <c r="D27" i="260"/>
  <c r="D27" i="262"/>
  <c r="H27" i="262" s="1"/>
  <c r="E27" i="260"/>
  <c r="E27" i="262"/>
  <c r="F27" i="260"/>
  <c r="G27" i="260"/>
  <c r="G27" i="262"/>
  <c r="H27" i="260"/>
  <c r="D28" i="260"/>
  <c r="D28" i="262" s="1"/>
  <c r="E28" i="260"/>
  <c r="F28" i="260"/>
  <c r="G28" i="260"/>
  <c r="G28" i="262" s="1"/>
  <c r="D30" i="260"/>
  <c r="H30" i="260" s="1"/>
  <c r="D30" i="262"/>
  <c r="H30" i="262" s="1"/>
  <c r="E30" i="260"/>
  <c r="E30" i="262"/>
  <c r="F30" i="260"/>
  <c r="G30" i="260"/>
  <c r="D31" i="260"/>
  <c r="D31" i="262"/>
  <c r="H31" i="262" s="1"/>
  <c r="E31" i="260"/>
  <c r="E31" i="262"/>
  <c r="F31" i="260"/>
  <c r="G31" i="260"/>
  <c r="G31" i="262"/>
  <c r="H31" i="260"/>
  <c r="D32" i="260"/>
  <c r="D32" i="262" s="1"/>
  <c r="E32" i="260"/>
  <c r="F32" i="260"/>
  <c r="F32" i="262"/>
  <c r="I32" i="262" s="1"/>
  <c r="G32" i="260"/>
  <c r="G32" i="262"/>
  <c r="I32" i="260"/>
  <c r="D33" i="260"/>
  <c r="D33" i="262"/>
  <c r="E33" i="260"/>
  <c r="E33" i="262" s="1"/>
  <c r="H33" i="262" s="1"/>
  <c r="F33" i="260"/>
  <c r="F33" i="262"/>
  <c r="G33" i="260"/>
  <c r="I33" i="260"/>
  <c r="D34" i="260"/>
  <c r="D34" i="262"/>
  <c r="E34" i="260"/>
  <c r="E34" i="262" s="1"/>
  <c r="H34" i="262" s="1"/>
  <c r="F34" i="260"/>
  <c r="F34" i="262"/>
  <c r="G34" i="260"/>
  <c r="D35" i="260"/>
  <c r="D35" i="262"/>
  <c r="E35" i="260"/>
  <c r="F35" i="260"/>
  <c r="G35" i="260"/>
  <c r="G35" i="262"/>
  <c r="H35" i="260"/>
  <c r="D36" i="260"/>
  <c r="D36" i="262" s="1"/>
  <c r="E36" i="260"/>
  <c r="F36" i="260"/>
  <c r="G36" i="260"/>
  <c r="D37" i="260"/>
  <c r="D37" i="262"/>
  <c r="E37" i="260"/>
  <c r="F37" i="260"/>
  <c r="I37" i="260" s="1"/>
  <c r="J37" i="260" s="1"/>
  <c r="G37" i="260"/>
  <c r="G37" i="262"/>
  <c r="H37" i="260"/>
  <c r="D38" i="260"/>
  <c r="E38" i="260"/>
  <c r="E44" i="260" s="1"/>
  <c r="F38" i="260"/>
  <c r="F38" i="262" s="1"/>
  <c r="G38" i="260"/>
  <c r="H38" i="260"/>
  <c r="D39" i="260"/>
  <c r="H39" i="260" s="1"/>
  <c r="E39" i="260"/>
  <c r="E39" i="262"/>
  <c r="F39" i="260"/>
  <c r="G39" i="260"/>
  <c r="D40" i="260"/>
  <c r="H40" i="260" s="1"/>
  <c r="D40" i="262"/>
  <c r="E40" i="260"/>
  <c r="E40" i="262" s="1"/>
  <c r="F40" i="260"/>
  <c r="G40" i="260"/>
  <c r="D41" i="260"/>
  <c r="E41" i="260"/>
  <c r="F41" i="260"/>
  <c r="G41" i="260"/>
  <c r="G41" i="262" s="1"/>
  <c r="D42" i="260"/>
  <c r="E42" i="260"/>
  <c r="F42" i="260"/>
  <c r="F42" i="262"/>
  <c r="G42" i="260"/>
  <c r="H42" i="260"/>
  <c r="D43" i="260"/>
  <c r="H43" i="260" s="1"/>
  <c r="E43" i="260"/>
  <c r="E43" i="262" s="1"/>
  <c r="F43" i="260"/>
  <c r="G43" i="260"/>
  <c r="G43" i="262"/>
  <c r="D45" i="260"/>
  <c r="E45" i="260"/>
  <c r="F45" i="260"/>
  <c r="G45" i="260"/>
  <c r="I45" i="260" s="1"/>
  <c r="G45" i="262"/>
  <c r="H45" i="260"/>
  <c r="D46" i="260"/>
  <c r="D46" i="262"/>
  <c r="E46" i="260"/>
  <c r="F46" i="260"/>
  <c r="F46" i="262"/>
  <c r="G46" i="260"/>
  <c r="H46" i="260"/>
  <c r="D47" i="260"/>
  <c r="E47" i="260"/>
  <c r="E47" i="262"/>
  <c r="F47" i="260"/>
  <c r="G47" i="260"/>
  <c r="G47" i="262" s="1"/>
  <c r="H47" i="260"/>
  <c r="D48" i="260"/>
  <c r="D48" i="262" s="1"/>
  <c r="E48" i="260"/>
  <c r="F48" i="260"/>
  <c r="G48" i="260"/>
  <c r="D49" i="260"/>
  <c r="D49" i="262"/>
  <c r="E49" i="260"/>
  <c r="F49" i="260"/>
  <c r="G49" i="260"/>
  <c r="G49" i="262"/>
  <c r="I49" i="260"/>
  <c r="D50" i="260"/>
  <c r="H50" i="260" s="1"/>
  <c r="E50" i="260"/>
  <c r="F50" i="260"/>
  <c r="F50" i="262"/>
  <c r="G50" i="260"/>
  <c r="D16" i="258"/>
  <c r="E16" i="258"/>
  <c r="F16" i="258"/>
  <c r="G16" i="258"/>
  <c r="H16" i="258"/>
  <c r="D17" i="258"/>
  <c r="E17" i="258"/>
  <c r="H17" i="258" s="1"/>
  <c r="F17" i="258"/>
  <c r="G17" i="258"/>
  <c r="D18" i="258"/>
  <c r="E18" i="258"/>
  <c r="F18" i="258"/>
  <c r="G18" i="258"/>
  <c r="D19" i="258"/>
  <c r="E19" i="258"/>
  <c r="F19" i="258"/>
  <c r="I19" i="258" s="1"/>
  <c r="G19" i="258"/>
  <c r="H19" i="258"/>
  <c r="D20" i="258"/>
  <c r="H20" i="258" s="1"/>
  <c r="E20" i="258"/>
  <c r="F20" i="258"/>
  <c r="G20" i="258"/>
  <c r="D21" i="258"/>
  <c r="E21" i="258"/>
  <c r="F21" i="258"/>
  <c r="G21" i="258"/>
  <c r="I21" i="258" s="1"/>
  <c r="H21" i="258"/>
  <c r="D23" i="258"/>
  <c r="E23" i="258"/>
  <c r="F23" i="258"/>
  <c r="I23" i="258" s="1"/>
  <c r="G23" i="258"/>
  <c r="D24" i="258"/>
  <c r="E24" i="258"/>
  <c r="H24" i="258" s="1"/>
  <c r="F24" i="258"/>
  <c r="G24" i="258"/>
  <c r="D25" i="258"/>
  <c r="E25" i="258"/>
  <c r="F25" i="258"/>
  <c r="G25" i="258"/>
  <c r="H25" i="258"/>
  <c r="D26" i="258"/>
  <c r="E26" i="258"/>
  <c r="H26" i="258"/>
  <c r="F26" i="258"/>
  <c r="G26" i="258"/>
  <c r="D27" i="258"/>
  <c r="E27" i="258"/>
  <c r="H27" i="258" s="1"/>
  <c r="F27" i="258"/>
  <c r="I27" i="258" s="1"/>
  <c r="G27" i="258"/>
  <c r="D28" i="258"/>
  <c r="H28" i="258" s="1"/>
  <c r="J28" i="258" s="1"/>
  <c r="K28" i="258" s="1"/>
  <c r="E28" i="258"/>
  <c r="F28" i="258"/>
  <c r="G28" i="258"/>
  <c r="I28" i="258"/>
  <c r="D30" i="258"/>
  <c r="H30" i="258" s="1"/>
  <c r="E30" i="258"/>
  <c r="F30" i="258"/>
  <c r="G30" i="258"/>
  <c r="D31" i="258"/>
  <c r="E31" i="258"/>
  <c r="H31" i="258" s="1"/>
  <c r="J31" i="258" s="1"/>
  <c r="F31" i="258"/>
  <c r="G31" i="258"/>
  <c r="I31" i="258" s="1"/>
  <c r="D32" i="258"/>
  <c r="H32" i="258" s="1"/>
  <c r="D32" i="259"/>
  <c r="H32" i="259" s="1"/>
  <c r="E32" i="258"/>
  <c r="F32" i="258"/>
  <c r="I32" i="258" s="1"/>
  <c r="G32" i="258"/>
  <c r="D33" i="258"/>
  <c r="E33" i="258"/>
  <c r="E33" i="259" s="1"/>
  <c r="F33" i="258"/>
  <c r="G33" i="258"/>
  <c r="I33" i="258" s="1"/>
  <c r="D34" i="258"/>
  <c r="E34" i="258"/>
  <c r="F34" i="258"/>
  <c r="I34" i="258" s="1"/>
  <c r="G34" i="258"/>
  <c r="D35" i="258"/>
  <c r="E35" i="258"/>
  <c r="F35" i="258"/>
  <c r="G35" i="258"/>
  <c r="I35" i="258" s="1"/>
  <c r="D36" i="258"/>
  <c r="H36" i="258" s="1"/>
  <c r="E36" i="258"/>
  <c r="F36" i="258"/>
  <c r="I36" i="258" s="1"/>
  <c r="J36" i="258" s="1"/>
  <c r="K36" i="258" s="1"/>
  <c r="G36" i="258"/>
  <c r="D37" i="258"/>
  <c r="E37" i="258"/>
  <c r="F37" i="258"/>
  <c r="I37" i="258"/>
  <c r="G37" i="258"/>
  <c r="H37" i="258"/>
  <c r="J37" i="258" s="1"/>
  <c r="D38" i="258"/>
  <c r="D44" i="258" s="1"/>
  <c r="E38" i="258"/>
  <c r="F38" i="258"/>
  <c r="G38" i="258"/>
  <c r="I38" i="258"/>
  <c r="D39" i="258"/>
  <c r="E39" i="258"/>
  <c r="H39" i="258"/>
  <c r="F39" i="258"/>
  <c r="G39" i="258"/>
  <c r="I39" i="258"/>
  <c r="J39" i="258" s="1"/>
  <c r="K39" i="258" s="1"/>
  <c r="D40" i="258"/>
  <c r="E40" i="258"/>
  <c r="F40" i="258"/>
  <c r="G40" i="258"/>
  <c r="H40" i="258"/>
  <c r="D41" i="258"/>
  <c r="E41" i="258"/>
  <c r="H41" i="258" s="1"/>
  <c r="F41" i="258"/>
  <c r="G41" i="258"/>
  <c r="D42" i="258"/>
  <c r="E42" i="258"/>
  <c r="F42" i="258"/>
  <c r="G42" i="258"/>
  <c r="I42" i="258"/>
  <c r="D43" i="258"/>
  <c r="H43" i="258" s="1"/>
  <c r="J43" i="258" s="1"/>
  <c r="K43" i="258" s="1"/>
  <c r="E43" i="258"/>
  <c r="F43" i="258"/>
  <c r="I43" i="258" s="1"/>
  <c r="G43" i="258"/>
  <c r="D45" i="258"/>
  <c r="E45" i="258"/>
  <c r="F45" i="258"/>
  <c r="G45" i="258"/>
  <c r="H45" i="258"/>
  <c r="D46" i="258"/>
  <c r="E46" i="258"/>
  <c r="H46" i="258"/>
  <c r="F46" i="258"/>
  <c r="I46" i="258" s="1"/>
  <c r="J46" i="258" s="1"/>
  <c r="G46" i="258"/>
  <c r="D47" i="258"/>
  <c r="E47" i="258"/>
  <c r="F47" i="258"/>
  <c r="F47" i="259" s="1"/>
  <c r="G47" i="258"/>
  <c r="G51" i="258" s="1"/>
  <c r="D48" i="258"/>
  <c r="H48" i="258" s="1"/>
  <c r="E48" i="258"/>
  <c r="F48" i="258"/>
  <c r="G48" i="258"/>
  <c r="I48" i="258"/>
  <c r="D49" i="258"/>
  <c r="E49" i="258"/>
  <c r="F49" i="258"/>
  <c r="G49" i="258"/>
  <c r="H49" i="258"/>
  <c r="D50" i="258"/>
  <c r="E50" i="258"/>
  <c r="H50" i="258" s="1"/>
  <c r="J50" i="258" s="1"/>
  <c r="F50" i="258"/>
  <c r="G50" i="258"/>
  <c r="I50" i="258"/>
  <c r="D16" i="257"/>
  <c r="H16" i="257" s="1"/>
  <c r="E16" i="257"/>
  <c r="E16" i="259"/>
  <c r="F16" i="257"/>
  <c r="G16" i="257"/>
  <c r="D17" i="257"/>
  <c r="D17" i="259"/>
  <c r="E17" i="257"/>
  <c r="F17" i="257"/>
  <c r="G17" i="257"/>
  <c r="G17" i="259" s="1"/>
  <c r="D18" i="257"/>
  <c r="E18" i="257"/>
  <c r="F18" i="257"/>
  <c r="G18" i="257"/>
  <c r="I18" i="257" s="1"/>
  <c r="H18" i="257"/>
  <c r="J18" i="257" s="1"/>
  <c r="D19" i="257"/>
  <c r="H19" i="257" s="1"/>
  <c r="D19" i="259"/>
  <c r="H19" i="259" s="1"/>
  <c r="E19" i="257"/>
  <c r="E19" i="259" s="1"/>
  <c r="F19" i="257"/>
  <c r="F19" i="259" s="1"/>
  <c r="G19" i="257"/>
  <c r="D20" i="257"/>
  <c r="D20" i="259" s="1"/>
  <c r="H20" i="259" s="1"/>
  <c r="E20" i="257"/>
  <c r="E20" i="259" s="1"/>
  <c r="F20" i="257"/>
  <c r="G20" i="257"/>
  <c r="D21" i="257"/>
  <c r="D21" i="259" s="1"/>
  <c r="E21" i="257"/>
  <c r="F21" i="257"/>
  <c r="G21" i="257"/>
  <c r="G21" i="259"/>
  <c r="E22" i="257"/>
  <c r="D23" i="257"/>
  <c r="E23" i="257"/>
  <c r="F23" i="257"/>
  <c r="F29" i="257" s="1"/>
  <c r="F23" i="259"/>
  <c r="G23" i="257"/>
  <c r="H23" i="257"/>
  <c r="D24" i="257"/>
  <c r="H24" i="257" s="1"/>
  <c r="D24" i="259"/>
  <c r="H24" i="259" s="1"/>
  <c r="E24" i="257"/>
  <c r="E24" i="259"/>
  <c r="F24" i="257"/>
  <c r="G24" i="257"/>
  <c r="D25" i="257"/>
  <c r="D25" i="259"/>
  <c r="E25" i="257"/>
  <c r="F25" i="257"/>
  <c r="F25" i="259"/>
  <c r="G25" i="257"/>
  <c r="I25" i="257" s="1"/>
  <c r="D26" i="257"/>
  <c r="D26" i="259"/>
  <c r="E26" i="257"/>
  <c r="E26" i="259"/>
  <c r="F26" i="257"/>
  <c r="F26" i="259" s="1"/>
  <c r="I26" i="259" s="1"/>
  <c r="G26" i="257"/>
  <c r="G26" i="259" s="1"/>
  <c r="D27" i="257"/>
  <c r="D27" i="259"/>
  <c r="E27" i="257"/>
  <c r="F27" i="257"/>
  <c r="F27" i="259" s="1"/>
  <c r="G27" i="257"/>
  <c r="G27" i="259"/>
  <c r="I27" i="257"/>
  <c r="D28" i="257"/>
  <c r="D28" i="259"/>
  <c r="E28" i="257"/>
  <c r="E28" i="259" s="1"/>
  <c r="H28" i="259" s="1"/>
  <c r="F28" i="257"/>
  <c r="G28" i="257"/>
  <c r="G28" i="259"/>
  <c r="H28" i="257"/>
  <c r="D30" i="257"/>
  <c r="D30" i="259"/>
  <c r="E30" i="257"/>
  <c r="F30" i="257"/>
  <c r="G30" i="257"/>
  <c r="G30" i="259" s="1"/>
  <c r="D31" i="257"/>
  <c r="E31" i="257"/>
  <c r="E31" i="259" s="1"/>
  <c r="F31" i="257"/>
  <c r="F31" i="259"/>
  <c r="G31" i="257"/>
  <c r="D32" i="257"/>
  <c r="E32" i="257"/>
  <c r="E32" i="259" s="1"/>
  <c r="F32" i="257"/>
  <c r="G32" i="257"/>
  <c r="G32" i="259" s="1"/>
  <c r="H32" i="257"/>
  <c r="D33" i="257"/>
  <c r="H33" i="257" s="1"/>
  <c r="D33" i="259"/>
  <c r="E33" i="257"/>
  <c r="F33" i="257"/>
  <c r="G33" i="257"/>
  <c r="G33" i="259" s="1"/>
  <c r="D34" i="257"/>
  <c r="D34" i="259"/>
  <c r="E34" i="257"/>
  <c r="H34" i="257" s="1"/>
  <c r="F34" i="257"/>
  <c r="G34" i="257"/>
  <c r="G34" i="259" s="1"/>
  <c r="D35" i="257"/>
  <c r="H35" i="257" s="1"/>
  <c r="E35" i="257"/>
  <c r="E35" i="259" s="1"/>
  <c r="F35" i="257"/>
  <c r="F35" i="259"/>
  <c r="G35" i="257"/>
  <c r="D36" i="257"/>
  <c r="H36" i="257" s="1"/>
  <c r="D36" i="259"/>
  <c r="H36" i="259" s="1"/>
  <c r="E36" i="257"/>
  <c r="E36" i="259" s="1"/>
  <c r="F36" i="257"/>
  <c r="G36" i="257"/>
  <c r="G36" i="259" s="1"/>
  <c r="D37" i="257"/>
  <c r="D37" i="259"/>
  <c r="E37" i="257"/>
  <c r="F37" i="257"/>
  <c r="G37" i="257"/>
  <c r="D38" i="257"/>
  <c r="H38" i="257" s="1"/>
  <c r="E38" i="257"/>
  <c r="F38" i="257"/>
  <c r="F38" i="259"/>
  <c r="G38" i="257"/>
  <c r="G38" i="259" s="1"/>
  <c r="D39" i="257"/>
  <c r="H39" i="257" s="1"/>
  <c r="J39" i="257" s="1"/>
  <c r="D39" i="259"/>
  <c r="E39" i="257"/>
  <c r="F39" i="257"/>
  <c r="F39" i="259" s="1"/>
  <c r="I39" i="259" s="1"/>
  <c r="G39" i="257"/>
  <c r="G39" i="259"/>
  <c r="I39" i="257"/>
  <c r="D40" i="257"/>
  <c r="H40" i="257" s="1"/>
  <c r="E40" i="257"/>
  <c r="E40" i="259" s="1"/>
  <c r="F40" i="257"/>
  <c r="G40" i="257"/>
  <c r="D41" i="257"/>
  <c r="D41" i="259" s="1"/>
  <c r="E41" i="257"/>
  <c r="F41" i="257"/>
  <c r="G41" i="257"/>
  <c r="G41" i="259" s="1"/>
  <c r="I41" i="257"/>
  <c r="D42" i="257"/>
  <c r="D42" i="259" s="1"/>
  <c r="E42" i="257"/>
  <c r="F42" i="257"/>
  <c r="G42" i="257"/>
  <c r="G42" i="259" s="1"/>
  <c r="D43" i="257"/>
  <c r="D43" i="259"/>
  <c r="E43" i="257"/>
  <c r="H43" i="257"/>
  <c r="F43" i="257"/>
  <c r="F43" i="259" s="1"/>
  <c r="I43" i="259" s="1"/>
  <c r="G43" i="257"/>
  <c r="G43" i="259"/>
  <c r="I43" i="257"/>
  <c r="D45" i="257"/>
  <c r="D45" i="259" s="1"/>
  <c r="E45" i="257"/>
  <c r="F45" i="257"/>
  <c r="G45" i="257"/>
  <c r="D46" i="257"/>
  <c r="D46" i="259"/>
  <c r="H46" i="259"/>
  <c r="E46" i="257"/>
  <c r="E46" i="259"/>
  <c r="F46" i="257"/>
  <c r="F46" i="259" s="1"/>
  <c r="I46" i="259" s="1"/>
  <c r="G46" i="257"/>
  <c r="G46" i="259" s="1"/>
  <c r="H46" i="257"/>
  <c r="D47" i="257"/>
  <c r="D47" i="259"/>
  <c r="E47" i="257"/>
  <c r="E47" i="259"/>
  <c r="F47" i="257"/>
  <c r="G47" i="257"/>
  <c r="H47" i="257"/>
  <c r="D48" i="257"/>
  <c r="H48" i="257" s="1"/>
  <c r="E48" i="257"/>
  <c r="E48" i="259" s="1"/>
  <c r="F48" i="257"/>
  <c r="G48" i="257"/>
  <c r="G48" i="259" s="1"/>
  <c r="D49" i="257"/>
  <c r="D49" i="259" s="1"/>
  <c r="E49" i="257"/>
  <c r="F49" i="257"/>
  <c r="F49" i="259"/>
  <c r="G49" i="257"/>
  <c r="D50" i="257"/>
  <c r="D50" i="259" s="1"/>
  <c r="E50" i="257"/>
  <c r="F50" i="257"/>
  <c r="F50" i="259" s="1"/>
  <c r="G50" i="257"/>
  <c r="G50" i="259" s="1"/>
  <c r="D51" i="257"/>
  <c r="E23" i="256"/>
  <c r="G49" i="256"/>
  <c r="D16" i="255"/>
  <c r="E16" i="255"/>
  <c r="F16" i="255"/>
  <c r="G16" i="255"/>
  <c r="H16" i="255"/>
  <c r="D17" i="255"/>
  <c r="H17" i="255" s="1"/>
  <c r="J17" i="255" s="1"/>
  <c r="E17" i="255"/>
  <c r="E22" i="255" s="1"/>
  <c r="F17" i="255"/>
  <c r="G17" i="255"/>
  <c r="I17" i="255" s="1"/>
  <c r="D18" i="255"/>
  <c r="E18" i="255"/>
  <c r="H18" i="255"/>
  <c r="F18" i="255"/>
  <c r="G18" i="255"/>
  <c r="I18" i="255" s="1"/>
  <c r="D19" i="255"/>
  <c r="E19" i="255"/>
  <c r="H19" i="255" s="1"/>
  <c r="F19" i="255"/>
  <c r="I19" i="255" s="1"/>
  <c r="G19" i="255"/>
  <c r="D20" i="255"/>
  <c r="E20" i="255"/>
  <c r="H20" i="255" s="1"/>
  <c r="F20" i="255"/>
  <c r="G20" i="255"/>
  <c r="D21" i="255"/>
  <c r="H21" i="255" s="1"/>
  <c r="J21" i="255" s="1"/>
  <c r="E21" i="255"/>
  <c r="F21" i="255"/>
  <c r="I21" i="255"/>
  <c r="G21" i="255"/>
  <c r="G21" i="256" s="1"/>
  <c r="D23" i="255"/>
  <c r="D29" i="255" s="1"/>
  <c r="E23" i="255"/>
  <c r="F23" i="255"/>
  <c r="I23" i="255" s="1"/>
  <c r="G23" i="255"/>
  <c r="G29" i="255" s="1"/>
  <c r="D24" i="255"/>
  <c r="E24" i="255"/>
  <c r="E29" i="255" s="1"/>
  <c r="F24" i="255"/>
  <c r="G24" i="255"/>
  <c r="H24" i="255"/>
  <c r="D25" i="255"/>
  <c r="E25" i="255"/>
  <c r="H25" i="255"/>
  <c r="F25" i="255"/>
  <c r="G25" i="255"/>
  <c r="D26" i="255"/>
  <c r="E26" i="255"/>
  <c r="H26" i="255"/>
  <c r="F26" i="255"/>
  <c r="G26" i="255"/>
  <c r="I26" i="255"/>
  <c r="J26" i="255"/>
  <c r="D27" i="255"/>
  <c r="E27" i="255"/>
  <c r="E27" i="256" s="1"/>
  <c r="F27" i="255"/>
  <c r="I27" i="255" s="1"/>
  <c r="J27" i="255" s="1"/>
  <c r="K27" i="255" s="1"/>
  <c r="G27" i="255"/>
  <c r="H27" i="255"/>
  <c r="D28" i="255"/>
  <c r="E28" i="255"/>
  <c r="H28" i="255" s="1"/>
  <c r="F28" i="255"/>
  <c r="G28" i="255"/>
  <c r="D30" i="255"/>
  <c r="H30" i="255" s="1"/>
  <c r="E30" i="255"/>
  <c r="F30" i="255"/>
  <c r="G30" i="255"/>
  <c r="I30" i="255"/>
  <c r="D31" i="255"/>
  <c r="E31" i="255"/>
  <c r="F31" i="255"/>
  <c r="I31" i="255" s="1"/>
  <c r="G31" i="255"/>
  <c r="D32" i="255"/>
  <c r="E32" i="255"/>
  <c r="H32" i="255" s="1"/>
  <c r="F32" i="255"/>
  <c r="G32" i="255"/>
  <c r="D33" i="255"/>
  <c r="H33" i="255" s="1"/>
  <c r="E33" i="255"/>
  <c r="F33" i="255"/>
  <c r="G33" i="255"/>
  <c r="I33" i="255"/>
  <c r="D34" i="255"/>
  <c r="E34" i="255"/>
  <c r="F34" i="255"/>
  <c r="I34" i="255" s="1"/>
  <c r="J34" i="255" s="1"/>
  <c r="G34" i="255"/>
  <c r="H34" i="255"/>
  <c r="D35" i="255"/>
  <c r="E35" i="255"/>
  <c r="H35" i="255" s="1"/>
  <c r="F35" i="255"/>
  <c r="G35" i="255"/>
  <c r="I35" i="255" s="1"/>
  <c r="D36" i="255"/>
  <c r="E36" i="255"/>
  <c r="F36" i="255"/>
  <c r="I36" i="255"/>
  <c r="G36" i="255"/>
  <c r="H36" i="255"/>
  <c r="D37" i="255"/>
  <c r="E37" i="255"/>
  <c r="F37" i="255"/>
  <c r="I37" i="255"/>
  <c r="G37" i="255"/>
  <c r="D38" i="255"/>
  <c r="E38" i="255"/>
  <c r="F38" i="255"/>
  <c r="G38" i="255"/>
  <c r="I38" i="255" s="1"/>
  <c r="D39" i="255"/>
  <c r="E39" i="255"/>
  <c r="H39" i="255"/>
  <c r="F39" i="255"/>
  <c r="G39" i="255"/>
  <c r="D40" i="255"/>
  <c r="E40" i="255"/>
  <c r="H40" i="255" s="1"/>
  <c r="F40" i="255"/>
  <c r="G40" i="255"/>
  <c r="D41" i="255"/>
  <c r="E41" i="255"/>
  <c r="E41" i="256" s="1"/>
  <c r="F41" i="255"/>
  <c r="I41" i="255"/>
  <c r="G41" i="255"/>
  <c r="G41" i="256"/>
  <c r="D42" i="255"/>
  <c r="E42" i="255"/>
  <c r="H42" i="255" s="1"/>
  <c r="F42" i="255"/>
  <c r="G42" i="255"/>
  <c r="I42" i="255" s="1"/>
  <c r="D43" i="255"/>
  <c r="E43" i="255"/>
  <c r="F43" i="255"/>
  <c r="I43" i="255" s="1"/>
  <c r="G43" i="255"/>
  <c r="H43" i="255"/>
  <c r="D44" i="255"/>
  <c r="D45" i="255"/>
  <c r="E45" i="255"/>
  <c r="F45" i="255"/>
  <c r="G45" i="255"/>
  <c r="D46" i="255"/>
  <c r="E46" i="255"/>
  <c r="H46" i="255" s="1"/>
  <c r="F46" i="255"/>
  <c r="G46" i="255"/>
  <c r="D47" i="255"/>
  <c r="E47" i="255"/>
  <c r="H47" i="255" s="1"/>
  <c r="J47" i="255" s="1"/>
  <c r="K47" i="255" s="1"/>
  <c r="F47" i="255"/>
  <c r="G47" i="255"/>
  <c r="I47" i="255" s="1"/>
  <c r="D48" i="255"/>
  <c r="H48" i="255" s="1"/>
  <c r="J48" i="255" s="1"/>
  <c r="E48" i="255"/>
  <c r="F48" i="255"/>
  <c r="I48" i="255"/>
  <c r="G48" i="255"/>
  <c r="D49" i="255"/>
  <c r="E49" i="255"/>
  <c r="F49" i="255"/>
  <c r="I49" i="255"/>
  <c r="G49" i="255"/>
  <c r="D50" i="255"/>
  <c r="E50" i="255"/>
  <c r="F50" i="255"/>
  <c r="I50" i="255" s="1"/>
  <c r="G50" i="255"/>
  <c r="D16" i="254"/>
  <c r="E16" i="254"/>
  <c r="F16" i="254"/>
  <c r="G16" i="254"/>
  <c r="G16" i="256" s="1"/>
  <c r="I16" i="254"/>
  <c r="D17" i="254"/>
  <c r="H17" i="254" s="1"/>
  <c r="E17" i="254"/>
  <c r="E17" i="256"/>
  <c r="F17" i="254"/>
  <c r="G17" i="254"/>
  <c r="D18" i="254"/>
  <c r="D18" i="256"/>
  <c r="E18" i="254"/>
  <c r="E18" i="256" s="1"/>
  <c r="F18" i="254"/>
  <c r="G18" i="254"/>
  <c r="I18" i="254" s="1"/>
  <c r="G18" i="256"/>
  <c r="D19" i="254"/>
  <c r="E19" i="254"/>
  <c r="H19" i="254" s="1"/>
  <c r="F19" i="254"/>
  <c r="G19" i="254"/>
  <c r="G19" i="256" s="1"/>
  <c r="D20" i="254"/>
  <c r="H20" i="254" s="1"/>
  <c r="E20" i="254"/>
  <c r="F20" i="254"/>
  <c r="G20" i="254"/>
  <c r="D21" i="254"/>
  <c r="D21" i="256" s="1"/>
  <c r="E21" i="254"/>
  <c r="E21" i="256"/>
  <c r="F21" i="254"/>
  <c r="I21" i="254" s="1"/>
  <c r="G21" i="254"/>
  <c r="D23" i="254"/>
  <c r="E23" i="254"/>
  <c r="F23" i="254"/>
  <c r="I23" i="254"/>
  <c r="G23" i="254"/>
  <c r="D24" i="254"/>
  <c r="D24" i="256" s="1"/>
  <c r="E24" i="254"/>
  <c r="H24" i="254"/>
  <c r="F24" i="254"/>
  <c r="G24" i="254"/>
  <c r="G24" i="256"/>
  <c r="I24" i="254"/>
  <c r="D25" i="254"/>
  <c r="D25" i="256" s="1"/>
  <c r="E25" i="254"/>
  <c r="F25" i="254"/>
  <c r="G25" i="254"/>
  <c r="G25" i="256" s="1"/>
  <c r="D26" i="254"/>
  <c r="D26" i="256" s="1"/>
  <c r="E26" i="254"/>
  <c r="F26" i="254"/>
  <c r="F26" i="256" s="1"/>
  <c r="G26" i="254"/>
  <c r="G26" i="256" s="1"/>
  <c r="D27" i="254"/>
  <c r="E27" i="254"/>
  <c r="F27" i="254"/>
  <c r="G27" i="254"/>
  <c r="G27" i="256" s="1"/>
  <c r="D28" i="254"/>
  <c r="D28" i="256" s="1"/>
  <c r="E28" i="254"/>
  <c r="F28" i="254"/>
  <c r="F28" i="256" s="1"/>
  <c r="G28" i="254"/>
  <c r="D30" i="254"/>
  <c r="D30" i="256" s="1"/>
  <c r="E30" i="254"/>
  <c r="F30" i="254"/>
  <c r="F30" i="256" s="1"/>
  <c r="G30" i="254"/>
  <c r="G30" i="256" s="1"/>
  <c r="D31" i="254"/>
  <c r="E31" i="254"/>
  <c r="F31" i="254"/>
  <c r="G31" i="254"/>
  <c r="G31" i="256" s="1"/>
  <c r="D32" i="254"/>
  <c r="D32" i="256" s="1"/>
  <c r="E32" i="254"/>
  <c r="F32" i="254"/>
  <c r="F32" i="256" s="1"/>
  <c r="G32" i="254"/>
  <c r="G32" i="256" s="1"/>
  <c r="D33" i="254"/>
  <c r="E33" i="254"/>
  <c r="F33" i="254"/>
  <c r="G33" i="254"/>
  <c r="G33" i="256" s="1"/>
  <c r="D34" i="254"/>
  <c r="H34" i="254" s="1"/>
  <c r="D34" i="256"/>
  <c r="H34" i="256" s="1"/>
  <c r="E34" i="254"/>
  <c r="E34" i="256"/>
  <c r="F34" i="254"/>
  <c r="G34" i="254"/>
  <c r="G34" i="256" s="1"/>
  <c r="D35" i="254"/>
  <c r="D35" i="256"/>
  <c r="H35" i="256" s="1"/>
  <c r="E35" i="254"/>
  <c r="E35" i="256" s="1"/>
  <c r="F35" i="254"/>
  <c r="G35" i="254"/>
  <c r="G35" i="256" s="1"/>
  <c r="H35" i="254"/>
  <c r="D36" i="254"/>
  <c r="E36" i="254"/>
  <c r="F36" i="254"/>
  <c r="G36" i="254"/>
  <c r="D37" i="254"/>
  <c r="D37" i="256"/>
  <c r="E37" i="254"/>
  <c r="F37" i="254"/>
  <c r="G37" i="254"/>
  <c r="G37" i="256" s="1"/>
  <c r="I37" i="254"/>
  <c r="D38" i="254"/>
  <c r="E38" i="254"/>
  <c r="F38" i="254"/>
  <c r="F38" i="256" s="1"/>
  <c r="G38" i="254"/>
  <c r="D39" i="254"/>
  <c r="H39" i="254" s="1"/>
  <c r="D39" i="256"/>
  <c r="E39" i="254"/>
  <c r="F39" i="254"/>
  <c r="F39" i="256" s="1"/>
  <c r="G39" i="254"/>
  <c r="D40" i="254"/>
  <c r="E40" i="254"/>
  <c r="F40" i="254"/>
  <c r="G40" i="254"/>
  <c r="D41" i="254"/>
  <c r="E41" i="254"/>
  <c r="F41" i="254"/>
  <c r="G41" i="254"/>
  <c r="D42" i="254"/>
  <c r="H42" i="254" s="1"/>
  <c r="D42" i="256"/>
  <c r="E42" i="254"/>
  <c r="E42" i="256" s="1"/>
  <c r="F42" i="254"/>
  <c r="G42" i="254"/>
  <c r="G42" i="256"/>
  <c r="D43" i="254"/>
  <c r="D43" i="256" s="1"/>
  <c r="H43" i="256" s="1"/>
  <c r="E43" i="254"/>
  <c r="E43" i="256" s="1"/>
  <c r="F43" i="254"/>
  <c r="G43" i="254"/>
  <c r="G43" i="256" s="1"/>
  <c r="D45" i="254"/>
  <c r="E45" i="254"/>
  <c r="F45" i="254"/>
  <c r="G45" i="254"/>
  <c r="G45" i="256" s="1"/>
  <c r="H45" i="254"/>
  <c r="D46" i="254"/>
  <c r="D46" i="256"/>
  <c r="E46" i="254"/>
  <c r="F46" i="254"/>
  <c r="G46" i="254"/>
  <c r="I46" i="254"/>
  <c r="D47" i="254"/>
  <c r="D47" i="256" s="1"/>
  <c r="H47" i="256" s="1"/>
  <c r="E47" i="254"/>
  <c r="E47" i="256" s="1"/>
  <c r="F47" i="254"/>
  <c r="G47" i="254"/>
  <c r="G47" i="256" s="1"/>
  <c r="D48" i="254"/>
  <c r="D48" i="256" s="1"/>
  <c r="E48" i="254"/>
  <c r="F48" i="254"/>
  <c r="F48" i="256" s="1"/>
  <c r="I48" i="256" s="1"/>
  <c r="G48" i="254"/>
  <c r="G48" i="256"/>
  <c r="D49" i="254"/>
  <c r="D49" i="256"/>
  <c r="E49" i="254"/>
  <c r="F49" i="254"/>
  <c r="I49" i="254" s="1"/>
  <c r="G49" i="254"/>
  <c r="D50" i="254"/>
  <c r="E50" i="254"/>
  <c r="F50" i="254"/>
  <c r="F50" i="256" s="1"/>
  <c r="G50" i="254"/>
  <c r="G50" i="256"/>
  <c r="D16" i="252"/>
  <c r="E16" i="252"/>
  <c r="F16" i="252"/>
  <c r="G16" i="252"/>
  <c r="I16" i="252" s="1"/>
  <c r="D17" i="252"/>
  <c r="E17" i="252"/>
  <c r="F17" i="252"/>
  <c r="I17" i="252" s="1"/>
  <c r="G17" i="252"/>
  <c r="H17" i="252"/>
  <c r="J17" i="252" s="1"/>
  <c r="D18" i="252"/>
  <c r="H18" i="252" s="1"/>
  <c r="E18" i="252"/>
  <c r="F18" i="252"/>
  <c r="G18" i="252"/>
  <c r="D19" i="252"/>
  <c r="E19" i="252"/>
  <c r="H19" i="252" s="1"/>
  <c r="J19" i="252" s="1"/>
  <c r="F19" i="252"/>
  <c r="G19" i="252"/>
  <c r="I19" i="252"/>
  <c r="D20" i="252"/>
  <c r="E20" i="252"/>
  <c r="F20" i="252"/>
  <c r="G20" i="252"/>
  <c r="H20" i="252"/>
  <c r="D21" i="252"/>
  <c r="E21" i="252"/>
  <c r="H21" i="252"/>
  <c r="F21" i="252"/>
  <c r="I21" i="252"/>
  <c r="G21" i="252"/>
  <c r="D23" i="252"/>
  <c r="E23" i="252"/>
  <c r="F23" i="252"/>
  <c r="G23" i="252"/>
  <c r="D24" i="252"/>
  <c r="E24" i="252"/>
  <c r="F24" i="252"/>
  <c r="G24" i="252"/>
  <c r="I24" i="252"/>
  <c r="D25" i="252"/>
  <c r="E25" i="252"/>
  <c r="F25" i="252"/>
  <c r="I25" i="252" s="1"/>
  <c r="G25" i="252"/>
  <c r="H25" i="252"/>
  <c r="D26" i="252"/>
  <c r="H26" i="252" s="1"/>
  <c r="E26" i="252"/>
  <c r="F26" i="252"/>
  <c r="I26" i="252" s="1"/>
  <c r="G26" i="252"/>
  <c r="D27" i="252"/>
  <c r="E27" i="252"/>
  <c r="H27" i="252" s="1"/>
  <c r="J27" i="252" s="1"/>
  <c r="F27" i="252"/>
  <c r="G27" i="252"/>
  <c r="I27" i="252"/>
  <c r="D28" i="252"/>
  <c r="E28" i="252"/>
  <c r="F28" i="252"/>
  <c r="G28" i="252"/>
  <c r="G29" i="252" s="1"/>
  <c r="H28" i="252"/>
  <c r="D30" i="252"/>
  <c r="E30" i="252"/>
  <c r="H30" i="252" s="1"/>
  <c r="F30" i="252"/>
  <c r="G30" i="252"/>
  <c r="D31" i="252"/>
  <c r="H31" i="252" s="1"/>
  <c r="E31" i="252"/>
  <c r="F31" i="252"/>
  <c r="I31" i="252" s="1"/>
  <c r="J31" i="252" s="1"/>
  <c r="G31" i="252"/>
  <c r="D32" i="252"/>
  <c r="E32" i="252"/>
  <c r="F32" i="252"/>
  <c r="I32" i="252" s="1"/>
  <c r="G32" i="252"/>
  <c r="H32" i="252"/>
  <c r="D33" i="252"/>
  <c r="H33" i="252" s="1"/>
  <c r="E33" i="252"/>
  <c r="F33" i="252"/>
  <c r="I33" i="252"/>
  <c r="J33" i="252"/>
  <c r="G33" i="252"/>
  <c r="D34" i="252"/>
  <c r="E34" i="252"/>
  <c r="F34" i="252"/>
  <c r="I34" i="252"/>
  <c r="G34" i="252"/>
  <c r="D35" i="252"/>
  <c r="E35" i="252"/>
  <c r="H35" i="252"/>
  <c r="F35" i="252"/>
  <c r="I35" i="252" s="1"/>
  <c r="G35" i="252"/>
  <c r="D36" i="252"/>
  <c r="E36" i="252"/>
  <c r="H36" i="252" s="1"/>
  <c r="F36" i="252"/>
  <c r="I36" i="252" s="1"/>
  <c r="G36" i="252"/>
  <c r="D37" i="252"/>
  <c r="H37" i="252" s="1"/>
  <c r="J37" i="252" s="1"/>
  <c r="E37" i="252"/>
  <c r="F37" i="252"/>
  <c r="G37" i="252"/>
  <c r="I37" i="252" s="1"/>
  <c r="D38" i="252"/>
  <c r="E38" i="252"/>
  <c r="E44" i="252" s="1"/>
  <c r="H38" i="252"/>
  <c r="F38" i="252"/>
  <c r="G38" i="252"/>
  <c r="D39" i="252"/>
  <c r="E39" i="252"/>
  <c r="F39" i="252"/>
  <c r="F44" i="252" s="1"/>
  <c r="G39" i="252"/>
  <c r="D40" i="252"/>
  <c r="H40" i="252" s="1"/>
  <c r="J40" i="252" s="1"/>
  <c r="E40" i="252"/>
  <c r="F40" i="252"/>
  <c r="I40" i="252" s="1"/>
  <c r="G40" i="252"/>
  <c r="D41" i="252"/>
  <c r="E41" i="252"/>
  <c r="H41" i="252" s="1"/>
  <c r="J41" i="252" s="1"/>
  <c r="F41" i="252"/>
  <c r="G41" i="252"/>
  <c r="I41" i="252" s="1"/>
  <c r="D42" i="252"/>
  <c r="E42" i="252"/>
  <c r="H42" i="252" s="1"/>
  <c r="F42" i="252"/>
  <c r="G42" i="252"/>
  <c r="D43" i="252"/>
  <c r="H43" i="252" s="1"/>
  <c r="E43" i="252"/>
  <c r="F43" i="252"/>
  <c r="G43" i="252"/>
  <c r="D45" i="252"/>
  <c r="E45" i="252"/>
  <c r="F45" i="252"/>
  <c r="I45" i="252"/>
  <c r="G45" i="252"/>
  <c r="D46" i="252"/>
  <c r="E46" i="252"/>
  <c r="F46" i="252"/>
  <c r="F51" i="252"/>
  <c r="G46" i="252"/>
  <c r="D47" i="252"/>
  <c r="E47" i="252"/>
  <c r="H47" i="252"/>
  <c r="J47" i="252" s="1"/>
  <c r="F47" i="252"/>
  <c r="G47" i="252"/>
  <c r="I47" i="252"/>
  <c r="D48" i="252"/>
  <c r="H48" i="252" s="1"/>
  <c r="J48" i="252" s="1"/>
  <c r="E48" i="252"/>
  <c r="F48" i="252"/>
  <c r="I48" i="252" s="1"/>
  <c r="G48" i="252"/>
  <c r="D49" i="252"/>
  <c r="H49" i="252" s="1"/>
  <c r="J49" i="252" s="1"/>
  <c r="E49" i="252"/>
  <c r="F49" i="252"/>
  <c r="G49" i="252"/>
  <c r="I49" i="252" s="1"/>
  <c r="D50" i="252"/>
  <c r="E50" i="252"/>
  <c r="F50" i="252"/>
  <c r="I50" i="252" s="1"/>
  <c r="G50" i="252"/>
  <c r="H50" i="252"/>
  <c r="J50" i="252" s="1"/>
  <c r="D16" i="251"/>
  <c r="E16" i="251"/>
  <c r="F16" i="251"/>
  <c r="F16" i="263"/>
  <c r="G16" i="251"/>
  <c r="I16" i="251" s="1"/>
  <c r="D17" i="251"/>
  <c r="D17" i="263" s="1"/>
  <c r="E17" i="251"/>
  <c r="E17" i="263"/>
  <c r="F17" i="251"/>
  <c r="G17" i="251"/>
  <c r="D18" i="251"/>
  <c r="D18" i="263"/>
  <c r="E18" i="251"/>
  <c r="F18" i="251"/>
  <c r="G18" i="251"/>
  <c r="G18" i="263"/>
  <c r="H18" i="251"/>
  <c r="J18" i="251" s="1"/>
  <c r="I18" i="251"/>
  <c r="D19" i="251"/>
  <c r="E19" i="251"/>
  <c r="F19" i="251"/>
  <c r="F19" i="263"/>
  <c r="G19" i="251"/>
  <c r="G19" i="263"/>
  <c r="D20" i="251"/>
  <c r="D20" i="263" s="1"/>
  <c r="E20" i="251"/>
  <c r="E20" i="263" s="1"/>
  <c r="F20" i="251"/>
  <c r="G20" i="251"/>
  <c r="I20" i="251" s="1"/>
  <c r="D21" i="251"/>
  <c r="D21" i="263"/>
  <c r="H21" i="263"/>
  <c r="E21" i="251"/>
  <c r="E21" i="263" s="1"/>
  <c r="F21" i="251"/>
  <c r="G21" i="251"/>
  <c r="H21" i="251"/>
  <c r="J21" i="251" s="1"/>
  <c r="I21" i="251"/>
  <c r="D23" i="251"/>
  <c r="D29" i="251" s="1"/>
  <c r="E23" i="251"/>
  <c r="E23" i="263" s="1"/>
  <c r="F23" i="251"/>
  <c r="G23" i="251"/>
  <c r="D24" i="251"/>
  <c r="D24" i="263"/>
  <c r="E24" i="251"/>
  <c r="F24" i="251"/>
  <c r="F24" i="263"/>
  <c r="G24" i="251"/>
  <c r="I24" i="251" s="1"/>
  <c r="D25" i="251"/>
  <c r="E25" i="251"/>
  <c r="E25" i="263"/>
  <c r="F25" i="251"/>
  <c r="G25" i="251"/>
  <c r="D26" i="251"/>
  <c r="H26" i="251" s="1"/>
  <c r="E26" i="251"/>
  <c r="F26" i="251"/>
  <c r="G26" i="251"/>
  <c r="G26" i="263"/>
  <c r="D27" i="251"/>
  <c r="E27" i="251"/>
  <c r="E27" i="263"/>
  <c r="F27" i="251"/>
  <c r="F27" i="263"/>
  <c r="G27" i="251"/>
  <c r="I27" i="251"/>
  <c r="D28" i="251"/>
  <c r="E28" i="251"/>
  <c r="E28" i="263" s="1"/>
  <c r="F28" i="251"/>
  <c r="F28" i="263" s="1"/>
  <c r="G28" i="251"/>
  <c r="I28" i="251"/>
  <c r="D30" i="251"/>
  <c r="D30" i="263"/>
  <c r="E30" i="251"/>
  <c r="F30" i="251"/>
  <c r="G30" i="251"/>
  <c r="G30" i="263"/>
  <c r="H30" i="251"/>
  <c r="D31" i="251"/>
  <c r="E31" i="251"/>
  <c r="F31" i="251"/>
  <c r="F31" i="263" s="1"/>
  <c r="G31" i="251"/>
  <c r="D32" i="251"/>
  <c r="E32" i="251"/>
  <c r="E32" i="263" s="1"/>
  <c r="F32" i="251"/>
  <c r="G32" i="251"/>
  <c r="G32" i="263"/>
  <c r="D33" i="251"/>
  <c r="D33" i="263" s="1"/>
  <c r="E33" i="251"/>
  <c r="F33" i="251"/>
  <c r="G33" i="251"/>
  <c r="H33" i="251"/>
  <c r="D34" i="251"/>
  <c r="D34" i="263"/>
  <c r="E34" i="251"/>
  <c r="F34" i="251"/>
  <c r="G34" i="251"/>
  <c r="G34" i="263"/>
  <c r="D35" i="251"/>
  <c r="D35" i="263"/>
  <c r="E35" i="251"/>
  <c r="H35" i="251" s="1"/>
  <c r="F35" i="251"/>
  <c r="F35" i="263" s="1"/>
  <c r="I35" i="263" s="1"/>
  <c r="G35" i="251"/>
  <c r="G35" i="263"/>
  <c r="D36" i="251"/>
  <c r="E36" i="251"/>
  <c r="E36" i="263"/>
  <c r="F36" i="251"/>
  <c r="F36" i="263"/>
  <c r="G36" i="251"/>
  <c r="I36" i="251" s="1"/>
  <c r="D37" i="251"/>
  <c r="D37" i="263" s="1"/>
  <c r="H37" i="263" s="1"/>
  <c r="E37" i="251"/>
  <c r="E37" i="263"/>
  <c r="F37" i="251"/>
  <c r="F37" i="263" s="1"/>
  <c r="G37" i="251"/>
  <c r="D38" i="251"/>
  <c r="D38" i="263"/>
  <c r="E38" i="251"/>
  <c r="E38" i="263" s="1"/>
  <c r="F38" i="251"/>
  <c r="F38" i="263"/>
  <c r="G38" i="251"/>
  <c r="G38" i="263" s="1"/>
  <c r="D39" i="251"/>
  <c r="D39" i="263"/>
  <c r="H39" i="263" s="1"/>
  <c r="E39" i="251"/>
  <c r="E39" i="263"/>
  <c r="F39" i="251"/>
  <c r="F39" i="263" s="1"/>
  <c r="I39" i="263" s="1"/>
  <c r="G39" i="251"/>
  <c r="G39" i="263"/>
  <c r="H39" i="251"/>
  <c r="D40" i="251"/>
  <c r="E40" i="251"/>
  <c r="E40" i="263"/>
  <c r="F40" i="251"/>
  <c r="F40" i="263"/>
  <c r="G40" i="251"/>
  <c r="I40" i="251" s="1"/>
  <c r="G40" i="263"/>
  <c r="D41" i="251"/>
  <c r="D41" i="263" s="1"/>
  <c r="H41" i="263" s="1"/>
  <c r="E41" i="251"/>
  <c r="E41" i="263" s="1"/>
  <c r="F41" i="251"/>
  <c r="G41" i="251"/>
  <c r="G41" i="263" s="1"/>
  <c r="D42" i="251"/>
  <c r="D42" i="263"/>
  <c r="E42" i="251"/>
  <c r="E42" i="263" s="1"/>
  <c r="F42" i="251"/>
  <c r="F42" i="263" s="1"/>
  <c r="G42" i="251"/>
  <c r="G42" i="263" s="1"/>
  <c r="D43" i="251"/>
  <c r="E43" i="251"/>
  <c r="E43" i="263"/>
  <c r="F43" i="251"/>
  <c r="F43" i="263" s="1"/>
  <c r="I43" i="263" s="1"/>
  <c r="G43" i="251"/>
  <c r="G43" i="263"/>
  <c r="D45" i="251"/>
  <c r="E45" i="251"/>
  <c r="F45" i="251"/>
  <c r="G45" i="251"/>
  <c r="G45" i="263"/>
  <c r="H45" i="251"/>
  <c r="D46" i="251"/>
  <c r="D46" i="263" s="1"/>
  <c r="E46" i="251"/>
  <c r="F46" i="251"/>
  <c r="G46" i="251"/>
  <c r="H46" i="251"/>
  <c r="D47" i="251"/>
  <c r="E47" i="251"/>
  <c r="F47" i="251"/>
  <c r="G47" i="251"/>
  <c r="I47" i="251"/>
  <c r="D48" i="251"/>
  <c r="E48" i="251"/>
  <c r="F48" i="251"/>
  <c r="G48" i="251"/>
  <c r="I48" i="251" s="1"/>
  <c r="H48" i="251"/>
  <c r="D49" i="251"/>
  <c r="E49" i="251"/>
  <c r="F49" i="251"/>
  <c r="G49" i="251"/>
  <c r="H49" i="251"/>
  <c r="D50" i="251"/>
  <c r="E50" i="251"/>
  <c r="F50" i="251"/>
  <c r="G50" i="251"/>
  <c r="H50" i="251"/>
  <c r="H16" i="250"/>
  <c r="J16" i="250"/>
  <c r="I16" i="250"/>
  <c r="H17" i="250"/>
  <c r="I17" i="250"/>
  <c r="J17" i="250"/>
  <c r="K17" i="250" s="1"/>
  <c r="H18" i="250"/>
  <c r="I18" i="250"/>
  <c r="J18" i="250"/>
  <c r="H19" i="250"/>
  <c r="J19" i="250" s="1"/>
  <c r="I19" i="250"/>
  <c r="H20" i="250"/>
  <c r="J20" i="250" s="1"/>
  <c r="I20" i="250"/>
  <c r="H21" i="250"/>
  <c r="I21" i="250"/>
  <c r="I22" i="250" s="1"/>
  <c r="D22" i="250"/>
  <c r="D52" i="250" s="1"/>
  <c r="E22" i="250"/>
  <c r="F22" i="250"/>
  <c r="G22" i="250"/>
  <c r="H23" i="250"/>
  <c r="J23" i="250" s="1"/>
  <c r="I23" i="250"/>
  <c r="H24" i="250"/>
  <c r="J24" i="250"/>
  <c r="I24" i="250"/>
  <c r="H25" i="250"/>
  <c r="I25" i="250"/>
  <c r="J25" i="250"/>
  <c r="K25" i="250" s="1"/>
  <c r="H26" i="250"/>
  <c r="I26" i="250"/>
  <c r="J26" i="250"/>
  <c r="H27" i="250"/>
  <c r="J27" i="250" s="1"/>
  <c r="I27" i="250"/>
  <c r="H28" i="250"/>
  <c r="J28" i="250" s="1"/>
  <c r="I28" i="250"/>
  <c r="D29" i="250"/>
  <c r="E29" i="250"/>
  <c r="F29" i="250"/>
  <c r="G29" i="250"/>
  <c r="H30" i="250"/>
  <c r="J30" i="250" s="1"/>
  <c r="I30" i="250"/>
  <c r="H31" i="250"/>
  <c r="J31" i="250"/>
  <c r="I31" i="250"/>
  <c r="H32" i="250"/>
  <c r="I32" i="250"/>
  <c r="J32" i="250" s="1"/>
  <c r="H33" i="250"/>
  <c r="I33" i="250"/>
  <c r="J33" i="250"/>
  <c r="K33" i="250"/>
  <c r="H34" i="250"/>
  <c r="I34" i="250"/>
  <c r="J34" i="250"/>
  <c r="H35" i="250"/>
  <c r="J35" i="250" s="1"/>
  <c r="I35" i="250"/>
  <c r="H36" i="250"/>
  <c r="J36" i="250"/>
  <c r="I36" i="250"/>
  <c r="H37" i="250"/>
  <c r="I37" i="250"/>
  <c r="J37" i="250"/>
  <c r="K37" i="250" s="1"/>
  <c r="H38" i="250"/>
  <c r="I38" i="250"/>
  <c r="J38" i="250"/>
  <c r="H39" i="250"/>
  <c r="H44" i="250" s="1"/>
  <c r="I39" i="250"/>
  <c r="H40" i="250"/>
  <c r="J40" i="250" s="1"/>
  <c r="I40" i="250"/>
  <c r="H41" i="250"/>
  <c r="J41" i="250" s="1"/>
  <c r="K41" i="250" s="1"/>
  <c r="I41" i="250"/>
  <c r="H42" i="250"/>
  <c r="I42" i="250"/>
  <c r="H43" i="250"/>
  <c r="I43" i="250"/>
  <c r="J43" i="250" s="1"/>
  <c r="D44" i="250"/>
  <c r="E44" i="250"/>
  <c r="F44" i="250"/>
  <c r="G44" i="250"/>
  <c r="H45" i="250"/>
  <c r="I45" i="250"/>
  <c r="J45" i="250"/>
  <c r="K45" i="250"/>
  <c r="H46" i="250"/>
  <c r="I46" i="250"/>
  <c r="J46" i="250"/>
  <c r="H47" i="250"/>
  <c r="J47" i="250" s="1"/>
  <c r="I47" i="250"/>
  <c r="H48" i="250"/>
  <c r="J48" i="250"/>
  <c r="I48" i="250"/>
  <c r="H49" i="250"/>
  <c r="I49" i="250"/>
  <c r="J49" i="250"/>
  <c r="K49" i="250" s="1"/>
  <c r="H50" i="250"/>
  <c r="I50" i="250"/>
  <c r="J50" i="250"/>
  <c r="D51" i="250"/>
  <c r="E51" i="250"/>
  <c r="F51" i="250"/>
  <c r="G51" i="250"/>
  <c r="G52" i="250"/>
  <c r="H16" i="249"/>
  <c r="H22" i="249" s="1"/>
  <c r="I16" i="249"/>
  <c r="J16" i="249"/>
  <c r="K16" i="249"/>
  <c r="H17" i="249"/>
  <c r="J17" i="249" s="1"/>
  <c r="I17" i="249"/>
  <c r="H18" i="249"/>
  <c r="J18" i="249" s="1"/>
  <c r="I18" i="249"/>
  <c r="H19" i="249"/>
  <c r="J19" i="249" s="1"/>
  <c r="I19" i="249"/>
  <c r="H20" i="249"/>
  <c r="J20" i="249" s="1"/>
  <c r="K20" i="249" s="1"/>
  <c r="I20" i="249"/>
  <c r="H21" i="249"/>
  <c r="I21" i="249"/>
  <c r="I22" i="249" s="1"/>
  <c r="D22" i="249"/>
  <c r="E22" i="249"/>
  <c r="F22" i="249"/>
  <c r="G22" i="249"/>
  <c r="G52" i="249" s="1"/>
  <c r="H23" i="249"/>
  <c r="J23" i="249"/>
  <c r="I23" i="249"/>
  <c r="H24" i="249"/>
  <c r="I24" i="249"/>
  <c r="J24" i="249"/>
  <c r="K24" i="249" s="1"/>
  <c r="H25" i="249"/>
  <c r="I25" i="249"/>
  <c r="J25" i="249"/>
  <c r="H26" i="249"/>
  <c r="J26" i="249" s="1"/>
  <c r="I26" i="249"/>
  <c r="H27" i="249"/>
  <c r="J27" i="249" s="1"/>
  <c r="K27" i="249" s="1"/>
  <c r="I27" i="249"/>
  <c r="H28" i="249"/>
  <c r="J28" i="249" s="1"/>
  <c r="K28" i="249" s="1"/>
  <c r="I28" i="249"/>
  <c r="D29" i="249"/>
  <c r="E29" i="249"/>
  <c r="F29" i="249"/>
  <c r="G29" i="249"/>
  <c r="I29" i="249"/>
  <c r="H30" i="249"/>
  <c r="J30" i="249" s="1"/>
  <c r="I30" i="249"/>
  <c r="H31" i="249"/>
  <c r="J31" i="249" s="1"/>
  <c r="I31" i="249"/>
  <c r="H32" i="249"/>
  <c r="J32" i="249" s="1"/>
  <c r="K32" i="249" s="1"/>
  <c r="I32" i="249"/>
  <c r="H33" i="249"/>
  <c r="I33" i="249"/>
  <c r="H34" i="249"/>
  <c r="I34" i="249"/>
  <c r="J34" i="249" s="1"/>
  <c r="H35" i="249"/>
  <c r="I35" i="249"/>
  <c r="J35" i="249"/>
  <c r="K35" i="249"/>
  <c r="H36" i="249"/>
  <c r="I36" i="249"/>
  <c r="J36" i="249"/>
  <c r="K36" i="249"/>
  <c r="H37" i="249"/>
  <c r="I37" i="249"/>
  <c r="J37" i="249"/>
  <c r="H38" i="249"/>
  <c r="J38" i="249" s="1"/>
  <c r="I38" i="249"/>
  <c r="H39" i="249"/>
  <c r="J39" i="249" s="1"/>
  <c r="I39" i="249"/>
  <c r="I44" i="249" s="1"/>
  <c r="H40" i="249"/>
  <c r="I40" i="249"/>
  <c r="J40" i="249"/>
  <c r="K40" i="249" s="1"/>
  <c r="H41" i="249"/>
  <c r="J41" i="249"/>
  <c r="I41" i="249"/>
  <c r="H42" i="249"/>
  <c r="J42" i="249"/>
  <c r="I42" i="249"/>
  <c r="H43" i="249"/>
  <c r="I43" i="249"/>
  <c r="J43" i="249"/>
  <c r="K43" i="249" s="1"/>
  <c r="D44" i="249"/>
  <c r="E44" i="249"/>
  <c r="F44" i="249"/>
  <c r="G44" i="249"/>
  <c r="H45" i="249"/>
  <c r="I45" i="249"/>
  <c r="J45" i="249"/>
  <c r="H46" i="249"/>
  <c r="J46" i="249" s="1"/>
  <c r="I46" i="249"/>
  <c r="H47" i="249"/>
  <c r="J47" i="249" s="1"/>
  <c r="K47" i="249" s="1"/>
  <c r="I47" i="249"/>
  <c r="H48" i="249"/>
  <c r="I48" i="249"/>
  <c r="J48" i="249" s="1"/>
  <c r="K48" i="249" s="1"/>
  <c r="H49" i="249"/>
  <c r="J49" i="249" s="1"/>
  <c r="I49" i="249"/>
  <c r="H50" i="249"/>
  <c r="I50" i="249"/>
  <c r="D51" i="249"/>
  <c r="E51" i="249"/>
  <c r="F51" i="249"/>
  <c r="G51" i="249"/>
  <c r="D52" i="249"/>
  <c r="E52" i="249"/>
  <c r="F52" i="249"/>
  <c r="H16" i="248"/>
  <c r="J16" i="248"/>
  <c r="I16" i="248"/>
  <c r="H17" i="248"/>
  <c r="J17" i="248" s="1"/>
  <c r="I17" i="248"/>
  <c r="H18" i="248"/>
  <c r="J18" i="248" s="1"/>
  <c r="K18" i="248" s="1"/>
  <c r="I18" i="248"/>
  <c r="H19" i="248"/>
  <c r="I19" i="248"/>
  <c r="H20" i="248"/>
  <c r="J20" i="248" s="1"/>
  <c r="I20" i="248"/>
  <c r="K20" i="248"/>
  <c r="H21" i="248"/>
  <c r="J21" i="248" s="1"/>
  <c r="I21" i="248"/>
  <c r="D22" i="248"/>
  <c r="E22" i="248"/>
  <c r="F22" i="248"/>
  <c r="G22" i="248"/>
  <c r="I22" i="248"/>
  <c r="H23" i="248"/>
  <c r="J23" i="248" s="1"/>
  <c r="I23" i="248"/>
  <c r="H24" i="248"/>
  <c r="I24" i="248"/>
  <c r="H25" i="248"/>
  <c r="J25" i="248" s="1"/>
  <c r="I25" i="248"/>
  <c r="H26" i="248"/>
  <c r="J26" i="248" s="1"/>
  <c r="I26" i="248"/>
  <c r="H27" i="248"/>
  <c r="J27" i="248"/>
  <c r="I27" i="248"/>
  <c r="H28" i="248"/>
  <c r="I28" i="248"/>
  <c r="J28" i="248"/>
  <c r="K28" i="248" s="1"/>
  <c r="D29" i="248"/>
  <c r="E29" i="248"/>
  <c r="F29" i="248"/>
  <c r="F52" i="248" s="1"/>
  <c r="G29" i="248"/>
  <c r="H30" i="248"/>
  <c r="J30" i="248"/>
  <c r="I30" i="248"/>
  <c r="H31" i="248"/>
  <c r="I31" i="248"/>
  <c r="J31" i="248" s="1"/>
  <c r="H32" i="248"/>
  <c r="J32" i="248" s="1"/>
  <c r="K32" i="248" s="1"/>
  <c r="I32" i="248"/>
  <c r="H33" i="248"/>
  <c r="J33" i="248" s="1"/>
  <c r="K33" i="248" s="1"/>
  <c r="I33" i="248"/>
  <c r="H34" i="248"/>
  <c r="J34" i="248" s="1"/>
  <c r="I34" i="248"/>
  <c r="H35" i="248"/>
  <c r="J35" i="248"/>
  <c r="I35" i="248"/>
  <c r="H36" i="248"/>
  <c r="I36" i="248"/>
  <c r="J36" i="248"/>
  <c r="K36" i="248" s="1"/>
  <c r="H37" i="248"/>
  <c r="J37" i="248" s="1"/>
  <c r="K37" i="248" s="1"/>
  <c r="I37" i="248"/>
  <c r="H38" i="248"/>
  <c r="H44" i="248" s="1"/>
  <c r="I38" i="248"/>
  <c r="H39" i="248"/>
  <c r="J39" i="248"/>
  <c r="I39" i="248"/>
  <c r="H40" i="248"/>
  <c r="I40" i="248"/>
  <c r="J40" i="248"/>
  <c r="K40" i="248" s="1"/>
  <c r="H41" i="248"/>
  <c r="I41" i="248"/>
  <c r="J41" i="248"/>
  <c r="K41" i="248" s="1"/>
  <c r="H42" i="248"/>
  <c r="J42" i="248" s="1"/>
  <c r="I42" i="248"/>
  <c r="I44" i="248"/>
  <c r="H43" i="248"/>
  <c r="I43" i="248"/>
  <c r="D44" i="248"/>
  <c r="E44" i="248"/>
  <c r="F44" i="248"/>
  <c r="G44" i="248"/>
  <c r="H45" i="248"/>
  <c r="I45" i="248"/>
  <c r="J45" i="248"/>
  <c r="H46" i="248"/>
  <c r="J46" i="248" s="1"/>
  <c r="I46" i="248"/>
  <c r="H47" i="248"/>
  <c r="J47" i="248"/>
  <c r="I47" i="248"/>
  <c r="H48" i="248"/>
  <c r="I48" i="248"/>
  <c r="J48" i="248"/>
  <c r="K48" i="248" s="1"/>
  <c r="H49" i="248"/>
  <c r="J49" i="248" s="1"/>
  <c r="I49" i="248"/>
  <c r="H50" i="248"/>
  <c r="J50" i="248"/>
  <c r="I50" i="248"/>
  <c r="D51" i="248"/>
  <c r="E51" i="248"/>
  <c r="F51" i="248"/>
  <c r="G51" i="248"/>
  <c r="D52" i="248"/>
  <c r="E52" i="248"/>
  <c r="H16" i="247"/>
  <c r="J16" i="247"/>
  <c r="I16" i="247"/>
  <c r="I22" i="247" s="1"/>
  <c r="H17" i="247"/>
  <c r="I17" i="247"/>
  <c r="J17" i="247" s="1"/>
  <c r="H18" i="247"/>
  <c r="J18" i="247" s="1"/>
  <c r="I18" i="247"/>
  <c r="H19" i="247"/>
  <c r="I19" i="247"/>
  <c r="H20" i="247"/>
  <c r="J20" i="247" s="1"/>
  <c r="I20" i="247"/>
  <c r="H21" i="247"/>
  <c r="J21" i="247" s="1"/>
  <c r="I21" i="247"/>
  <c r="D22" i="247"/>
  <c r="E22" i="247"/>
  <c r="F22" i="247"/>
  <c r="G22" i="247"/>
  <c r="H23" i="247"/>
  <c r="J23" i="247" s="1"/>
  <c r="I23" i="247"/>
  <c r="H24" i="247"/>
  <c r="I24" i="247"/>
  <c r="J24" i="247" s="1"/>
  <c r="K24" i="247" s="1"/>
  <c r="H25" i="247"/>
  <c r="I25" i="247"/>
  <c r="J25" i="247"/>
  <c r="H26" i="247"/>
  <c r="J26" i="247"/>
  <c r="I26" i="247"/>
  <c r="H27" i="247"/>
  <c r="J27" i="247" s="1"/>
  <c r="I27" i="247"/>
  <c r="H28" i="247"/>
  <c r="J28" i="247" s="1"/>
  <c r="I28" i="247"/>
  <c r="D29" i="247"/>
  <c r="D52" i="247" s="1"/>
  <c r="E29" i="247"/>
  <c r="F29" i="247"/>
  <c r="G29" i="247"/>
  <c r="H29" i="247"/>
  <c r="H30" i="247"/>
  <c r="J30" i="247" s="1"/>
  <c r="I30" i="247"/>
  <c r="H31" i="247"/>
  <c r="J31" i="247" s="1"/>
  <c r="K31" i="247" s="1"/>
  <c r="I31" i="247"/>
  <c r="H32" i="247"/>
  <c r="I32" i="247"/>
  <c r="H33" i="247"/>
  <c r="J33" i="247" s="1"/>
  <c r="I33" i="247"/>
  <c r="H34" i="247"/>
  <c r="J34" i="247" s="1"/>
  <c r="I34" i="247"/>
  <c r="H35" i="247"/>
  <c r="J35" i="247"/>
  <c r="I35" i="247"/>
  <c r="H36" i="247"/>
  <c r="I36" i="247"/>
  <c r="J36" i="247"/>
  <c r="K36" i="247" s="1"/>
  <c r="H37" i="247"/>
  <c r="I37" i="247"/>
  <c r="H38" i="247"/>
  <c r="J38" i="247" s="1"/>
  <c r="I38" i="247"/>
  <c r="H39" i="247"/>
  <c r="J39" i="247" s="1"/>
  <c r="K39" i="247" s="1"/>
  <c r="I39" i="247"/>
  <c r="H40" i="247"/>
  <c r="I40" i="247"/>
  <c r="J40" i="247" s="1"/>
  <c r="K40" i="247" s="1"/>
  <c r="H41" i="247"/>
  <c r="J41" i="247" s="1"/>
  <c r="I41" i="247"/>
  <c r="H42" i="247"/>
  <c r="J42" i="247"/>
  <c r="I42" i="247"/>
  <c r="H43" i="247"/>
  <c r="J43" i="247" s="1"/>
  <c r="K43" i="247" s="1"/>
  <c r="I43" i="247"/>
  <c r="D44" i="247"/>
  <c r="E44" i="247"/>
  <c r="F44" i="247"/>
  <c r="G44" i="247"/>
  <c r="I44" i="247"/>
  <c r="H45" i="247"/>
  <c r="J45" i="247"/>
  <c r="I45" i="247"/>
  <c r="H46" i="247"/>
  <c r="I46" i="247"/>
  <c r="I51" i="247" s="1"/>
  <c r="H47" i="247"/>
  <c r="J47" i="247" s="1"/>
  <c r="I47" i="247"/>
  <c r="K47" i="247"/>
  <c r="H48" i="247"/>
  <c r="J48" i="247" s="1"/>
  <c r="K48" i="247" s="1"/>
  <c r="I48" i="247"/>
  <c r="H49" i="247"/>
  <c r="J49" i="247" s="1"/>
  <c r="I49" i="247"/>
  <c r="H50" i="247"/>
  <c r="I50" i="247"/>
  <c r="J50" i="247" s="1"/>
  <c r="D51" i="247"/>
  <c r="E51" i="247"/>
  <c r="F51" i="247"/>
  <c r="G51" i="247"/>
  <c r="E52" i="247"/>
  <c r="G52" i="247"/>
  <c r="H16" i="246"/>
  <c r="I16" i="246"/>
  <c r="I52" i="246" s="1"/>
  <c r="H17" i="246"/>
  <c r="J17" i="246" s="1"/>
  <c r="K17" i="246" s="1"/>
  <c r="I17" i="246"/>
  <c r="H18" i="246"/>
  <c r="J18" i="246" s="1"/>
  <c r="K18" i="246" s="1"/>
  <c r="I18" i="246"/>
  <c r="H19" i="246"/>
  <c r="I19" i="246"/>
  <c r="H20" i="246"/>
  <c r="J20" i="246" s="1"/>
  <c r="I20" i="246"/>
  <c r="H21" i="246"/>
  <c r="I21" i="246"/>
  <c r="J21" i="246" s="1"/>
  <c r="K21" i="246" s="1"/>
  <c r="D22" i="246"/>
  <c r="E22" i="246"/>
  <c r="E52" i="246" s="1"/>
  <c r="F22" i="246"/>
  <c r="F52" i="246" s="1"/>
  <c r="G22" i="246"/>
  <c r="I22" i="246"/>
  <c r="H23" i="246"/>
  <c r="J23" i="246" s="1"/>
  <c r="I23" i="246"/>
  <c r="H24" i="246"/>
  <c r="J24" i="246"/>
  <c r="I24" i="246"/>
  <c r="H25" i="246"/>
  <c r="I25" i="246"/>
  <c r="J25" i="246"/>
  <c r="K25" i="246" s="1"/>
  <c r="H26" i="246"/>
  <c r="I26" i="246"/>
  <c r="J26" i="246"/>
  <c r="K26" i="246" s="1"/>
  <c r="H27" i="246"/>
  <c r="I27" i="246"/>
  <c r="J27" i="246" s="1"/>
  <c r="H28" i="246"/>
  <c r="J28" i="246" s="1"/>
  <c r="I28" i="246"/>
  <c r="D29" i="246"/>
  <c r="E29" i="246"/>
  <c r="F29" i="246"/>
  <c r="G29" i="246"/>
  <c r="I29" i="246"/>
  <c r="H30" i="246"/>
  <c r="I30" i="246"/>
  <c r="J30" i="246" s="1"/>
  <c r="K30" i="246" s="1"/>
  <c r="H31" i="246"/>
  <c r="I31" i="246"/>
  <c r="J31" i="246" s="1"/>
  <c r="K31" i="246" s="1"/>
  <c r="H32" i="246"/>
  <c r="I32" i="246"/>
  <c r="J32" i="246" s="1"/>
  <c r="H33" i="246"/>
  <c r="J33" i="246" s="1"/>
  <c r="I33" i="246"/>
  <c r="H34" i="246"/>
  <c r="J34" i="246" s="1"/>
  <c r="I34" i="246"/>
  <c r="K34" i="246"/>
  <c r="H35" i="246"/>
  <c r="J35" i="246" s="1"/>
  <c r="K35" i="246" s="1"/>
  <c r="I35" i="246"/>
  <c r="H36" i="246"/>
  <c r="J36" i="246" s="1"/>
  <c r="I36" i="246"/>
  <c r="H37" i="246"/>
  <c r="I37" i="246"/>
  <c r="J37" i="246"/>
  <c r="H38" i="246"/>
  <c r="J38" i="246"/>
  <c r="I38" i="246"/>
  <c r="H39" i="246"/>
  <c r="J39" i="246" s="1"/>
  <c r="K39" i="246" s="1"/>
  <c r="I39" i="246"/>
  <c r="H40" i="246"/>
  <c r="J40" i="246" s="1"/>
  <c r="I40" i="246"/>
  <c r="H41" i="246"/>
  <c r="I41" i="246"/>
  <c r="H42" i="246"/>
  <c r="J42" i="246" s="1"/>
  <c r="I42" i="246"/>
  <c r="H43" i="246"/>
  <c r="I43" i="246"/>
  <c r="J43" i="246" s="1"/>
  <c r="K43" i="246" s="1"/>
  <c r="D44" i="246"/>
  <c r="E44" i="246"/>
  <c r="F44" i="246"/>
  <c r="G44" i="246"/>
  <c r="I44" i="246"/>
  <c r="H45" i="246"/>
  <c r="H51" i="246" s="1"/>
  <c r="I45" i="246"/>
  <c r="H46" i="246"/>
  <c r="J46" i="246" s="1"/>
  <c r="I46" i="246"/>
  <c r="H47" i="246"/>
  <c r="I47" i="246"/>
  <c r="J47" i="246" s="1"/>
  <c r="K47" i="246" s="1"/>
  <c r="H48" i="246"/>
  <c r="I48" i="246"/>
  <c r="J48" i="246" s="1"/>
  <c r="H49" i="246"/>
  <c r="J49" i="246" s="1"/>
  <c r="I49" i="246"/>
  <c r="H50" i="246"/>
  <c r="J50" i="246" s="1"/>
  <c r="K50" i="246" s="1"/>
  <c r="I50" i="246"/>
  <c r="D51" i="246"/>
  <c r="E51" i="246"/>
  <c r="F51" i="246"/>
  <c r="G51" i="246"/>
  <c r="I51" i="246"/>
  <c r="D52" i="246"/>
  <c r="G52" i="246"/>
  <c r="H16" i="245"/>
  <c r="J16" i="245"/>
  <c r="I16" i="245"/>
  <c r="H17" i="245"/>
  <c r="I17" i="245"/>
  <c r="J17" i="245"/>
  <c r="K17" i="245" s="1"/>
  <c r="H18" i="245"/>
  <c r="I18" i="245"/>
  <c r="J18" i="245"/>
  <c r="K18" i="245" s="1"/>
  <c r="H19" i="245"/>
  <c r="J19" i="245" s="1"/>
  <c r="I19" i="245"/>
  <c r="I22" i="245" s="1"/>
  <c r="H20" i="245"/>
  <c r="J20" i="245" s="1"/>
  <c r="I20" i="245"/>
  <c r="H21" i="245"/>
  <c r="J21" i="245" s="1"/>
  <c r="K21" i="245" s="1"/>
  <c r="I21" i="245"/>
  <c r="D22" i="245"/>
  <c r="E22" i="245"/>
  <c r="F22" i="245"/>
  <c r="G22" i="245"/>
  <c r="H23" i="245"/>
  <c r="I23" i="245"/>
  <c r="I29" i="245" s="1"/>
  <c r="H24" i="245"/>
  <c r="J24" i="245" s="1"/>
  <c r="I24" i="245"/>
  <c r="K24" i="245"/>
  <c r="H25" i="245"/>
  <c r="J25" i="245" s="1"/>
  <c r="K25" i="245" s="1"/>
  <c r="I25" i="245"/>
  <c r="H26" i="245"/>
  <c r="J26" i="245" s="1"/>
  <c r="K26" i="245" s="1"/>
  <c r="I26" i="245"/>
  <c r="H27" i="245"/>
  <c r="J27" i="245" s="1"/>
  <c r="I27" i="245"/>
  <c r="H28" i="245"/>
  <c r="J28" i="245" s="1"/>
  <c r="I28" i="245"/>
  <c r="D29" i="245"/>
  <c r="E29" i="245"/>
  <c r="E52" i="245" s="1"/>
  <c r="F29" i="245"/>
  <c r="G29" i="245"/>
  <c r="G52" i="245" s="1"/>
  <c r="H30" i="245"/>
  <c r="J30" i="245" s="1"/>
  <c r="I30" i="245"/>
  <c r="K30" i="245"/>
  <c r="H31" i="245"/>
  <c r="J31" i="245" s="1"/>
  <c r="I31" i="245"/>
  <c r="H32" i="245"/>
  <c r="J32" i="245" s="1"/>
  <c r="I32" i="245"/>
  <c r="H33" i="245"/>
  <c r="J33" i="245"/>
  <c r="I33" i="245"/>
  <c r="H34" i="245"/>
  <c r="I34" i="245"/>
  <c r="J34" i="245"/>
  <c r="K34" i="245" s="1"/>
  <c r="H35" i="245"/>
  <c r="I35" i="245"/>
  <c r="J35" i="245"/>
  <c r="H36" i="245"/>
  <c r="J36" i="245" s="1"/>
  <c r="I36" i="245"/>
  <c r="H37" i="245"/>
  <c r="J37" i="245" s="1"/>
  <c r="K37" i="245" s="1"/>
  <c r="I37" i="245"/>
  <c r="H38" i="245"/>
  <c r="I38" i="245"/>
  <c r="I44" i="245" s="1"/>
  <c r="H39" i="245"/>
  <c r="J39" i="245" s="1"/>
  <c r="I39" i="245"/>
  <c r="H40" i="245"/>
  <c r="J40" i="245"/>
  <c r="I40" i="245"/>
  <c r="H41" i="245"/>
  <c r="I41" i="245"/>
  <c r="J41" i="245"/>
  <c r="K41" i="245" s="1"/>
  <c r="H42" i="245"/>
  <c r="I42" i="245"/>
  <c r="J42" i="245"/>
  <c r="K42" i="245" s="1"/>
  <c r="H43" i="245"/>
  <c r="I43" i="245"/>
  <c r="J43" i="245"/>
  <c r="D44" i="245"/>
  <c r="E44" i="245"/>
  <c r="F44" i="245"/>
  <c r="G44" i="245"/>
  <c r="H45" i="245"/>
  <c r="J45" i="245"/>
  <c r="I45" i="245"/>
  <c r="H46" i="245"/>
  <c r="I46" i="245"/>
  <c r="J46" i="245"/>
  <c r="K46" i="245" s="1"/>
  <c r="H47" i="245"/>
  <c r="I47" i="245"/>
  <c r="J47" i="245"/>
  <c r="H48" i="245"/>
  <c r="J48" i="245" s="1"/>
  <c r="I48" i="245"/>
  <c r="H49" i="245"/>
  <c r="J49" i="245" s="1"/>
  <c r="I49" i="245"/>
  <c r="H50" i="245"/>
  <c r="I50" i="245"/>
  <c r="J50" i="245" s="1"/>
  <c r="D51" i="245"/>
  <c r="E51" i="245"/>
  <c r="F51" i="245"/>
  <c r="G51" i="245"/>
  <c r="D52" i="245"/>
  <c r="H16" i="244"/>
  <c r="J16" i="244" s="1"/>
  <c r="I16" i="244"/>
  <c r="H17" i="244"/>
  <c r="J17" i="244" s="1"/>
  <c r="I17" i="244"/>
  <c r="K17" i="244"/>
  <c r="H18" i="244"/>
  <c r="J18" i="244" s="1"/>
  <c r="I18" i="244"/>
  <c r="K18" i="244"/>
  <c r="H19" i="244"/>
  <c r="J19" i="244" s="1"/>
  <c r="K19" i="244" s="1"/>
  <c r="I19" i="244"/>
  <c r="H20" i="244"/>
  <c r="J20" i="244" s="1"/>
  <c r="K20" i="244" s="1"/>
  <c r="I20" i="244"/>
  <c r="H21" i="244"/>
  <c r="J21" i="244" s="1"/>
  <c r="I21" i="244"/>
  <c r="D22" i="244"/>
  <c r="E22" i="244"/>
  <c r="F22" i="244"/>
  <c r="G22" i="244"/>
  <c r="I22" i="244"/>
  <c r="H23" i="244"/>
  <c r="I23" i="244"/>
  <c r="H24" i="244"/>
  <c r="J24" i="244" s="1"/>
  <c r="I24" i="244"/>
  <c r="H25" i="244"/>
  <c r="I25" i="244"/>
  <c r="H26" i="244"/>
  <c r="I26" i="244"/>
  <c r="J26" i="244"/>
  <c r="H27" i="244"/>
  <c r="I27" i="244"/>
  <c r="J27" i="244"/>
  <c r="K27" i="244"/>
  <c r="H28" i="244"/>
  <c r="I28" i="244"/>
  <c r="J28" i="244"/>
  <c r="D29" i="244"/>
  <c r="E29" i="244"/>
  <c r="F29" i="244"/>
  <c r="G29" i="244"/>
  <c r="H30" i="244"/>
  <c r="J30" i="244"/>
  <c r="I30" i="244"/>
  <c r="H31" i="244"/>
  <c r="I31" i="244"/>
  <c r="J31" i="244"/>
  <c r="K31" i="244" s="1"/>
  <c r="H32" i="244"/>
  <c r="I32" i="244"/>
  <c r="J32" i="244"/>
  <c r="K32" i="244" s="1"/>
  <c r="H33" i="244"/>
  <c r="I33" i="244"/>
  <c r="J33" i="244"/>
  <c r="H34" i="244"/>
  <c r="J34" i="244" s="1"/>
  <c r="I34" i="244"/>
  <c r="H35" i="244"/>
  <c r="J35" i="244" s="1"/>
  <c r="K35" i="244" s="1"/>
  <c r="I35" i="244"/>
  <c r="H36" i="244"/>
  <c r="I36" i="244"/>
  <c r="H37" i="244"/>
  <c r="J37" i="244" s="1"/>
  <c r="I37" i="244"/>
  <c r="H38" i="244"/>
  <c r="J38" i="244"/>
  <c r="I38" i="244"/>
  <c r="I44" i="244" s="1"/>
  <c r="H39" i="244"/>
  <c r="I39" i="244"/>
  <c r="J39" i="244"/>
  <c r="K39" i="244" s="1"/>
  <c r="H40" i="244"/>
  <c r="I40" i="244"/>
  <c r="J40" i="244"/>
  <c r="K40" i="244" s="1"/>
  <c r="H41" i="244"/>
  <c r="I41" i="244"/>
  <c r="J41" i="244"/>
  <c r="H42" i="244"/>
  <c r="J42" i="244" s="1"/>
  <c r="I42" i="244"/>
  <c r="H43" i="244"/>
  <c r="J43" i="244"/>
  <c r="I43" i="244"/>
  <c r="D44" i="244"/>
  <c r="E44" i="244"/>
  <c r="E52" i="244" s="1"/>
  <c r="F44" i="244"/>
  <c r="F52" i="244" s="1"/>
  <c r="G44" i="244"/>
  <c r="H45" i="244"/>
  <c r="J45" i="244" s="1"/>
  <c r="I45" i="244"/>
  <c r="H46" i="244"/>
  <c r="J46" i="244" s="1"/>
  <c r="I46" i="244"/>
  <c r="H47" i="244"/>
  <c r="I47" i="244"/>
  <c r="J47" i="244" s="1"/>
  <c r="K47" i="244" s="1"/>
  <c r="H48" i="244"/>
  <c r="I48" i="244"/>
  <c r="J48" i="244" s="1"/>
  <c r="K48" i="244" s="1"/>
  <c r="H49" i="244"/>
  <c r="I49" i="244"/>
  <c r="J49" i="244"/>
  <c r="K49" i="244" s="1"/>
  <c r="H50" i="244"/>
  <c r="I50" i="244"/>
  <c r="J50" i="244" s="1"/>
  <c r="D51" i="244"/>
  <c r="E51" i="244"/>
  <c r="F51" i="244"/>
  <c r="G51" i="244"/>
  <c r="H51" i="244"/>
  <c r="D52" i="244"/>
  <c r="H16" i="243"/>
  <c r="I16" i="243"/>
  <c r="H17" i="243"/>
  <c r="J17" i="243" s="1"/>
  <c r="K17" i="243" s="1"/>
  <c r="I17" i="243"/>
  <c r="H18" i="243"/>
  <c r="I18" i="243"/>
  <c r="H19" i="243"/>
  <c r="J19" i="243" s="1"/>
  <c r="K19" i="243" s="1"/>
  <c r="I19" i="243"/>
  <c r="H20" i="243"/>
  <c r="J20" i="243" s="1"/>
  <c r="I20" i="243"/>
  <c r="H21" i="243"/>
  <c r="J21" i="243"/>
  <c r="I21" i="243"/>
  <c r="D22" i="243"/>
  <c r="E22" i="243"/>
  <c r="F22" i="243"/>
  <c r="G22" i="243"/>
  <c r="H23" i="243"/>
  <c r="J23" i="243"/>
  <c r="I23" i="243"/>
  <c r="I29" i="243" s="1"/>
  <c r="H24" i="243"/>
  <c r="I24" i="243"/>
  <c r="J24" i="243" s="1"/>
  <c r="H25" i="243"/>
  <c r="J25" i="243" s="1"/>
  <c r="I25" i="243"/>
  <c r="H26" i="243"/>
  <c r="J26" i="243" s="1"/>
  <c r="I26" i="243"/>
  <c r="H27" i="243"/>
  <c r="J27" i="243"/>
  <c r="I27" i="243"/>
  <c r="H28" i="243"/>
  <c r="I28" i="243"/>
  <c r="J28" i="243"/>
  <c r="K28" i="243" s="1"/>
  <c r="D29" i="243"/>
  <c r="E29" i="243"/>
  <c r="F29" i="243"/>
  <c r="G29" i="243"/>
  <c r="H30" i="243"/>
  <c r="J30" i="243"/>
  <c r="I30" i="243"/>
  <c r="H31" i="243"/>
  <c r="I31" i="243"/>
  <c r="J31" i="243"/>
  <c r="K31" i="243" s="1"/>
  <c r="H32" i="243"/>
  <c r="J32" i="243" s="1"/>
  <c r="I32" i="243"/>
  <c r="H33" i="243"/>
  <c r="J33" i="243"/>
  <c r="I33" i="243"/>
  <c r="H34" i="243"/>
  <c r="I34" i="243"/>
  <c r="J34" i="243"/>
  <c r="K34" i="243" s="1"/>
  <c r="H35" i="243"/>
  <c r="I35" i="243"/>
  <c r="J35" i="243"/>
  <c r="K35" i="243" s="1"/>
  <c r="H36" i="243"/>
  <c r="I36" i="243"/>
  <c r="J36" i="243"/>
  <c r="K36" i="243" s="1"/>
  <c r="H37" i="243"/>
  <c r="I37" i="243"/>
  <c r="H38" i="243"/>
  <c r="J38" i="243" s="1"/>
  <c r="I38" i="243"/>
  <c r="H39" i="243"/>
  <c r="J39" i="243" s="1"/>
  <c r="K39" i="243" s="1"/>
  <c r="I39" i="243"/>
  <c r="I44" i="243" s="1"/>
  <c r="H40" i="243"/>
  <c r="J40" i="243" s="1"/>
  <c r="K40" i="243" s="1"/>
  <c r="I40" i="243"/>
  <c r="H41" i="243"/>
  <c r="J41" i="243" s="1"/>
  <c r="I41" i="243"/>
  <c r="H42" i="243"/>
  <c r="J42" i="243"/>
  <c r="I42" i="243"/>
  <c r="H43" i="243"/>
  <c r="I43" i="243"/>
  <c r="J43" i="243"/>
  <c r="K43" i="243" s="1"/>
  <c r="D44" i="243"/>
  <c r="E44" i="243"/>
  <c r="F44" i="243"/>
  <c r="G44" i="243"/>
  <c r="H45" i="243"/>
  <c r="J45" i="243" s="1"/>
  <c r="I45" i="243"/>
  <c r="H46" i="243"/>
  <c r="J46" i="243"/>
  <c r="I46" i="243"/>
  <c r="H47" i="243"/>
  <c r="I47" i="243"/>
  <c r="J47" i="243"/>
  <c r="K47" i="243" s="1"/>
  <c r="H48" i="243"/>
  <c r="I48" i="243"/>
  <c r="J48" i="243"/>
  <c r="K48" i="243" s="1"/>
  <c r="H49" i="243"/>
  <c r="I49" i="243"/>
  <c r="I51" i="243" s="1"/>
  <c r="H50" i="243"/>
  <c r="I50" i="243"/>
  <c r="D51" i="243"/>
  <c r="D52" i="243" s="1"/>
  <c r="E51" i="243"/>
  <c r="F51" i="243"/>
  <c r="G51" i="243"/>
  <c r="G52" i="243" s="1"/>
  <c r="E52" i="243"/>
  <c r="F52" i="243"/>
  <c r="H16" i="242"/>
  <c r="J16" i="242"/>
  <c r="I16" i="242"/>
  <c r="H17" i="242"/>
  <c r="I17" i="242"/>
  <c r="J17" i="242"/>
  <c r="K17" i="242" s="1"/>
  <c r="H18" i="242"/>
  <c r="I18" i="242"/>
  <c r="J18" i="242"/>
  <c r="K18" i="242" s="1"/>
  <c r="H19" i="242"/>
  <c r="I19" i="242"/>
  <c r="J19" i="242" s="1"/>
  <c r="H20" i="242"/>
  <c r="J20" i="242" s="1"/>
  <c r="I20" i="242"/>
  <c r="H21" i="242"/>
  <c r="I21" i="242"/>
  <c r="D22" i="242"/>
  <c r="E22" i="242"/>
  <c r="E52" i="242" s="1"/>
  <c r="F22" i="242"/>
  <c r="G22" i="242"/>
  <c r="I22" i="242"/>
  <c r="H23" i="242"/>
  <c r="J23" i="242" s="1"/>
  <c r="I23" i="242"/>
  <c r="H24" i="242"/>
  <c r="J24" i="242" s="1"/>
  <c r="I24" i="242"/>
  <c r="H25" i="242"/>
  <c r="I25" i="242"/>
  <c r="J25" i="242" s="1"/>
  <c r="H26" i="242"/>
  <c r="I26" i="242"/>
  <c r="J26" i="242"/>
  <c r="K26" i="242" s="1"/>
  <c r="H27" i="242"/>
  <c r="I27" i="242"/>
  <c r="J27" i="242" s="1"/>
  <c r="H28" i="242"/>
  <c r="J28" i="242" s="1"/>
  <c r="I28" i="242"/>
  <c r="D29" i="242"/>
  <c r="D52" i="242" s="1"/>
  <c r="E29" i="242"/>
  <c r="F29" i="242"/>
  <c r="G29" i="242"/>
  <c r="H29" i="242"/>
  <c r="H30" i="242"/>
  <c r="I30" i="242"/>
  <c r="J30" i="242" s="1"/>
  <c r="K30" i="242" s="1"/>
  <c r="H31" i="242"/>
  <c r="J31" i="242" s="1"/>
  <c r="K31" i="242" s="1"/>
  <c r="I31" i="242"/>
  <c r="H32" i="242"/>
  <c r="J32" i="242" s="1"/>
  <c r="K32" i="242" s="1"/>
  <c r="I32" i="242"/>
  <c r="H33" i="242"/>
  <c r="J33" i="242" s="1"/>
  <c r="K33" i="242" s="1"/>
  <c r="I33" i="242"/>
  <c r="H34" i="242"/>
  <c r="J34" i="242" s="1"/>
  <c r="I34" i="242"/>
  <c r="H35" i="242"/>
  <c r="J35" i="242" s="1"/>
  <c r="K35" i="242" s="1"/>
  <c r="I35" i="242"/>
  <c r="H36" i="242"/>
  <c r="J36" i="242" s="1"/>
  <c r="I36" i="242"/>
  <c r="H37" i="242"/>
  <c r="I37" i="242"/>
  <c r="J37" i="242" s="1"/>
  <c r="H38" i="242"/>
  <c r="I38" i="242"/>
  <c r="J38" i="242" s="1"/>
  <c r="H39" i="242"/>
  <c r="H44" i="242" s="1"/>
  <c r="I39" i="242"/>
  <c r="H40" i="242"/>
  <c r="J40" i="242" s="1"/>
  <c r="I40" i="242"/>
  <c r="H41" i="242"/>
  <c r="J41" i="242" s="1"/>
  <c r="I41" i="242"/>
  <c r="H42" i="242"/>
  <c r="I42" i="242"/>
  <c r="J42" i="242" s="1"/>
  <c r="K42" i="242" s="1"/>
  <c r="H43" i="242"/>
  <c r="I43" i="242"/>
  <c r="J43" i="242" s="1"/>
  <c r="D44" i="242"/>
  <c r="E44" i="242"/>
  <c r="F44" i="242"/>
  <c r="F52" i="242" s="1"/>
  <c r="G44" i="242"/>
  <c r="H45" i="242"/>
  <c r="J45" i="242" s="1"/>
  <c r="I45" i="242"/>
  <c r="H46" i="242"/>
  <c r="J46" i="242"/>
  <c r="I46" i="242"/>
  <c r="H47" i="242"/>
  <c r="I47" i="242"/>
  <c r="J47" i="242"/>
  <c r="H48" i="242"/>
  <c r="J48" i="242" s="1"/>
  <c r="I48" i="242"/>
  <c r="H49" i="242"/>
  <c r="J49" i="242" s="1"/>
  <c r="I49" i="242"/>
  <c r="H50" i="242"/>
  <c r="I50" i="242"/>
  <c r="J50" i="242" s="1"/>
  <c r="K50" i="242" s="1"/>
  <c r="D51" i="242"/>
  <c r="E51" i="242"/>
  <c r="F51" i="242"/>
  <c r="G51" i="242"/>
  <c r="I51" i="242"/>
  <c r="G52" i="242"/>
  <c r="H16" i="241"/>
  <c r="J16" i="241"/>
  <c r="I16" i="241"/>
  <c r="H17" i="241"/>
  <c r="I17" i="241"/>
  <c r="J17" i="241"/>
  <c r="K17" i="241" s="1"/>
  <c r="H18" i="241"/>
  <c r="I18" i="241"/>
  <c r="J18" i="241"/>
  <c r="K18" i="241" s="1"/>
  <c r="H19" i="241"/>
  <c r="I19" i="241"/>
  <c r="J19" i="241"/>
  <c r="H20" i="241"/>
  <c r="J20" i="241" s="1"/>
  <c r="I20" i="241"/>
  <c r="H21" i="241"/>
  <c r="J21" i="241" s="1"/>
  <c r="K21" i="241" s="1"/>
  <c r="I21" i="241"/>
  <c r="D22" i="241"/>
  <c r="E22" i="241"/>
  <c r="E52" i="241" s="1"/>
  <c r="F22" i="241"/>
  <c r="G22" i="241"/>
  <c r="I22" i="241"/>
  <c r="H23" i="241"/>
  <c r="J23" i="241" s="1"/>
  <c r="I23" i="241"/>
  <c r="H24" i="241"/>
  <c r="J24" i="241" s="1"/>
  <c r="K24" i="241" s="1"/>
  <c r="I24" i="241"/>
  <c r="I29" i="241" s="1"/>
  <c r="H25" i="241"/>
  <c r="J25" i="241" s="1"/>
  <c r="K25" i="241" s="1"/>
  <c r="I25" i="241"/>
  <c r="H26" i="241"/>
  <c r="J26" i="241" s="1"/>
  <c r="I26" i="241"/>
  <c r="H27" i="241"/>
  <c r="J27" i="241"/>
  <c r="I27" i="241"/>
  <c r="H28" i="241"/>
  <c r="I28" i="241"/>
  <c r="J28" i="241"/>
  <c r="K28" i="241" s="1"/>
  <c r="D29" i="241"/>
  <c r="E29" i="241"/>
  <c r="F29" i="241"/>
  <c r="F52" i="241" s="1"/>
  <c r="G29" i="241"/>
  <c r="G52" i="241" s="1"/>
  <c r="H30" i="241"/>
  <c r="J30" i="241" s="1"/>
  <c r="I30" i="241"/>
  <c r="H31" i="241"/>
  <c r="J31" i="241"/>
  <c r="I31" i="241"/>
  <c r="H32" i="241"/>
  <c r="I32" i="241"/>
  <c r="J32" i="241" s="1"/>
  <c r="H33" i="241"/>
  <c r="J33" i="241" s="1"/>
  <c r="K33" i="241" s="1"/>
  <c r="I33" i="241"/>
  <c r="H34" i="241"/>
  <c r="J34" i="241" s="1"/>
  <c r="K34" i="241" s="1"/>
  <c r="I34" i="241"/>
  <c r="H35" i="241"/>
  <c r="J35" i="241" s="1"/>
  <c r="I35" i="241"/>
  <c r="H36" i="241"/>
  <c r="I36" i="241"/>
  <c r="J36" i="241" s="1"/>
  <c r="H37" i="241"/>
  <c r="I37" i="241"/>
  <c r="J37" i="241" s="1"/>
  <c r="H38" i="241"/>
  <c r="J38" i="241" s="1"/>
  <c r="I38" i="241"/>
  <c r="H39" i="241"/>
  <c r="J39" i="241" s="1"/>
  <c r="I39" i="241"/>
  <c r="H40" i="241"/>
  <c r="J40" i="241"/>
  <c r="I40" i="241"/>
  <c r="I44" i="241" s="1"/>
  <c r="H41" i="241"/>
  <c r="I41" i="241"/>
  <c r="J41" i="241"/>
  <c r="K41" i="241" s="1"/>
  <c r="H42" i="241"/>
  <c r="I42" i="241"/>
  <c r="J42" i="241"/>
  <c r="K42" i="241" s="1"/>
  <c r="H43" i="241"/>
  <c r="I43" i="241"/>
  <c r="J43" i="241" s="1"/>
  <c r="D44" i="241"/>
  <c r="E44" i="241"/>
  <c r="F44" i="241"/>
  <c r="G44" i="241"/>
  <c r="H45" i="241"/>
  <c r="I45" i="241"/>
  <c r="J45" i="241" s="1"/>
  <c r="K45" i="241" s="1"/>
  <c r="H46" i="241"/>
  <c r="I46" i="241"/>
  <c r="J46" i="241" s="1"/>
  <c r="K46" i="241" s="1"/>
  <c r="H47" i="241"/>
  <c r="I47" i="241"/>
  <c r="H48" i="241"/>
  <c r="I48" i="241"/>
  <c r="H49" i="241"/>
  <c r="J49" i="241" s="1"/>
  <c r="K49" i="241" s="1"/>
  <c r="I49" i="241"/>
  <c r="H50" i="241"/>
  <c r="J50" i="241" s="1"/>
  <c r="I50" i="241"/>
  <c r="D51" i="241"/>
  <c r="E51" i="241"/>
  <c r="F51" i="241"/>
  <c r="G51" i="241"/>
  <c r="D52" i="241"/>
  <c r="H16" i="240"/>
  <c r="J16" i="240"/>
  <c r="I16" i="240"/>
  <c r="H17" i="240"/>
  <c r="I17" i="240"/>
  <c r="J17" i="240"/>
  <c r="H18" i="240"/>
  <c r="I18" i="240"/>
  <c r="H19" i="240"/>
  <c r="I19" i="240"/>
  <c r="I22" i="240" s="1"/>
  <c r="H20" i="240"/>
  <c r="J20" i="240" s="1"/>
  <c r="K20" i="240" s="1"/>
  <c r="I20" i="240"/>
  <c r="H21" i="240"/>
  <c r="J21" i="240" s="1"/>
  <c r="I21" i="240"/>
  <c r="D22" i="240"/>
  <c r="D52" i="240" s="1"/>
  <c r="E22" i="240"/>
  <c r="E52" i="240" s="1"/>
  <c r="F22" i="240"/>
  <c r="G22" i="240"/>
  <c r="G52" i="240" s="1"/>
  <c r="H23" i="240"/>
  <c r="I23" i="240"/>
  <c r="H24" i="240"/>
  <c r="J24" i="240" s="1"/>
  <c r="K24" i="240" s="1"/>
  <c r="I24" i="240"/>
  <c r="H25" i="240"/>
  <c r="J25" i="240" s="1"/>
  <c r="K25" i="240" s="1"/>
  <c r="I25" i="240"/>
  <c r="H26" i="240"/>
  <c r="I26" i="240"/>
  <c r="I29" i="240" s="1"/>
  <c r="H27" i="240"/>
  <c r="I27" i="240"/>
  <c r="J27" i="240" s="1"/>
  <c r="K27" i="240" s="1"/>
  <c r="H28" i="240"/>
  <c r="I28" i="240"/>
  <c r="J28" i="240"/>
  <c r="K28" i="240" s="1"/>
  <c r="D29" i="240"/>
  <c r="E29" i="240"/>
  <c r="F29" i="240"/>
  <c r="F52" i="240" s="1"/>
  <c r="G29" i="240"/>
  <c r="H30" i="240"/>
  <c r="I30" i="240"/>
  <c r="H31" i="240"/>
  <c r="J31" i="240" s="1"/>
  <c r="K31" i="240" s="1"/>
  <c r="I31" i="240"/>
  <c r="H32" i="240"/>
  <c r="J32" i="240" s="1"/>
  <c r="K32" i="240" s="1"/>
  <c r="I32" i="240"/>
  <c r="H33" i="240"/>
  <c r="J33" i="240" s="1"/>
  <c r="I33" i="240"/>
  <c r="H34" i="240"/>
  <c r="I34" i="240"/>
  <c r="H35" i="240"/>
  <c r="I35" i="240"/>
  <c r="J35" i="240" s="1"/>
  <c r="K35" i="240" s="1"/>
  <c r="H36" i="240"/>
  <c r="I36" i="240"/>
  <c r="J36" i="240"/>
  <c r="K36" i="240" s="1"/>
  <c r="H37" i="240"/>
  <c r="I37" i="240"/>
  <c r="J37" i="240"/>
  <c r="H38" i="240"/>
  <c r="I38" i="240"/>
  <c r="H39" i="240"/>
  <c r="I39" i="240"/>
  <c r="H40" i="240"/>
  <c r="J40" i="240" s="1"/>
  <c r="K40" i="240" s="1"/>
  <c r="I40" i="240"/>
  <c r="H41" i="240"/>
  <c r="J41" i="240" s="1"/>
  <c r="I41" i="240"/>
  <c r="H42" i="240"/>
  <c r="J42" i="240" s="1"/>
  <c r="I42" i="240"/>
  <c r="H43" i="240"/>
  <c r="J43" i="240"/>
  <c r="K43" i="240" s="1"/>
  <c r="I43" i="240"/>
  <c r="D44" i="240"/>
  <c r="E44" i="240"/>
  <c r="F44" i="240"/>
  <c r="G44" i="240"/>
  <c r="H45" i="240"/>
  <c r="J45" i="240" s="1"/>
  <c r="J51" i="240" s="1"/>
  <c r="I45" i="240"/>
  <c r="I51" i="240" s="1"/>
  <c r="H46" i="240"/>
  <c r="J46" i="240"/>
  <c r="I46" i="240"/>
  <c r="H47" i="240"/>
  <c r="I47" i="240"/>
  <c r="J47" i="240" s="1"/>
  <c r="K47" i="240" s="1"/>
  <c r="H48" i="240"/>
  <c r="I48" i="240"/>
  <c r="J48" i="240"/>
  <c r="K48" i="240" s="1"/>
  <c r="H49" i="240"/>
  <c r="I49" i="240"/>
  <c r="J49" i="240"/>
  <c r="H50" i="240"/>
  <c r="J50" i="240" s="1"/>
  <c r="K50" i="240" s="1"/>
  <c r="I50" i="240"/>
  <c r="D51" i="240"/>
  <c r="E51" i="240"/>
  <c r="F51" i="240"/>
  <c r="G51" i="240"/>
  <c r="H51" i="240"/>
  <c r="H16" i="239"/>
  <c r="I16" i="239"/>
  <c r="J16" i="239" s="1"/>
  <c r="K16" i="239" s="1"/>
  <c r="H17" i="239"/>
  <c r="I17" i="239"/>
  <c r="H18" i="239"/>
  <c r="J18" i="239" s="1"/>
  <c r="K18" i="239" s="1"/>
  <c r="I18" i="239"/>
  <c r="H19" i="239"/>
  <c r="J19" i="239" s="1"/>
  <c r="K19" i="239" s="1"/>
  <c r="I19" i="239"/>
  <c r="H20" i="239"/>
  <c r="J20" i="239" s="1"/>
  <c r="I20" i="239"/>
  <c r="H21" i="239"/>
  <c r="J21" i="239"/>
  <c r="K21" i="239" s="1"/>
  <c r="I21" i="239"/>
  <c r="D22" i="239"/>
  <c r="E22" i="239"/>
  <c r="F22" i="239"/>
  <c r="G22" i="239"/>
  <c r="H23" i="239"/>
  <c r="J23" i="239" s="1"/>
  <c r="K23" i="239" s="1"/>
  <c r="I23" i="239"/>
  <c r="H24" i="239"/>
  <c r="J24" i="239" s="1"/>
  <c r="I24" i="239"/>
  <c r="H25" i="239"/>
  <c r="I25" i="239"/>
  <c r="H26" i="239"/>
  <c r="I26" i="239"/>
  <c r="J26" i="239" s="1"/>
  <c r="K26" i="239" s="1"/>
  <c r="H27" i="239"/>
  <c r="I27" i="239"/>
  <c r="J27" i="239"/>
  <c r="H28" i="239"/>
  <c r="J28" i="239" s="1"/>
  <c r="I28" i="239"/>
  <c r="D29" i="239"/>
  <c r="D52" i="239" s="1"/>
  <c r="E29" i="239"/>
  <c r="F29" i="239"/>
  <c r="G29" i="239"/>
  <c r="H30" i="239"/>
  <c r="J30" i="239" s="1"/>
  <c r="K30" i="239" s="1"/>
  <c r="I30" i="239"/>
  <c r="H31" i="239"/>
  <c r="J31" i="239" s="1"/>
  <c r="K31" i="239" s="1"/>
  <c r="I31" i="239"/>
  <c r="H32" i="239"/>
  <c r="J32" i="239" s="1"/>
  <c r="I32" i="239"/>
  <c r="H33" i="239"/>
  <c r="I33" i="239"/>
  <c r="H34" i="239"/>
  <c r="J34" i="239" s="1"/>
  <c r="I34" i="239"/>
  <c r="K34" i="239"/>
  <c r="H35" i="239"/>
  <c r="J35" i="239" s="1"/>
  <c r="I35" i="239"/>
  <c r="H36" i="239"/>
  <c r="J36" i="239" s="1"/>
  <c r="I36" i="239"/>
  <c r="H37" i="239"/>
  <c r="I37" i="239"/>
  <c r="H38" i="239"/>
  <c r="J38" i="239" s="1"/>
  <c r="I38" i="239"/>
  <c r="H39" i="239"/>
  <c r="J39" i="239" s="1"/>
  <c r="K39" i="239" s="1"/>
  <c r="I39" i="239"/>
  <c r="H40" i="239"/>
  <c r="J40" i="239" s="1"/>
  <c r="I40" i="239"/>
  <c r="H41" i="239"/>
  <c r="I41" i="239"/>
  <c r="H42" i="239"/>
  <c r="J42" i="239" s="1"/>
  <c r="K42" i="239" s="1"/>
  <c r="I42" i="239"/>
  <c r="H43" i="239"/>
  <c r="J43" i="239" s="1"/>
  <c r="I43" i="239"/>
  <c r="K43" i="239"/>
  <c r="D44" i="239"/>
  <c r="E44" i="239"/>
  <c r="F44" i="239"/>
  <c r="G44" i="239"/>
  <c r="H45" i="239"/>
  <c r="I45" i="239"/>
  <c r="H46" i="239"/>
  <c r="J46" i="239" s="1"/>
  <c r="K46" i="239" s="1"/>
  <c r="I46" i="239"/>
  <c r="H47" i="239"/>
  <c r="J47" i="239" s="1"/>
  <c r="K47" i="239" s="1"/>
  <c r="I47" i="239"/>
  <c r="H48" i="239"/>
  <c r="J48" i="239" s="1"/>
  <c r="K48" i="239" s="1"/>
  <c r="I48" i="239"/>
  <c r="H49" i="239"/>
  <c r="J49" i="239" s="1"/>
  <c r="I49" i="239"/>
  <c r="H50" i="239"/>
  <c r="I50" i="239"/>
  <c r="J50" i="239" s="1"/>
  <c r="K50" i="239" s="1"/>
  <c r="D51" i="239"/>
  <c r="E51" i="239"/>
  <c r="F51" i="239"/>
  <c r="F52" i="239" s="1"/>
  <c r="G51" i="239"/>
  <c r="E52" i="239"/>
  <c r="K49" i="239"/>
  <c r="K20" i="239"/>
  <c r="K36" i="239"/>
  <c r="K42" i="240"/>
  <c r="H22" i="240"/>
  <c r="J19" i="240"/>
  <c r="K36" i="241"/>
  <c r="K19" i="242"/>
  <c r="K46" i="243"/>
  <c r="K33" i="243"/>
  <c r="K21" i="243"/>
  <c r="K43" i="244"/>
  <c r="K45" i="247"/>
  <c r="K20" i="247"/>
  <c r="K45" i="248"/>
  <c r="J51" i="248"/>
  <c r="K25" i="249"/>
  <c r="K36" i="250"/>
  <c r="K24" i="250"/>
  <c r="K20" i="250"/>
  <c r="H44" i="239"/>
  <c r="J33" i="239"/>
  <c r="J25" i="239"/>
  <c r="I22" i="239"/>
  <c r="K49" i="240"/>
  <c r="K45" i="240"/>
  <c r="J38" i="240"/>
  <c r="J34" i="240"/>
  <c r="J30" i="240"/>
  <c r="J23" i="240"/>
  <c r="H29" i="240"/>
  <c r="J18" i="240"/>
  <c r="J47" i="241"/>
  <c r="K40" i="241"/>
  <c r="K30" i="241"/>
  <c r="J29" i="241"/>
  <c r="K23" i="241"/>
  <c r="K48" i="242"/>
  <c r="K46" i="242"/>
  <c r="K38" i="242"/>
  <c r="K16" i="242"/>
  <c r="K38" i="243"/>
  <c r="J44" i="243"/>
  <c r="K32" i="243"/>
  <c r="K26" i="243"/>
  <c r="J44" i="244"/>
  <c r="K38" i="244"/>
  <c r="K33" i="244"/>
  <c r="K24" i="244"/>
  <c r="K49" i="245"/>
  <c r="K47" i="245"/>
  <c r="K31" i="245"/>
  <c r="K28" i="245"/>
  <c r="K19" i="245"/>
  <c r="K48" i="246"/>
  <c r="K42" i="246"/>
  <c r="K37" i="246"/>
  <c r="K27" i="246"/>
  <c r="K24" i="246"/>
  <c r="K49" i="247"/>
  <c r="K41" i="247"/>
  <c r="K35" i="247"/>
  <c r="K33" i="247"/>
  <c r="K30" i="247"/>
  <c r="K26" i="247"/>
  <c r="K47" i="248"/>
  <c r="K42" i="248"/>
  <c r="K30" i="248"/>
  <c r="K23" i="248"/>
  <c r="K45" i="249"/>
  <c r="K38" i="249"/>
  <c r="J44" i="249"/>
  <c r="K30" i="249"/>
  <c r="K50" i="250"/>
  <c r="K47" i="250"/>
  <c r="K32" i="250"/>
  <c r="K27" i="250"/>
  <c r="K16" i="250"/>
  <c r="K28" i="239"/>
  <c r="I44" i="240"/>
  <c r="I52" i="240" s="1"/>
  <c r="J22" i="240"/>
  <c r="K38" i="241"/>
  <c r="J44" i="241"/>
  <c r="K48" i="245"/>
  <c r="K32" i="245"/>
  <c r="K49" i="246"/>
  <c r="K38" i="246"/>
  <c r="K28" i="247"/>
  <c r="K17" i="247"/>
  <c r="K46" i="249"/>
  <c r="K34" i="249"/>
  <c r="K18" i="249"/>
  <c r="H51" i="239"/>
  <c r="K40" i="239"/>
  <c r="K38" i="239"/>
  <c r="K32" i="239"/>
  <c r="K24" i="239"/>
  <c r="J29" i="239"/>
  <c r="K41" i="240"/>
  <c r="K37" i="240"/>
  <c r="K33" i="240"/>
  <c r="K16" i="240"/>
  <c r="K32" i="241"/>
  <c r="K27" i="241"/>
  <c r="K16" i="241"/>
  <c r="J22" i="241"/>
  <c r="K47" i="242"/>
  <c r="K43" i="242"/>
  <c r="K37" i="242"/>
  <c r="K34" i="242"/>
  <c r="K24" i="242"/>
  <c r="K20" i="242"/>
  <c r="K45" i="243"/>
  <c r="K42" i="243"/>
  <c r="K24" i="243"/>
  <c r="K20" i="243"/>
  <c r="K50" i="244"/>
  <c r="K46" i="244"/>
  <c r="K42" i="244"/>
  <c r="K28" i="244"/>
  <c r="K21" i="244"/>
  <c r="K16" i="244"/>
  <c r="J22" i="244"/>
  <c r="K43" i="245"/>
  <c r="K39" i="245"/>
  <c r="K36" i="245"/>
  <c r="K33" i="245"/>
  <c r="K16" i="245"/>
  <c r="J22" i="245"/>
  <c r="K33" i="246"/>
  <c r="K23" i="246"/>
  <c r="J29" i="246"/>
  <c r="K50" i="247"/>
  <c r="L50" i="247"/>
  <c r="K38" i="247"/>
  <c r="J44" i="247"/>
  <c r="K23" i="247"/>
  <c r="J29" i="247"/>
  <c r="K18" i="247"/>
  <c r="K16" i="247"/>
  <c r="K50" i="248"/>
  <c r="K39" i="248"/>
  <c r="K34" i="248"/>
  <c r="K26" i="248"/>
  <c r="K17" i="248"/>
  <c r="K41" i="249"/>
  <c r="K39" i="249"/>
  <c r="K37" i="249"/>
  <c r="J29" i="249"/>
  <c r="K23" i="249"/>
  <c r="K19" i="249"/>
  <c r="K17" i="249"/>
  <c r="K46" i="250"/>
  <c r="K38" i="250"/>
  <c r="K35" i="250"/>
  <c r="K26" i="250"/>
  <c r="K23" i="250"/>
  <c r="J29" i="250"/>
  <c r="K19" i="250"/>
  <c r="K46" i="240"/>
  <c r="K43" i="241"/>
  <c r="K31" i="241"/>
  <c r="K19" i="241"/>
  <c r="K23" i="242"/>
  <c r="J29" i="242"/>
  <c r="K41" i="243"/>
  <c r="K23" i="243"/>
  <c r="J29" i="243"/>
  <c r="K34" i="244"/>
  <c r="K40" i="245"/>
  <c r="K35" i="248"/>
  <c r="K27" i="248"/>
  <c r="K21" i="248"/>
  <c r="K16" i="248"/>
  <c r="K42" i="249"/>
  <c r="K43" i="250"/>
  <c r="K30" i="250"/>
  <c r="J37" i="239"/>
  <c r="K35" i="239"/>
  <c r="H29" i="239"/>
  <c r="K27" i="239"/>
  <c r="H22" i="239"/>
  <c r="J17" i="239"/>
  <c r="J22" i="239" s="1"/>
  <c r="H44" i="240"/>
  <c r="H52" i="240" s="1"/>
  <c r="J39" i="240"/>
  <c r="J26" i="240"/>
  <c r="K21" i="240"/>
  <c r="K17" i="240"/>
  <c r="K50" i="241"/>
  <c r="H51" i="241"/>
  <c r="J48" i="241"/>
  <c r="K39" i="241"/>
  <c r="K37" i="241"/>
  <c r="K35" i="241"/>
  <c r="K26" i="241"/>
  <c r="K20" i="241"/>
  <c r="K49" i="242"/>
  <c r="K45" i="242"/>
  <c r="J51" i="242"/>
  <c r="K41" i="242"/>
  <c r="K27" i="242"/>
  <c r="K25" i="242"/>
  <c r="K30" i="243"/>
  <c r="K27" i="243"/>
  <c r="K45" i="244"/>
  <c r="J51" i="244"/>
  <c r="K41" i="244"/>
  <c r="K37" i="244"/>
  <c r="K30" i="244"/>
  <c r="K50" i="245"/>
  <c r="K45" i="245"/>
  <c r="J51" i="245"/>
  <c r="K27" i="245"/>
  <c r="K20" i="245"/>
  <c r="K46" i="246"/>
  <c r="K32" i="246"/>
  <c r="K28" i="246"/>
  <c r="K20" i="246"/>
  <c r="K42" i="247"/>
  <c r="K34" i="247"/>
  <c r="K27" i="247"/>
  <c r="K49" i="248"/>
  <c r="K46" i="248"/>
  <c r="K31" i="248"/>
  <c r="K25" i="248"/>
  <c r="K49" i="249"/>
  <c r="K31" i="249"/>
  <c r="K26" i="249"/>
  <c r="K48" i="250"/>
  <c r="K40" i="250"/>
  <c r="K34" i="250"/>
  <c r="K31" i="250"/>
  <c r="K28" i="250"/>
  <c r="K18" i="250"/>
  <c r="K40" i="242"/>
  <c r="K36" i="242"/>
  <c r="K28" i="242"/>
  <c r="J50" i="243"/>
  <c r="K25" i="243"/>
  <c r="K26" i="244"/>
  <c r="K35" i="245"/>
  <c r="K40" i="246"/>
  <c r="K36" i="246"/>
  <c r="H44" i="247"/>
  <c r="K25" i="247"/>
  <c r="K21" i="247"/>
  <c r="J43" i="248"/>
  <c r="F50" i="263"/>
  <c r="F50" i="253"/>
  <c r="G49" i="263"/>
  <c r="G49" i="253"/>
  <c r="D48" i="263"/>
  <c r="D48" i="253"/>
  <c r="E47" i="263"/>
  <c r="E47" i="253"/>
  <c r="F46" i="263"/>
  <c r="F46" i="253"/>
  <c r="F45" i="263"/>
  <c r="F45" i="253"/>
  <c r="I45" i="251"/>
  <c r="K49" i="252"/>
  <c r="K40" i="252"/>
  <c r="K37" i="252"/>
  <c r="J51" i="241"/>
  <c r="H29" i="249"/>
  <c r="I29" i="250"/>
  <c r="H22" i="250"/>
  <c r="D51" i="251"/>
  <c r="I50" i="251"/>
  <c r="J50" i="251"/>
  <c r="E50" i="263"/>
  <c r="E50" i="253"/>
  <c r="H50" i="253" s="1"/>
  <c r="F49" i="263"/>
  <c r="I49" i="263"/>
  <c r="F49" i="253"/>
  <c r="I49" i="253"/>
  <c r="G48" i="263"/>
  <c r="G48" i="253"/>
  <c r="H47" i="251"/>
  <c r="D47" i="263"/>
  <c r="H47" i="263" s="1"/>
  <c r="D47" i="253"/>
  <c r="H47" i="253" s="1"/>
  <c r="I46" i="251"/>
  <c r="J46" i="251" s="1"/>
  <c r="E46" i="263"/>
  <c r="E46" i="253"/>
  <c r="K50" i="252"/>
  <c r="K41" i="252"/>
  <c r="K27" i="252"/>
  <c r="J26" i="252"/>
  <c r="J21" i="252"/>
  <c r="J50" i="249"/>
  <c r="J51" i="249" s="1"/>
  <c r="H44" i="249"/>
  <c r="J51" i="250"/>
  <c r="I44" i="250"/>
  <c r="J39" i="250"/>
  <c r="H29" i="250"/>
  <c r="D50" i="263"/>
  <c r="H50" i="263"/>
  <c r="D50" i="253"/>
  <c r="I49" i="251"/>
  <c r="J49" i="251"/>
  <c r="K49" i="251" s="1"/>
  <c r="E49" i="263"/>
  <c r="E49" i="253"/>
  <c r="F48" i="263"/>
  <c r="I48" i="263"/>
  <c r="F48" i="253"/>
  <c r="G47" i="263"/>
  <c r="G47" i="253"/>
  <c r="D45" i="263"/>
  <c r="D45" i="253"/>
  <c r="K48" i="252"/>
  <c r="K47" i="252"/>
  <c r="J32" i="252"/>
  <c r="K31" i="252"/>
  <c r="I51" i="250"/>
  <c r="F51" i="251"/>
  <c r="G50" i="263"/>
  <c r="G50" i="253"/>
  <c r="D49" i="263"/>
  <c r="H49" i="263" s="1"/>
  <c r="J49" i="263" s="1"/>
  <c r="D49" i="253"/>
  <c r="E48" i="263"/>
  <c r="E48" i="253"/>
  <c r="F47" i="263"/>
  <c r="I47" i="263" s="1"/>
  <c r="F47" i="253"/>
  <c r="G46" i="263"/>
  <c r="G51" i="263" s="1"/>
  <c r="G46" i="253"/>
  <c r="K21" i="251"/>
  <c r="K18" i="251"/>
  <c r="J36" i="252"/>
  <c r="K33" i="252"/>
  <c r="K19" i="252"/>
  <c r="K17" i="252"/>
  <c r="H46" i="263"/>
  <c r="F44" i="251"/>
  <c r="H42" i="251"/>
  <c r="H42" i="263"/>
  <c r="I41" i="251"/>
  <c r="I40" i="263"/>
  <c r="H38" i="263"/>
  <c r="E33" i="263"/>
  <c r="H33" i="263" s="1"/>
  <c r="E33" i="253"/>
  <c r="G31" i="263"/>
  <c r="G31" i="253"/>
  <c r="E29" i="251"/>
  <c r="G27" i="263"/>
  <c r="I27" i="263" s="1"/>
  <c r="G27" i="253"/>
  <c r="D26" i="263"/>
  <c r="D26" i="253"/>
  <c r="F20" i="263"/>
  <c r="F20" i="253"/>
  <c r="I46" i="252"/>
  <c r="I51" i="252"/>
  <c r="H39" i="252"/>
  <c r="I38" i="252"/>
  <c r="F29" i="252"/>
  <c r="H23" i="252"/>
  <c r="E22" i="252"/>
  <c r="G45" i="253"/>
  <c r="G51" i="253" s="1"/>
  <c r="E43" i="253"/>
  <c r="H43" i="253" s="1"/>
  <c r="F42" i="253"/>
  <c r="G41" i="253"/>
  <c r="D40" i="253"/>
  <c r="E39" i="253"/>
  <c r="H39" i="253" s="1"/>
  <c r="F38" i="253"/>
  <c r="E37" i="253"/>
  <c r="G35" i="253"/>
  <c r="E34" i="253"/>
  <c r="H34" i="253" s="1"/>
  <c r="J34" i="253" s="1"/>
  <c r="K34" i="253" s="1"/>
  <c r="E32" i="253"/>
  <c r="F31" i="253"/>
  <c r="I31" i="253" s="1"/>
  <c r="E28" i="253"/>
  <c r="H28" i="253" s="1"/>
  <c r="E27" i="253"/>
  <c r="D24" i="253"/>
  <c r="F41" i="256"/>
  <c r="I41" i="256" s="1"/>
  <c r="I41" i="254"/>
  <c r="F44" i="254"/>
  <c r="F33" i="256"/>
  <c r="I33" i="256" s="1"/>
  <c r="I33" i="254"/>
  <c r="G28" i="256"/>
  <c r="I28" i="254"/>
  <c r="K48" i="255"/>
  <c r="K21" i="255"/>
  <c r="K37" i="258"/>
  <c r="G44" i="263"/>
  <c r="I31" i="263"/>
  <c r="H25" i="251"/>
  <c r="D25" i="263"/>
  <c r="H25" i="263" s="1"/>
  <c r="D25" i="253"/>
  <c r="F23" i="263"/>
  <c r="F23" i="253"/>
  <c r="I19" i="263"/>
  <c r="H17" i="251"/>
  <c r="H17" i="263"/>
  <c r="E16" i="263"/>
  <c r="E16" i="253"/>
  <c r="D43" i="253"/>
  <c r="E42" i="253"/>
  <c r="F41" i="253"/>
  <c r="I41" i="253" s="1"/>
  <c r="G40" i="253"/>
  <c r="D39" i="253"/>
  <c r="E38" i="253"/>
  <c r="D37" i="253"/>
  <c r="H37" i="253" s="1"/>
  <c r="G36" i="253"/>
  <c r="F35" i="253"/>
  <c r="I35" i="253"/>
  <c r="D34" i="253"/>
  <c r="D31" i="253"/>
  <c r="G30" i="253"/>
  <c r="I30" i="253" s="1"/>
  <c r="G19" i="253"/>
  <c r="G18" i="253"/>
  <c r="E17" i="253"/>
  <c r="F16" i="253"/>
  <c r="I50" i="254"/>
  <c r="F45" i="256"/>
  <c r="I45" i="254"/>
  <c r="H40" i="254"/>
  <c r="E40" i="256"/>
  <c r="E44" i="254"/>
  <c r="F36" i="256"/>
  <c r="H32" i="254"/>
  <c r="E32" i="256"/>
  <c r="H32" i="256"/>
  <c r="J42" i="255"/>
  <c r="E31" i="256"/>
  <c r="H31" i="255"/>
  <c r="J31" i="255" s="1"/>
  <c r="J19" i="255"/>
  <c r="I50" i="256"/>
  <c r="D23" i="259"/>
  <c r="D29" i="257"/>
  <c r="D44" i="251"/>
  <c r="I43" i="251"/>
  <c r="I42" i="263"/>
  <c r="H40" i="251"/>
  <c r="I39" i="251"/>
  <c r="J39" i="251" s="1"/>
  <c r="I38" i="263"/>
  <c r="G37" i="263"/>
  <c r="I37" i="263" s="1"/>
  <c r="J37" i="263" s="1"/>
  <c r="K37" i="263" s="1"/>
  <c r="G37" i="253"/>
  <c r="H36" i="251"/>
  <c r="J36" i="251" s="1"/>
  <c r="D36" i="263"/>
  <c r="H36" i="263" s="1"/>
  <c r="D36" i="253"/>
  <c r="I35" i="251"/>
  <c r="J35" i="251" s="1"/>
  <c r="E35" i="263"/>
  <c r="H35" i="263" s="1"/>
  <c r="J35" i="263" s="1"/>
  <c r="K35" i="263" s="1"/>
  <c r="E35" i="253"/>
  <c r="F34" i="263"/>
  <c r="I34" i="263" s="1"/>
  <c r="F34" i="253"/>
  <c r="G33" i="263"/>
  <c r="G33" i="253"/>
  <c r="H32" i="251"/>
  <c r="D32" i="263"/>
  <c r="H32" i="263"/>
  <c r="D32" i="253"/>
  <c r="H32" i="253" s="1"/>
  <c r="I31" i="251"/>
  <c r="E31" i="263"/>
  <c r="E31" i="253"/>
  <c r="H31" i="253" s="1"/>
  <c r="J31" i="253" s="1"/>
  <c r="F30" i="263"/>
  <c r="I30" i="263"/>
  <c r="F30" i="253"/>
  <c r="D28" i="263"/>
  <c r="H28" i="263"/>
  <c r="D28" i="253"/>
  <c r="F26" i="263"/>
  <c r="I26" i="263"/>
  <c r="F26" i="253"/>
  <c r="G25" i="263"/>
  <c r="G25" i="253"/>
  <c r="G21" i="263"/>
  <c r="G21" i="253"/>
  <c r="H20" i="251"/>
  <c r="J20" i="251" s="1"/>
  <c r="H20" i="263"/>
  <c r="I19" i="251"/>
  <c r="E19" i="263"/>
  <c r="E19" i="253"/>
  <c r="F18" i="263"/>
  <c r="I18" i="263" s="1"/>
  <c r="F18" i="253"/>
  <c r="I18" i="253" s="1"/>
  <c r="G17" i="263"/>
  <c r="I17" i="263" s="1"/>
  <c r="G17" i="253"/>
  <c r="G22" i="252"/>
  <c r="D46" i="253"/>
  <c r="H46" i="253" s="1"/>
  <c r="E45" i="253"/>
  <c r="E51" i="253" s="1"/>
  <c r="G43" i="253"/>
  <c r="D42" i="253"/>
  <c r="H42" i="253"/>
  <c r="E41" i="253"/>
  <c r="F40" i="253"/>
  <c r="I40" i="253" s="1"/>
  <c r="G39" i="253"/>
  <c r="G44" i="253" s="1"/>
  <c r="D38" i="253"/>
  <c r="F36" i="253"/>
  <c r="I36" i="253" s="1"/>
  <c r="D35" i="253"/>
  <c r="H35" i="253" s="1"/>
  <c r="J35" i="253" s="1"/>
  <c r="F33" i="253"/>
  <c r="I33" i="253"/>
  <c r="G32" i="253"/>
  <c r="D30" i="253"/>
  <c r="F24" i="253"/>
  <c r="G23" i="253"/>
  <c r="E21" i="253"/>
  <c r="E20" i="253"/>
  <c r="F19" i="253"/>
  <c r="I19" i="253"/>
  <c r="D18" i="253"/>
  <c r="D17" i="253"/>
  <c r="H17" i="253" s="1"/>
  <c r="D16" i="253"/>
  <c r="E49" i="256"/>
  <c r="H49" i="254"/>
  <c r="I35" i="254"/>
  <c r="J35" i="254" s="1"/>
  <c r="K35" i="254" s="1"/>
  <c r="F35" i="256"/>
  <c r="I35" i="256" s="1"/>
  <c r="J35" i="256" s="1"/>
  <c r="H28" i="254"/>
  <c r="J28" i="254" s="1"/>
  <c r="E28" i="256"/>
  <c r="F24" i="256"/>
  <c r="I24" i="256"/>
  <c r="F29" i="254"/>
  <c r="F20" i="256"/>
  <c r="I20" i="254"/>
  <c r="J20" i="254"/>
  <c r="J36" i="255"/>
  <c r="K34" i="255"/>
  <c r="I49" i="257"/>
  <c r="G49" i="259"/>
  <c r="G37" i="259"/>
  <c r="I37" i="257"/>
  <c r="I42" i="251"/>
  <c r="J39" i="263"/>
  <c r="I38" i="251"/>
  <c r="E44" i="263"/>
  <c r="I34" i="251"/>
  <c r="H31" i="251"/>
  <c r="J31" i="251" s="1"/>
  <c r="I30" i="251"/>
  <c r="J30" i="251" s="1"/>
  <c r="E30" i="263"/>
  <c r="H30" i="263" s="1"/>
  <c r="J30" i="263"/>
  <c r="K30" i="263" s="1"/>
  <c r="E30" i="253"/>
  <c r="F29" i="251"/>
  <c r="G28" i="263"/>
  <c r="I28" i="263" s="1"/>
  <c r="G28" i="253"/>
  <c r="H27" i="251"/>
  <c r="J27" i="251"/>
  <c r="D27" i="263"/>
  <c r="H27" i="263"/>
  <c r="J27" i="263" s="1"/>
  <c r="D27" i="253"/>
  <c r="H27" i="253" s="1"/>
  <c r="I26" i="251"/>
  <c r="J26" i="251" s="1"/>
  <c r="E26" i="263"/>
  <c r="E26" i="253"/>
  <c r="F25" i="263"/>
  <c r="F25" i="253"/>
  <c r="I25" i="253" s="1"/>
  <c r="G24" i="263"/>
  <c r="I24" i="263" s="1"/>
  <c r="G24" i="253"/>
  <c r="H23" i="251"/>
  <c r="D23" i="263"/>
  <c r="D23" i="253"/>
  <c r="E22" i="251"/>
  <c r="F21" i="263"/>
  <c r="F21" i="253"/>
  <c r="I21" i="253" s="1"/>
  <c r="G20" i="263"/>
  <c r="G20" i="253"/>
  <c r="D19" i="263"/>
  <c r="H19" i="263" s="1"/>
  <c r="J19" i="263" s="1"/>
  <c r="D19" i="253"/>
  <c r="H19" i="253"/>
  <c r="E18" i="263"/>
  <c r="H18" i="263"/>
  <c r="J18" i="263" s="1"/>
  <c r="E18" i="253"/>
  <c r="F17" i="263"/>
  <c r="F17" i="253"/>
  <c r="I17" i="253"/>
  <c r="G16" i="263"/>
  <c r="I16" i="263"/>
  <c r="G16" i="253"/>
  <c r="F43" i="253"/>
  <c r="I43" i="253" s="1"/>
  <c r="G42" i="253"/>
  <c r="D41" i="253"/>
  <c r="H41" i="253"/>
  <c r="J41" i="253" s="1"/>
  <c r="E40" i="253"/>
  <c r="F39" i="253"/>
  <c r="I39" i="253"/>
  <c r="G38" i="253"/>
  <c r="F37" i="253"/>
  <c r="I37" i="253"/>
  <c r="E36" i="253"/>
  <c r="G34" i="253"/>
  <c r="D33" i="253"/>
  <c r="H33" i="253"/>
  <c r="F32" i="253"/>
  <c r="I32" i="253" s="1"/>
  <c r="F28" i="253"/>
  <c r="I28" i="253" s="1"/>
  <c r="F27" i="253"/>
  <c r="I27" i="253" s="1"/>
  <c r="G26" i="253"/>
  <c r="E25" i="253"/>
  <c r="E24" i="253"/>
  <c r="E23" i="253"/>
  <c r="D21" i="253"/>
  <c r="H21" i="253" s="1"/>
  <c r="J21" i="253" s="1"/>
  <c r="D20" i="253"/>
  <c r="H20" i="253"/>
  <c r="H49" i="256"/>
  <c r="I47" i="254"/>
  <c r="F47" i="256"/>
  <c r="I47" i="256" s="1"/>
  <c r="J47" i="256" s="1"/>
  <c r="J45" i="254"/>
  <c r="D45" i="256"/>
  <c r="D51" i="254"/>
  <c r="G40" i="256"/>
  <c r="I40" i="254"/>
  <c r="I19" i="254"/>
  <c r="J19" i="254"/>
  <c r="F19" i="256"/>
  <c r="I19" i="256"/>
  <c r="I39" i="255"/>
  <c r="J39" i="255" s="1"/>
  <c r="G44" i="255"/>
  <c r="G52" i="255" s="1"/>
  <c r="F45" i="259"/>
  <c r="F51" i="257"/>
  <c r="I45" i="257"/>
  <c r="F33" i="259"/>
  <c r="I33" i="259"/>
  <c r="I33" i="257"/>
  <c r="J33" i="257"/>
  <c r="E50" i="256"/>
  <c r="H50" i="254"/>
  <c r="J50" i="254" s="1"/>
  <c r="J43" i="256"/>
  <c r="E37" i="256"/>
  <c r="H37" i="256" s="1"/>
  <c r="J37" i="256"/>
  <c r="H37" i="254"/>
  <c r="J37" i="254"/>
  <c r="I32" i="256"/>
  <c r="E26" i="256"/>
  <c r="H26" i="256" s="1"/>
  <c r="J26" i="256" s="1"/>
  <c r="H26" i="254"/>
  <c r="F17" i="256"/>
  <c r="I17" i="254"/>
  <c r="J17" i="254" s="1"/>
  <c r="H45" i="255"/>
  <c r="E51" i="255"/>
  <c r="J43" i="255"/>
  <c r="I25" i="255"/>
  <c r="J25" i="255"/>
  <c r="F29" i="255"/>
  <c r="K17" i="255"/>
  <c r="H28" i="256"/>
  <c r="G47" i="259"/>
  <c r="I47" i="259" s="1"/>
  <c r="J47" i="259" s="1"/>
  <c r="I47" i="257"/>
  <c r="K39" i="257"/>
  <c r="I38" i="259"/>
  <c r="E27" i="259"/>
  <c r="H27" i="257"/>
  <c r="J27" i="257" s="1"/>
  <c r="I43" i="254"/>
  <c r="F43" i="256"/>
  <c r="I43" i="256"/>
  <c r="G39" i="256"/>
  <c r="I39" i="256"/>
  <c r="E38" i="256"/>
  <c r="H38" i="254"/>
  <c r="E30" i="256"/>
  <c r="H30" i="254"/>
  <c r="I28" i="256"/>
  <c r="E25" i="256"/>
  <c r="H25" i="256"/>
  <c r="H25" i="254"/>
  <c r="E29" i="254"/>
  <c r="E16" i="256"/>
  <c r="H16" i="254"/>
  <c r="E22" i="254"/>
  <c r="F46" i="256"/>
  <c r="I46" i="256" s="1"/>
  <c r="I46" i="255"/>
  <c r="J46" i="255"/>
  <c r="J30" i="255"/>
  <c r="K26" i="255"/>
  <c r="G22" i="255"/>
  <c r="I26" i="256"/>
  <c r="I42" i="257"/>
  <c r="F44" i="257"/>
  <c r="F42" i="259"/>
  <c r="I42" i="259" s="1"/>
  <c r="G35" i="259"/>
  <c r="I35" i="259" s="1"/>
  <c r="I35" i="257"/>
  <c r="G31" i="259"/>
  <c r="I31" i="257"/>
  <c r="F20" i="259"/>
  <c r="I20" i="257"/>
  <c r="I26" i="258"/>
  <c r="J26" i="258"/>
  <c r="F29" i="258"/>
  <c r="J16" i="258"/>
  <c r="D22" i="258"/>
  <c r="H18" i="258"/>
  <c r="E22" i="258"/>
  <c r="G34" i="262"/>
  <c r="I34" i="260"/>
  <c r="G23" i="262"/>
  <c r="G29" i="260"/>
  <c r="K50" i="261"/>
  <c r="K43" i="261"/>
  <c r="D38" i="256"/>
  <c r="D44" i="254"/>
  <c r="I31" i="254"/>
  <c r="G23" i="256"/>
  <c r="G29" i="256" s="1"/>
  <c r="G29" i="254"/>
  <c r="G22" i="254"/>
  <c r="F21" i="256"/>
  <c r="I21" i="256" s="1"/>
  <c r="G51" i="255"/>
  <c r="I45" i="255"/>
  <c r="I51" i="255" s="1"/>
  <c r="I40" i="255"/>
  <c r="J40" i="255" s="1"/>
  <c r="I28" i="255"/>
  <c r="J28" i="255" s="1"/>
  <c r="I16" i="255"/>
  <c r="E48" i="256"/>
  <c r="H48" i="256"/>
  <c r="J48" i="256" s="1"/>
  <c r="G46" i="256"/>
  <c r="G51" i="256" s="1"/>
  <c r="F31" i="256"/>
  <c r="I31" i="256" s="1"/>
  <c r="E24" i="256"/>
  <c r="H24" i="256" s="1"/>
  <c r="J24" i="256"/>
  <c r="F23" i="256"/>
  <c r="E50" i="259"/>
  <c r="H50" i="259" s="1"/>
  <c r="E42" i="259"/>
  <c r="H42" i="257"/>
  <c r="E38" i="259"/>
  <c r="E44" i="257"/>
  <c r="I31" i="259"/>
  <c r="E29" i="257"/>
  <c r="E52" i="257" s="1"/>
  <c r="H27" i="259"/>
  <c r="G23" i="259"/>
  <c r="I23" i="257"/>
  <c r="J23" i="257"/>
  <c r="G29" i="257"/>
  <c r="F21" i="259"/>
  <c r="I21" i="259" s="1"/>
  <c r="I21" i="257"/>
  <c r="F17" i="259"/>
  <c r="I17" i="259"/>
  <c r="I17" i="257"/>
  <c r="D16" i="259"/>
  <c r="K46" i="258"/>
  <c r="F51" i="258"/>
  <c r="I45" i="258"/>
  <c r="G29" i="258"/>
  <c r="I16" i="258"/>
  <c r="G22" i="258"/>
  <c r="F39" i="262"/>
  <c r="I39" i="260"/>
  <c r="J39" i="260" s="1"/>
  <c r="F44" i="260"/>
  <c r="D38" i="262"/>
  <c r="D44" i="260"/>
  <c r="F20" i="262"/>
  <c r="I20" i="262" s="1"/>
  <c r="I20" i="260"/>
  <c r="D19" i="256"/>
  <c r="H18" i="256"/>
  <c r="I44" i="255"/>
  <c r="E44" i="255"/>
  <c r="E39" i="256"/>
  <c r="H39" i="256" s="1"/>
  <c r="J39" i="256" s="1"/>
  <c r="K39" i="256" s="1"/>
  <c r="I30" i="256"/>
  <c r="D17" i="256"/>
  <c r="H17" i="256" s="1"/>
  <c r="D38" i="259"/>
  <c r="D44" i="257"/>
  <c r="K18" i="257"/>
  <c r="D18" i="259"/>
  <c r="E17" i="259"/>
  <c r="H17" i="259"/>
  <c r="J17" i="259" s="1"/>
  <c r="H17" i="257"/>
  <c r="K50" i="258"/>
  <c r="I40" i="258"/>
  <c r="G44" i="258"/>
  <c r="K31" i="258"/>
  <c r="F43" i="262"/>
  <c r="I43" i="262"/>
  <c r="I43" i="260"/>
  <c r="J43" i="260"/>
  <c r="G30" i="262"/>
  <c r="I30" i="260"/>
  <c r="J30" i="260" s="1"/>
  <c r="F28" i="262"/>
  <c r="I28" i="262"/>
  <c r="I28" i="260"/>
  <c r="E20" i="262"/>
  <c r="H20" i="260"/>
  <c r="J20" i="260"/>
  <c r="G51" i="254"/>
  <c r="F49" i="256"/>
  <c r="I49" i="256" s="1"/>
  <c r="E45" i="256"/>
  <c r="E51" i="254"/>
  <c r="I39" i="254"/>
  <c r="J39" i="254"/>
  <c r="F37" i="256"/>
  <c r="I37" i="256"/>
  <c r="I34" i="254"/>
  <c r="J34" i="254"/>
  <c r="E33" i="256"/>
  <c r="I32" i="254"/>
  <c r="H30" i="256"/>
  <c r="J30" i="256" s="1"/>
  <c r="I27" i="254"/>
  <c r="F25" i="256"/>
  <c r="I25" i="256" s="1"/>
  <c r="D22" i="254"/>
  <c r="H21" i="254"/>
  <c r="J21" i="254" s="1"/>
  <c r="G20" i="256"/>
  <c r="F22" i="254"/>
  <c r="F16" i="256"/>
  <c r="F51" i="255"/>
  <c r="H38" i="255"/>
  <c r="I32" i="255"/>
  <c r="J32" i="255"/>
  <c r="I24" i="255"/>
  <c r="I29" i="255"/>
  <c r="F22" i="255"/>
  <c r="I20" i="255"/>
  <c r="J20" i="255" s="1"/>
  <c r="K20" i="255" s="1"/>
  <c r="J16" i="255"/>
  <c r="H22" i="255"/>
  <c r="D22" i="255"/>
  <c r="E36" i="256"/>
  <c r="F27" i="256"/>
  <c r="I27" i="256"/>
  <c r="E20" i="256"/>
  <c r="E51" i="257"/>
  <c r="J47" i="257"/>
  <c r="H47" i="259"/>
  <c r="G45" i="259"/>
  <c r="G51" i="259"/>
  <c r="G51" i="257"/>
  <c r="J43" i="257"/>
  <c r="E41" i="259"/>
  <c r="H41" i="259"/>
  <c r="H41" i="257"/>
  <c r="J41" i="257"/>
  <c r="E39" i="259"/>
  <c r="H39" i="259"/>
  <c r="J39" i="259" s="1"/>
  <c r="K39" i="259" s="1"/>
  <c r="J35" i="257"/>
  <c r="F32" i="259"/>
  <c r="I32" i="259"/>
  <c r="J32" i="259" s="1"/>
  <c r="I32" i="257"/>
  <c r="J32" i="257" s="1"/>
  <c r="F30" i="259"/>
  <c r="I30" i="259" s="1"/>
  <c r="I30" i="257"/>
  <c r="H26" i="257"/>
  <c r="H26" i="259"/>
  <c r="J26" i="259"/>
  <c r="G24" i="259"/>
  <c r="D22" i="257"/>
  <c r="D52" i="257" s="1"/>
  <c r="G52" i="258"/>
  <c r="H47" i="258"/>
  <c r="E51" i="258"/>
  <c r="H35" i="258"/>
  <c r="J35" i="258"/>
  <c r="F18" i="259"/>
  <c r="I18" i="258"/>
  <c r="F22" i="258"/>
  <c r="I50" i="259"/>
  <c r="E43" i="259"/>
  <c r="F47" i="262"/>
  <c r="I47" i="262"/>
  <c r="I47" i="260"/>
  <c r="J47" i="260"/>
  <c r="F51" i="260"/>
  <c r="K40" i="261"/>
  <c r="E16" i="262"/>
  <c r="E22" i="260"/>
  <c r="H16" i="260"/>
  <c r="K35" i="261"/>
  <c r="K18" i="261"/>
  <c r="I49" i="259"/>
  <c r="F48" i="259"/>
  <c r="I48" i="259"/>
  <c r="I48" i="257"/>
  <c r="J48" i="257" s="1"/>
  <c r="K48" i="257" s="1"/>
  <c r="E45" i="259"/>
  <c r="H45" i="257"/>
  <c r="H43" i="259"/>
  <c r="J43" i="259" s="1"/>
  <c r="H42" i="259"/>
  <c r="J42" i="259" s="1"/>
  <c r="G40" i="259"/>
  <c r="F37" i="259"/>
  <c r="I37" i="259"/>
  <c r="I36" i="257"/>
  <c r="J36" i="257"/>
  <c r="K36" i="257" s="1"/>
  <c r="F34" i="259"/>
  <c r="I34" i="259"/>
  <c r="E30" i="259"/>
  <c r="H30" i="259"/>
  <c r="J30" i="259" s="1"/>
  <c r="F24" i="259"/>
  <c r="I24" i="259"/>
  <c r="I24" i="257"/>
  <c r="J24" i="257" s="1"/>
  <c r="F29" i="259"/>
  <c r="E21" i="259"/>
  <c r="H21" i="259"/>
  <c r="J21" i="259" s="1"/>
  <c r="H21" i="257"/>
  <c r="J21" i="257" s="1"/>
  <c r="G19" i="259"/>
  <c r="I19" i="259" s="1"/>
  <c r="J19" i="259" s="1"/>
  <c r="K19" i="259" s="1"/>
  <c r="I19" i="257"/>
  <c r="J19" i="257"/>
  <c r="G16" i="259"/>
  <c r="G22" i="257"/>
  <c r="I49" i="258"/>
  <c r="J49" i="258" s="1"/>
  <c r="I41" i="258"/>
  <c r="J41" i="258" s="1"/>
  <c r="F44" i="258"/>
  <c r="E29" i="258"/>
  <c r="F36" i="259"/>
  <c r="I36" i="259" s="1"/>
  <c r="J36" i="259"/>
  <c r="I27" i="259"/>
  <c r="F48" i="262"/>
  <c r="I48" i="260"/>
  <c r="F40" i="262"/>
  <c r="I40" i="260"/>
  <c r="J40" i="260"/>
  <c r="F36" i="262"/>
  <c r="I36" i="260"/>
  <c r="E28" i="262"/>
  <c r="H28" i="260"/>
  <c r="J28" i="260" s="1"/>
  <c r="E24" i="262"/>
  <c r="H24" i="260"/>
  <c r="E29" i="260"/>
  <c r="G18" i="262"/>
  <c r="I18" i="260"/>
  <c r="F51" i="261"/>
  <c r="I45" i="261"/>
  <c r="I51" i="261"/>
  <c r="K42" i="261"/>
  <c r="K39" i="261"/>
  <c r="K37" i="261"/>
  <c r="K21" i="261"/>
  <c r="D20" i="256"/>
  <c r="E19" i="256"/>
  <c r="F18" i="256"/>
  <c r="I18" i="256"/>
  <c r="G17" i="256"/>
  <c r="D16" i="256"/>
  <c r="E52" i="255"/>
  <c r="E49" i="259"/>
  <c r="H49" i="259" s="1"/>
  <c r="H49" i="257"/>
  <c r="J49" i="257"/>
  <c r="I46" i="257"/>
  <c r="J46" i="257"/>
  <c r="F41" i="259"/>
  <c r="I41" i="259"/>
  <c r="F40" i="259"/>
  <c r="I40" i="257"/>
  <c r="E37" i="259"/>
  <c r="H37" i="259" s="1"/>
  <c r="J37" i="259"/>
  <c r="K37" i="259" s="1"/>
  <c r="H37" i="257"/>
  <c r="J37" i="257"/>
  <c r="I34" i="257"/>
  <c r="J34" i="257"/>
  <c r="E34" i="259"/>
  <c r="H34" i="259"/>
  <c r="J34" i="259" s="1"/>
  <c r="H33" i="259"/>
  <c r="J33" i="259" s="1"/>
  <c r="H31" i="257"/>
  <c r="J31" i="257" s="1"/>
  <c r="D31" i="259"/>
  <c r="H31" i="259" s="1"/>
  <c r="J31" i="259" s="1"/>
  <c r="H30" i="257"/>
  <c r="F28" i="259"/>
  <c r="I28" i="259" s="1"/>
  <c r="J28" i="259" s="1"/>
  <c r="K28" i="259" s="1"/>
  <c r="I28" i="257"/>
  <c r="J28" i="257"/>
  <c r="E25" i="259"/>
  <c r="H25" i="259"/>
  <c r="H25" i="257"/>
  <c r="J25" i="257" s="1"/>
  <c r="E23" i="259"/>
  <c r="E29" i="259" s="1"/>
  <c r="G20" i="259"/>
  <c r="E18" i="259"/>
  <c r="F16" i="259"/>
  <c r="F22" i="257"/>
  <c r="F52" i="257"/>
  <c r="I16" i="257"/>
  <c r="J48" i="258"/>
  <c r="J40" i="258"/>
  <c r="E44" i="258"/>
  <c r="E52" i="258" s="1"/>
  <c r="H38" i="258"/>
  <c r="I25" i="258"/>
  <c r="J25" i="258" s="1"/>
  <c r="H23" i="258"/>
  <c r="D29" i="258"/>
  <c r="I17" i="258"/>
  <c r="J17" i="258"/>
  <c r="I23" i="259"/>
  <c r="J45" i="260"/>
  <c r="D45" i="262"/>
  <c r="D51" i="260"/>
  <c r="E41" i="262"/>
  <c r="K37" i="260"/>
  <c r="E36" i="262"/>
  <c r="H36" i="262" s="1"/>
  <c r="H36" i="260"/>
  <c r="E32" i="262"/>
  <c r="H32" i="262"/>
  <c r="J32" i="262" s="1"/>
  <c r="H32" i="260"/>
  <c r="J32" i="260" s="1"/>
  <c r="G26" i="262"/>
  <c r="I26" i="260"/>
  <c r="J26" i="260"/>
  <c r="D22" i="260"/>
  <c r="D51" i="261"/>
  <c r="E51" i="261"/>
  <c r="H45" i="261"/>
  <c r="K31" i="261"/>
  <c r="D50" i="262"/>
  <c r="E48" i="262"/>
  <c r="H48" i="262" s="1"/>
  <c r="H48" i="260"/>
  <c r="J48" i="260"/>
  <c r="G46" i="262"/>
  <c r="I46" i="260"/>
  <c r="D39" i="262"/>
  <c r="H39" i="262" s="1"/>
  <c r="I38" i="260"/>
  <c r="G44" i="260"/>
  <c r="F37" i="262"/>
  <c r="I37" i="262"/>
  <c r="I34" i="262"/>
  <c r="J34" i="262"/>
  <c r="F31" i="262"/>
  <c r="I31" i="262"/>
  <c r="J31" i="262" s="1"/>
  <c r="I31" i="260"/>
  <c r="J31" i="260"/>
  <c r="F23" i="262"/>
  <c r="F29" i="260"/>
  <c r="F52" i="260" s="1"/>
  <c r="I23" i="260"/>
  <c r="F44" i="261"/>
  <c r="I44" i="261"/>
  <c r="E44" i="261"/>
  <c r="I36" i="261"/>
  <c r="J36" i="261"/>
  <c r="J32" i="261"/>
  <c r="K27" i="261"/>
  <c r="J26" i="261"/>
  <c r="F29" i="261"/>
  <c r="I23" i="261"/>
  <c r="I29" i="261"/>
  <c r="G22" i="261"/>
  <c r="K20" i="261"/>
  <c r="H19" i="261"/>
  <c r="J17" i="261"/>
  <c r="G38" i="262"/>
  <c r="G33" i="262"/>
  <c r="G50" i="262"/>
  <c r="I50" i="260"/>
  <c r="J50" i="260" s="1"/>
  <c r="E45" i="262"/>
  <c r="E51" i="260"/>
  <c r="E52" i="260" s="1"/>
  <c r="G42" i="262"/>
  <c r="I42" i="262"/>
  <c r="I42" i="260"/>
  <c r="J42" i="260"/>
  <c r="K42" i="260" s="1"/>
  <c r="G39" i="262"/>
  <c r="E37" i="262"/>
  <c r="H37" i="262" s="1"/>
  <c r="J37" i="262" s="1"/>
  <c r="K37" i="262" s="1"/>
  <c r="F35" i="262"/>
  <c r="I35" i="262"/>
  <c r="I35" i="260"/>
  <c r="J35" i="260"/>
  <c r="F27" i="262"/>
  <c r="I27" i="262"/>
  <c r="J27" i="262" s="1"/>
  <c r="I27" i="260"/>
  <c r="J27" i="260" s="1"/>
  <c r="D25" i="262"/>
  <c r="F19" i="262"/>
  <c r="I19" i="262"/>
  <c r="I19" i="260"/>
  <c r="J19" i="260"/>
  <c r="D17" i="262"/>
  <c r="H17" i="262"/>
  <c r="D52" i="260"/>
  <c r="F16" i="262"/>
  <c r="F22" i="260"/>
  <c r="J38" i="261"/>
  <c r="H44" i="261"/>
  <c r="D44" i="261"/>
  <c r="K24" i="261"/>
  <c r="D29" i="261"/>
  <c r="E29" i="261"/>
  <c r="H23" i="261"/>
  <c r="I50" i="262"/>
  <c r="I46" i="262"/>
  <c r="H40" i="262"/>
  <c r="E35" i="262"/>
  <c r="H35" i="262" s="1"/>
  <c r="J35" i="262" s="1"/>
  <c r="F30" i="262"/>
  <c r="I30" i="262"/>
  <c r="J30" i="262" s="1"/>
  <c r="H28" i="262"/>
  <c r="J28" i="262"/>
  <c r="F26" i="262"/>
  <c r="I26" i="262"/>
  <c r="J26" i="262" s="1"/>
  <c r="K26" i="262" s="1"/>
  <c r="E23" i="262"/>
  <c r="D20" i="262"/>
  <c r="E19" i="262"/>
  <c r="I18" i="262"/>
  <c r="J18" i="262" s="1"/>
  <c r="K18" i="262" s="1"/>
  <c r="G17" i="262"/>
  <c r="I17" i="262" s="1"/>
  <c r="H16" i="262"/>
  <c r="I34" i="261"/>
  <c r="J34" i="261" s="1"/>
  <c r="F22" i="261"/>
  <c r="F52" i="261" s="1"/>
  <c r="I22" i="261"/>
  <c r="E22" i="261"/>
  <c r="E50" i="262"/>
  <c r="F49" i="262"/>
  <c r="I49" i="262" s="1"/>
  <c r="G48" i="262"/>
  <c r="D47" i="262"/>
  <c r="H47" i="262" s="1"/>
  <c r="J47" i="262"/>
  <c r="E46" i="262"/>
  <c r="H46" i="262"/>
  <c r="J46" i="262" s="1"/>
  <c r="K46" i="262" s="1"/>
  <c r="F45" i="262"/>
  <c r="D43" i="262"/>
  <c r="H43" i="262"/>
  <c r="J43" i="262" s="1"/>
  <c r="E42" i="262"/>
  <c r="H42" i="262" s="1"/>
  <c r="J42" i="262" s="1"/>
  <c r="F41" i="262"/>
  <c r="I41" i="262" s="1"/>
  <c r="G40" i="262"/>
  <c r="E38" i="262"/>
  <c r="G36" i="262"/>
  <c r="I33" i="262"/>
  <c r="J33" i="262"/>
  <c r="K33" i="262" s="1"/>
  <c r="H19" i="262"/>
  <c r="J19" i="262"/>
  <c r="J33" i="261"/>
  <c r="J16" i="261"/>
  <c r="D22" i="261"/>
  <c r="D52" i="261" s="1"/>
  <c r="I11" i="238"/>
  <c r="I15" i="238" s="1"/>
  <c r="I12" i="238"/>
  <c r="I13" i="238"/>
  <c r="I14" i="238"/>
  <c r="F15" i="238"/>
  <c r="G15" i="238"/>
  <c r="H15" i="238"/>
  <c r="I16" i="238"/>
  <c r="I17" i="238"/>
  <c r="I18" i="238"/>
  <c r="I19" i="238"/>
  <c r="E20" i="238"/>
  <c r="G20" i="238"/>
  <c r="H20" i="238"/>
  <c r="I21" i="238"/>
  <c r="I22" i="238"/>
  <c r="I23" i="238"/>
  <c r="I24" i="238"/>
  <c r="E25" i="238"/>
  <c r="F25" i="238"/>
  <c r="H25" i="238"/>
  <c r="I26" i="238"/>
  <c r="I27" i="238"/>
  <c r="I28" i="238"/>
  <c r="I29" i="238"/>
  <c r="E30" i="238"/>
  <c r="F30" i="238"/>
  <c r="G30" i="238"/>
  <c r="E31" i="238"/>
  <c r="F31" i="238"/>
  <c r="I31" i="238"/>
  <c r="G31" i="238"/>
  <c r="H31" i="238"/>
  <c r="E32" i="238"/>
  <c r="F32" i="238"/>
  <c r="G32" i="238"/>
  <c r="H32" i="238"/>
  <c r="E33" i="238"/>
  <c r="E35" i="238" s="1"/>
  <c r="F33" i="238"/>
  <c r="G33" i="238"/>
  <c r="H33" i="238"/>
  <c r="E34" i="238"/>
  <c r="I34" i="238" s="1"/>
  <c r="F34" i="238"/>
  <c r="G34" i="238"/>
  <c r="H34" i="238"/>
  <c r="G35" i="238"/>
  <c r="K34" i="254"/>
  <c r="K23" i="257"/>
  <c r="K18" i="263"/>
  <c r="K34" i="262"/>
  <c r="K50" i="260"/>
  <c r="K32" i="259"/>
  <c r="K46" i="257"/>
  <c r="K47" i="256"/>
  <c r="K21" i="259"/>
  <c r="K48" i="256"/>
  <c r="K19" i="254"/>
  <c r="K22" i="239"/>
  <c r="K34" i="259"/>
  <c r="K27" i="262"/>
  <c r="K26" i="260"/>
  <c r="K34" i="257"/>
  <c r="K36" i="259"/>
  <c r="K19" i="257"/>
  <c r="K30" i="259"/>
  <c r="K37" i="256"/>
  <c r="K39" i="255"/>
  <c r="K35" i="256"/>
  <c r="G22" i="262"/>
  <c r="I38" i="262"/>
  <c r="K16" i="261"/>
  <c r="E44" i="262"/>
  <c r="K43" i="262"/>
  <c r="K28" i="262"/>
  <c r="K30" i="260"/>
  <c r="K32" i="261"/>
  <c r="K31" i="260"/>
  <c r="H50" i="262"/>
  <c r="J50" i="262"/>
  <c r="J23" i="258"/>
  <c r="H29" i="258"/>
  <c r="K40" i="258"/>
  <c r="F22" i="259"/>
  <c r="F52" i="259" s="1"/>
  <c r="I16" i="259"/>
  <c r="K25" i="257"/>
  <c r="K33" i="259"/>
  <c r="H16" i="256"/>
  <c r="D22" i="256"/>
  <c r="H20" i="256"/>
  <c r="H29" i="260"/>
  <c r="J24" i="260"/>
  <c r="K28" i="260"/>
  <c r="K40" i="260"/>
  <c r="K21" i="257"/>
  <c r="K43" i="259"/>
  <c r="H51" i="258"/>
  <c r="K26" i="259"/>
  <c r="K32" i="257"/>
  <c r="K43" i="257"/>
  <c r="K47" i="257"/>
  <c r="J38" i="255"/>
  <c r="K39" i="254"/>
  <c r="K43" i="260"/>
  <c r="H18" i="259"/>
  <c r="J50" i="259"/>
  <c r="J18" i="256"/>
  <c r="F29" i="256"/>
  <c r="I23" i="256"/>
  <c r="I29" i="256"/>
  <c r="K28" i="255"/>
  <c r="K26" i="256"/>
  <c r="H38" i="256"/>
  <c r="K26" i="258"/>
  <c r="J40" i="257"/>
  <c r="E52" i="254"/>
  <c r="E22" i="259"/>
  <c r="K17" i="254"/>
  <c r="K50" i="254"/>
  <c r="K21" i="253"/>
  <c r="J19" i="253"/>
  <c r="D29" i="263"/>
  <c r="H23" i="263"/>
  <c r="K26" i="251"/>
  <c r="K36" i="255"/>
  <c r="J17" i="253"/>
  <c r="H38" i="253"/>
  <c r="D44" i="253"/>
  <c r="K20" i="251"/>
  <c r="J32" i="253"/>
  <c r="K36" i="251"/>
  <c r="J43" i="253"/>
  <c r="J17" i="263"/>
  <c r="F29" i="253"/>
  <c r="I23" i="253"/>
  <c r="I29" i="253" s="1"/>
  <c r="I20" i="253"/>
  <c r="J20" i="253"/>
  <c r="H26" i="253"/>
  <c r="J47" i="263"/>
  <c r="K50" i="251"/>
  <c r="I52" i="250"/>
  <c r="I46" i="253"/>
  <c r="J46" i="253"/>
  <c r="H48" i="253"/>
  <c r="I50" i="253"/>
  <c r="K22" i="245"/>
  <c r="J44" i="240"/>
  <c r="K38" i="240"/>
  <c r="K25" i="239"/>
  <c r="K19" i="240"/>
  <c r="K35" i="262"/>
  <c r="H29" i="261"/>
  <c r="J23" i="261"/>
  <c r="K47" i="262"/>
  <c r="K33" i="261"/>
  <c r="K19" i="262"/>
  <c r="K31" i="262"/>
  <c r="F51" i="262"/>
  <c r="I45" i="262"/>
  <c r="K38" i="261"/>
  <c r="J17" i="262"/>
  <c r="K27" i="260"/>
  <c r="K17" i="261"/>
  <c r="K26" i="261"/>
  <c r="K36" i="261"/>
  <c r="J23" i="260"/>
  <c r="I29" i="260"/>
  <c r="G51" i="262"/>
  <c r="D51" i="262"/>
  <c r="H45" i="262"/>
  <c r="K25" i="258"/>
  <c r="K48" i="258"/>
  <c r="J30" i="257"/>
  <c r="K49" i="257"/>
  <c r="I40" i="262"/>
  <c r="J40" i="262" s="1"/>
  <c r="K40" i="262" s="1"/>
  <c r="J45" i="257"/>
  <c r="J16" i="260"/>
  <c r="J17" i="257"/>
  <c r="H38" i="259"/>
  <c r="H19" i="256"/>
  <c r="J19" i="256" s="1"/>
  <c r="H38" i="262"/>
  <c r="K39" i="260"/>
  <c r="E44" i="259"/>
  <c r="K24" i="256"/>
  <c r="I22" i="255"/>
  <c r="I52" i="255" s="1"/>
  <c r="K40" i="255"/>
  <c r="J18" i="258"/>
  <c r="H22" i="258"/>
  <c r="K46" i="255"/>
  <c r="J16" i="254"/>
  <c r="J28" i="256"/>
  <c r="K25" i="255"/>
  <c r="J45" i="255"/>
  <c r="I17" i="256"/>
  <c r="E29" i="253"/>
  <c r="K19" i="263"/>
  <c r="I21" i="263"/>
  <c r="J21" i="263" s="1"/>
  <c r="I25" i="263"/>
  <c r="J27" i="253"/>
  <c r="K30" i="251"/>
  <c r="K20" i="254"/>
  <c r="J49" i="254"/>
  <c r="H18" i="253"/>
  <c r="J18" i="253"/>
  <c r="G29" i="253"/>
  <c r="J28" i="253"/>
  <c r="I34" i="253"/>
  <c r="K35" i="251"/>
  <c r="K39" i="251"/>
  <c r="J32" i="256"/>
  <c r="J40" i="254"/>
  <c r="I45" i="256"/>
  <c r="I51" i="256" s="1"/>
  <c r="F51" i="256"/>
  <c r="I16" i="253"/>
  <c r="F22" i="253"/>
  <c r="F52" i="253" s="1"/>
  <c r="F29" i="263"/>
  <c r="H40" i="253"/>
  <c r="J40" i="253"/>
  <c r="I20" i="263"/>
  <c r="I22" i="263"/>
  <c r="H26" i="263"/>
  <c r="J26" i="263"/>
  <c r="J42" i="263"/>
  <c r="J46" i="263"/>
  <c r="I47" i="253"/>
  <c r="H49" i="253"/>
  <c r="J49" i="253" s="1"/>
  <c r="K32" i="252"/>
  <c r="H45" i="253"/>
  <c r="D51" i="253"/>
  <c r="I48" i="253"/>
  <c r="J47" i="251"/>
  <c r="H51" i="251"/>
  <c r="H44" i="252"/>
  <c r="I51" i="251"/>
  <c r="I46" i="263"/>
  <c r="H48" i="263"/>
  <c r="J48" i="263" s="1"/>
  <c r="I50" i="263"/>
  <c r="J50" i="263" s="1"/>
  <c r="K50" i="263" s="1"/>
  <c r="K43" i="248"/>
  <c r="K50" i="243"/>
  <c r="K48" i="241"/>
  <c r="K39" i="240"/>
  <c r="H52" i="239"/>
  <c r="K37" i="239"/>
  <c r="K29" i="250"/>
  <c r="K44" i="247"/>
  <c r="K22" i="244"/>
  <c r="K22" i="240"/>
  <c r="J45" i="251"/>
  <c r="K44" i="249"/>
  <c r="K47" i="241"/>
  <c r="K23" i="240"/>
  <c r="J29" i="240"/>
  <c r="K51" i="240"/>
  <c r="K19" i="260"/>
  <c r="K35" i="260"/>
  <c r="K48" i="260"/>
  <c r="H51" i="261"/>
  <c r="J45" i="261"/>
  <c r="K17" i="258"/>
  <c r="J38" i="258"/>
  <c r="I22" i="257"/>
  <c r="J16" i="257"/>
  <c r="K28" i="257"/>
  <c r="K31" i="259"/>
  <c r="K41" i="258"/>
  <c r="E51" i="259"/>
  <c r="K35" i="258"/>
  <c r="K41" i="257"/>
  <c r="K21" i="254"/>
  <c r="K30" i="256"/>
  <c r="K20" i="260"/>
  <c r="H45" i="259"/>
  <c r="K17" i="259"/>
  <c r="H44" i="257"/>
  <c r="I39" i="262"/>
  <c r="J39" i="262"/>
  <c r="F44" i="262"/>
  <c r="K16" i="258"/>
  <c r="I20" i="259"/>
  <c r="J20" i="259" s="1"/>
  <c r="E22" i="256"/>
  <c r="K27" i="257"/>
  <c r="K37" i="254"/>
  <c r="K43" i="256"/>
  <c r="K33" i="257"/>
  <c r="I45" i="259"/>
  <c r="I51" i="259" s="1"/>
  <c r="F51" i="259"/>
  <c r="H45" i="256"/>
  <c r="J49" i="256"/>
  <c r="G22" i="253"/>
  <c r="G52" i="253" s="1"/>
  <c r="K27" i="263"/>
  <c r="K39" i="263"/>
  <c r="I20" i="256"/>
  <c r="K28" i="254"/>
  <c r="I24" i="253"/>
  <c r="K35" i="253"/>
  <c r="J28" i="263"/>
  <c r="H36" i="253"/>
  <c r="J36" i="253"/>
  <c r="H23" i="259"/>
  <c r="D29" i="259"/>
  <c r="K19" i="255"/>
  <c r="K42" i="255"/>
  <c r="J32" i="254"/>
  <c r="K31" i="253"/>
  <c r="J37" i="253"/>
  <c r="E22" i="253"/>
  <c r="H25" i="253"/>
  <c r="J25" i="253"/>
  <c r="G22" i="256"/>
  <c r="F22" i="263"/>
  <c r="J38" i="263"/>
  <c r="J42" i="251"/>
  <c r="K49" i="263"/>
  <c r="D51" i="263"/>
  <c r="J50" i="253"/>
  <c r="K39" i="250"/>
  <c r="K50" i="249"/>
  <c r="K46" i="251"/>
  <c r="J38" i="252"/>
  <c r="F51" i="253"/>
  <c r="I45" i="253"/>
  <c r="K51" i="242"/>
  <c r="K29" i="243"/>
  <c r="J52" i="241"/>
  <c r="L48" i="241"/>
  <c r="K44" i="241"/>
  <c r="K44" i="243"/>
  <c r="K30" i="240"/>
  <c r="K33" i="239"/>
  <c r="K34" i="261"/>
  <c r="K32" i="260"/>
  <c r="H23" i="262"/>
  <c r="I16" i="262"/>
  <c r="K30" i="262"/>
  <c r="F29" i="262"/>
  <c r="I23" i="262"/>
  <c r="K32" i="262"/>
  <c r="K45" i="260"/>
  <c r="K31" i="257"/>
  <c r="K37" i="257"/>
  <c r="I22" i="260"/>
  <c r="I36" i="262"/>
  <c r="J36" i="262" s="1"/>
  <c r="K36" i="262" s="1"/>
  <c r="I48" i="262"/>
  <c r="J48" i="262" s="1"/>
  <c r="K48" i="262" s="1"/>
  <c r="K49" i="258"/>
  <c r="K42" i="259"/>
  <c r="E22" i="262"/>
  <c r="K47" i="260"/>
  <c r="K35" i="257"/>
  <c r="J41" i="259"/>
  <c r="K47" i="259"/>
  <c r="K16" i="255"/>
  <c r="K32" i="255"/>
  <c r="I16" i="256"/>
  <c r="F22" i="256"/>
  <c r="J17" i="256"/>
  <c r="J38" i="260"/>
  <c r="J45" i="258"/>
  <c r="D22" i="259"/>
  <c r="H16" i="259"/>
  <c r="J27" i="259"/>
  <c r="J24" i="255"/>
  <c r="K30" i="255"/>
  <c r="E44" i="256"/>
  <c r="E52" i="259"/>
  <c r="F44" i="259"/>
  <c r="K43" i="255"/>
  <c r="I22" i="254"/>
  <c r="K45" i="254"/>
  <c r="K41" i="253"/>
  <c r="G22" i="263"/>
  <c r="H23" i="253"/>
  <c r="D29" i="253"/>
  <c r="K27" i="251"/>
  <c r="K31" i="251"/>
  <c r="D22" i="253"/>
  <c r="D52" i="253" s="1"/>
  <c r="H16" i="253"/>
  <c r="H30" i="253"/>
  <c r="J30" i="253"/>
  <c r="J20" i="263"/>
  <c r="I26" i="253"/>
  <c r="J40" i="251"/>
  <c r="H29" i="257"/>
  <c r="K31" i="255"/>
  <c r="E44" i="253"/>
  <c r="E52" i="253" s="1"/>
  <c r="E22" i="263"/>
  <c r="J25" i="263"/>
  <c r="H24" i="253"/>
  <c r="J24" i="253" s="1"/>
  <c r="F44" i="253"/>
  <c r="I38" i="253"/>
  <c r="I42" i="253"/>
  <c r="J42" i="253" s="1"/>
  <c r="K42" i="253" s="1"/>
  <c r="K36" i="252"/>
  <c r="K51" i="250"/>
  <c r="K21" i="252"/>
  <c r="K26" i="252"/>
  <c r="J47" i="253"/>
  <c r="F51" i="263"/>
  <c r="I45" i="263"/>
  <c r="K26" i="240"/>
  <c r="K17" i="239"/>
  <c r="K29" i="249"/>
  <c r="K29" i="246"/>
  <c r="K22" i="241"/>
  <c r="L22" i="241"/>
  <c r="J52" i="240"/>
  <c r="L22" i="240" s="1"/>
  <c r="K44" i="244"/>
  <c r="K29" i="241"/>
  <c r="L29" i="241"/>
  <c r="K18" i="240"/>
  <c r="K34" i="240"/>
  <c r="F35" i="238"/>
  <c r="H133" i="225"/>
  <c r="G133" i="225"/>
  <c r="F133" i="225"/>
  <c r="E133" i="225"/>
  <c r="J132" i="225"/>
  <c r="I132" i="225"/>
  <c r="K132" i="225" s="1"/>
  <c r="J131" i="225"/>
  <c r="K131" i="225" s="1"/>
  <c r="I131" i="225"/>
  <c r="J130" i="225"/>
  <c r="I130" i="225"/>
  <c r="J129" i="225"/>
  <c r="K129" i="225"/>
  <c r="I129" i="225"/>
  <c r="J128" i="225"/>
  <c r="I128" i="225"/>
  <c r="J127" i="225"/>
  <c r="I127" i="225"/>
  <c r="J126" i="225"/>
  <c r="I126" i="225"/>
  <c r="K126" i="225" s="1"/>
  <c r="J125" i="225"/>
  <c r="I125" i="225"/>
  <c r="K125" i="225" s="1"/>
  <c r="J124" i="225"/>
  <c r="I124" i="225"/>
  <c r="K124" i="225"/>
  <c r="J123" i="225"/>
  <c r="I123" i="225"/>
  <c r="K123" i="225" s="1"/>
  <c r="J122" i="225"/>
  <c r="I122" i="225"/>
  <c r="J121" i="225"/>
  <c r="I121" i="225"/>
  <c r="H117" i="225"/>
  <c r="G117" i="225"/>
  <c r="F117" i="225"/>
  <c r="E117" i="225"/>
  <c r="J116" i="225"/>
  <c r="I116" i="225"/>
  <c r="J115" i="225"/>
  <c r="I115" i="225"/>
  <c r="J114" i="225"/>
  <c r="K114" i="225" s="1"/>
  <c r="I114" i="225"/>
  <c r="J113" i="225"/>
  <c r="I113" i="225"/>
  <c r="J112" i="225"/>
  <c r="I112" i="225"/>
  <c r="K112" i="225" s="1"/>
  <c r="J111" i="225"/>
  <c r="I111" i="225"/>
  <c r="K111" i="225" s="1"/>
  <c r="J110" i="225"/>
  <c r="I110" i="225"/>
  <c r="K110" i="225" s="1"/>
  <c r="J109" i="225"/>
  <c r="I109" i="225"/>
  <c r="J108" i="225"/>
  <c r="K108" i="225" s="1"/>
  <c r="I108" i="225"/>
  <c r="J107" i="225"/>
  <c r="K107" i="225"/>
  <c r="I107" i="225"/>
  <c r="J106" i="225"/>
  <c r="I106" i="225"/>
  <c r="K106" i="225"/>
  <c r="J105" i="225"/>
  <c r="I105" i="225"/>
  <c r="H101" i="225"/>
  <c r="G101" i="225"/>
  <c r="F101" i="225"/>
  <c r="E101" i="225"/>
  <c r="J100" i="225"/>
  <c r="I100" i="225"/>
  <c r="J99" i="225"/>
  <c r="I99" i="225"/>
  <c r="K99" i="225" s="1"/>
  <c r="J98" i="225"/>
  <c r="I98" i="225"/>
  <c r="J97" i="225"/>
  <c r="I97" i="225"/>
  <c r="K97" i="225"/>
  <c r="J96" i="225"/>
  <c r="K96" i="225"/>
  <c r="I96" i="225"/>
  <c r="J95" i="225"/>
  <c r="K95" i="225" s="1"/>
  <c r="I95" i="225"/>
  <c r="J94" i="225"/>
  <c r="I94" i="225"/>
  <c r="K94" i="225" s="1"/>
  <c r="J93" i="225"/>
  <c r="I93" i="225"/>
  <c r="K93" i="225"/>
  <c r="J92" i="225"/>
  <c r="I92" i="225"/>
  <c r="J91" i="225"/>
  <c r="K91" i="225"/>
  <c r="I91" i="225"/>
  <c r="J90" i="225"/>
  <c r="I90" i="225"/>
  <c r="K90" i="225"/>
  <c r="J89" i="225"/>
  <c r="I89" i="225"/>
  <c r="H85" i="225"/>
  <c r="G85" i="225"/>
  <c r="F85" i="225"/>
  <c r="E85" i="225"/>
  <c r="J84" i="225"/>
  <c r="K84" i="225" s="1"/>
  <c r="I84" i="225"/>
  <c r="J83" i="225"/>
  <c r="I83" i="225"/>
  <c r="K83" i="225" s="1"/>
  <c r="J82" i="225"/>
  <c r="I82" i="225"/>
  <c r="K82" i="225"/>
  <c r="J81" i="225"/>
  <c r="I81" i="225"/>
  <c r="J80" i="225"/>
  <c r="K80" i="225"/>
  <c r="I80" i="225"/>
  <c r="J79" i="225"/>
  <c r="I79" i="225"/>
  <c r="K79" i="225"/>
  <c r="J78" i="225"/>
  <c r="I78" i="225"/>
  <c r="J77" i="225"/>
  <c r="I77" i="225"/>
  <c r="J76" i="225"/>
  <c r="K76" i="225" s="1"/>
  <c r="I76" i="225"/>
  <c r="J75" i="225"/>
  <c r="K75" i="225" s="1"/>
  <c r="I75" i="225"/>
  <c r="J74" i="225"/>
  <c r="I74" i="225"/>
  <c r="K74" i="225" s="1"/>
  <c r="J73" i="225"/>
  <c r="I73" i="225"/>
  <c r="I85" i="225"/>
  <c r="J69" i="225"/>
  <c r="B69" i="225"/>
  <c r="J43" i="225"/>
  <c r="B43" i="225"/>
  <c r="H133" i="224"/>
  <c r="G133" i="224"/>
  <c r="F133" i="224"/>
  <c r="E133" i="224"/>
  <c r="J132" i="224"/>
  <c r="I132" i="224"/>
  <c r="J131" i="224"/>
  <c r="I131" i="224"/>
  <c r="J130" i="224"/>
  <c r="I130" i="224"/>
  <c r="J129" i="224"/>
  <c r="K129" i="224"/>
  <c r="I129" i="224"/>
  <c r="J128" i="224"/>
  <c r="I128" i="224"/>
  <c r="K128" i="224" s="1"/>
  <c r="J127" i="224"/>
  <c r="I127" i="224"/>
  <c r="K127" i="224" s="1"/>
  <c r="J126" i="224"/>
  <c r="K126" i="224" s="1"/>
  <c r="I126" i="224"/>
  <c r="J125" i="224"/>
  <c r="I125" i="224"/>
  <c r="J124" i="224"/>
  <c r="K124" i="224"/>
  <c r="I124" i="224"/>
  <c r="J123" i="224"/>
  <c r="I123" i="224"/>
  <c r="J122" i="224"/>
  <c r="I122" i="224"/>
  <c r="J121" i="224"/>
  <c r="I121" i="224"/>
  <c r="K121" i="224" s="1"/>
  <c r="H117" i="224"/>
  <c r="G117" i="224"/>
  <c r="F117" i="224"/>
  <c r="E117" i="224"/>
  <c r="J116" i="224"/>
  <c r="I116" i="224"/>
  <c r="J115" i="224"/>
  <c r="I115" i="224"/>
  <c r="J114" i="224"/>
  <c r="K114" i="224"/>
  <c r="I114" i="224"/>
  <c r="J113" i="224"/>
  <c r="I113" i="224"/>
  <c r="K113" i="224" s="1"/>
  <c r="J112" i="224"/>
  <c r="I112" i="224"/>
  <c r="K112" i="224" s="1"/>
  <c r="J111" i="224"/>
  <c r="K111" i="224" s="1"/>
  <c r="I111" i="224"/>
  <c r="J110" i="224"/>
  <c r="I110" i="224"/>
  <c r="J109" i="224"/>
  <c r="I109" i="224"/>
  <c r="K109" i="224" s="1"/>
  <c r="L109" i="224" s="1"/>
  <c r="J108" i="224"/>
  <c r="I108" i="224"/>
  <c r="J107" i="224"/>
  <c r="I107" i="224"/>
  <c r="J106" i="224"/>
  <c r="K106" i="224"/>
  <c r="I106" i="224"/>
  <c r="J105" i="224"/>
  <c r="I105" i="224"/>
  <c r="H101" i="224"/>
  <c r="G101" i="224"/>
  <c r="F101" i="224"/>
  <c r="E101" i="224"/>
  <c r="J100" i="224"/>
  <c r="I100" i="224"/>
  <c r="K100" i="224"/>
  <c r="J99" i="224"/>
  <c r="I99" i="224"/>
  <c r="J98" i="224"/>
  <c r="K98" i="224"/>
  <c r="L98" i="224" s="1"/>
  <c r="I98" i="224"/>
  <c r="J97" i="224"/>
  <c r="I97" i="224"/>
  <c r="J96" i="224"/>
  <c r="I96" i="224"/>
  <c r="J95" i="224"/>
  <c r="K95" i="224"/>
  <c r="I95" i="224"/>
  <c r="J94" i="224"/>
  <c r="I94" i="224"/>
  <c r="K94" i="224"/>
  <c r="J93" i="224"/>
  <c r="I93" i="224"/>
  <c r="K93" i="224" s="1"/>
  <c r="J92" i="224"/>
  <c r="K92" i="224" s="1"/>
  <c r="I92" i="224"/>
  <c r="J91" i="224"/>
  <c r="I91" i="224"/>
  <c r="J90" i="224"/>
  <c r="I90" i="224"/>
  <c r="K90" i="224" s="1"/>
  <c r="L90" i="224" s="1"/>
  <c r="J89" i="224"/>
  <c r="I89" i="224"/>
  <c r="H85" i="224"/>
  <c r="G85" i="224"/>
  <c r="F85" i="224"/>
  <c r="E85" i="224"/>
  <c r="J84" i="224"/>
  <c r="I84" i="224"/>
  <c r="J83" i="224"/>
  <c r="I83" i="224"/>
  <c r="K83" i="224" s="1"/>
  <c r="J82" i="224"/>
  <c r="I82" i="224"/>
  <c r="J81" i="224"/>
  <c r="I81" i="224"/>
  <c r="K81" i="224"/>
  <c r="J80" i="224"/>
  <c r="K80" i="224"/>
  <c r="I80" i="224"/>
  <c r="J79" i="224"/>
  <c r="K79" i="224" s="1"/>
  <c r="I79" i="224"/>
  <c r="J78" i="224"/>
  <c r="I78" i="224"/>
  <c r="J77" i="224"/>
  <c r="I77" i="224"/>
  <c r="K77" i="224" s="1"/>
  <c r="J76" i="224"/>
  <c r="I76" i="224"/>
  <c r="K76" i="224" s="1"/>
  <c r="J75" i="224"/>
  <c r="I75" i="224"/>
  <c r="K75" i="224" s="1"/>
  <c r="L75" i="224" s="1"/>
  <c r="J74" i="224"/>
  <c r="I74" i="224"/>
  <c r="K74" i="224" s="1"/>
  <c r="J73" i="224"/>
  <c r="I73" i="224"/>
  <c r="I85" i="224"/>
  <c r="J69" i="224"/>
  <c r="B69" i="224"/>
  <c r="J43" i="224"/>
  <c r="B43" i="224"/>
  <c r="H133" i="223"/>
  <c r="G133" i="223"/>
  <c r="F133" i="223"/>
  <c r="E133" i="223"/>
  <c r="J132" i="223"/>
  <c r="I132" i="223"/>
  <c r="K132" i="223" s="1"/>
  <c r="J131" i="223"/>
  <c r="I131" i="223"/>
  <c r="J130" i="223"/>
  <c r="I130" i="223"/>
  <c r="K130" i="223"/>
  <c r="J129" i="223"/>
  <c r="K129" i="223"/>
  <c r="I129" i="223"/>
  <c r="J128" i="223"/>
  <c r="K128" i="223" s="1"/>
  <c r="I128" i="223"/>
  <c r="J127" i="223"/>
  <c r="I127" i="223"/>
  <c r="K127" i="223" s="1"/>
  <c r="J126" i="223"/>
  <c r="I126" i="223"/>
  <c r="K126" i="223"/>
  <c r="J125" i="223"/>
  <c r="I125" i="223"/>
  <c r="J124" i="223"/>
  <c r="K124" i="223"/>
  <c r="I124" i="223"/>
  <c r="J123" i="223"/>
  <c r="I123" i="223"/>
  <c r="K123" i="223"/>
  <c r="J122" i="223"/>
  <c r="I122" i="223"/>
  <c r="J121" i="223"/>
  <c r="I121" i="223"/>
  <c r="H117" i="223"/>
  <c r="G117" i="223"/>
  <c r="F117" i="223"/>
  <c r="E117" i="223"/>
  <c r="J116" i="223"/>
  <c r="I116" i="223"/>
  <c r="J115" i="223"/>
  <c r="I115" i="223"/>
  <c r="K115" i="223" s="1"/>
  <c r="J114" i="223"/>
  <c r="I114" i="223"/>
  <c r="K114" i="223" s="1"/>
  <c r="J113" i="223"/>
  <c r="I113" i="223"/>
  <c r="K113" i="223" s="1"/>
  <c r="J112" i="223"/>
  <c r="K112" i="223" s="1"/>
  <c r="I112" i="223"/>
  <c r="J111" i="223"/>
  <c r="I111" i="223"/>
  <c r="K111" i="223" s="1"/>
  <c r="J110" i="223"/>
  <c r="I110" i="223"/>
  <c r="J109" i="223"/>
  <c r="K109" i="223" s="1"/>
  <c r="L109" i="223" s="1"/>
  <c r="I109" i="223"/>
  <c r="J108" i="223"/>
  <c r="K108" i="223" s="1"/>
  <c r="I108" i="223"/>
  <c r="J107" i="223"/>
  <c r="I107" i="223"/>
  <c r="J106" i="223"/>
  <c r="I106" i="223"/>
  <c r="J105" i="223"/>
  <c r="I105" i="223"/>
  <c r="K105" i="223" s="1"/>
  <c r="H101" i="223"/>
  <c r="G101" i="223"/>
  <c r="F101" i="223"/>
  <c r="E101" i="223"/>
  <c r="J100" i="223"/>
  <c r="I100" i="223"/>
  <c r="K100" i="223"/>
  <c r="J99" i="223"/>
  <c r="I99" i="223"/>
  <c r="J98" i="223"/>
  <c r="K98" i="223"/>
  <c r="I98" i="223"/>
  <c r="J97" i="223"/>
  <c r="I97" i="223"/>
  <c r="K97" i="223"/>
  <c r="J96" i="223"/>
  <c r="I96" i="223"/>
  <c r="J95" i="223"/>
  <c r="I95" i="223"/>
  <c r="J94" i="223"/>
  <c r="K94" i="223" s="1"/>
  <c r="I94" i="223"/>
  <c r="J93" i="223"/>
  <c r="K93" i="223" s="1"/>
  <c r="I93" i="223"/>
  <c r="J92" i="223"/>
  <c r="I92" i="223"/>
  <c r="K92" i="223" s="1"/>
  <c r="J91" i="223"/>
  <c r="I91" i="223"/>
  <c r="J90" i="223"/>
  <c r="I90" i="223"/>
  <c r="J89" i="223"/>
  <c r="I89" i="223"/>
  <c r="H85" i="223"/>
  <c r="G85" i="223"/>
  <c r="F85" i="223"/>
  <c r="E85" i="223"/>
  <c r="J84" i="223"/>
  <c r="I84" i="223"/>
  <c r="K84" i="223" s="1"/>
  <c r="J83" i="223"/>
  <c r="I83" i="223"/>
  <c r="K83" i="223" s="1"/>
  <c r="L83" i="223" s="1"/>
  <c r="J82" i="223"/>
  <c r="I82" i="223"/>
  <c r="K82" i="223" s="1"/>
  <c r="J81" i="223"/>
  <c r="I81" i="223"/>
  <c r="K81" i="223"/>
  <c r="J80" i="223"/>
  <c r="I80" i="223"/>
  <c r="J79" i="223"/>
  <c r="I79" i="223"/>
  <c r="K79" i="223" s="1"/>
  <c r="J78" i="223"/>
  <c r="I78" i="223"/>
  <c r="J77" i="223"/>
  <c r="K77" i="223" s="1"/>
  <c r="I77" i="223"/>
  <c r="J76" i="223"/>
  <c r="K76" i="223"/>
  <c r="I76" i="223"/>
  <c r="J75" i="223"/>
  <c r="I75" i="223"/>
  <c r="K75" i="223" s="1"/>
  <c r="J74" i="223"/>
  <c r="I74" i="223"/>
  <c r="K74" i="223" s="1"/>
  <c r="J73" i="223"/>
  <c r="I73" i="223"/>
  <c r="J69" i="223"/>
  <c r="B69" i="223"/>
  <c r="J43" i="223"/>
  <c r="B43" i="223"/>
  <c r="H133" i="222"/>
  <c r="G133" i="222"/>
  <c r="F133" i="222"/>
  <c r="E133" i="222"/>
  <c r="J132" i="222"/>
  <c r="I132" i="222"/>
  <c r="K132" i="222"/>
  <c r="J131" i="222"/>
  <c r="I131" i="222"/>
  <c r="K131" i="222" s="1"/>
  <c r="J130" i="222"/>
  <c r="K130" i="222" s="1"/>
  <c r="I130" i="222"/>
  <c r="J129" i="222"/>
  <c r="I129" i="222"/>
  <c r="K129" i="222" s="1"/>
  <c r="J128" i="222"/>
  <c r="I128" i="222"/>
  <c r="J127" i="222"/>
  <c r="I127" i="222"/>
  <c r="J126" i="222"/>
  <c r="I126" i="222"/>
  <c r="J125" i="222"/>
  <c r="K125" i="222" s="1"/>
  <c r="I125" i="222"/>
  <c r="J124" i="222"/>
  <c r="I124" i="222"/>
  <c r="K124" i="222" s="1"/>
  <c r="J123" i="222"/>
  <c r="I123" i="222"/>
  <c r="K123" i="222"/>
  <c r="J122" i="222"/>
  <c r="I122" i="222"/>
  <c r="K122" i="222" s="1"/>
  <c r="J121" i="222"/>
  <c r="I121" i="222"/>
  <c r="K121" i="222" s="1"/>
  <c r="H117" i="222"/>
  <c r="G117" i="222"/>
  <c r="F117" i="222"/>
  <c r="E117" i="222"/>
  <c r="J116" i="222"/>
  <c r="I116" i="222"/>
  <c r="J115" i="222"/>
  <c r="K115" i="222"/>
  <c r="I115" i="222"/>
  <c r="K114" i="222"/>
  <c r="J114" i="222"/>
  <c r="I114" i="222"/>
  <c r="J113" i="222"/>
  <c r="I113" i="222"/>
  <c r="K113" i="222" s="1"/>
  <c r="J112" i="222"/>
  <c r="I112" i="222"/>
  <c r="K112" i="222"/>
  <c r="J111" i="222"/>
  <c r="I111" i="222"/>
  <c r="J110" i="222"/>
  <c r="K110" i="222"/>
  <c r="I110" i="222"/>
  <c r="J109" i="222"/>
  <c r="I109" i="222"/>
  <c r="J108" i="222"/>
  <c r="I108" i="222"/>
  <c r="J107" i="222"/>
  <c r="I107" i="222"/>
  <c r="K107" i="222" s="1"/>
  <c r="J106" i="222"/>
  <c r="I106" i="222"/>
  <c r="K106" i="222" s="1"/>
  <c r="J105" i="222"/>
  <c r="I105" i="222"/>
  <c r="H101" i="222"/>
  <c r="G101" i="222"/>
  <c r="F101" i="222"/>
  <c r="E101" i="222"/>
  <c r="J100" i="222"/>
  <c r="I100" i="222"/>
  <c r="J99" i="222"/>
  <c r="I99" i="222"/>
  <c r="K99" i="222" s="1"/>
  <c r="J98" i="222"/>
  <c r="I98" i="222"/>
  <c r="J97" i="222"/>
  <c r="I97" i="222"/>
  <c r="J96" i="222"/>
  <c r="K96" i="222"/>
  <c r="I96" i="222"/>
  <c r="J95" i="222"/>
  <c r="I95" i="222"/>
  <c r="K95" i="222"/>
  <c r="J94" i="222"/>
  <c r="I94" i="222"/>
  <c r="K94" i="222" s="1"/>
  <c r="J93" i="222"/>
  <c r="K93" i="222" s="1"/>
  <c r="I93" i="222"/>
  <c r="J92" i="222"/>
  <c r="I92" i="222"/>
  <c r="J91" i="222"/>
  <c r="I91" i="222"/>
  <c r="K91" i="222" s="1"/>
  <c r="J90" i="222"/>
  <c r="I90" i="222"/>
  <c r="J89" i="222"/>
  <c r="I89" i="222"/>
  <c r="K89" i="222"/>
  <c r="H85" i="222"/>
  <c r="G85" i="222"/>
  <c r="F85" i="222"/>
  <c r="E85" i="222"/>
  <c r="J84" i="222"/>
  <c r="I84" i="222"/>
  <c r="K84" i="222" s="1"/>
  <c r="J83" i="222"/>
  <c r="I83" i="222"/>
  <c r="J82" i="222"/>
  <c r="I82" i="222"/>
  <c r="K82" i="222"/>
  <c r="J81" i="222"/>
  <c r="K81" i="222"/>
  <c r="I81" i="222"/>
  <c r="J80" i="222"/>
  <c r="K80" i="222" s="1"/>
  <c r="I80" i="222"/>
  <c r="J79" i="222"/>
  <c r="I79" i="222"/>
  <c r="J78" i="222"/>
  <c r="I78" i="222"/>
  <c r="K78" i="222" s="1"/>
  <c r="J77" i="222"/>
  <c r="I77" i="222"/>
  <c r="K77" i="222" s="1"/>
  <c r="J76" i="222"/>
  <c r="I76" i="222"/>
  <c r="K76" i="222" s="1"/>
  <c r="J75" i="222"/>
  <c r="I75" i="222"/>
  <c r="K75" i="222"/>
  <c r="J74" i="222"/>
  <c r="I74" i="222"/>
  <c r="K74" i="222" s="1"/>
  <c r="J73" i="222"/>
  <c r="I73" i="222"/>
  <c r="J69" i="222"/>
  <c r="B69" i="222"/>
  <c r="J43" i="222"/>
  <c r="B43" i="222"/>
  <c r="H133" i="221"/>
  <c r="G133" i="221"/>
  <c r="F133" i="221"/>
  <c r="E133" i="221"/>
  <c r="J132" i="221"/>
  <c r="I132" i="221"/>
  <c r="J131" i="221"/>
  <c r="K131" i="221" s="1"/>
  <c r="I131" i="221"/>
  <c r="J130" i="221"/>
  <c r="I130" i="221"/>
  <c r="K130" i="221" s="1"/>
  <c r="J129" i="221"/>
  <c r="I129" i="221"/>
  <c r="K129" i="221"/>
  <c r="J128" i="221"/>
  <c r="K128" i="221"/>
  <c r="I128" i="221"/>
  <c r="J127" i="221"/>
  <c r="K127" i="221" s="1"/>
  <c r="I127" i="221"/>
  <c r="J126" i="221"/>
  <c r="I126" i="221"/>
  <c r="J125" i="221"/>
  <c r="I125" i="221"/>
  <c r="K125" i="221" s="1"/>
  <c r="J124" i="221"/>
  <c r="I124" i="221"/>
  <c r="J123" i="221"/>
  <c r="I123" i="221"/>
  <c r="K123" i="221"/>
  <c r="J122" i="221"/>
  <c r="I122" i="221"/>
  <c r="K122" i="221" s="1"/>
  <c r="J121" i="221"/>
  <c r="J133" i="221" s="1"/>
  <c r="I121" i="221"/>
  <c r="H117" i="221"/>
  <c r="G117" i="221"/>
  <c r="F117" i="221"/>
  <c r="E117" i="221"/>
  <c r="J116" i="221"/>
  <c r="I116" i="221"/>
  <c r="K116" i="221" s="1"/>
  <c r="J115" i="221"/>
  <c r="I115" i="221"/>
  <c r="J114" i="221"/>
  <c r="K114" i="221" s="1"/>
  <c r="I114" i="221"/>
  <c r="J113" i="221"/>
  <c r="I113" i="221"/>
  <c r="I117" i="221" s="1"/>
  <c r="J112" i="221"/>
  <c r="I112" i="221"/>
  <c r="K112" i="221" s="1"/>
  <c r="J111" i="221"/>
  <c r="K111" i="221" s="1"/>
  <c r="I111" i="221"/>
  <c r="J110" i="221"/>
  <c r="K110" i="221"/>
  <c r="I110" i="221"/>
  <c r="J109" i="221"/>
  <c r="I109" i="221"/>
  <c r="J108" i="221"/>
  <c r="I108" i="221"/>
  <c r="J107" i="221"/>
  <c r="I107" i="221"/>
  <c r="K107" i="221"/>
  <c r="J106" i="221"/>
  <c r="K106" i="221" s="1"/>
  <c r="I106" i="221"/>
  <c r="J105" i="221"/>
  <c r="I105" i="221"/>
  <c r="H101" i="221"/>
  <c r="G101" i="221"/>
  <c r="F101" i="221"/>
  <c r="E101" i="221"/>
  <c r="J100" i="221"/>
  <c r="I100" i="221"/>
  <c r="K100" i="221" s="1"/>
  <c r="J99" i="221"/>
  <c r="I99" i="221"/>
  <c r="K99" i="221" s="1"/>
  <c r="J98" i="221"/>
  <c r="I98" i="221"/>
  <c r="J97" i="221"/>
  <c r="I97" i="221"/>
  <c r="J96" i="221"/>
  <c r="I96" i="221"/>
  <c r="K96" i="221" s="1"/>
  <c r="K95" i="221"/>
  <c r="J95" i="221"/>
  <c r="I95" i="221"/>
  <c r="J94" i="221"/>
  <c r="I94" i="221"/>
  <c r="K94" i="221" s="1"/>
  <c r="J93" i="221"/>
  <c r="I93" i="221"/>
  <c r="K93" i="221"/>
  <c r="J92" i="221"/>
  <c r="I92" i="221"/>
  <c r="K92" i="221" s="1"/>
  <c r="J91" i="221"/>
  <c r="J101" i="221" s="1"/>
  <c r="I91" i="221"/>
  <c r="J90" i="221"/>
  <c r="I90" i="221"/>
  <c r="K90" i="221" s="1"/>
  <c r="J89" i="221"/>
  <c r="I89" i="221"/>
  <c r="H85" i="221"/>
  <c r="G85" i="221"/>
  <c r="F85" i="221"/>
  <c r="E85" i="221"/>
  <c r="J84" i="221"/>
  <c r="K84" i="221" s="1"/>
  <c r="I84" i="221"/>
  <c r="J83" i="221"/>
  <c r="I83" i="221"/>
  <c r="K83" i="221" s="1"/>
  <c r="J82" i="221"/>
  <c r="I82" i="221"/>
  <c r="K82" i="221"/>
  <c r="J81" i="221"/>
  <c r="I81" i="221"/>
  <c r="K81" i="221" s="1"/>
  <c r="J80" i="221"/>
  <c r="K80" i="221" s="1"/>
  <c r="I80" i="221"/>
  <c r="J79" i="221"/>
  <c r="I79" i="221"/>
  <c r="J78" i="221"/>
  <c r="I78" i="221"/>
  <c r="K78" i="221" s="1"/>
  <c r="J77" i="221"/>
  <c r="I77" i="221"/>
  <c r="K77" i="221" s="1"/>
  <c r="J76" i="221"/>
  <c r="K76" i="221"/>
  <c r="I76" i="221"/>
  <c r="J75" i="221"/>
  <c r="I75" i="221"/>
  <c r="K75" i="221"/>
  <c r="J74" i="221"/>
  <c r="I74" i="221"/>
  <c r="J73" i="221"/>
  <c r="I73" i="221"/>
  <c r="J69" i="221"/>
  <c r="B69" i="221"/>
  <c r="J43" i="221"/>
  <c r="B43" i="221"/>
  <c r="H133" i="220"/>
  <c r="G133" i="220"/>
  <c r="F133" i="220"/>
  <c r="E133" i="220"/>
  <c r="J132" i="220"/>
  <c r="K132" i="220"/>
  <c r="I132" i="220"/>
  <c r="J131" i="220"/>
  <c r="K131" i="220" s="1"/>
  <c r="I131" i="220"/>
  <c r="J130" i="220"/>
  <c r="I130" i="220"/>
  <c r="K130" i="220" s="1"/>
  <c r="L130" i="220" s="1"/>
  <c r="J129" i="220"/>
  <c r="I129" i="220"/>
  <c r="J128" i="220"/>
  <c r="I128" i="220"/>
  <c r="J127" i="220"/>
  <c r="I127" i="220"/>
  <c r="K127" i="220" s="1"/>
  <c r="J126" i="220"/>
  <c r="I126" i="220"/>
  <c r="K126" i="220"/>
  <c r="J125" i="220"/>
  <c r="I125" i="220"/>
  <c r="K125" i="220" s="1"/>
  <c r="L125" i="220" s="1"/>
  <c r="J124" i="220"/>
  <c r="K124" i="220"/>
  <c r="I124" i="220"/>
  <c r="J123" i="220"/>
  <c r="K123" i="220" s="1"/>
  <c r="I123" i="220"/>
  <c r="J122" i="220"/>
  <c r="K122" i="220" s="1"/>
  <c r="L122" i="220" s="1"/>
  <c r="I122" i="220"/>
  <c r="J121" i="220"/>
  <c r="I121" i="220"/>
  <c r="H117" i="220"/>
  <c r="G117" i="220"/>
  <c r="F117" i="220"/>
  <c r="E117" i="220"/>
  <c r="J116" i="220"/>
  <c r="I116" i="220"/>
  <c r="K116" i="220" s="1"/>
  <c r="J115" i="220"/>
  <c r="I115" i="220"/>
  <c r="J114" i="220"/>
  <c r="I114" i="220"/>
  <c r="K114" i="220"/>
  <c r="L114" i="220" s="1"/>
  <c r="J113" i="220"/>
  <c r="I113" i="220"/>
  <c r="J112" i="220"/>
  <c r="I112" i="220"/>
  <c r="K112" i="220" s="1"/>
  <c r="J111" i="220"/>
  <c r="I111" i="220"/>
  <c r="J110" i="220"/>
  <c r="I110" i="220"/>
  <c r="J109" i="220"/>
  <c r="K109" i="220"/>
  <c r="I109" i="220"/>
  <c r="J108" i="220"/>
  <c r="I108" i="220"/>
  <c r="K108" i="220" s="1"/>
  <c r="J107" i="220"/>
  <c r="I107" i="220"/>
  <c r="K107" i="220" s="1"/>
  <c r="L107" i="220" s="1"/>
  <c r="J106" i="220"/>
  <c r="I106" i="220"/>
  <c r="K106" i="220" s="1"/>
  <c r="J105" i="220"/>
  <c r="I105" i="220"/>
  <c r="H101" i="220"/>
  <c r="G101" i="220"/>
  <c r="F101" i="220"/>
  <c r="E101" i="220"/>
  <c r="J100" i="220"/>
  <c r="I100" i="220"/>
  <c r="J99" i="220"/>
  <c r="K99" i="220" s="1"/>
  <c r="I99" i="220"/>
  <c r="J98" i="220"/>
  <c r="K98" i="220"/>
  <c r="I98" i="220"/>
  <c r="J97" i="220"/>
  <c r="I97" i="220"/>
  <c r="K97" i="220"/>
  <c r="J96" i="220"/>
  <c r="I96" i="220"/>
  <c r="K96" i="220" s="1"/>
  <c r="L96" i="220" s="1"/>
  <c r="J95" i="220"/>
  <c r="I95" i="220"/>
  <c r="K95" i="220" s="1"/>
  <c r="L95" i="220" s="1"/>
  <c r="J94" i="220"/>
  <c r="I94" i="220"/>
  <c r="J93" i="220"/>
  <c r="I93" i="220"/>
  <c r="K93" i="220" s="1"/>
  <c r="J92" i="220"/>
  <c r="I92" i="220"/>
  <c r="K92" i="220"/>
  <c r="J91" i="220"/>
  <c r="I91" i="220"/>
  <c r="K91" i="220" s="1"/>
  <c r="L91" i="220" s="1"/>
  <c r="J90" i="220"/>
  <c r="K90" i="220"/>
  <c r="I90" i="220"/>
  <c r="J89" i="220"/>
  <c r="K89" i="220" s="1"/>
  <c r="I89" i="220"/>
  <c r="H85" i="220"/>
  <c r="G85" i="220"/>
  <c r="F85" i="220"/>
  <c r="E85" i="220"/>
  <c r="J84" i="220"/>
  <c r="I84" i="220"/>
  <c r="J83" i="220"/>
  <c r="I83" i="220"/>
  <c r="K83" i="220" s="1"/>
  <c r="J82" i="220"/>
  <c r="K82" i="220" s="1"/>
  <c r="I82" i="220"/>
  <c r="J81" i="220"/>
  <c r="I81" i="220"/>
  <c r="J80" i="220"/>
  <c r="I80" i="220"/>
  <c r="J79" i="220"/>
  <c r="K79" i="220"/>
  <c r="I79" i="220"/>
  <c r="J78" i="220"/>
  <c r="I78" i="220"/>
  <c r="K78" i="220"/>
  <c r="J77" i="220"/>
  <c r="I77" i="220"/>
  <c r="K77" i="220" s="1"/>
  <c r="J76" i="220"/>
  <c r="K76" i="220" s="1"/>
  <c r="L76" i="220" s="1"/>
  <c r="I76" i="220"/>
  <c r="J75" i="220"/>
  <c r="I75" i="220"/>
  <c r="K75" i="220" s="1"/>
  <c r="J74" i="220"/>
  <c r="I74" i="220"/>
  <c r="K74" i="220" s="1"/>
  <c r="J73" i="220"/>
  <c r="I73" i="220"/>
  <c r="J69" i="220"/>
  <c r="B69" i="220"/>
  <c r="J43" i="220"/>
  <c r="B43" i="220"/>
  <c r="H133" i="219"/>
  <c r="G133" i="219"/>
  <c r="F133" i="219"/>
  <c r="E133" i="219"/>
  <c r="J132" i="219"/>
  <c r="K132" i="219" s="1"/>
  <c r="M132" i="219" s="1"/>
  <c r="I132" i="219"/>
  <c r="J131" i="219"/>
  <c r="I131" i="219"/>
  <c r="J130" i="219"/>
  <c r="I130" i="219"/>
  <c r="K130" i="219"/>
  <c r="J129" i="219"/>
  <c r="K129" i="219"/>
  <c r="I129" i="219"/>
  <c r="J128" i="219"/>
  <c r="K128" i="219" s="1"/>
  <c r="L128" i="219" s="1"/>
  <c r="I128" i="219"/>
  <c r="J127" i="219"/>
  <c r="K127" i="219" s="1"/>
  <c r="I127" i="219"/>
  <c r="J126" i="219"/>
  <c r="I126" i="219"/>
  <c r="K126" i="219" s="1"/>
  <c r="J125" i="219"/>
  <c r="I125" i="219"/>
  <c r="J124" i="219"/>
  <c r="K124" i="219" s="1"/>
  <c r="M124" i="219" s="1"/>
  <c r="I124" i="219"/>
  <c r="J123" i="219"/>
  <c r="K123" i="219" s="1"/>
  <c r="I123" i="219"/>
  <c r="J122" i="219"/>
  <c r="I122" i="219"/>
  <c r="J121" i="219"/>
  <c r="I121" i="219"/>
  <c r="H117" i="219"/>
  <c r="G117" i="219"/>
  <c r="F117" i="219"/>
  <c r="E117" i="219"/>
  <c r="J116" i="219"/>
  <c r="I116" i="219"/>
  <c r="J115" i="219"/>
  <c r="I115" i="219"/>
  <c r="K115" i="219" s="1"/>
  <c r="J114" i="219"/>
  <c r="I114" i="219"/>
  <c r="K114" i="219" s="1"/>
  <c r="J113" i="219"/>
  <c r="I113" i="219"/>
  <c r="K113" i="219" s="1"/>
  <c r="L113" i="219" s="1"/>
  <c r="J112" i="219"/>
  <c r="I112" i="219"/>
  <c r="K112" i="219" s="1"/>
  <c r="J111" i="219"/>
  <c r="I111" i="219"/>
  <c r="K111" i="219"/>
  <c r="J110" i="219"/>
  <c r="I110" i="219"/>
  <c r="J109" i="219"/>
  <c r="K109" i="219"/>
  <c r="M109" i="219" s="1"/>
  <c r="I109" i="219"/>
  <c r="J108" i="219"/>
  <c r="I108" i="219"/>
  <c r="K108" i="219" s="1"/>
  <c r="J107" i="219"/>
  <c r="I107" i="219"/>
  <c r="J106" i="219"/>
  <c r="I106" i="219"/>
  <c r="J105" i="219"/>
  <c r="K105" i="219" s="1"/>
  <c r="L105" i="219" s="1"/>
  <c r="I105" i="219"/>
  <c r="H101" i="219"/>
  <c r="G101" i="219"/>
  <c r="F101" i="219"/>
  <c r="E101" i="219"/>
  <c r="J100" i="219"/>
  <c r="I100" i="219"/>
  <c r="K100" i="219"/>
  <c r="J99" i="219"/>
  <c r="I99" i="219"/>
  <c r="J98" i="219"/>
  <c r="K98" i="219"/>
  <c r="M98" i="219" s="1"/>
  <c r="I98" i="219"/>
  <c r="J97" i="219"/>
  <c r="I97" i="219"/>
  <c r="K97" i="219" s="1"/>
  <c r="J96" i="219"/>
  <c r="I96" i="219"/>
  <c r="J95" i="219"/>
  <c r="I95" i="219"/>
  <c r="J94" i="219"/>
  <c r="K94" i="219" s="1"/>
  <c r="M94" i="219" s="1"/>
  <c r="I94" i="219"/>
  <c r="J93" i="219"/>
  <c r="I93" i="219"/>
  <c r="K93" i="219"/>
  <c r="J92" i="219"/>
  <c r="I92" i="219"/>
  <c r="K92" i="219" s="1"/>
  <c r="J91" i="219"/>
  <c r="I91" i="219"/>
  <c r="J90" i="219"/>
  <c r="I90" i="219"/>
  <c r="K90" i="219"/>
  <c r="M90" i="219" s="1"/>
  <c r="J89" i="219"/>
  <c r="I89" i="219"/>
  <c r="H85" i="219"/>
  <c r="G85" i="219"/>
  <c r="F85" i="219"/>
  <c r="E85" i="219"/>
  <c r="J84" i="219"/>
  <c r="I84" i="219"/>
  <c r="J83" i="219"/>
  <c r="K83" i="219" s="1"/>
  <c r="L83" i="219" s="1"/>
  <c r="I83" i="219"/>
  <c r="J82" i="219"/>
  <c r="I82" i="219"/>
  <c r="K82" i="219"/>
  <c r="J81" i="219"/>
  <c r="I81" i="219"/>
  <c r="K81" i="219" s="1"/>
  <c r="J80" i="219"/>
  <c r="I80" i="219"/>
  <c r="J79" i="219"/>
  <c r="I79" i="219"/>
  <c r="J78" i="219"/>
  <c r="I78" i="219"/>
  <c r="J77" i="219"/>
  <c r="I77" i="219"/>
  <c r="J76" i="219"/>
  <c r="I76" i="219"/>
  <c r="K76" i="219" s="1"/>
  <c r="J75" i="219"/>
  <c r="I75" i="219"/>
  <c r="K75" i="219" s="1"/>
  <c r="L75" i="219" s="1"/>
  <c r="J74" i="219"/>
  <c r="I74" i="219"/>
  <c r="K74" i="219" s="1"/>
  <c r="J73" i="219"/>
  <c r="I73" i="219"/>
  <c r="B43" i="219"/>
  <c r="K46" i="253"/>
  <c r="K20" i="253"/>
  <c r="K39" i="262"/>
  <c r="K38" i="260"/>
  <c r="K49" i="256"/>
  <c r="K46" i="263"/>
  <c r="I22" i="253"/>
  <c r="I52" i="253" s="1"/>
  <c r="K50" i="259"/>
  <c r="J16" i="256"/>
  <c r="K50" i="262"/>
  <c r="L34" i="240"/>
  <c r="I44" i="253"/>
  <c r="K25" i="263"/>
  <c r="J16" i="253"/>
  <c r="H22" i="253"/>
  <c r="K17" i="256"/>
  <c r="K41" i="259"/>
  <c r="I51" i="253"/>
  <c r="K37" i="253"/>
  <c r="K28" i="263"/>
  <c r="J45" i="256"/>
  <c r="L51" i="240"/>
  <c r="K48" i="263"/>
  <c r="K42" i="263"/>
  <c r="K18" i="253"/>
  <c r="K30" i="257"/>
  <c r="J29" i="260"/>
  <c r="K23" i="260"/>
  <c r="J38" i="253"/>
  <c r="K40" i="257"/>
  <c r="J20" i="256"/>
  <c r="K40" i="251"/>
  <c r="J23" i="253"/>
  <c r="H29" i="253"/>
  <c r="J16" i="259"/>
  <c r="H22" i="259"/>
  <c r="L52" i="241"/>
  <c r="L38" i="241"/>
  <c r="L49" i="241"/>
  <c r="L20" i="241"/>
  <c r="L42" i="241"/>
  <c r="L33" i="241"/>
  <c r="L36" i="241"/>
  <c r="L40" i="241"/>
  <c r="L30" i="241"/>
  <c r="L32" i="241"/>
  <c r="L17" i="241"/>
  <c r="L31" i="241"/>
  <c r="L18" i="241"/>
  <c r="L25" i="241"/>
  <c r="L24" i="241"/>
  <c r="L28" i="241"/>
  <c r="L37" i="241"/>
  <c r="L26" i="241"/>
  <c r="L41" i="241"/>
  <c r="L34" i="241"/>
  <c r="L23" i="241"/>
  <c r="L21" i="241"/>
  <c r="L45" i="241"/>
  <c r="L27" i="241"/>
  <c r="L16" i="241"/>
  <c r="L43" i="241"/>
  <c r="L19" i="241"/>
  <c r="L50" i="241"/>
  <c r="L39" i="241"/>
  <c r="L35" i="241"/>
  <c r="L46" i="241"/>
  <c r="K32" i="256"/>
  <c r="K23" i="261"/>
  <c r="J29" i="261"/>
  <c r="I44" i="262"/>
  <c r="L52" i="240"/>
  <c r="K52" i="240"/>
  <c r="L47" i="240"/>
  <c r="L31" i="240"/>
  <c r="L35" i="240"/>
  <c r="L43" i="240"/>
  <c r="L25" i="240"/>
  <c r="L33" i="240"/>
  <c r="L46" i="240"/>
  <c r="L42" i="240"/>
  <c r="L45" i="240"/>
  <c r="L16" i="240"/>
  <c r="L37" i="240"/>
  <c r="L32" i="240"/>
  <c r="L17" i="240"/>
  <c r="L49" i="240"/>
  <c r="L28" i="240"/>
  <c r="L41" i="240"/>
  <c r="L36" i="240"/>
  <c r="L21" i="240"/>
  <c r="L50" i="240"/>
  <c r="L48" i="240"/>
  <c r="L24" i="240"/>
  <c r="L40" i="240"/>
  <c r="L27" i="240"/>
  <c r="L20" i="240"/>
  <c r="K20" i="263"/>
  <c r="K27" i="259"/>
  <c r="J23" i="262"/>
  <c r="L30" i="240"/>
  <c r="K50" i="253"/>
  <c r="K42" i="251"/>
  <c r="K25" i="253"/>
  <c r="K36" i="253"/>
  <c r="K20" i="259"/>
  <c r="K16" i="257"/>
  <c r="K38" i="258"/>
  <c r="L39" i="240"/>
  <c r="J45" i="253"/>
  <c r="H51" i="253"/>
  <c r="K49" i="253"/>
  <c r="K26" i="263"/>
  <c r="K28" i="253"/>
  <c r="K27" i="253"/>
  <c r="K21" i="263"/>
  <c r="K16" i="254"/>
  <c r="K18" i="258"/>
  <c r="J38" i="262"/>
  <c r="J38" i="259"/>
  <c r="K16" i="260"/>
  <c r="K45" i="257"/>
  <c r="J45" i="262"/>
  <c r="L19" i="240"/>
  <c r="K17" i="263"/>
  <c r="K17" i="253"/>
  <c r="K42" i="262"/>
  <c r="L44" i="241"/>
  <c r="J45" i="259"/>
  <c r="K40" i="253"/>
  <c r="K19" i="256"/>
  <c r="I51" i="262"/>
  <c r="K32" i="253"/>
  <c r="I51" i="263"/>
  <c r="K47" i="253"/>
  <c r="K24" i="253"/>
  <c r="K30" i="253"/>
  <c r="K24" i="255"/>
  <c r="K45" i="258"/>
  <c r="I22" i="256"/>
  <c r="K38" i="252"/>
  <c r="K38" i="263"/>
  <c r="K32" i="254"/>
  <c r="H29" i="259"/>
  <c r="J23" i="259"/>
  <c r="K45" i="261"/>
  <c r="K29" i="240"/>
  <c r="L29" i="240"/>
  <c r="L47" i="241"/>
  <c r="K45" i="251"/>
  <c r="K47" i="251"/>
  <c r="K40" i="254"/>
  <c r="K49" i="254"/>
  <c r="K45" i="255"/>
  <c r="K28" i="256"/>
  <c r="K17" i="257"/>
  <c r="K17" i="262"/>
  <c r="J16" i="262"/>
  <c r="L44" i="240"/>
  <c r="K44" i="240"/>
  <c r="J48" i="253"/>
  <c r="L51" i="241"/>
  <c r="K47" i="263"/>
  <c r="J26" i="253"/>
  <c r="K43" i="253"/>
  <c r="K19" i="253"/>
  <c r="K18" i="256"/>
  <c r="K38" i="255"/>
  <c r="K24" i="260"/>
  <c r="K23" i="258"/>
  <c r="L124" i="222"/>
  <c r="I117" i="224"/>
  <c r="K105" i="224"/>
  <c r="J85" i="223"/>
  <c r="I133" i="225"/>
  <c r="K121" i="225"/>
  <c r="J101" i="219"/>
  <c r="L92" i="220"/>
  <c r="L93" i="220"/>
  <c r="L108" i="220"/>
  <c r="L132" i="222"/>
  <c r="L106" i="220"/>
  <c r="L116" i="220"/>
  <c r="J85" i="219"/>
  <c r="K77" i="219"/>
  <c r="K79" i="219"/>
  <c r="L79" i="219" s="1"/>
  <c r="K84" i="219"/>
  <c r="K73" i="220"/>
  <c r="K81" i="220"/>
  <c r="K100" i="220"/>
  <c r="J117" i="220"/>
  <c r="K110" i="220"/>
  <c r="L110" i="220"/>
  <c r="K128" i="220"/>
  <c r="K74" i="221"/>
  <c r="K89" i="221"/>
  <c r="K91" i="221"/>
  <c r="K98" i="221"/>
  <c r="K101" i="221" s="1"/>
  <c r="K109" i="221"/>
  <c r="K83" i="222"/>
  <c r="K92" i="222"/>
  <c r="K98" i="222"/>
  <c r="J117" i="222"/>
  <c r="K109" i="222"/>
  <c r="K116" i="222"/>
  <c r="K126" i="222"/>
  <c r="K128" i="222"/>
  <c r="I85" i="223"/>
  <c r="K80" i="223"/>
  <c r="K90" i="223"/>
  <c r="K95" i="223"/>
  <c r="I117" i="223"/>
  <c r="K106" i="223"/>
  <c r="K121" i="223"/>
  <c r="K82" i="224"/>
  <c r="J101" i="224"/>
  <c r="K91" i="224"/>
  <c r="K97" i="224"/>
  <c r="K108" i="224"/>
  <c r="K115" i="224"/>
  <c r="I133" i="224"/>
  <c r="K123" i="224"/>
  <c r="K130" i="224"/>
  <c r="K132" i="224"/>
  <c r="K77" i="225"/>
  <c r="K113" i="225"/>
  <c r="K122" i="225"/>
  <c r="K128" i="225"/>
  <c r="L128" i="225" s="1"/>
  <c r="K91" i="219"/>
  <c r="I133" i="219"/>
  <c r="L99" i="220"/>
  <c r="I85" i="221"/>
  <c r="K132" i="221"/>
  <c r="J101" i="222"/>
  <c r="J85" i="224"/>
  <c r="K84" i="224"/>
  <c r="K100" i="225"/>
  <c r="K115" i="225"/>
  <c r="J133" i="225"/>
  <c r="I85" i="219"/>
  <c r="K80" i="219"/>
  <c r="K95" i="219"/>
  <c r="I117" i="219"/>
  <c r="K106" i="219"/>
  <c r="K121" i="219"/>
  <c r="J101" i="220"/>
  <c r="K94" i="220"/>
  <c r="J117" i="221"/>
  <c r="K121" i="221"/>
  <c r="I85" i="222"/>
  <c r="I117" i="222"/>
  <c r="J133" i="222"/>
  <c r="J101" i="223"/>
  <c r="K91" i="223"/>
  <c r="I133" i="223"/>
  <c r="J85" i="225"/>
  <c r="I117" i="225"/>
  <c r="K78" i="219"/>
  <c r="K89" i="219"/>
  <c r="K96" i="219"/>
  <c r="K99" i="219"/>
  <c r="J117" i="219"/>
  <c r="K107" i="219"/>
  <c r="K110" i="219"/>
  <c r="K116" i="219"/>
  <c r="K122" i="219"/>
  <c r="K125" i="219"/>
  <c r="K131" i="219"/>
  <c r="K84" i="220"/>
  <c r="L84" i="220"/>
  <c r="K111" i="220"/>
  <c r="K113" i="220"/>
  <c r="K115" i="220"/>
  <c r="J133" i="220"/>
  <c r="K73" i="221"/>
  <c r="K79" i="221"/>
  <c r="K97" i="221"/>
  <c r="K108" i="221"/>
  <c r="K113" i="221"/>
  <c r="K115" i="221"/>
  <c r="I133" i="221"/>
  <c r="K124" i="221"/>
  <c r="K126" i="221"/>
  <c r="K73" i="222"/>
  <c r="K79" i="222"/>
  <c r="K90" i="222"/>
  <c r="K97" i="222"/>
  <c r="K100" i="222"/>
  <c r="K108" i="222"/>
  <c r="K111" i="222"/>
  <c r="I133" i="222"/>
  <c r="K127" i="222"/>
  <c r="K78" i="223"/>
  <c r="K89" i="223"/>
  <c r="K96" i="223"/>
  <c r="K99" i="223"/>
  <c r="J117" i="223"/>
  <c r="K107" i="223"/>
  <c r="K110" i="223"/>
  <c r="K116" i="223"/>
  <c r="K122" i="223"/>
  <c r="K125" i="223"/>
  <c r="K131" i="223"/>
  <c r="K78" i="224"/>
  <c r="K89" i="224"/>
  <c r="K96" i="224"/>
  <c r="K99" i="224"/>
  <c r="J117" i="224"/>
  <c r="K107" i="224"/>
  <c r="K110" i="224"/>
  <c r="K116" i="224"/>
  <c r="K122" i="224"/>
  <c r="K125" i="224"/>
  <c r="K131" i="224"/>
  <c r="K78" i="225"/>
  <c r="K81" i="225"/>
  <c r="L81" i="225" s="1"/>
  <c r="K89" i="225"/>
  <c r="K92" i="225"/>
  <c r="K98" i="225"/>
  <c r="J117" i="225"/>
  <c r="K109" i="225"/>
  <c r="K116" i="225"/>
  <c r="L116" i="225" s="1"/>
  <c r="K127" i="225"/>
  <c r="K130" i="225"/>
  <c r="L130" i="225" s="1"/>
  <c r="L100" i="225"/>
  <c r="L108" i="225"/>
  <c r="L122" i="225"/>
  <c r="L75" i="225"/>
  <c r="L82" i="225"/>
  <c r="L93" i="225"/>
  <c r="L96" i="225"/>
  <c r="L107" i="225"/>
  <c r="L113" i="225"/>
  <c r="L124" i="225"/>
  <c r="L131" i="225"/>
  <c r="L90" i="225"/>
  <c r="L111" i="225"/>
  <c r="L74" i="225"/>
  <c r="L77" i="225"/>
  <c r="L83" i="225"/>
  <c r="L94" i="225"/>
  <c r="L112" i="225"/>
  <c r="L115" i="225"/>
  <c r="L123" i="225"/>
  <c r="L126" i="225"/>
  <c r="L132" i="225"/>
  <c r="L79" i="225"/>
  <c r="L97" i="225"/>
  <c r="L78" i="225"/>
  <c r="K101" i="225"/>
  <c r="M100" i="225" s="1"/>
  <c r="L89" i="225"/>
  <c r="L92" i="225"/>
  <c r="L98" i="225"/>
  <c r="L109" i="225"/>
  <c r="L127" i="225"/>
  <c r="K105" i="225"/>
  <c r="K73" i="225"/>
  <c r="L76" i="225"/>
  <c r="L80" i="225"/>
  <c r="L84" i="225"/>
  <c r="L91" i="225"/>
  <c r="L95" i="225"/>
  <c r="L99" i="225"/>
  <c r="L106" i="225"/>
  <c r="L110" i="225"/>
  <c r="L114" i="225"/>
  <c r="L121" i="225"/>
  <c r="L125" i="225"/>
  <c r="L129" i="225"/>
  <c r="I101" i="225"/>
  <c r="L76" i="224"/>
  <c r="L114" i="224"/>
  <c r="L129" i="224"/>
  <c r="L77" i="224"/>
  <c r="L97" i="224"/>
  <c r="L108" i="224"/>
  <c r="L123" i="224"/>
  <c r="L74" i="224"/>
  <c r="L81" i="224"/>
  <c r="L84" i="224"/>
  <c r="L92" i="224"/>
  <c r="M92" i="224"/>
  <c r="L95" i="224"/>
  <c r="L106" i="224"/>
  <c r="L112" i="224"/>
  <c r="L121" i="224"/>
  <c r="L127" i="224"/>
  <c r="L82" i="224"/>
  <c r="L93" i="224"/>
  <c r="M93" i="224"/>
  <c r="L100" i="224"/>
  <c r="L111" i="224"/>
  <c r="L126" i="224"/>
  <c r="L80" i="224"/>
  <c r="L91" i="224"/>
  <c r="L130" i="224"/>
  <c r="L78" i="224"/>
  <c r="K101" i="224"/>
  <c r="M91" i="224" s="1"/>
  <c r="M94" i="224"/>
  <c r="L89" i="224"/>
  <c r="L96" i="224"/>
  <c r="M96" i="224"/>
  <c r="L99" i="224"/>
  <c r="L107" i="224"/>
  <c r="L110" i="224"/>
  <c r="L116" i="224"/>
  <c r="L122" i="224"/>
  <c r="L125" i="224"/>
  <c r="L131" i="224"/>
  <c r="J133" i="224"/>
  <c r="L79" i="224"/>
  <c r="L83" i="224"/>
  <c r="L94" i="224"/>
  <c r="L105" i="224"/>
  <c r="L113" i="224"/>
  <c r="L124" i="224"/>
  <c r="L128" i="224"/>
  <c r="K73" i="224"/>
  <c r="M90" i="224"/>
  <c r="M98" i="224"/>
  <c r="I101" i="224"/>
  <c r="L76" i="223"/>
  <c r="L111" i="223"/>
  <c r="L126" i="223"/>
  <c r="L77" i="223"/>
  <c r="L91" i="223"/>
  <c r="L130" i="223"/>
  <c r="L74" i="223"/>
  <c r="L81" i="223"/>
  <c r="L84" i="223"/>
  <c r="L92" i="223"/>
  <c r="M92" i="223"/>
  <c r="L95" i="223"/>
  <c r="L106" i="223"/>
  <c r="L112" i="223"/>
  <c r="M121" i="223"/>
  <c r="L121" i="223"/>
  <c r="K133" i="223"/>
  <c r="M126" i="223" s="1"/>
  <c r="L127" i="223"/>
  <c r="M127" i="223"/>
  <c r="L82" i="223"/>
  <c r="L93" i="223"/>
  <c r="L100" i="223"/>
  <c r="L114" i="223"/>
  <c r="M129" i="223"/>
  <c r="L129" i="223"/>
  <c r="L80" i="223"/>
  <c r="L97" i="223"/>
  <c r="L108" i="223"/>
  <c r="L115" i="223"/>
  <c r="M123" i="223"/>
  <c r="L123" i="223"/>
  <c r="L78" i="223"/>
  <c r="K101" i="223"/>
  <c r="M89" i="223" s="1"/>
  <c r="M98" i="223"/>
  <c r="L89" i="223"/>
  <c r="L96" i="223"/>
  <c r="M96" i="223"/>
  <c r="L99" i="223"/>
  <c r="L107" i="223"/>
  <c r="M107" i="223"/>
  <c r="L110" i="223"/>
  <c r="L116" i="223"/>
  <c r="L122" i="223"/>
  <c r="M122" i="223"/>
  <c r="M125" i="223"/>
  <c r="L125" i="223"/>
  <c r="M131" i="223"/>
  <c r="L131" i="223"/>
  <c r="K117" i="223"/>
  <c r="M111" i="223" s="1"/>
  <c r="L75" i="223"/>
  <c r="L79" i="223"/>
  <c r="L90" i="223"/>
  <c r="L94" i="223"/>
  <c r="L98" i="223"/>
  <c r="I101" i="223"/>
  <c r="L105" i="223"/>
  <c r="L113" i="223"/>
  <c r="L124" i="223"/>
  <c r="L128" i="223"/>
  <c r="L132" i="223"/>
  <c r="K73" i="223"/>
  <c r="J133" i="223"/>
  <c r="L78" i="222"/>
  <c r="L81" i="222"/>
  <c r="K101" i="222"/>
  <c r="M99" i="222" s="1"/>
  <c r="L89" i="222"/>
  <c r="L92" i="222"/>
  <c r="M92" i="222"/>
  <c r="M98" i="222"/>
  <c r="L98" i="222"/>
  <c r="L116" i="222"/>
  <c r="L126" i="222"/>
  <c r="M90" i="222"/>
  <c r="L90" i="222"/>
  <c r="L74" i="222"/>
  <c r="L77" i="222"/>
  <c r="M94" i="222"/>
  <c r="L94" i="222"/>
  <c r="L112" i="222"/>
  <c r="L115" i="222"/>
  <c r="L123" i="222"/>
  <c r="L130" i="222"/>
  <c r="L75" i="222"/>
  <c r="L82" i="222"/>
  <c r="L93" i="222"/>
  <c r="M93" i="222"/>
  <c r="L96" i="222"/>
  <c r="L107" i="222"/>
  <c r="L113" i="222"/>
  <c r="L122" i="222"/>
  <c r="L131" i="222"/>
  <c r="L73" i="222"/>
  <c r="L79" i="222"/>
  <c r="M97" i="222"/>
  <c r="L97" i="222"/>
  <c r="L100" i="222"/>
  <c r="M100" i="222"/>
  <c r="L108" i="222"/>
  <c r="L111" i="222"/>
  <c r="L127" i="222"/>
  <c r="I101" i="222"/>
  <c r="K105" i="222"/>
  <c r="J85" i="222"/>
  <c r="K133" i="222"/>
  <c r="M130" i="222" s="1"/>
  <c r="L76" i="222"/>
  <c r="L80" i="222"/>
  <c r="L84" i="222"/>
  <c r="L91" i="222"/>
  <c r="L95" i="222"/>
  <c r="L99" i="222"/>
  <c r="L106" i="222"/>
  <c r="L110" i="222"/>
  <c r="L114" i="222"/>
  <c r="L121" i="222"/>
  <c r="L125" i="222"/>
  <c r="L129" i="222"/>
  <c r="L97" i="221"/>
  <c r="L113" i="221"/>
  <c r="M124" i="221"/>
  <c r="L124" i="221"/>
  <c r="L75" i="221"/>
  <c r="L82" i="221"/>
  <c r="M82" i="221"/>
  <c r="L93" i="221"/>
  <c r="L98" i="221"/>
  <c r="L100" i="221"/>
  <c r="L109" i="221"/>
  <c r="L111" i="221"/>
  <c r="L122" i="221"/>
  <c r="L131" i="221"/>
  <c r="L79" i="221"/>
  <c r="M79" i="221"/>
  <c r="L108" i="221"/>
  <c r="M74" i="221"/>
  <c r="L74" i="221"/>
  <c r="L77" i="221"/>
  <c r="L81" i="221"/>
  <c r="M81" i="221"/>
  <c r="L83" i="221"/>
  <c r="L90" i="221"/>
  <c r="L92" i="221"/>
  <c r="L94" i="221"/>
  <c r="L112" i="221"/>
  <c r="L123" i="221"/>
  <c r="M123" i="221"/>
  <c r="L128" i="221"/>
  <c r="L130" i="221"/>
  <c r="L73" i="221"/>
  <c r="K85" i="221"/>
  <c r="M76" i="221" s="1"/>
  <c r="M84" i="221"/>
  <c r="L115" i="221"/>
  <c r="L126" i="221"/>
  <c r="M126" i="221"/>
  <c r="L78" i="221"/>
  <c r="L96" i="221"/>
  <c r="L107" i="221"/>
  <c r="L116" i="221"/>
  <c r="M127" i="221"/>
  <c r="L127" i="221"/>
  <c r="L132" i="221"/>
  <c r="K105" i="221"/>
  <c r="J85" i="221"/>
  <c r="I101" i="221"/>
  <c r="K133" i="221"/>
  <c r="M125" i="221" s="1"/>
  <c r="M129" i="221"/>
  <c r="L76" i="221"/>
  <c r="L80" i="221"/>
  <c r="L84" i="221"/>
  <c r="L91" i="221"/>
  <c r="L95" i="221"/>
  <c r="L99" i="221"/>
  <c r="L106" i="221"/>
  <c r="L110" i="221"/>
  <c r="L114" i="221"/>
  <c r="L121" i="221"/>
  <c r="L125" i="221"/>
  <c r="L129" i="221"/>
  <c r="L90" i="220"/>
  <c r="L94" i="220"/>
  <c r="L79" i="220"/>
  <c r="L128" i="220"/>
  <c r="L113" i="220"/>
  <c r="L98" i="220"/>
  <c r="L109" i="220"/>
  <c r="L75" i="220"/>
  <c r="L83" i="220"/>
  <c r="I85" i="220"/>
  <c r="L124" i="220"/>
  <c r="L131" i="220"/>
  <c r="L74" i="220"/>
  <c r="L82" i="220"/>
  <c r="K101" i="220"/>
  <c r="M93" i="220" s="1"/>
  <c r="K105" i="220"/>
  <c r="L123" i="220"/>
  <c r="K85" i="220"/>
  <c r="M82" i="220" s="1"/>
  <c r="L77" i="220"/>
  <c r="L89" i="220"/>
  <c r="L97" i="220"/>
  <c r="L112" i="220"/>
  <c r="L126" i="220"/>
  <c r="L132" i="220"/>
  <c r="J85" i="220"/>
  <c r="L78" i="220"/>
  <c r="K80" i="220"/>
  <c r="I101" i="220"/>
  <c r="I117" i="220"/>
  <c r="K121" i="220"/>
  <c r="L127" i="220"/>
  <c r="K129" i="220"/>
  <c r="I133" i="220"/>
  <c r="L76" i="219"/>
  <c r="L93" i="219"/>
  <c r="M93" i="219"/>
  <c r="L100" i="219"/>
  <c r="M100" i="219"/>
  <c r="M114" i="219"/>
  <c r="L114" i="219"/>
  <c r="L126" i="219"/>
  <c r="M126" i="219"/>
  <c r="L77" i="219"/>
  <c r="M91" i="219"/>
  <c r="L91" i="219"/>
  <c r="L130" i="219"/>
  <c r="M130" i="219"/>
  <c r="L74" i="219"/>
  <c r="L81" i="219"/>
  <c r="L84" i="219"/>
  <c r="L92" i="219"/>
  <c r="M92" i="219"/>
  <c r="M95" i="219"/>
  <c r="L95" i="219"/>
  <c r="M106" i="219"/>
  <c r="L106" i="219"/>
  <c r="M112" i="219"/>
  <c r="L112" i="219"/>
  <c r="M121" i="219"/>
  <c r="L121" i="219"/>
  <c r="K133" i="219"/>
  <c r="M127" i="219"/>
  <c r="L127" i="219"/>
  <c r="L82" i="219"/>
  <c r="L111" i="219"/>
  <c r="M111" i="219"/>
  <c r="M129" i="219"/>
  <c r="L129" i="219"/>
  <c r="L80" i="219"/>
  <c r="L97" i="219"/>
  <c r="M97" i="219"/>
  <c r="M108" i="219"/>
  <c r="L108" i="219"/>
  <c r="L115" i="219"/>
  <c r="M115" i="219"/>
  <c r="M123" i="219"/>
  <c r="L123" i="219"/>
  <c r="L78" i="219"/>
  <c r="K101" i="219"/>
  <c r="L89" i="219"/>
  <c r="M89" i="219"/>
  <c r="L96" i="219"/>
  <c r="M96" i="219"/>
  <c r="M99" i="219"/>
  <c r="L99" i="219"/>
  <c r="L107" i="219"/>
  <c r="M107" i="219"/>
  <c r="M110" i="219"/>
  <c r="L110" i="219"/>
  <c r="M116" i="219"/>
  <c r="L116" i="219"/>
  <c r="L122" i="219"/>
  <c r="M122" i="219"/>
  <c r="M125" i="219"/>
  <c r="L125" i="219"/>
  <c r="M131" i="219"/>
  <c r="L131" i="219"/>
  <c r="L90" i="219"/>
  <c r="L94" i="219"/>
  <c r="L98" i="219"/>
  <c r="I101" i="219"/>
  <c r="L109" i="219"/>
  <c r="L124" i="219"/>
  <c r="L132" i="219"/>
  <c r="K73" i="219"/>
  <c r="M105" i="219"/>
  <c r="M113" i="219"/>
  <c r="M128" i="219"/>
  <c r="K117" i="219"/>
  <c r="J133" i="219"/>
  <c r="K16" i="262"/>
  <c r="K45" i="262"/>
  <c r="K38" i="253"/>
  <c r="K26" i="253"/>
  <c r="K48" i="253"/>
  <c r="K23" i="253"/>
  <c r="J29" i="253"/>
  <c r="K16" i="253"/>
  <c r="J22" i="253"/>
  <c r="K16" i="256"/>
  <c r="J51" i="253"/>
  <c r="K45" i="253"/>
  <c r="K29" i="261"/>
  <c r="K20" i="256"/>
  <c r="K29" i="260"/>
  <c r="K45" i="259"/>
  <c r="K38" i="259"/>
  <c r="K23" i="259"/>
  <c r="K38" i="262"/>
  <c r="K23" i="262"/>
  <c r="K16" i="259"/>
  <c r="K45" i="256"/>
  <c r="M79" i="220"/>
  <c r="L132" i="224"/>
  <c r="K133" i="224"/>
  <c r="L115" i="224"/>
  <c r="L83" i="222"/>
  <c r="K85" i="222"/>
  <c r="M95" i="225"/>
  <c r="M91" i="225"/>
  <c r="M99" i="225"/>
  <c r="M93" i="225"/>
  <c r="M97" i="225"/>
  <c r="M96" i="225"/>
  <c r="M94" i="225"/>
  <c r="M89" i="225"/>
  <c r="M98" i="225"/>
  <c r="M97" i="220"/>
  <c r="M91" i="220"/>
  <c r="M96" i="220"/>
  <c r="M92" i="220"/>
  <c r="M89" i="220"/>
  <c r="M95" i="220"/>
  <c r="M94" i="220"/>
  <c r="M98" i="220"/>
  <c r="M83" i="220"/>
  <c r="M90" i="220"/>
  <c r="L89" i="221"/>
  <c r="M132" i="224"/>
  <c r="M78" i="220"/>
  <c r="M74" i="220"/>
  <c r="M77" i="220"/>
  <c r="M76" i="220"/>
  <c r="M75" i="220"/>
  <c r="M84" i="220"/>
  <c r="L109" i="222"/>
  <c r="K133" i="225"/>
  <c r="M128" i="225"/>
  <c r="M92" i="225"/>
  <c r="M90" i="225"/>
  <c r="M128" i="221"/>
  <c r="M83" i="221"/>
  <c r="M131" i="221"/>
  <c r="M122" i="222"/>
  <c r="M95" i="222"/>
  <c r="M91" i="222"/>
  <c r="M113" i="223"/>
  <c r="M105" i="223"/>
  <c r="M116" i="223"/>
  <c r="M115" i="223"/>
  <c r="M97" i="223"/>
  <c r="M100" i="223"/>
  <c r="M132" i="223"/>
  <c r="M124" i="223"/>
  <c r="M128" i="223"/>
  <c r="M112" i="223"/>
  <c r="M95" i="223"/>
  <c r="M91" i="223"/>
  <c r="M100" i="224"/>
  <c r="M95" i="224"/>
  <c r="M97" i="224"/>
  <c r="M94" i="223"/>
  <c r="M132" i="221"/>
  <c r="M77" i="221"/>
  <c r="M75" i="221"/>
  <c r="M121" i="222"/>
  <c r="M129" i="222"/>
  <c r="M132" i="222"/>
  <c r="M125" i="222"/>
  <c r="M124" i="222"/>
  <c r="M127" i="222"/>
  <c r="M131" i="222"/>
  <c r="M93" i="223"/>
  <c r="M80" i="221"/>
  <c r="M73" i="220"/>
  <c r="L73" i="220"/>
  <c r="L115" i="220"/>
  <c r="L81" i="220"/>
  <c r="M81" i="220"/>
  <c r="M121" i="225"/>
  <c r="L111" i="220"/>
  <c r="M121" i="221"/>
  <c r="M90" i="223"/>
  <c r="K117" i="224"/>
  <c r="M128" i="222"/>
  <c r="L128" i="222"/>
  <c r="L100" i="220"/>
  <c r="M100" i="220"/>
  <c r="L73" i="225"/>
  <c r="K85" i="225"/>
  <c r="M73" i="225"/>
  <c r="M133" i="225"/>
  <c r="L105" i="225"/>
  <c r="K117" i="225"/>
  <c r="M101" i="225"/>
  <c r="L101" i="224"/>
  <c r="M101" i="224"/>
  <c r="L73" i="224"/>
  <c r="K85" i="224"/>
  <c r="M133" i="224"/>
  <c r="M101" i="223"/>
  <c r="L101" i="223"/>
  <c r="L73" i="223"/>
  <c r="K85" i="223"/>
  <c r="M117" i="223"/>
  <c r="L117" i="223"/>
  <c r="M133" i="223"/>
  <c r="L133" i="223"/>
  <c r="M133" i="222"/>
  <c r="L133" i="222"/>
  <c r="K117" i="222"/>
  <c r="M109" i="222" s="1"/>
  <c r="L105" i="222"/>
  <c r="L85" i="222"/>
  <c r="M85" i="222"/>
  <c r="M101" i="222"/>
  <c r="L101" i="222"/>
  <c r="M133" i="221"/>
  <c r="L133" i="221"/>
  <c r="L85" i="221"/>
  <c r="M85" i="221"/>
  <c r="K117" i="221"/>
  <c r="L105" i="221"/>
  <c r="L129" i="220"/>
  <c r="M85" i="220"/>
  <c r="L85" i="220"/>
  <c r="L105" i="220"/>
  <c r="K117" i="220"/>
  <c r="M107" i="220" s="1"/>
  <c r="L121" i="220"/>
  <c r="K133" i="220"/>
  <c r="M129" i="220" s="1"/>
  <c r="L80" i="220"/>
  <c r="M80" i="220"/>
  <c r="M101" i="220"/>
  <c r="L101" i="220"/>
  <c r="L73" i="219"/>
  <c r="K85" i="219"/>
  <c r="M73" i="219" s="1"/>
  <c r="M117" i="219"/>
  <c r="L117" i="219"/>
  <c r="M101" i="219"/>
  <c r="L101" i="219"/>
  <c r="M133" i="219"/>
  <c r="L133" i="219"/>
  <c r="K22" i="253"/>
  <c r="K29" i="253"/>
  <c r="K51" i="253"/>
  <c r="M114" i="225"/>
  <c r="M106" i="225"/>
  <c r="M116" i="225"/>
  <c r="M110" i="225"/>
  <c r="M111" i="225"/>
  <c r="M115" i="225"/>
  <c r="M108" i="225"/>
  <c r="M113" i="225"/>
  <c r="M112" i="225"/>
  <c r="M107" i="225"/>
  <c r="M109" i="225"/>
  <c r="M128" i="224"/>
  <c r="M124" i="224"/>
  <c r="M129" i="224"/>
  <c r="M126" i="224"/>
  <c r="M125" i="224"/>
  <c r="M123" i="224"/>
  <c r="M131" i="224"/>
  <c r="M122" i="224"/>
  <c r="M127" i="224"/>
  <c r="M130" i="224"/>
  <c r="M121" i="224"/>
  <c r="M114" i="220"/>
  <c r="M116" i="220"/>
  <c r="M108" i="220"/>
  <c r="M112" i="220"/>
  <c r="M106" i="220"/>
  <c r="M109" i="220"/>
  <c r="M113" i="220"/>
  <c r="M110" i="220"/>
  <c r="M114" i="221"/>
  <c r="M110" i="221"/>
  <c r="M106" i="221"/>
  <c r="M111" i="221"/>
  <c r="M108" i="221"/>
  <c r="M113" i="221"/>
  <c r="M112" i="221"/>
  <c r="M115" i="221"/>
  <c r="M116" i="221"/>
  <c r="M109" i="221"/>
  <c r="M107" i="221"/>
  <c r="M111" i="220"/>
  <c r="M115" i="220"/>
  <c r="M105" i="221"/>
  <c r="M114" i="222"/>
  <c r="M106" i="222"/>
  <c r="M110" i="222"/>
  <c r="M107" i="222"/>
  <c r="M108" i="222"/>
  <c r="M112" i="222"/>
  <c r="M116" i="222"/>
  <c r="M115" i="222"/>
  <c r="M113" i="222"/>
  <c r="M111" i="222"/>
  <c r="M79" i="223"/>
  <c r="M74" i="223"/>
  <c r="M80" i="223"/>
  <c r="M83" i="223"/>
  <c r="M75" i="223"/>
  <c r="M76" i="223"/>
  <c r="M84" i="223"/>
  <c r="M78" i="223"/>
  <c r="M77" i="223"/>
  <c r="M81" i="223"/>
  <c r="M82" i="223"/>
  <c r="M105" i="225"/>
  <c r="M80" i="219"/>
  <c r="M79" i="219"/>
  <c r="M76" i="219"/>
  <c r="M74" i="219"/>
  <c r="M84" i="219"/>
  <c r="M75" i="219"/>
  <c r="M77" i="219"/>
  <c r="M78" i="219"/>
  <c r="M82" i="219"/>
  <c r="M83" i="219"/>
  <c r="M81" i="219"/>
  <c r="M130" i="220"/>
  <c r="M127" i="220"/>
  <c r="M123" i="220"/>
  <c r="M126" i="220"/>
  <c r="M122" i="220"/>
  <c r="M124" i="220"/>
  <c r="M128" i="220"/>
  <c r="M125" i="220"/>
  <c r="M131" i="220"/>
  <c r="M132" i="220"/>
  <c r="M105" i="220"/>
  <c r="M105" i="222"/>
  <c r="M73" i="223"/>
  <c r="L133" i="224"/>
  <c r="L133" i="225"/>
  <c r="M113" i="224"/>
  <c r="M117" i="224"/>
  <c r="M107" i="224"/>
  <c r="M116" i="224"/>
  <c r="M109" i="224"/>
  <c r="L117" i="224"/>
  <c r="M112" i="224"/>
  <c r="M105" i="224"/>
  <c r="M108" i="224"/>
  <c r="M110" i="224"/>
  <c r="M106" i="224"/>
  <c r="M111" i="224"/>
  <c r="M114" i="224"/>
  <c r="M80" i="222"/>
  <c r="M84" i="222"/>
  <c r="M76" i="222"/>
  <c r="M73" i="222"/>
  <c r="M78" i="222"/>
  <c r="M74" i="222"/>
  <c r="M75" i="222"/>
  <c r="M81" i="222"/>
  <c r="M82" i="222"/>
  <c r="M79" i="222"/>
  <c r="M77" i="222"/>
  <c r="M83" i="222"/>
  <c r="M115" i="224"/>
  <c r="M79" i="224"/>
  <c r="M83" i="224"/>
  <c r="M80" i="224"/>
  <c r="M75" i="224"/>
  <c r="M74" i="224"/>
  <c r="M84" i="224"/>
  <c r="M82" i="224"/>
  <c r="M76" i="224"/>
  <c r="M77" i="224"/>
  <c r="M81" i="224"/>
  <c r="M78" i="224"/>
  <c r="M125" i="225"/>
  <c r="M129" i="225"/>
  <c r="M124" i="225"/>
  <c r="M123" i="225"/>
  <c r="M132" i="225"/>
  <c r="M130" i="225"/>
  <c r="M131" i="225"/>
  <c r="M126" i="225"/>
  <c r="M122" i="225"/>
  <c r="M127" i="225"/>
  <c r="M73" i="224"/>
  <c r="M76" i="225"/>
  <c r="M80" i="225"/>
  <c r="M82" i="225"/>
  <c r="M77" i="225"/>
  <c r="M81" i="225"/>
  <c r="M75" i="225"/>
  <c r="M78" i="225"/>
  <c r="M74" i="225"/>
  <c r="M84" i="225"/>
  <c r="M83" i="225"/>
  <c r="M79" i="225"/>
  <c r="L85" i="225"/>
  <c r="M85" i="225"/>
  <c r="M117" i="225"/>
  <c r="L117" i="225"/>
  <c r="L85" i="224"/>
  <c r="M85" i="224"/>
  <c r="L85" i="223"/>
  <c r="M85" i="223"/>
  <c r="M117" i="222"/>
  <c r="L117" i="222"/>
  <c r="L117" i="221"/>
  <c r="M117" i="221"/>
  <c r="L133" i="220"/>
  <c r="M133" i="220"/>
  <c r="M117" i="220"/>
  <c r="L117" i="220"/>
  <c r="L85" i="219"/>
  <c r="M85" i="219"/>
  <c r="I25" i="238" l="1"/>
  <c r="I32" i="238"/>
  <c r="I33" i="238"/>
  <c r="H35" i="238"/>
  <c r="M94" i="221"/>
  <c r="M99" i="221"/>
  <c r="M95" i="221"/>
  <c r="M97" i="221"/>
  <c r="M89" i="221"/>
  <c r="M100" i="221"/>
  <c r="M93" i="221"/>
  <c r="M98" i="221"/>
  <c r="L101" i="221"/>
  <c r="M92" i="221"/>
  <c r="M101" i="221"/>
  <c r="M96" i="221"/>
  <c r="M90" i="221"/>
  <c r="M91" i="221"/>
  <c r="M121" i="220"/>
  <c r="M78" i="221"/>
  <c r="M73" i="221"/>
  <c r="M130" i="221"/>
  <c r="M122" i="221"/>
  <c r="M96" i="222"/>
  <c r="M89" i="222"/>
  <c r="M110" i="223"/>
  <c r="M99" i="223"/>
  <c r="M108" i="223"/>
  <c r="M130" i="223"/>
  <c r="M99" i="224"/>
  <c r="M89" i="224"/>
  <c r="M123" i="222"/>
  <c r="M106" i="223"/>
  <c r="M126" i="222"/>
  <c r="M109" i="223"/>
  <c r="M114" i="223"/>
  <c r="M99" i="220"/>
  <c r="H52" i="253"/>
  <c r="J39" i="253"/>
  <c r="H44" i="253"/>
  <c r="L18" i="240"/>
  <c r="L23" i="240"/>
  <c r="I30" i="238"/>
  <c r="J19" i="261"/>
  <c r="H22" i="261"/>
  <c r="H52" i="261" s="1"/>
  <c r="J46" i="260"/>
  <c r="I51" i="260"/>
  <c r="K24" i="257"/>
  <c r="F52" i="258"/>
  <c r="I44" i="258"/>
  <c r="J33" i="253"/>
  <c r="J101" i="225"/>
  <c r="L101" i="225" s="1"/>
  <c r="L26" i="240"/>
  <c r="L38" i="240"/>
  <c r="E52" i="261"/>
  <c r="H20" i="262"/>
  <c r="D22" i="262"/>
  <c r="J49" i="259"/>
  <c r="J24" i="259"/>
  <c r="J42" i="257"/>
  <c r="J25" i="256"/>
  <c r="I20" i="238"/>
  <c r="I52" i="261"/>
  <c r="G44" i="262"/>
  <c r="J36" i="260"/>
  <c r="I44" i="251"/>
  <c r="G44" i="259"/>
  <c r="I40" i="259"/>
  <c r="I44" i="259" s="1"/>
  <c r="E29" i="256"/>
  <c r="G52" i="239"/>
  <c r="J45" i="239"/>
  <c r="I51" i="239"/>
  <c r="I44" i="239"/>
  <c r="J41" i="239"/>
  <c r="I29" i="239"/>
  <c r="K29" i="239" s="1"/>
  <c r="I52" i="243"/>
  <c r="I51" i="244"/>
  <c r="K51" i="244" s="1"/>
  <c r="I29" i="244"/>
  <c r="F52" i="245"/>
  <c r="H22" i="241"/>
  <c r="H51" i="242"/>
  <c r="I44" i="242"/>
  <c r="J39" i="242"/>
  <c r="H22" i="242"/>
  <c r="H52" i="242" s="1"/>
  <c r="J49" i="243"/>
  <c r="J37" i="243"/>
  <c r="H29" i="243"/>
  <c r="J18" i="243"/>
  <c r="I22" i="243"/>
  <c r="H29" i="244"/>
  <c r="J25" i="244"/>
  <c r="J23" i="244"/>
  <c r="H44" i="245"/>
  <c r="J38" i="245"/>
  <c r="J23" i="245"/>
  <c r="I52" i="239"/>
  <c r="H29" i="241"/>
  <c r="J21" i="242"/>
  <c r="H51" i="243"/>
  <c r="H44" i="243"/>
  <c r="H22" i="243"/>
  <c r="H52" i="243" s="1"/>
  <c r="J16" i="243"/>
  <c r="H44" i="244"/>
  <c r="J36" i="244"/>
  <c r="G52" i="244"/>
  <c r="H22" i="245"/>
  <c r="H52" i="245" s="1"/>
  <c r="I51" i="241"/>
  <c r="H44" i="241"/>
  <c r="I29" i="242"/>
  <c r="K29" i="242" s="1"/>
  <c r="I52" i="244"/>
  <c r="H22" i="244"/>
  <c r="H52" i="244" s="1"/>
  <c r="I51" i="245"/>
  <c r="K51" i="245" s="1"/>
  <c r="H51" i="245"/>
  <c r="J45" i="246"/>
  <c r="H29" i="248"/>
  <c r="I29" i="248"/>
  <c r="I52" i="248" s="1"/>
  <c r="H51" i="249"/>
  <c r="H52" i="249" s="1"/>
  <c r="E52" i="250"/>
  <c r="H37" i="251"/>
  <c r="F32" i="263"/>
  <c r="I32" i="263" s="1"/>
  <c r="J32" i="263" s="1"/>
  <c r="I32" i="251"/>
  <c r="J32" i="251" s="1"/>
  <c r="J25" i="252"/>
  <c r="E29" i="252"/>
  <c r="E52" i="252" s="1"/>
  <c r="D41" i="256"/>
  <c r="H41" i="256" s="1"/>
  <c r="J41" i="256" s="1"/>
  <c r="H41" i="254"/>
  <c r="D40" i="256"/>
  <c r="D40" i="263"/>
  <c r="G36" i="263"/>
  <c r="I36" i="263" s="1"/>
  <c r="J36" i="263" s="1"/>
  <c r="G36" i="256"/>
  <c r="J24" i="254"/>
  <c r="H21" i="256"/>
  <c r="H50" i="255"/>
  <c r="J50" i="255" s="1"/>
  <c r="D50" i="256"/>
  <c r="I29" i="247"/>
  <c r="K29" i="247" s="1"/>
  <c r="F52" i="247"/>
  <c r="J38" i="248"/>
  <c r="G52" i="248"/>
  <c r="I51" i="249"/>
  <c r="D43" i="263"/>
  <c r="H43" i="263" s="1"/>
  <c r="J43" i="263" s="1"/>
  <c r="H43" i="251"/>
  <c r="J43" i="251" s="1"/>
  <c r="E34" i="263"/>
  <c r="H34" i="263" s="1"/>
  <c r="J34" i="263" s="1"/>
  <c r="H34" i="251"/>
  <c r="J34" i="251" s="1"/>
  <c r="I17" i="251"/>
  <c r="F22" i="251"/>
  <c r="F52" i="251" s="1"/>
  <c r="H16" i="251"/>
  <c r="D16" i="263"/>
  <c r="D22" i="251"/>
  <c r="D52" i="251" s="1"/>
  <c r="H46" i="252"/>
  <c r="J46" i="252" s="1"/>
  <c r="D51" i="252"/>
  <c r="D29" i="252"/>
  <c r="H24" i="252"/>
  <c r="H44" i="246"/>
  <c r="J46" i="247"/>
  <c r="H51" i="247"/>
  <c r="G51" i="251"/>
  <c r="E45" i="263"/>
  <c r="E51" i="251"/>
  <c r="G29" i="251"/>
  <c r="G23" i="263"/>
  <c r="I23" i="251"/>
  <c r="D44" i="252"/>
  <c r="D22" i="252"/>
  <c r="D52" i="252" s="1"/>
  <c r="H16" i="252"/>
  <c r="E46" i="256"/>
  <c r="H46" i="256" s="1"/>
  <c r="H46" i="254"/>
  <c r="G38" i="256"/>
  <c r="G44" i="254"/>
  <c r="G52" i="254" s="1"/>
  <c r="I38" i="254"/>
  <c r="H29" i="245"/>
  <c r="J41" i="246"/>
  <c r="H29" i="246"/>
  <c r="J19" i="246"/>
  <c r="J16" i="246"/>
  <c r="H22" i="246"/>
  <c r="H52" i="246" s="1"/>
  <c r="J37" i="247"/>
  <c r="J32" i="247"/>
  <c r="J19" i="247"/>
  <c r="H22" i="247"/>
  <c r="H52" i="247" s="1"/>
  <c r="H51" i="248"/>
  <c r="I51" i="248"/>
  <c r="K51" i="248" s="1"/>
  <c r="J24" i="248"/>
  <c r="H22" i="248"/>
  <c r="H52" i="248" s="1"/>
  <c r="J19" i="248"/>
  <c r="J33" i="249"/>
  <c r="J21" i="249"/>
  <c r="H51" i="250"/>
  <c r="H52" i="250" s="1"/>
  <c r="J42" i="250"/>
  <c r="F52" i="250"/>
  <c r="J21" i="250"/>
  <c r="J48" i="251"/>
  <c r="F33" i="263"/>
  <c r="I33" i="263" s="1"/>
  <c r="J33" i="263" s="1"/>
  <c r="I33" i="251"/>
  <c r="J33" i="251" s="1"/>
  <c r="G51" i="252"/>
  <c r="G44" i="252"/>
  <c r="G52" i="252" s="1"/>
  <c r="I18" i="252"/>
  <c r="F22" i="252"/>
  <c r="F52" i="252" s="1"/>
  <c r="H42" i="256"/>
  <c r="F34" i="256"/>
  <c r="I34" i="256" s="1"/>
  <c r="H31" i="254"/>
  <c r="J31" i="254" s="1"/>
  <c r="D31" i="256"/>
  <c r="H31" i="256" s="1"/>
  <c r="J31" i="256" s="1"/>
  <c r="D31" i="263"/>
  <c r="H31" i="263" s="1"/>
  <c r="J31" i="263" s="1"/>
  <c r="H27" i="254"/>
  <c r="J27" i="254" s="1"/>
  <c r="D27" i="256"/>
  <c r="H27" i="256" s="1"/>
  <c r="J27" i="256" s="1"/>
  <c r="H23" i="254"/>
  <c r="D23" i="256"/>
  <c r="D29" i="254"/>
  <c r="D52" i="254" s="1"/>
  <c r="G44" i="251"/>
  <c r="F41" i="263"/>
  <c r="I37" i="251"/>
  <c r="H28" i="251"/>
  <c r="J28" i="251" s="1"/>
  <c r="E24" i="263"/>
  <c r="H24" i="251"/>
  <c r="H19" i="251"/>
  <c r="J19" i="251" s="1"/>
  <c r="H45" i="252"/>
  <c r="I42" i="252"/>
  <c r="J42" i="252" s="1"/>
  <c r="I23" i="252"/>
  <c r="I48" i="254"/>
  <c r="I51" i="254" s="1"/>
  <c r="H47" i="254"/>
  <c r="J47" i="254" s="1"/>
  <c r="F51" i="254"/>
  <c r="F52" i="254" s="1"/>
  <c r="H43" i="254"/>
  <c r="J43" i="254" s="1"/>
  <c r="F40" i="256"/>
  <c r="I25" i="254"/>
  <c r="I29" i="254" s="1"/>
  <c r="H49" i="255"/>
  <c r="J18" i="255"/>
  <c r="J46" i="259"/>
  <c r="J32" i="258"/>
  <c r="J27" i="258"/>
  <c r="H41" i="251"/>
  <c r="J41" i="251" s="1"/>
  <c r="H38" i="251"/>
  <c r="E44" i="251"/>
  <c r="E52" i="251" s="1"/>
  <c r="G22" i="251"/>
  <c r="G52" i="251" s="1"/>
  <c r="D36" i="256"/>
  <c r="H36" i="256" s="1"/>
  <c r="H36" i="254"/>
  <c r="D51" i="255"/>
  <c r="D52" i="255" s="1"/>
  <c r="F44" i="255"/>
  <c r="F52" i="255" s="1"/>
  <c r="J35" i="255"/>
  <c r="J33" i="255"/>
  <c r="I25" i="251"/>
  <c r="J25" i="251" s="1"/>
  <c r="E51" i="252"/>
  <c r="I43" i="252"/>
  <c r="J43" i="252" s="1"/>
  <c r="I39" i="252"/>
  <c r="J35" i="252"/>
  <c r="H34" i="252"/>
  <c r="J34" i="252" s="1"/>
  <c r="I30" i="252"/>
  <c r="J30" i="252" s="1"/>
  <c r="I28" i="252"/>
  <c r="J28" i="252" s="1"/>
  <c r="I20" i="252"/>
  <c r="J20" i="252" s="1"/>
  <c r="H48" i="254"/>
  <c r="J48" i="254" s="1"/>
  <c r="F42" i="256"/>
  <c r="I42" i="256" s="1"/>
  <c r="I42" i="254"/>
  <c r="J42" i="254" s="1"/>
  <c r="I36" i="254"/>
  <c r="D33" i="256"/>
  <c r="H33" i="256" s="1"/>
  <c r="J33" i="256" s="1"/>
  <c r="H33" i="254"/>
  <c r="J33" i="254" s="1"/>
  <c r="I30" i="254"/>
  <c r="J30" i="254" s="1"/>
  <c r="I26" i="254"/>
  <c r="J26" i="254" s="1"/>
  <c r="H18" i="254"/>
  <c r="H41" i="255"/>
  <c r="H37" i="255"/>
  <c r="J37" i="255" s="1"/>
  <c r="H23" i="255"/>
  <c r="H50" i="257"/>
  <c r="D48" i="259"/>
  <c r="G44" i="257"/>
  <c r="G52" i="257" s="1"/>
  <c r="D40" i="259"/>
  <c r="D35" i="259"/>
  <c r="H35" i="259" s="1"/>
  <c r="J35" i="259" s="1"/>
  <c r="I26" i="257"/>
  <c r="G25" i="259"/>
  <c r="I24" i="258"/>
  <c r="J21" i="258"/>
  <c r="G18" i="259"/>
  <c r="I41" i="260"/>
  <c r="I44" i="260" s="1"/>
  <c r="H41" i="260"/>
  <c r="D41" i="262"/>
  <c r="J21" i="260"/>
  <c r="J49" i="261"/>
  <c r="J41" i="261"/>
  <c r="G51" i="260"/>
  <c r="G52" i="260" s="1"/>
  <c r="I50" i="257"/>
  <c r="I51" i="257" s="1"/>
  <c r="D51" i="258"/>
  <c r="D52" i="258" s="1"/>
  <c r="H42" i="258"/>
  <c r="H33" i="258"/>
  <c r="I30" i="258"/>
  <c r="J30" i="258" s="1"/>
  <c r="I20" i="258"/>
  <c r="E49" i="262"/>
  <c r="H49" i="260"/>
  <c r="I38" i="257"/>
  <c r="H20" i="257"/>
  <c r="I47" i="258"/>
  <c r="H34" i="258"/>
  <c r="J34" i="258" s="1"/>
  <c r="J19" i="258"/>
  <c r="J48" i="261"/>
  <c r="J46" i="261"/>
  <c r="H34" i="260"/>
  <c r="J34" i="260" s="1"/>
  <c r="H33" i="260"/>
  <c r="J33" i="260" s="1"/>
  <c r="E25" i="262"/>
  <c r="G24" i="262"/>
  <c r="F21" i="262"/>
  <c r="H18" i="260"/>
  <c r="D24" i="262"/>
  <c r="G44" i="261"/>
  <c r="G52" i="261" s="1"/>
  <c r="I35" i="238" l="1"/>
  <c r="K20" i="252"/>
  <c r="K25" i="251"/>
  <c r="K30" i="254"/>
  <c r="K42" i="254"/>
  <c r="K28" i="252"/>
  <c r="K30" i="258"/>
  <c r="K43" i="252"/>
  <c r="K36" i="263"/>
  <c r="K32" i="263"/>
  <c r="J26" i="257"/>
  <c r="I29" i="257"/>
  <c r="J41" i="255"/>
  <c r="H44" i="255"/>
  <c r="I24" i="262"/>
  <c r="I29" i="262" s="1"/>
  <c r="G29" i="262"/>
  <c r="G52" i="262" s="1"/>
  <c r="J47" i="258"/>
  <c r="I51" i="258"/>
  <c r="K21" i="258"/>
  <c r="J18" i="260"/>
  <c r="H22" i="260"/>
  <c r="H52" i="260" s="1"/>
  <c r="K33" i="260"/>
  <c r="K19" i="258"/>
  <c r="I44" i="257"/>
  <c r="I52" i="257" s="1"/>
  <c r="J38" i="257"/>
  <c r="I22" i="258"/>
  <c r="I52" i="258" s="1"/>
  <c r="K49" i="261"/>
  <c r="I25" i="259"/>
  <c r="G29" i="259"/>
  <c r="K37" i="255"/>
  <c r="J39" i="252"/>
  <c r="I44" i="252"/>
  <c r="K33" i="255"/>
  <c r="J36" i="254"/>
  <c r="J38" i="251"/>
  <c r="H44" i="251"/>
  <c r="J49" i="255"/>
  <c r="H51" i="255"/>
  <c r="K42" i="252"/>
  <c r="E29" i="263"/>
  <c r="K27" i="256"/>
  <c r="K31" i="254"/>
  <c r="J18" i="252"/>
  <c r="I22" i="252"/>
  <c r="I52" i="252" s="1"/>
  <c r="K33" i="263"/>
  <c r="K42" i="250"/>
  <c r="K19" i="248"/>
  <c r="J22" i="248"/>
  <c r="K37" i="247"/>
  <c r="J16" i="252"/>
  <c r="H22" i="252"/>
  <c r="H16" i="263"/>
  <c r="D22" i="263"/>
  <c r="D52" i="263" s="1"/>
  <c r="K34" i="251"/>
  <c r="I52" i="249"/>
  <c r="K51" i="249"/>
  <c r="K24" i="254"/>
  <c r="H40" i="256"/>
  <c r="D44" i="256"/>
  <c r="K32" i="251"/>
  <c r="K45" i="246"/>
  <c r="J51" i="246"/>
  <c r="J22" i="243"/>
  <c r="K16" i="243"/>
  <c r="J22" i="242"/>
  <c r="K21" i="242"/>
  <c r="J29" i="245"/>
  <c r="K23" i="245"/>
  <c r="K23" i="244"/>
  <c r="J29" i="244"/>
  <c r="J52" i="244" s="1"/>
  <c r="K18" i="243"/>
  <c r="K41" i="239"/>
  <c r="J44" i="239"/>
  <c r="H25" i="262"/>
  <c r="J25" i="262" s="1"/>
  <c r="K49" i="259"/>
  <c r="K33" i="253"/>
  <c r="J52" i="253"/>
  <c r="L33" i="253" s="1"/>
  <c r="K39" i="253"/>
  <c r="J44" i="253"/>
  <c r="L39" i="253"/>
  <c r="K34" i="260"/>
  <c r="I18" i="259"/>
  <c r="G22" i="259"/>
  <c r="G52" i="259" s="1"/>
  <c r="K33" i="254"/>
  <c r="K32" i="258"/>
  <c r="K47" i="254"/>
  <c r="H51" i="252"/>
  <c r="J45" i="252"/>
  <c r="K28" i="251"/>
  <c r="K27" i="254"/>
  <c r="J34" i="256"/>
  <c r="K48" i="251"/>
  <c r="J51" i="251"/>
  <c r="K41" i="246"/>
  <c r="J44" i="246"/>
  <c r="G44" i="256"/>
  <c r="G52" i="256" s="1"/>
  <c r="I38" i="256"/>
  <c r="I29" i="251"/>
  <c r="J23" i="251"/>
  <c r="J51" i="247"/>
  <c r="K46" i="247"/>
  <c r="J16" i="251"/>
  <c r="H22" i="251"/>
  <c r="H52" i="251" s="1"/>
  <c r="K34" i="263"/>
  <c r="H50" i="256"/>
  <c r="J50" i="256" s="1"/>
  <c r="D51" i="256"/>
  <c r="I36" i="256"/>
  <c r="J36" i="256" s="1"/>
  <c r="H44" i="254"/>
  <c r="J41" i="254"/>
  <c r="K38" i="245"/>
  <c r="J44" i="245"/>
  <c r="J52" i="245" s="1"/>
  <c r="K25" i="244"/>
  <c r="H52" i="241"/>
  <c r="I52" i="245"/>
  <c r="E29" i="262"/>
  <c r="E52" i="262" s="1"/>
  <c r="K46" i="260"/>
  <c r="I21" i="262"/>
  <c r="F52" i="262"/>
  <c r="F22" i="262"/>
  <c r="K21" i="260"/>
  <c r="H48" i="259"/>
  <c r="D51" i="259"/>
  <c r="K30" i="252"/>
  <c r="K35" i="255"/>
  <c r="K41" i="251"/>
  <c r="J49" i="260"/>
  <c r="H51" i="260"/>
  <c r="H41" i="262"/>
  <c r="D44" i="262"/>
  <c r="J50" i="257"/>
  <c r="H51" i="257"/>
  <c r="K33" i="256"/>
  <c r="K48" i="254"/>
  <c r="K34" i="252"/>
  <c r="J20" i="258"/>
  <c r="K46" i="259"/>
  <c r="I40" i="256"/>
  <c r="F44" i="256"/>
  <c r="K19" i="251"/>
  <c r="D29" i="256"/>
  <c r="H23" i="256"/>
  <c r="K31" i="263"/>
  <c r="J42" i="256"/>
  <c r="K21" i="250"/>
  <c r="J22" i="250"/>
  <c r="J52" i="250"/>
  <c r="L42" i="250" s="1"/>
  <c r="J22" i="249"/>
  <c r="K21" i="249"/>
  <c r="J52" i="249"/>
  <c r="L21" i="249" s="1"/>
  <c r="K24" i="248"/>
  <c r="J29" i="248"/>
  <c r="J52" i="248" s="1"/>
  <c r="K19" i="247"/>
  <c r="J22" i="247"/>
  <c r="J52" i="247" s="1"/>
  <c r="J52" i="246"/>
  <c r="L45" i="246" s="1"/>
  <c r="K16" i="246"/>
  <c r="J22" i="246"/>
  <c r="L16" i="246"/>
  <c r="J46" i="254"/>
  <c r="H51" i="254"/>
  <c r="G29" i="263"/>
  <c r="G52" i="263" s="1"/>
  <c r="I23" i="263"/>
  <c r="E51" i="263"/>
  <c r="E52" i="263" s="1"/>
  <c r="H45" i="263"/>
  <c r="K46" i="252"/>
  <c r="K43" i="251"/>
  <c r="K38" i="248"/>
  <c r="J44" i="248"/>
  <c r="K50" i="255"/>
  <c r="K41" i="256"/>
  <c r="K25" i="252"/>
  <c r="J37" i="251"/>
  <c r="K36" i="244"/>
  <c r="K37" i="243"/>
  <c r="K39" i="242"/>
  <c r="J44" i="242"/>
  <c r="I52" i="242"/>
  <c r="E51" i="256"/>
  <c r="E52" i="256" s="1"/>
  <c r="J44" i="250"/>
  <c r="K36" i="260"/>
  <c r="K25" i="256"/>
  <c r="J20" i="262"/>
  <c r="H22" i="262"/>
  <c r="J25" i="254"/>
  <c r="D52" i="256"/>
  <c r="F52" i="256"/>
  <c r="K34" i="258"/>
  <c r="K46" i="261"/>
  <c r="J51" i="261"/>
  <c r="J33" i="258"/>
  <c r="K35" i="259"/>
  <c r="J18" i="254"/>
  <c r="H22" i="254"/>
  <c r="H52" i="254" s="1"/>
  <c r="H24" i="262"/>
  <c r="D29" i="262"/>
  <c r="D52" i="262" s="1"/>
  <c r="K48" i="261"/>
  <c r="J20" i="257"/>
  <c r="H22" i="257"/>
  <c r="H52" i="257"/>
  <c r="H49" i="262"/>
  <c r="E51" i="262"/>
  <c r="J42" i="258"/>
  <c r="H44" i="258"/>
  <c r="H52" i="258" s="1"/>
  <c r="K41" i="261"/>
  <c r="J44" i="261"/>
  <c r="J41" i="260"/>
  <c r="H44" i="260"/>
  <c r="J24" i="258"/>
  <c r="I29" i="258"/>
  <c r="H40" i="259"/>
  <c r="D44" i="259"/>
  <c r="D52" i="259" s="1"/>
  <c r="J23" i="255"/>
  <c r="H29" i="255"/>
  <c r="H52" i="255"/>
  <c r="K26" i="254"/>
  <c r="K35" i="252"/>
  <c r="K27" i="258"/>
  <c r="K18" i="255"/>
  <c r="J22" i="255"/>
  <c r="K43" i="254"/>
  <c r="I29" i="252"/>
  <c r="J23" i="252"/>
  <c r="J24" i="251"/>
  <c r="H29" i="251"/>
  <c r="I41" i="263"/>
  <c r="F44" i="263"/>
  <c r="F52" i="263" s="1"/>
  <c r="J23" i="254"/>
  <c r="H29" i="254"/>
  <c r="K31" i="256"/>
  <c r="K33" i="251"/>
  <c r="K33" i="249"/>
  <c r="K32" i="247"/>
  <c r="K19" i="246"/>
  <c r="L19" i="246"/>
  <c r="J38" i="254"/>
  <c r="I44" i="254"/>
  <c r="J46" i="256"/>
  <c r="H51" i="256"/>
  <c r="J24" i="252"/>
  <c r="H29" i="252"/>
  <c r="H52" i="252" s="1"/>
  <c r="J17" i="251"/>
  <c r="I22" i="251"/>
  <c r="I52" i="251" s="1"/>
  <c r="K43" i="263"/>
  <c r="J21" i="256"/>
  <c r="H22" i="256"/>
  <c r="D44" i="263"/>
  <c r="H40" i="263"/>
  <c r="H24" i="263"/>
  <c r="I52" i="247"/>
  <c r="I52" i="241"/>
  <c r="K52" i="241" s="1"/>
  <c r="K51" i="241"/>
  <c r="J51" i="243"/>
  <c r="K49" i="243"/>
  <c r="J51" i="239"/>
  <c r="K45" i="239"/>
  <c r="K42" i="257"/>
  <c r="K24" i="259"/>
  <c r="J22" i="261"/>
  <c r="K19" i="261"/>
  <c r="I52" i="260"/>
  <c r="I52" i="254"/>
  <c r="K52" i="247" l="1"/>
  <c r="L47" i="247"/>
  <c r="L41" i="247"/>
  <c r="L18" i="247"/>
  <c r="L45" i="247"/>
  <c r="L17" i="247"/>
  <c r="L49" i="247"/>
  <c r="L42" i="247"/>
  <c r="L52" i="247"/>
  <c r="L30" i="247"/>
  <c r="L33" i="247"/>
  <c r="L34" i="247"/>
  <c r="L21" i="247"/>
  <c r="L48" i="247"/>
  <c r="L24" i="247"/>
  <c r="L28" i="247"/>
  <c r="L40" i="247"/>
  <c r="L39" i="247"/>
  <c r="L16" i="247"/>
  <c r="L38" i="247"/>
  <c r="L20" i="247"/>
  <c r="L23" i="247"/>
  <c r="L25" i="247"/>
  <c r="L29" i="247"/>
  <c r="L44" i="247"/>
  <c r="L35" i="247"/>
  <c r="L31" i="247"/>
  <c r="L43" i="247"/>
  <c r="L26" i="247"/>
  <c r="L36" i="247"/>
  <c r="L27" i="247"/>
  <c r="L37" i="247"/>
  <c r="L19" i="247"/>
  <c r="L32" i="247"/>
  <c r="L46" i="247"/>
  <c r="L18" i="248"/>
  <c r="L45" i="248"/>
  <c r="L17" i="248"/>
  <c r="L37" i="248"/>
  <c r="L35" i="248"/>
  <c r="L48" i="248"/>
  <c r="L39" i="248"/>
  <c r="L23" i="248"/>
  <c r="L28" i="248"/>
  <c r="L51" i="248"/>
  <c r="L30" i="248"/>
  <c r="L16" i="248"/>
  <c r="L21" i="248"/>
  <c r="L20" i="248"/>
  <c r="L46" i="248"/>
  <c r="L34" i="248"/>
  <c r="K52" i="248"/>
  <c r="L32" i="248"/>
  <c r="L47" i="248"/>
  <c r="L49" i="248"/>
  <c r="L42" i="248"/>
  <c r="L31" i="248"/>
  <c r="L27" i="248"/>
  <c r="L43" i="248"/>
  <c r="L52" i="248"/>
  <c r="L40" i="248"/>
  <c r="L25" i="248"/>
  <c r="L26" i="248"/>
  <c r="L33" i="248"/>
  <c r="L50" i="248"/>
  <c r="L36" i="248"/>
  <c r="L41" i="248"/>
  <c r="L19" i="248"/>
  <c r="L24" i="248"/>
  <c r="L38" i="248"/>
  <c r="L22" i="245"/>
  <c r="L51" i="245"/>
  <c r="K52" i="245"/>
  <c r="L47" i="245"/>
  <c r="L39" i="245"/>
  <c r="L31" i="245"/>
  <c r="L40" i="245"/>
  <c r="L46" i="245"/>
  <c r="L43" i="245"/>
  <c r="L42" i="245"/>
  <c r="L24" i="245"/>
  <c r="L48" i="245"/>
  <c r="L26" i="245"/>
  <c r="L36" i="245"/>
  <c r="L19" i="245"/>
  <c r="L50" i="245"/>
  <c r="L34" i="245"/>
  <c r="L33" i="245"/>
  <c r="L30" i="245"/>
  <c r="L52" i="245"/>
  <c r="L17" i="245"/>
  <c r="L37" i="245"/>
  <c r="L18" i="245"/>
  <c r="L32" i="245"/>
  <c r="L35" i="245"/>
  <c r="L49" i="245"/>
  <c r="L25" i="245"/>
  <c r="L41" i="245"/>
  <c r="L45" i="245"/>
  <c r="L28" i="245"/>
  <c r="L21" i="245"/>
  <c r="L16" i="245"/>
  <c r="L20" i="245"/>
  <c r="L27" i="245"/>
  <c r="L38" i="245"/>
  <c r="L23" i="245"/>
  <c r="K36" i="256"/>
  <c r="L18" i="244"/>
  <c r="L52" i="244"/>
  <c r="L40" i="244"/>
  <c r="L45" i="244"/>
  <c r="L43" i="244"/>
  <c r="L34" i="244"/>
  <c r="L38" i="244"/>
  <c r="L30" i="244"/>
  <c r="L20" i="244"/>
  <c r="L31" i="244"/>
  <c r="L24" i="244"/>
  <c r="L26" i="244"/>
  <c r="L39" i="244"/>
  <c r="L37" i="244"/>
  <c r="L33" i="244"/>
  <c r="L27" i="244"/>
  <c r="L47" i="244"/>
  <c r="L19" i="244"/>
  <c r="L46" i="244"/>
  <c r="L17" i="244"/>
  <c r="L28" i="244"/>
  <c r="L32" i="244"/>
  <c r="L50" i="244"/>
  <c r="L49" i="244"/>
  <c r="L48" i="244"/>
  <c r="K52" i="244"/>
  <c r="L21" i="244"/>
  <c r="L22" i="244"/>
  <c r="L44" i="244"/>
  <c r="L41" i="244"/>
  <c r="L35" i="244"/>
  <c r="L51" i="244"/>
  <c r="L16" i="244"/>
  <c r="L42" i="244"/>
  <c r="L23" i="244"/>
  <c r="L25" i="244"/>
  <c r="L36" i="244"/>
  <c r="K17" i="251"/>
  <c r="I44" i="263"/>
  <c r="J41" i="263"/>
  <c r="K51" i="243"/>
  <c r="J24" i="263"/>
  <c r="H29" i="263"/>
  <c r="K24" i="252"/>
  <c r="K38" i="254"/>
  <c r="J44" i="254"/>
  <c r="J29" i="254"/>
  <c r="K23" i="254"/>
  <c r="K24" i="251"/>
  <c r="K42" i="258"/>
  <c r="J44" i="258"/>
  <c r="K18" i="254"/>
  <c r="J22" i="254"/>
  <c r="J52" i="254" s="1"/>
  <c r="K33" i="258"/>
  <c r="K25" i="254"/>
  <c r="K44" i="250"/>
  <c r="L44" i="250"/>
  <c r="K44" i="242"/>
  <c r="J45" i="263"/>
  <c r="H51" i="263"/>
  <c r="K22" i="249"/>
  <c r="L22" i="249"/>
  <c r="J23" i="256"/>
  <c r="H29" i="256"/>
  <c r="K44" i="246"/>
  <c r="L44" i="246"/>
  <c r="K44" i="239"/>
  <c r="L44" i="239"/>
  <c r="J52" i="239"/>
  <c r="K36" i="254"/>
  <c r="K39" i="252"/>
  <c r="J44" i="252"/>
  <c r="J25" i="259"/>
  <c r="I29" i="259"/>
  <c r="K41" i="255"/>
  <c r="J44" i="255"/>
  <c r="J49" i="262"/>
  <c r="H51" i="262"/>
  <c r="K51" i="261"/>
  <c r="K22" i="261"/>
  <c r="K51" i="239"/>
  <c r="L51" i="239"/>
  <c r="J40" i="263"/>
  <c r="H44" i="263"/>
  <c r="K21" i="256"/>
  <c r="J22" i="256"/>
  <c r="L33" i="249"/>
  <c r="K23" i="252"/>
  <c r="J29" i="252"/>
  <c r="K23" i="255"/>
  <c r="J29" i="255"/>
  <c r="K24" i="258"/>
  <c r="J29" i="258"/>
  <c r="K44" i="261"/>
  <c r="K20" i="257"/>
  <c r="J22" i="257"/>
  <c r="J24" i="262"/>
  <c r="H29" i="262"/>
  <c r="H52" i="262" s="1"/>
  <c r="K46" i="254"/>
  <c r="J51" i="254"/>
  <c r="L39" i="246"/>
  <c r="L46" i="246"/>
  <c r="L28" i="246"/>
  <c r="L35" i="246"/>
  <c r="L25" i="246"/>
  <c r="L17" i="246"/>
  <c r="L36" i="246"/>
  <c r="L47" i="246"/>
  <c r="L31" i="246"/>
  <c r="L26" i="246"/>
  <c r="L33" i="246"/>
  <c r="L32" i="246"/>
  <c r="L21" i="246"/>
  <c r="L18" i="246"/>
  <c r="L20" i="246"/>
  <c r="L30" i="246"/>
  <c r="L52" i="246"/>
  <c r="L27" i="246"/>
  <c r="L49" i="246"/>
  <c r="L24" i="246"/>
  <c r="K52" i="246"/>
  <c r="L40" i="246"/>
  <c r="L23" i="246"/>
  <c r="L37" i="246"/>
  <c r="L50" i="246"/>
  <c r="L34" i="246"/>
  <c r="L42" i="246"/>
  <c r="L38" i="246"/>
  <c r="L43" i="246"/>
  <c r="L29" i="246"/>
  <c r="L48" i="246"/>
  <c r="L21" i="250"/>
  <c r="K42" i="256"/>
  <c r="K20" i="258"/>
  <c r="K50" i="257"/>
  <c r="J51" i="257"/>
  <c r="K49" i="260"/>
  <c r="J48" i="259"/>
  <c r="H51" i="259"/>
  <c r="J51" i="260"/>
  <c r="K41" i="254"/>
  <c r="I44" i="256"/>
  <c r="J38" i="256"/>
  <c r="I52" i="256"/>
  <c r="J52" i="242"/>
  <c r="L44" i="242" s="1"/>
  <c r="J52" i="243"/>
  <c r="K51" i="246"/>
  <c r="L51" i="246"/>
  <c r="K22" i="248"/>
  <c r="L22" i="248"/>
  <c r="K49" i="255"/>
  <c r="J51" i="255"/>
  <c r="K38" i="257"/>
  <c r="J44" i="257"/>
  <c r="J22" i="258"/>
  <c r="J52" i="258" s="1"/>
  <c r="K46" i="256"/>
  <c r="J51" i="256"/>
  <c r="K37" i="251"/>
  <c r="L44" i="248"/>
  <c r="K44" i="248"/>
  <c r="I29" i="263"/>
  <c r="I52" i="263" s="1"/>
  <c r="J23" i="263"/>
  <c r="K22" i="247"/>
  <c r="L22" i="247"/>
  <c r="L51" i="249"/>
  <c r="L44" i="249"/>
  <c r="L50" i="249"/>
  <c r="L29" i="249"/>
  <c r="L47" i="249"/>
  <c r="L46" i="249"/>
  <c r="L38" i="249"/>
  <c r="L30" i="249"/>
  <c r="L37" i="249"/>
  <c r="L48" i="249"/>
  <c r="L39" i="249"/>
  <c r="L28" i="249"/>
  <c r="L27" i="249"/>
  <c r="K52" i="249"/>
  <c r="L17" i="249"/>
  <c r="L34" i="249"/>
  <c r="L19" i="249"/>
  <c r="L32" i="249"/>
  <c r="L23" i="249"/>
  <c r="L16" i="249"/>
  <c r="L35" i="249"/>
  <c r="L52" i="249"/>
  <c r="L40" i="249"/>
  <c r="L36" i="249"/>
  <c r="L18" i="249"/>
  <c r="L49" i="249"/>
  <c r="L20" i="249"/>
  <c r="L42" i="249"/>
  <c r="L43" i="249"/>
  <c r="L24" i="249"/>
  <c r="L45" i="249"/>
  <c r="L41" i="249"/>
  <c r="L26" i="249"/>
  <c r="L25" i="249"/>
  <c r="L31" i="249"/>
  <c r="L51" i="250"/>
  <c r="L20" i="250"/>
  <c r="L41" i="250"/>
  <c r="L35" i="250"/>
  <c r="L49" i="250"/>
  <c r="L16" i="250"/>
  <c r="L45" i="250"/>
  <c r="L26" i="250"/>
  <c r="L52" i="250"/>
  <c r="L46" i="250"/>
  <c r="L50" i="250"/>
  <c r="L23" i="250"/>
  <c r="L25" i="250"/>
  <c r="L38" i="250"/>
  <c r="L37" i="250"/>
  <c r="L30" i="250"/>
  <c r="L17" i="250"/>
  <c r="K52" i="250"/>
  <c r="L19" i="250"/>
  <c r="L43" i="250"/>
  <c r="L24" i="250"/>
  <c r="L31" i="250"/>
  <c r="L48" i="250"/>
  <c r="L39" i="250"/>
  <c r="L36" i="250"/>
  <c r="L34" i="250"/>
  <c r="L27" i="250"/>
  <c r="L40" i="250"/>
  <c r="L32" i="250"/>
  <c r="L18" i="250"/>
  <c r="L47" i="250"/>
  <c r="L28" i="250"/>
  <c r="L29" i="250"/>
  <c r="L33" i="250"/>
  <c r="I22" i="262"/>
  <c r="I52" i="262"/>
  <c r="J21" i="262"/>
  <c r="K50" i="256"/>
  <c r="K51" i="247"/>
  <c r="L51" i="247"/>
  <c r="K34" i="256"/>
  <c r="J18" i="259"/>
  <c r="I22" i="259"/>
  <c r="I52" i="259" s="1"/>
  <c r="L29" i="253"/>
  <c r="L25" i="253"/>
  <c r="L20" i="253"/>
  <c r="L34" i="253"/>
  <c r="L27" i="253"/>
  <c r="L23" i="253"/>
  <c r="K52" i="253"/>
  <c r="L40" i="253"/>
  <c r="L32" i="253"/>
  <c r="L17" i="253"/>
  <c r="L41" i="253"/>
  <c r="L42" i="253"/>
  <c r="L22" i="253"/>
  <c r="L26" i="253"/>
  <c r="L52" i="253"/>
  <c r="L50" i="253"/>
  <c r="L24" i="253"/>
  <c r="L36" i="253"/>
  <c r="L46" i="253"/>
  <c r="L30" i="253"/>
  <c r="L38" i="253"/>
  <c r="L45" i="253"/>
  <c r="L21" i="253"/>
  <c r="L35" i="253"/>
  <c r="L43" i="253"/>
  <c r="L37" i="253"/>
  <c r="L48" i="253"/>
  <c r="L51" i="253"/>
  <c r="L31" i="253"/>
  <c r="L28" i="253"/>
  <c r="L19" i="253"/>
  <c r="L47" i="253"/>
  <c r="L18" i="253"/>
  <c r="L49" i="253"/>
  <c r="L16" i="253"/>
  <c r="K25" i="262"/>
  <c r="K29" i="244"/>
  <c r="L29" i="244"/>
  <c r="J40" i="256"/>
  <c r="H44" i="256"/>
  <c r="J22" i="252"/>
  <c r="J52" i="252" s="1"/>
  <c r="K16" i="252"/>
  <c r="J22" i="260"/>
  <c r="K18" i="260"/>
  <c r="J52" i="261"/>
  <c r="L22" i="261" s="1"/>
  <c r="K22" i="255"/>
  <c r="J40" i="259"/>
  <c r="H44" i="259"/>
  <c r="K41" i="260"/>
  <c r="J44" i="260"/>
  <c r="K20" i="262"/>
  <c r="J22" i="262"/>
  <c r="K22" i="246"/>
  <c r="L22" i="246"/>
  <c r="L29" i="248"/>
  <c r="K29" i="248"/>
  <c r="K22" i="250"/>
  <c r="L22" i="250"/>
  <c r="J41" i="262"/>
  <c r="H44" i="262"/>
  <c r="H52" i="259"/>
  <c r="K44" i="245"/>
  <c r="L44" i="245"/>
  <c r="K16" i="251"/>
  <c r="J22" i="251"/>
  <c r="J52" i="251" s="1"/>
  <c r="J29" i="251"/>
  <c r="K23" i="251"/>
  <c r="L41" i="246"/>
  <c r="K51" i="251"/>
  <c r="J51" i="252"/>
  <c r="K45" i="252"/>
  <c r="L44" i="253"/>
  <c r="K44" i="253"/>
  <c r="K29" i="245"/>
  <c r="L29" i="245"/>
  <c r="K22" i="242"/>
  <c r="L22" i="242"/>
  <c r="K22" i="243"/>
  <c r="L22" i="243"/>
  <c r="J16" i="263"/>
  <c r="H22" i="263"/>
  <c r="H52" i="263" s="1"/>
  <c r="K18" i="252"/>
  <c r="J44" i="251"/>
  <c r="K38" i="251"/>
  <c r="K47" i="258"/>
  <c r="J51" i="258"/>
  <c r="K26" i="257"/>
  <c r="J29" i="257"/>
  <c r="L52" i="254" l="1"/>
  <c r="L19" i="254"/>
  <c r="L39" i="254"/>
  <c r="L17" i="254"/>
  <c r="L21" i="254"/>
  <c r="L28" i="254"/>
  <c r="K52" i="254"/>
  <c r="L50" i="254"/>
  <c r="L16" i="254"/>
  <c r="L20" i="254"/>
  <c r="L34" i="254"/>
  <c r="L37" i="254"/>
  <c r="L32" i="254"/>
  <c r="L40" i="254"/>
  <c r="L45" i="254"/>
  <c r="L35" i="254"/>
  <c r="L49" i="254"/>
  <c r="L24" i="254"/>
  <c r="L27" i="254"/>
  <c r="L43" i="254"/>
  <c r="L30" i="254"/>
  <c r="L33" i="254"/>
  <c r="L47" i="254"/>
  <c r="L26" i="254"/>
  <c r="L42" i="254"/>
  <c r="L31" i="254"/>
  <c r="L48" i="254"/>
  <c r="L36" i="254"/>
  <c r="L41" i="254"/>
  <c r="L38" i="254"/>
  <c r="L23" i="254"/>
  <c r="L18" i="254"/>
  <c r="L25" i="254"/>
  <c r="L46" i="254"/>
  <c r="K52" i="251"/>
  <c r="L21" i="251"/>
  <c r="L52" i="251"/>
  <c r="L18" i="251"/>
  <c r="L31" i="251"/>
  <c r="L30" i="251"/>
  <c r="L47" i="251"/>
  <c r="L26" i="251"/>
  <c r="L39" i="251"/>
  <c r="L50" i="251"/>
  <c r="L42" i="251"/>
  <c r="L27" i="251"/>
  <c r="L46" i="251"/>
  <c r="L40" i="251"/>
  <c r="L36" i="251"/>
  <c r="L20" i="251"/>
  <c r="L35" i="251"/>
  <c r="L49" i="251"/>
  <c r="L45" i="251"/>
  <c r="L34" i="251"/>
  <c r="L32" i="251"/>
  <c r="L48" i="251"/>
  <c r="L41" i="251"/>
  <c r="L19" i="251"/>
  <c r="L28" i="251"/>
  <c r="L25" i="251"/>
  <c r="L43" i="251"/>
  <c r="L33" i="251"/>
  <c r="L17" i="251"/>
  <c r="L24" i="251"/>
  <c r="L51" i="251"/>
  <c r="L23" i="251"/>
  <c r="L37" i="251"/>
  <c r="L16" i="251"/>
  <c r="L38" i="251"/>
  <c r="L52" i="252"/>
  <c r="L47" i="252"/>
  <c r="L48" i="252"/>
  <c r="L17" i="252"/>
  <c r="L21" i="252"/>
  <c r="K52" i="252"/>
  <c r="L31" i="252"/>
  <c r="L49" i="252"/>
  <c r="L40" i="252"/>
  <c r="L36" i="252"/>
  <c r="L37" i="252"/>
  <c r="L50" i="252"/>
  <c r="L33" i="252"/>
  <c r="L41" i="252"/>
  <c r="L26" i="252"/>
  <c r="L19" i="252"/>
  <c r="L27" i="252"/>
  <c r="L32" i="252"/>
  <c r="L38" i="252"/>
  <c r="L25" i="252"/>
  <c r="L35" i="252"/>
  <c r="L20" i="252"/>
  <c r="L28" i="252"/>
  <c r="L43" i="252"/>
  <c r="L42" i="252"/>
  <c r="L30" i="252"/>
  <c r="L34" i="252"/>
  <c r="L46" i="252"/>
  <c r="L24" i="252"/>
  <c r="L39" i="252"/>
  <c r="L23" i="252"/>
  <c r="L16" i="252"/>
  <c r="L45" i="252"/>
  <c r="L18" i="252"/>
  <c r="L36" i="258"/>
  <c r="L31" i="258"/>
  <c r="L46" i="258"/>
  <c r="L26" i="258"/>
  <c r="L23" i="258"/>
  <c r="L18" i="258"/>
  <c r="L43" i="258"/>
  <c r="L41" i="258"/>
  <c r="L48" i="258"/>
  <c r="L40" i="258"/>
  <c r="K52" i="258"/>
  <c r="L39" i="258"/>
  <c r="L52" i="258"/>
  <c r="L37" i="258"/>
  <c r="L50" i="258"/>
  <c r="L28" i="258"/>
  <c r="L49" i="258"/>
  <c r="L25" i="258"/>
  <c r="L38" i="258"/>
  <c r="L16" i="258"/>
  <c r="L45" i="258"/>
  <c r="L35" i="258"/>
  <c r="L17" i="258"/>
  <c r="L19" i="258"/>
  <c r="L32" i="258"/>
  <c r="L27" i="258"/>
  <c r="L30" i="258"/>
  <c r="L21" i="258"/>
  <c r="L34" i="258"/>
  <c r="L24" i="258"/>
  <c r="L33" i="258"/>
  <c r="L42" i="258"/>
  <c r="L47" i="258"/>
  <c r="L20" i="258"/>
  <c r="K22" i="260"/>
  <c r="J22" i="259"/>
  <c r="K18" i="259"/>
  <c r="K29" i="251"/>
  <c r="L29" i="251"/>
  <c r="K40" i="259"/>
  <c r="J44" i="259"/>
  <c r="K44" i="257"/>
  <c r="J44" i="256"/>
  <c r="K38" i="256"/>
  <c r="K51" i="260"/>
  <c r="K24" i="262"/>
  <c r="J29" i="262"/>
  <c r="L29" i="258"/>
  <c r="K29" i="258"/>
  <c r="L51" i="261"/>
  <c r="K44" i="255"/>
  <c r="L44" i="252"/>
  <c r="K44" i="252"/>
  <c r="K44" i="258"/>
  <c r="L44" i="258"/>
  <c r="K44" i="254"/>
  <c r="L44" i="254"/>
  <c r="J22" i="263"/>
  <c r="J52" i="263" s="1"/>
  <c r="K16" i="263"/>
  <c r="K41" i="262"/>
  <c r="J44" i="262"/>
  <c r="K22" i="262"/>
  <c r="K44" i="260"/>
  <c r="J52" i="260"/>
  <c r="L22" i="260" s="1"/>
  <c r="K40" i="256"/>
  <c r="J29" i="263"/>
  <c r="K23" i="263"/>
  <c r="L50" i="243"/>
  <c r="L44" i="243"/>
  <c r="L52" i="243"/>
  <c r="L20" i="243"/>
  <c r="L30" i="243"/>
  <c r="L43" i="243"/>
  <c r="L36" i="243"/>
  <c r="L45" i="243"/>
  <c r="L21" i="243"/>
  <c r="L27" i="243"/>
  <c r="L17" i="243"/>
  <c r="L46" i="243"/>
  <c r="L47" i="243"/>
  <c r="L40" i="243"/>
  <c r="L41" i="243"/>
  <c r="L31" i="243"/>
  <c r="L24" i="243"/>
  <c r="L32" i="243"/>
  <c r="L48" i="243"/>
  <c r="L29" i="243"/>
  <c r="L34" i="243"/>
  <c r="L38" i="243"/>
  <c r="L23" i="243"/>
  <c r="L33" i="243"/>
  <c r="L39" i="243"/>
  <c r="L42" i="243"/>
  <c r="L19" i="243"/>
  <c r="L26" i="243"/>
  <c r="K52" i="243"/>
  <c r="L28" i="243"/>
  <c r="L25" i="243"/>
  <c r="L35" i="243"/>
  <c r="L18" i="243"/>
  <c r="L49" i="243"/>
  <c r="L37" i="243"/>
  <c r="L16" i="243"/>
  <c r="L51" i="254"/>
  <c r="K51" i="254"/>
  <c r="L44" i="261"/>
  <c r="K22" i="256"/>
  <c r="L33" i="239"/>
  <c r="L17" i="239"/>
  <c r="L29" i="239"/>
  <c r="L25" i="239"/>
  <c r="L37" i="239"/>
  <c r="K52" i="239"/>
  <c r="L39" i="239"/>
  <c r="L16" i="239"/>
  <c r="L42" i="239"/>
  <c r="L49" i="239"/>
  <c r="L32" i="239"/>
  <c r="L52" i="239"/>
  <c r="L20" i="239"/>
  <c r="L31" i="239"/>
  <c r="L43" i="239"/>
  <c r="L36" i="239"/>
  <c r="L46" i="239"/>
  <c r="L23" i="239"/>
  <c r="L21" i="239"/>
  <c r="L38" i="239"/>
  <c r="L47" i="239"/>
  <c r="L34" i="239"/>
  <c r="L30" i="239"/>
  <c r="L27" i="239"/>
  <c r="L35" i="239"/>
  <c r="L18" i="239"/>
  <c r="L26" i="239"/>
  <c r="L28" i="239"/>
  <c r="L50" i="239"/>
  <c r="L48" i="239"/>
  <c r="L24" i="239"/>
  <c r="L40" i="239"/>
  <c r="L19" i="239"/>
  <c r="L22" i="239"/>
  <c r="L45" i="239"/>
  <c r="L41" i="239"/>
  <c r="K41" i="263"/>
  <c r="K29" i="257"/>
  <c r="K51" i="258"/>
  <c r="L51" i="258"/>
  <c r="L44" i="251"/>
  <c r="K44" i="251"/>
  <c r="K51" i="252"/>
  <c r="L51" i="252"/>
  <c r="K21" i="262"/>
  <c r="L22" i="258"/>
  <c r="K22" i="258"/>
  <c r="L32" i="242"/>
  <c r="K52" i="242"/>
  <c r="L20" i="242"/>
  <c r="L35" i="242"/>
  <c r="L43" i="242"/>
  <c r="L16" i="242"/>
  <c r="L27" i="242"/>
  <c r="L51" i="242"/>
  <c r="L42" i="242"/>
  <c r="L48" i="242"/>
  <c r="L28" i="242"/>
  <c r="L36" i="242"/>
  <c r="L23" i="242"/>
  <c r="L50" i="242"/>
  <c r="L47" i="242"/>
  <c r="L31" i="242"/>
  <c r="L25" i="242"/>
  <c r="L19" i="242"/>
  <c r="L33" i="242"/>
  <c r="L41" i="242"/>
  <c r="L29" i="242"/>
  <c r="L30" i="242"/>
  <c r="L18" i="242"/>
  <c r="L24" i="242"/>
  <c r="L46" i="242"/>
  <c r="L26" i="242"/>
  <c r="L40" i="242"/>
  <c r="L17" i="242"/>
  <c r="L49" i="242"/>
  <c r="L38" i="242"/>
  <c r="L52" i="242"/>
  <c r="L45" i="242"/>
  <c r="L34" i="242"/>
  <c r="L37" i="242"/>
  <c r="L39" i="242"/>
  <c r="L21" i="242"/>
  <c r="K48" i="259"/>
  <c r="J51" i="259"/>
  <c r="K51" i="257"/>
  <c r="K22" i="257"/>
  <c r="K29" i="252"/>
  <c r="L29" i="252"/>
  <c r="K40" i="263"/>
  <c r="J44" i="263"/>
  <c r="K49" i="262"/>
  <c r="J51" i="262"/>
  <c r="H52" i="256"/>
  <c r="K22" i="254"/>
  <c r="L22" i="254"/>
  <c r="K24" i="263"/>
  <c r="K22" i="251"/>
  <c r="L22" i="251"/>
  <c r="L52" i="261"/>
  <c r="L47" i="261"/>
  <c r="L35" i="261"/>
  <c r="L24" i="261"/>
  <c r="L31" i="261"/>
  <c r="L36" i="261"/>
  <c r="L34" i="261"/>
  <c r="K52" i="261"/>
  <c r="L18" i="261"/>
  <c r="L39" i="261"/>
  <c r="L43" i="261"/>
  <c r="L20" i="261"/>
  <c r="L16" i="261"/>
  <c r="L23" i="261"/>
  <c r="L28" i="261"/>
  <c r="L21" i="261"/>
  <c r="L50" i="261"/>
  <c r="L42" i="261"/>
  <c r="L25" i="261"/>
  <c r="L27" i="261"/>
  <c r="L33" i="261"/>
  <c r="L38" i="261"/>
  <c r="L45" i="261"/>
  <c r="L30" i="261"/>
  <c r="L40" i="261"/>
  <c r="L37" i="261"/>
  <c r="L32" i="261"/>
  <c r="L17" i="261"/>
  <c r="L26" i="261"/>
  <c r="L29" i="261"/>
  <c r="L19" i="261"/>
  <c r="L48" i="261"/>
  <c r="L49" i="261"/>
  <c r="L46" i="261"/>
  <c r="L41" i="261"/>
  <c r="K22" i="252"/>
  <c r="L22" i="252"/>
  <c r="K51" i="256"/>
  <c r="K51" i="255"/>
  <c r="J52" i="257"/>
  <c r="L29" i="255"/>
  <c r="K29" i="255"/>
  <c r="J52" i="255"/>
  <c r="K25" i="259"/>
  <c r="J29" i="259"/>
  <c r="K23" i="256"/>
  <c r="J29" i="256"/>
  <c r="J51" i="263"/>
  <c r="K45" i="263"/>
  <c r="K29" i="254"/>
  <c r="L29" i="254"/>
  <c r="L51" i="243"/>
  <c r="L19" i="263" l="1"/>
  <c r="L37" i="263"/>
  <c r="L18" i="263"/>
  <c r="L48" i="263"/>
  <c r="L50" i="263"/>
  <c r="L42" i="263"/>
  <c r="L20" i="263"/>
  <c r="L21" i="263"/>
  <c r="L39" i="263"/>
  <c r="L26" i="263"/>
  <c r="K52" i="263"/>
  <c r="L35" i="263"/>
  <c r="L27" i="263"/>
  <c r="L17" i="263"/>
  <c r="L47" i="263"/>
  <c r="L38" i="263"/>
  <c r="L52" i="263"/>
  <c r="L49" i="263"/>
  <c r="L30" i="263"/>
  <c r="L46" i="263"/>
  <c r="L25" i="263"/>
  <c r="L28" i="263"/>
  <c r="L33" i="263"/>
  <c r="L34" i="263"/>
  <c r="L43" i="263"/>
  <c r="L32" i="263"/>
  <c r="L31" i="263"/>
  <c r="L36" i="263"/>
  <c r="L16" i="263"/>
  <c r="L41" i="263"/>
  <c r="L40" i="263"/>
  <c r="L23" i="263"/>
  <c r="L24" i="263"/>
  <c r="L45" i="263"/>
  <c r="K52" i="257"/>
  <c r="L18" i="257"/>
  <c r="L34" i="257"/>
  <c r="L41" i="257"/>
  <c r="L35" i="257"/>
  <c r="L49" i="257"/>
  <c r="L32" i="257"/>
  <c r="L17" i="257"/>
  <c r="L52" i="257"/>
  <c r="L24" i="257"/>
  <c r="L43" i="257"/>
  <c r="L23" i="257"/>
  <c r="L25" i="257"/>
  <c r="L28" i="257"/>
  <c r="L31" i="257"/>
  <c r="L40" i="257"/>
  <c r="L16" i="257"/>
  <c r="L39" i="257"/>
  <c r="L46" i="257"/>
  <c r="L19" i="257"/>
  <c r="L21" i="257"/>
  <c r="L27" i="257"/>
  <c r="L30" i="257"/>
  <c r="L36" i="257"/>
  <c r="L33" i="257"/>
  <c r="L47" i="257"/>
  <c r="L48" i="257"/>
  <c r="L37" i="257"/>
  <c r="L45" i="257"/>
  <c r="L42" i="257"/>
  <c r="L38" i="257"/>
  <c r="L26" i="257"/>
  <c r="L20" i="257"/>
  <c r="L50" i="257"/>
  <c r="K52" i="255"/>
  <c r="L47" i="255"/>
  <c r="L21" i="255"/>
  <c r="L39" i="255"/>
  <c r="L36" i="255"/>
  <c r="L40" i="255"/>
  <c r="L30" i="255"/>
  <c r="L45" i="255"/>
  <c r="L52" i="255"/>
  <c r="L34" i="255"/>
  <c r="L19" i="255"/>
  <c r="L46" i="255"/>
  <c r="L31" i="255"/>
  <c r="L24" i="255"/>
  <c r="L27" i="255"/>
  <c r="L25" i="255"/>
  <c r="L20" i="255"/>
  <c r="L16" i="255"/>
  <c r="L43" i="255"/>
  <c r="L17" i="255"/>
  <c r="L48" i="255"/>
  <c r="L26" i="255"/>
  <c r="L42" i="255"/>
  <c r="L28" i="255"/>
  <c r="L32" i="255"/>
  <c r="L38" i="255"/>
  <c r="L50" i="255"/>
  <c r="L37" i="255"/>
  <c r="L33" i="255"/>
  <c r="L18" i="255"/>
  <c r="L35" i="255"/>
  <c r="L41" i="255"/>
  <c r="L23" i="255"/>
  <c r="L49" i="255"/>
  <c r="L22" i="255"/>
  <c r="L51" i="255"/>
  <c r="K44" i="263"/>
  <c r="L44" i="263"/>
  <c r="L22" i="257"/>
  <c r="K51" i="259"/>
  <c r="L29" i="263"/>
  <c r="K29" i="263"/>
  <c r="K44" i="259"/>
  <c r="K22" i="259"/>
  <c r="K29" i="259"/>
  <c r="K51" i="262"/>
  <c r="L29" i="257"/>
  <c r="L44" i="260"/>
  <c r="K44" i="262"/>
  <c r="K44" i="256"/>
  <c r="J52" i="259"/>
  <c r="L51" i="259" s="1"/>
  <c r="K51" i="263"/>
  <c r="L51" i="263"/>
  <c r="K22" i="263"/>
  <c r="L22" i="263"/>
  <c r="L44" i="255"/>
  <c r="L51" i="260"/>
  <c r="L44" i="257"/>
  <c r="K29" i="256"/>
  <c r="L29" i="256"/>
  <c r="J52" i="256"/>
  <c r="L51" i="257"/>
  <c r="L25" i="260"/>
  <c r="L43" i="260"/>
  <c r="L19" i="260"/>
  <c r="L35" i="260"/>
  <c r="L42" i="260"/>
  <c r="L20" i="260"/>
  <c r="L16" i="260"/>
  <c r="L17" i="260"/>
  <c r="L37" i="260"/>
  <c r="L48" i="260"/>
  <c r="L30" i="260"/>
  <c r="L26" i="260"/>
  <c r="L47" i="260"/>
  <c r="K52" i="260"/>
  <c r="L32" i="260"/>
  <c r="L31" i="260"/>
  <c r="L28" i="260"/>
  <c r="L50" i="260"/>
  <c r="L29" i="260"/>
  <c r="L23" i="260"/>
  <c r="L38" i="260"/>
  <c r="L52" i="260"/>
  <c r="L40" i="260"/>
  <c r="L39" i="260"/>
  <c r="L27" i="260"/>
  <c r="L45" i="260"/>
  <c r="L24" i="260"/>
  <c r="L33" i="260"/>
  <c r="L34" i="260"/>
  <c r="L21" i="260"/>
  <c r="L46" i="260"/>
  <c r="L36" i="260"/>
  <c r="L49" i="260"/>
  <c r="L18" i="260"/>
  <c r="L41" i="260"/>
  <c r="L29" i="262"/>
  <c r="K29" i="262"/>
  <c r="J52" i="262"/>
  <c r="L22" i="259" l="1"/>
  <c r="L29" i="259"/>
  <c r="L44" i="259"/>
  <c r="L37" i="256"/>
  <c r="L26" i="256"/>
  <c r="L18" i="256"/>
  <c r="L19" i="256"/>
  <c r="L16" i="256"/>
  <c r="K52" i="256"/>
  <c r="L35" i="256"/>
  <c r="L17" i="256"/>
  <c r="L28" i="256"/>
  <c r="L20" i="256"/>
  <c r="L52" i="256"/>
  <c r="L43" i="256"/>
  <c r="L39" i="256"/>
  <c r="L48" i="256"/>
  <c r="L24" i="256"/>
  <c r="L32" i="256"/>
  <c r="L49" i="256"/>
  <c r="L45" i="256"/>
  <c r="L47" i="256"/>
  <c r="L30" i="256"/>
  <c r="L31" i="256"/>
  <c r="L27" i="256"/>
  <c r="L33" i="256"/>
  <c r="L41" i="256"/>
  <c r="L25" i="256"/>
  <c r="L36" i="256"/>
  <c r="L21" i="256"/>
  <c r="L42" i="256"/>
  <c r="L46" i="256"/>
  <c r="L50" i="256"/>
  <c r="L34" i="256"/>
  <c r="L38" i="256"/>
  <c r="L22" i="256"/>
  <c r="L51" i="256"/>
  <c r="L23" i="256"/>
  <c r="L40" i="256"/>
  <c r="L44" i="256"/>
  <c r="K52" i="262"/>
  <c r="L46" i="262"/>
  <c r="L34" i="262"/>
  <c r="L32" i="262"/>
  <c r="L26" i="262"/>
  <c r="L48" i="262"/>
  <c r="L39" i="262"/>
  <c r="L45" i="262"/>
  <c r="L52" i="262"/>
  <c r="L43" i="262"/>
  <c r="L19" i="262"/>
  <c r="L27" i="262"/>
  <c r="L30" i="262"/>
  <c r="L40" i="262"/>
  <c r="L50" i="262"/>
  <c r="L23" i="262"/>
  <c r="L28" i="262"/>
  <c r="L35" i="262"/>
  <c r="L37" i="262"/>
  <c r="L17" i="262"/>
  <c r="L16" i="262"/>
  <c r="L18" i="262"/>
  <c r="L31" i="262"/>
  <c r="L33" i="262"/>
  <c r="L47" i="262"/>
  <c r="L36" i="262"/>
  <c r="L42" i="262"/>
  <c r="L38" i="262"/>
  <c r="L25" i="262"/>
  <c r="L20" i="262"/>
  <c r="L22" i="262"/>
  <c r="L24" i="262"/>
  <c r="L21" i="262"/>
  <c r="L41" i="262"/>
  <c r="L49" i="262"/>
  <c r="L44" i="262"/>
  <c r="L51" i="262"/>
  <c r="L36" i="259"/>
  <c r="L19" i="259"/>
  <c r="L42" i="259"/>
  <c r="L20" i="259"/>
  <c r="L23" i="259"/>
  <c r="L32" i="259"/>
  <c r="L26" i="259"/>
  <c r="L43" i="259"/>
  <c r="L37" i="259"/>
  <c r="L21" i="259"/>
  <c r="L38" i="259"/>
  <c r="K52" i="259"/>
  <c r="L28" i="259"/>
  <c r="L31" i="259"/>
  <c r="L39" i="259"/>
  <c r="L30" i="259"/>
  <c r="L27" i="259"/>
  <c r="L45" i="259"/>
  <c r="L52" i="259"/>
  <c r="L34" i="259"/>
  <c r="L47" i="259"/>
  <c r="L17" i="259"/>
  <c r="L33" i="259"/>
  <c r="L50" i="259"/>
  <c r="L41" i="259"/>
  <c r="L16" i="259"/>
  <c r="L24" i="259"/>
  <c r="L46" i="259"/>
  <c r="L35" i="259"/>
  <c r="L49" i="259"/>
  <c r="L18" i="259"/>
  <c r="L25" i="259"/>
  <c r="L40" i="259"/>
  <c r="L48" i="259"/>
</calcChain>
</file>

<file path=xl/sharedStrings.xml><?xml version="1.0" encoding="utf-8"?>
<sst xmlns="http://schemas.openxmlformats.org/spreadsheetml/2006/main" count="2418" uniqueCount="241">
  <si>
    <t>方向</t>
    <rPh sb="0" eb="2">
      <t>ホウコウ</t>
    </rPh>
    <phoneticPr fontId="1"/>
  </si>
  <si>
    <t>時間帯</t>
    <rPh sb="0" eb="3">
      <t>ジカンタイ</t>
    </rPh>
    <phoneticPr fontId="1"/>
  </si>
  <si>
    <t>区分</t>
    <rPh sb="0" eb="2">
      <t>クブン</t>
    </rPh>
    <phoneticPr fontId="1"/>
  </si>
  <si>
    <t>調査地点</t>
    <rPh sb="0" eb="2">
      <t>チョウサ</t>
    </rPh>
    <rPh sb="2" eb="4">
      <t>チテン</t>
    </rPh>
    <phoneticPr fontId="1"/>
  </si>
  <si>
    <t>調査日時</t>
    <rPh sb="0" eb="2">
      <t>チョウサ</t>
    </rPh>
    <rPh sb="2" eb="4">
      <t>ニチジ</t>
    </rPh>
    <phoneticPr fontId="1"/>
  </si>
  <si>
    <t>天　　候</t>
    <rPh sb="0" eb="1">
      <t>テン</t>
    </rPh>
    <rPh sb="3" eb="4">
      <t>コウ</t>
    </rPh>
    <phoneticPr fontId="1"/>
  </si>
  <si>
    <t>～</t>
  </si>
  <si>
    <t>方向案内図</t>
    <rPh sb="0" eb="2">
      <t>ホウコウ</t>
    </rPh>
    <rPh sb="2" eb="5">
      <t>アンナイズ</t>
    </rPh>
    <phoneticPr fontId="1"/>
  </si>
  <si>
    <t>自動車交通量調査　時間変動図</t>
    <rPh sb="0" eb="2">
      <t>ジドウ</t>
    </rPh>
    <rPh sb="2" eb="3">
      <t>シャ</t>
    </rPh>
    <rPh sb="3" eb="5">
      <t>コウツウ</t>
    </rPh>
    <rPh sb="5" eb="6">
      <t>リョウ</t>
    </rPh>
    <rPh sb="6" eb="8">
      <t>チョウサ</t>
    </rPh>
    <rPh sb="9" eb="11">
      <t>ジカン</t>
    </rPh>
    <rPh sb="11" eb="13">
      <t>ヘンドウ</t>
    </rPh>
    <rPh sb="13" eb="14">
      <t>ズ</t>
    </rPh>
    <phoneticPr fontId="1"/>
  </si>
  <si>
    <t>単位：台・%</t>
    <rPh sb="0" eb="2">
      <t>タンイ</t>
    </rPh>
    <rPh sb="3" eb="4">
      <t>ダイ</t>
    </rPh>
    <phoneticPr fontId="1"/>
  </si>
  <si>
    <t>バス</t>
  </si>
  <si>
    <t>　</t>
    <phoneticPr fontId="1"/>
  </si>
  <si>
    <t>　　</t>
    <phoneticPr fontId="1"/>
  </si>
  <si>
    <t>12時間計</t>
    <rPh sb="2" eb="4">
      <t>ジカン</t>
    </rPh>
    <rPh sb="4" eb="5">
      <t>ケイ</t>
    </rPh>
    <phoneticPr fontId="3"/>
  </si>
  <si>
    <t>(1)</t>
  </si>
  <si>
    <t>(2)</t>
  </si>
  <si>
    <t>(3)</t>
  </si>
  <si>
    <t>(4)</t>
  </si>
  <si>
    <t>乗用車</t>
    <rPh sb="0" eb="2">
      <t>ジョウヨウ</t>
    </rPh>
    <rPh sb="2" eb="3">
      <t>シャ</t>
    </rPh>
    <phoneticPr fontId="3"/>
  </si>
  <si>
    <t>小型
貨物車</t>
    <rPh sb="0" eb="2">
      <t>コガタ</t>
    </rPh>
    <rPh sb="3" eb="5">
      <t>カモツ</t>
    </rPh>
    <rPh sb="5" eb="6">
      <t>シャ</t>
    </rPh>
    <phoneticPr fontId="3"/>
  </si>
  <si>
    <t>普通
貨物車</t>
    <rPh sb="0" eb="2">
      <t>フツウ</t>
    </rPh>
    <rPh sb="3" eb="5">
      <t>カモツ</t>
    </rPh>
    <rPh sb="5" eb="6">
      <t>シャ</t>
    </rPh>
    <phoneticPr fontId="3"/>
  </si>
  <si>
    <t>小型車
計</t>
    <rPh sb="0" eb="2">
      <t>コガタ</t>
    </rPh>
    <rPh sb="2" eb="3">
      <t>シャ</t>
    </rPh>
    <rPh sb="4" eb="5">
      <t>ケイ</t>
    </rPh>
    <phoneticPr fontId="3"/>
  </si>
  <si>
    <t>大型車
計</t>
    <rPh sb="0" eb="2">
      <t>オオガタ</t>
    </rPh>
    <rPh sb="2" eb="3">
      <t>シャ</t>
    </rPh>
    <rPh sb="4" eb="5">
      <t>ケイ</t>
    </rPh>
    <phoneticPr fontId="3"/>
  </si>
  <si>
    <t>四輪車
計</t>
    <rPh sb="0" eb="2">
      <t>４リン</t>
    </rPh>
    <rPh sb="2" eb="3">
      <t>シャ</t>
    </rPh>
    <rPh sb="4" eb="5">
      <t>ケイ</t>
    </rPh>
    <phoneticPr fontId="3"/>
  </si>
  <si>
    <t>大型車
混入率</t>
    <rPh sb="0" eb="2">
      <t>オオガタ</t>
    </rPh>
    <rPh sb="2" eb="3">
      <t>シャ</t>
    </rPh>
    <rPh sb="4" eb="6">
      <t>コンニュウ</t>
    </rPh>
    <rPh sb="6" eb="7">
      <t>リツ</t>
    </rPh>
    <phoneticPr fontId="3"/>
  </si>
  <si>
    <t>時間
構成比</t>
    <rPh sb="0" eb="2">
      <t>ジカン</t>
    </rPh>
    <rPh sb="3" eb="6">
      <t>コウセイヒ</t>
    </rPh>
    <phoneticPr fontId="3"/>
  </si>
  <si>
    <t>　7:00～19:00</t>
  </si>
  <si>
    <t>晴</t>
    <rPh sb="0" eb="1">
      <t>ハ</t>
    </rPh>
    <phoneticPr fontId="3"/>
  </si>
  <si>
    <t>No.11</t>
  </si>
  <si>
    <t>　川崎十字路</t>
    <rPh sb="1" eb="3">
      <t>カワサキ</t>
    </rPh>
    <rPh sb="3" eb="6">
      <t>ジュウジロ</t>
    </rPh>
    <phoneticPr fontId="4"/>
  </si>
  <si>
    <t>C断面流入計(7+8+9)</t>
  </si>
  <si>
    <t>C断面流出計(2+6+10)</t>
  </si>
  <si>
    <t>C断面計(7+8+9+2+6+10)</t>
  </si>
  <si>
    <t>A断面計(1+2+3+4+8+12)</t>
  </si>
  <si>
    <t>A断面流入計(1+2+3)</t>
  </si>
  <si>
    <t>A断面流出計(4+8+12)</t>
  </si>
  <si>
    <t>(9)</t>
  </si>
  <si>
    <t>(10)</t>
  </si>
  <si>
    <t>(11)</t>
  </si>
  <si>
    <t>(12)</t>
  </si>
  <si>
    <t>(5)</t>
  </si>
  <si>
    <t>(6)</t>
  </si>
  <si>
    <t>(7)</t>
  </si>
  <si>
    <t>(8)</t>
  </si>
  <si>
    <t>D断面流入計(10+11+12)</t>
  </si>
  <si>
    <t>交差点計(1+2+3+4+5+6+7+8+9+10+11+12)</t>
  </si>
  <si>
    <t>D断面流出計(1+5+9)</t>
  </si>
  <si>
    <t>D断面計(10+11+12+1+5+9)</t>
  </si>
  <si>
    <t>B断面流出計(3+7+11)</t>
  </si>
  <si>
    <t>B断面計(4+5+6+3+7+11)</t>
  </si>
  <si>
    <t>B断面流入計(4+5+6)</t>
  </si>
  <si>
    <t>道路横断構成調査結果</t>
    <rPh sb="0" eb="2">
      <t>ドウロ</t>
    </rPh>
    <rPh sb="2" eb="4">
      <t>オウダン</t>
    </rPh>
    <rPh sb="4" eb="6">
      <t>コウセイ</t>
    </rPh>
    <rPh sb="6" eb="8">
      <t>チョウサ</t>
    </rPh>
    <rPh sb="8" eb="10">
      <t>ケッカ</t>
    </rPh>
    <phoneticPr fontId="3"/>
  </si>
  <si>
    <t>12時間合計（7：00～19：00）</t>
    <rPh sb="2" eb="4">
      <t>ジカン</t>
    </rPh>
    <rPh sb="4" eb="6">
      <t>ゴウケイ</t>
    </rPh>
    <phoneticPr fontId="3"/>
  </si>
  <si>
    <t>合計</t>
    <rPh sb="0" eb="2">
      <t>ゴウケイ</t>
    </rPh>
    <phoneticPr fontId="3"/>
  </si>
  <si>
    <t>バ　ス</t>
  </si>
  <si>
    <t>普通貨物</t>
    <rPh sb="0" eb="2">
      <t>フツウ</t>
    </rPh>
    <rPh sb="2" eb="4">
      <t>カモツ</t>
    </rPh>
    <phoneticPr fontId="3"/>
  </si>
  <si>
    <t>小型貨物</t>
    <rPh sb="0" eb="2">
      <t>コガタ</t>
    </rPh>
    <rPh sb="2" eb="4">
      <t>カモツ</t>
    </rPh>
    <phoneticPr fontId="3"/>
  </si>
  <si>
    <t>乗用車</t>
    <rPh sb="0" eb="3">
      <t>ジョウヨウシャ</t>
    </rPh>
    <phoneticPr fontId="3"/>
  </si>
  <si>
    <t>Ｄ断面</t>
    <rPh sb="1" eb="3">
      <t>ダンメン</t>
    </rPh>
    <phoneticPr fontId="3"/>
  </si>
  <si>
    <t>Ｃ断面</t>
    <rPh sb="1" eb="3">
      <t>ダンメン</t>
    </rPh>
    <phoneticPr fontId="3"/>
  </si>
  <si>
    <t>Ｂ断面</t>
    <rPh sb="1" eb="3">
      <t>ダンメン</t>
    </rPh>
    <phoneticPr fontId="3"/>
  </si>
  <si>
    <t>Ａ断面</t>
    <rPh sb="1" eb="3">
      <t>ダンメン</t>
    </rPh>
    <phoneticPr fontId="3"/>
  </si>
  <si>
    <t>流入方向</t>
    <rPh sb="0" eb="2">
      <t>リュウニュウ</t>
    </rPh>
    <rPh sb="2" eb="4">
      <t>ホウコウ</t>
    </rPh>
    <phoneticPr fontId="3"/>
  </si>
  <si>
    <t>車種区分</t>
    <rPh sb="0" eb="2">
      <t>シャシュ</t>
    </rPh>
    <rPh sb="2" eb="4">
      <t>クブン</t>
    </rPh>
    <phoneticPr fontId="11"/>
  </si>
  <si>
    <t>流出方向</t>
    <rPh sb="0" eb="2">
      <t>リュウシュツ</t>
    </rPh>
    <rPh sb="2" eb="4">
      <t>ホウコウ</t>
    </rPh>
    <phoneticPr fontId="3"/>
  </si>
  <si>
    <t>単位：台</t>
    <rPh sb="0" eb="2">
      <t>タンイ</t>
    </rPh>
    <rPh sb="3" eb="4">
      <t>ダイ</t>
    </rPh>
    <phoneticPr fontId="3"/>
  </si>
  <si>
    <t>12時間交通量（7：00～19：00）</t>
    <rPh sb="2" eb="4">
      <t>ジカン</t>
    </rPh>
    <rPh sb="4" eb="6">
      <t>コウツウ</t>
    </rPh>
    <rPh sb="6" eb="7">
      <t>リョウ</t>
    </rPh>
    <phoneticPr fontId="3"/>
  </si>
  <si>
    <t>晴</t>
    <rPh sb="0" eb="1">
      <t>ハレ</t>
    </rPh>
    <phoneticPr fontId="11"/>
  </si>
  <si>
    <t>天　　候</t>
    <rPh sb="0" eb="1">
      <t>テン</t>
    </rPh>
    <rPh sb="3" eb="4">
      <t>コウ</t>
    </rPh>
    <phoneticPr fontId="11"/>
  </si>
  <si>
    <t>調査日時</t>
    <rPh sb="0" eb="2">
      <t>チョウサ</t>
    </rPh>
    <rPh sb="2" eb="4">
      <t>ニチジ</t>
    </rPh>
    <phoneticPr fontId="11"/>
  </si>
  <si>
    <t>No.11　川崎十字路</t>
    <phoneticPr fontId="11"/>
  </si>
  <si>
    <t>調査地点</t>
    <rPh sb="0" eb="2">
      <t>チョウサ</t>
    </rPh>
    <rPh sb="2" eb="4">
      <t>チテン</t>
    </rPh>
    <phoneticPr fontId="11"/>
  </si>
  <si>
    <t>自動車流量図</t>
    <rPh sb="0" eb="3">
      <t>ジドウシャ</t>
    </rPh>
    <rPh sb="3" eb="5">
      <t>リュウリョウ</t>
    </rPh>
    <rPh sb="5" eb="6">
      <t>ズ</t>
    </rPh>
    <phoneticPr fontId="11"/>
  </si>
  <si>
    <t>18時台計</t>
    <rPh sb="1" eb="2">
      <t>ダイ</t>
    </rPh>
    <rPh sb="2" eb="3">
      <t>ケイ</t>
    </rPh>
    <phoneticPr fontId="13"/>
  </si>
  <si>
    <t>18:50-19:00</t>
    <phoneticPr fontId="13"/>
  </si>
  <si>
    <t>18:40-18:50</t>
  </si>
  <si>
    <t>18:30-18:40</t>
  </si>
  <si>
    <t>18:20-18:30</t>
  </si>
  <si>
    <t>18:10-18:20</t>
  </si>
  <si>
    <t>18:00-18:10</t>
  </si>
  <si>
    <t>17時台計</t>
    <rPh sb="1" eb="2">
      <t>ジ</t>
    </rPh>
    <rPh sb="2" eb="3">
      <t>ダイ</t>
    </rPh>
    <rPh sb="3" eb="4">
      <t>ケイ</t>
    </rPh>
    <phoneticPr fontId="13"/>
  </si>
  <si>
    <t>17:50-18:00</t>
    <phoneticPr fontId="13"/>
  </si>
  <si>
    <t>17:40-17:50</t>
  </si>
  <si>
    <t>17:30-17:40</t>
  </si>
  <si>
    <t>17:20-17:30</t>
  </si>
  <si>
    <t>17:10-17:20</t>
  </si>
  <si>
    <t>17:00-17:10</t>
  </si>
  <si>
    <t>16:00-17:00</t>
    <phoneticPr fontId="3"/>
  </si>
  <si>
    <t>15:00-16:00</t>
    <phoneticPr fontId="3"/>
  </si>
  <si>
    <t>14:00-15:00</t>
    <phoneticPr fontId="3"/>
  </si>
  <si>
    <t>13:00-14:00</t>
    <phoneticPr fontId="3"/>
  </si>
  <si>
    <t>12:00-13:00</t>
    <phoneticPr fontId="3"/>
  </si>
  <si>
    <t>11:00-12:00</t>
    <phoneticPr fontId="3"/>
  </si>
  <si>
    <t>10:00-11:00</t>
    <phoneticPr fontId="3"/>
  </si>
  <si>
    <t xml:space="preserve"> 9:00-10:00</t>
    <phoneticPr fontId="3"/>
  </si>
  <si>
    <t xml:space="preserve"> 8時台計</t>
    <rPh sb="1" eb="2">
      <t>ジ</t>
    </rPh>
    <rPh sb="2" eb="3">
      <t>ダイ</t>
    </rPh>
    <rPh sb="3" eb="4">
      <t>ケイ</t>
    </rPh>
    <phoneticPr fontId="13"/>
  </si>
  <si>
    <t xml:space="preserve"> 8:50- 9:00</t>
    <phoneticPr fontId="13"/>
  </si>
  <si>
    <t xml:space="preserve"> 8:40- 8:50</t>
  </si>
  <si>
    <t xml:space="preserve"> 8:30- 8:40</t>
  </si>
  <si>
    <t xml:space="preserve"> 8:20- 8:30</t>
  </si>
  <si>
    <t xml:space="preserve"> 8:10- 8:20</t>
  </si>
  <si>
    <t xml:space="preserve"> 8:00- 8:10</t>
  </si>
  <si>
    <t xml:space="preserve"> 7時台計</t>
    <rPh sb="2" eb="3">
      <t>ジ</t>
    </rPh>
    <rPh sb="3" eb="4">
      <t>ダイ</t>
    </rPh>
    <rPh sb="4" eb="5">
      <t>ケイ</t>
    </rPh>
    <phoneticPr fontId="13"/>
  </si>
  <si>
    <t xml:space="preserve"> 7:50- 8:00</t>
    <phoneticPr fontId="13"/>
  </si>
  <si>
    <t xml:space="preserve"> 7:40- 7:50</t>
    <phoneticPr fontId="13"/>
  </si>
  <si>
    <t xml:space="preserve"> 7:30- 7:40</t>
    <phoneticPr fontId="13"/>
  </si>
  <si>
    <t xml:space="preserve"> 7:20- 7:30</t>
    <phoneticPr fontId="13"/>
  </si>
  <si>
    <t xml:space="preserve"> 7:10- 7:20</t>
    <phoneticPr fontId="13"/>
  </si>
  <si>
    <t xml:space="preserve"> 7:00- 7:10</t>
    <phoneticPr fontId="3"/>
  </si>
  <si>
    <t>区分</t>
    <rPh sb="0" eb="2">
      <t>クブン</t>
    </rPh>
    <phoneticPr fontId="3"/>
  </si>
  <si>
    <t>時間帯</t>
    <rPh sb="0" eb="3">
      <t>ジカンタイ</t>
    </rPh>
    <phoneticPr fontId="3"/>
  </si>
  <si>
    <t>方向</t>
    <rPh sb="0" eb="2">
      <t>ホウコウ</t>
    </rPh>
    <phoneticPr fontId="3"/>
  </si>
  <si>
    <t>単位：台・%</t>
    <rPh sb="0" eb="2">
      <t>タンイ</t>
    </rPh>
    <rPh sb="3" eb="4">
      <t>ダイ</t>
    </rPh>
    <phoneticPr fontId="3"/>
  </si>
  <si>
    <t>天　　候</t>
    <rPh sb="0" eb="1">
      <t>テン</t>
    </rPh>
    <rPh sb="3" eb="4">
      <t>コウ</t>
    </rPh>
    <phoneticPr fontId="3"/>
  </si>
  <si>
    <t>　7:00～19:00</t>
    <phoneticPr fontId="3"/>
  </si>
  <si>
    <t>調査日時</t>
    <rPh sb="0" eb="2">
      <t>チョウサ</t>
    </rPh>
    <rPh sb="2" eb="4">
      <t>ニチジ</t>
    </rPh>
    <phoneticPr fontId="3"/>
  </si>
  <si>
    <t>　川崎十字路</t>
    <rPh sb="1" eb="3">
      <t>カワサキ</t>
    </rPh>
    <rPh sb="3" eb="6">
      <t>ジュウジロ</t>
    </rPh>
    <phoneticPr fontId="13"/>
  </si>
  <si>
    <t>No.11</t>
    <phoneticPr fontId="1"/>
  </si>
  <si>
    <t>調査地点</t>
    <rPh sb="0" eb="2">
      <t>チョウサ</t>
    </rPh>
    <rPh sb="2" eb="4">
      <t>チテン</t>
    </rPh>
    <phoneticPr fontId="3"/>
  </si>
  <si>
    <t>方向案内図</t>
    <rPh sb="0" eb="2">
      <t>ホウコウ</t>
    </rPh>
    <rPh sb="2" eb="5">
      <t>アンナイズ</t>
    </rPh>
    <phoneticPr fontId="3"/>
  </si>
  <si>
    <t>自動車交通量調査　調査結果</t>
    <rPh sb="0" eb="2">
      <t>ジドウ</t>
    </rPh>
    <rPh sb="2" eb="3">
      <t>シャ</t>
    </rPh>
    <rPh sb="3" eb="5">
      <t>コウツウ</t>
    </rPh>
    <rPh sb="5" eb="6">
      <t>リョウ</t>
    </rPh>
    <rPh sb="6" eb="8">
      <t>チョウサ</t>
    </rPh>
    <rPh sb="9" eb="11">
      <t>チョウサ</t>
    </rPh>
    <rPh sb="11" eb="13">
      <t>ケッカ</t>
    </rPh>
    <phoneticPr fontId="3"/>
  </si>
  <si>
    <t>18:50-19:00</t>
    <phoneticPr fontId="13"/>
  </si>
  <si>
    <t>17:50-18:00</t>
    <phoneticPr fontId="13"/>
  </si>
  <si>
    <t>16:00-17:00</t>
    <phoneticPr fontId="3"/>
  </si>
  <si>
    <t>15:00-16:00</t>
    <phoneticPr fontId="3"/>
  </si>
  <si>
    <t>14:00-15:00</t>
    <phoneticPr fontId="3"/>
  </si>
  <si>
    <t>13:00-14:00</t>
    <phoneticPr fontId="3"/>
  </si>
  <si>
    <t>12:00-13:00</t>
    <phoneticPr fontId="3"/>
  </si>
  <si>
    <t>11:00-12:00</t>
    <phoneticPr fontId="3"/>
  </si>
  <si>
    <t>10:00-11:00</t>
    <phoneticPr fontId="3"/>
  </si>
  <si>
    <t xml:space="preserve"> 9:00-10:00</t>
    <phoneticPr fontId="3"/>
  </si>
  <si>
    <t xml:space="preserve"> 8:50- 9:00</t>
    <phoneticPr fontId="13"/>
  </si>
  <si>
    <t xml:space="preserve"> 7:50- 8:00</t>
    <phoneticPr fontId="13"/>
  </si>
  <si>
    <t xml:space="preserve"> 7:40- 7:50</t>
    <phoneticPr fontId="13"/>
  </si>
  <si>
    <t xml:space="preserve"> 7:30- 7:40</t>
    <phoneticPr fontId="13"/>
  </si>
  <si>
    <t xml:space="preserve"> 7:20- 7:30</t>
    <phoneticPr fontId="13"/>
  </si>
  <si>
    <t xml:space="preserve"> 7:10- 7:20</t>
    <phoneticPr fontId="13"/>
  </si>
  <si>
    <t xml:space="preserve"> 7:00- 7:10</t>
    <phoneticPr fontId="3"/>
  </si>
  <si>
    <t>18:50-19:00</t>
    <phoneticPr fontId="13"/>
  </si>
  <si>
    <t>17:50-18:00</t>
    <phoneticPr fontId="13"/>
  </si>
  <si>
    <t>16:00-17:00</t>
    <phoneticPr fontId="3"/>
  </si>
  <si>
    <t>15:00-16:00</t>
    <phoneticPr fontId="3"/>
  </si>
  <si>
    <t>14:00-15:00</t>
    <phoneticPr fontId="3"/>
  </si>
  <si>
    <t>13:00-14:00</t>
    <phoneticPr fontId="3"/>
  </si>
  <si>
    <t>12:00-13:00</t>
    <phoneticPr fontId="3"/>
  </si>
  <si>
    <t>11:00-12:00</t>
    <phoneticPr fontId="3"/>
  </si>
  <si>
    <t>10:00-11:00</t>
    <phoneticPr fontId="3"/>
  </si>
  <si>
    <t xml:space="preserve"> 9:00-10:00</t>
    <phoneticPr fontId="3"/>
  </si>
  <si>
    <t xml:space="preserve"> 8:50- 9:00</t>
    <phoneticPr fontId="13"/>
  </si>
  <si>
    <t xml:space="preserve"> 7:50- 8:00</t>
    <phoneticPr fontId="13"/>
  </si>
  <si>
    <t xml:space="preserve"> 7:40- 7:50</t>
    <phoneticPr fontId="13"/>
  </si>
  <si>
    <t xml:space="preserve"> 7:30- 7:40</t>
    <phoneticPr fontId="13"/>
  </si>
  <si>
    <t xml:space="preserve"> 7:20- 7:30</t>
    <phoneticPr fontId="13"/>
  </si>
  <si>
    <t xml:space="preserve"> 7:10- 7:20</t>
    <phoneticPr fontId="13"/>
  </si>
  <si>
    <t xml:space="preserve"> 7:00- 7:10</t>
    <phoneticPr fontId="3"/>
  </si>
  <si>
    <t>18:50-19:00</t>
    <phoneticPr fontId="13"/>
  </si>
  <si>
    <t>17:50-18:00</t>
    <phoneticPr fontId="13"/>
  </si>
  <si>
    <t>16:00-17:00</t>
    <phoneticPr fontId="3"/>
  </si>
  <si>
    <t>15:00-16:00</t>
    <phoneticPr fontId="3"/>
  </si>
  <si>
    <t>14:00-15:00</t>
    <phoneticPr fontId="3"/>
  </si>
  <si>
    <t>13:00-14:00</t>
    <phoneticPr fontId="3"/>
  </si>
  <si>
    <t>12:00-13:00</t>
    <phoneticPr fontId="3"/>
  </si>
  <si>
    <t>11:00-12:00</t>
    <phoneticPr fontId="3"/>
  </si>
  <si>
    <t>10:00-11:00</t>
    <phoneticPr fontId="3"/>
  </si>
  <si>
    <t xml:space="preserve"> 9:00-10:00</t>
    <phoneticPr fontId="3"/>
  </si>
  <si>
    <t xml:space="preserve"> 8:50- 9:00</t>
    <phoneticPr fontId="13"/>
  </si>
  <si>
    <t xml:space="preserve"> 7:50- 8:00</t>
    <phoneticPr fontId="13"/>
  </si>
  <si>
    <t xml:space="preserve"> 7:40- 7:50</t>
    <phoneticPr fontId="13"/>
  </si>
  <si>
    <t xml:space="preserve"> 7:30- 7:40</t>
    <phoneticPr fontId="13"/>
  </si>
  <si>
    <t xml:space="preserve"> 7:20- 7:30</t>
    <phoneticPr fontId="13"/>
  </si>
  <si>
    <t xml:space="preserve"> 7:10- 7:20</t>
    <phoneticPr fontId="13"/>
  </si>
  <si>
    <t xml:space="preserve"> 7:00- 7:10</t>
    <phoneticPr fontId="3"/>
  </si>
  <si>
    <t>A断面流入計(1+2+3)</t>
    <phoneticPr fontId="1"/>
  </si>
  <si>
    <t>A断面流出計(4+8+12)</t>
    <phoneticPr fontId="1"/>
  </si>
  <si>
    <t>A断面計(1+2+3+4+8+12)</t>
    <phoneticPr fontId="1"/>
  </si>
  <si>
    <t>B断面流入計(4+5+6)</t>
    <phoneticPr fontId="1"/>
  </si>
  <si>
    <t>18:50-19:00</t>
    <phoneticPr fontId="13"/>
  </si>
  <si>
    <t>17:50-18:00</t>
    <phoneticPr fontId="13"/>
  </si>
  <si>
    <t>16:00-17:00</t>
    <phoneticPr fontId="3"/>
  </si>
  <si>
    <t>15:00-16:00</t>
    <phoneticPr fontId="3"/>
  </si>
  <si>
    <t>14:00-15:00</t>
    <phoneticPr fontId="3"/>
  </si>
  <si>
    <t>13:00-14:00</t>
    <phoneticPr fontId="3"/>
  </si>
  <si>
    <t>12:00-13:00</t>
    <phoneticPr fontId="3"/>
  </si>
  <si>
    <t>11:00-12:00</t>
    <phoneticPr fontId="3"/>
  </si>
  <si>
    <t>10:00-11:00</t>
    <phoneticPr fontId="3"/>
  </si>
  <si>
    <t xml:space="preserve"> 9:00-10:00</t>
    <phoneticPr fontId="3"/>
  </si>
  <si>
    <t xml:space="preserve"> 8:50- 9:00</t>
    <phoneticPr fontId="13"/>
  </si>
  <si>
    <t xml:space="preserve"> 7:50- 8:00</t>
    <phoneticPr fontId="13"/>
  </si>
  <si>
    <t xml:space="preserve"> 7:40- 7:50</t>
    <phoneticPr fontId="13"/>
  </si>
  <si>
    <t xml:space="preserve"> 7:30- 7:40</t>
    <phoneticPr fontId="13"/>
  </si>
  <si>
    <t xml:space="preserve"> 7:20- 7:30</t>
    <phoneticPr fontId="13"/>
  </si>
  <si>
    <t xml:space="preserve"> 7:10- 7:20</t>
    <phoneticPr fontId="13"/>
  </si>
  <si>
    <t xml:space="preserve"> 7:00- 7:10</t>
    <phoneticPr fontId="3"/>
  </si>
  <si>
    <t>B断面流出計(3+7+11)</t>
    <phoneticPr fontId="1"/>
  </si>
  <si>
    <t>B断面計(4+5+6+3+7+11)</t>
    <phoneticPr fontId="1"/>
  </si>
  <si>
    <t>C断面流入計(7+8+9)</t>
    <phoneticPr fontId="1"/>
  </si>
  <si>
    <t>C断面流出計(2+6+10)</t>
    <phoneticPr fontId="1"/>
  </si>
  <si>
    <t>C断面計(7+8+9+2+6+10)</t>
    <phoneticPr fontId="1"/>
  </si>
  <si>
    <t>D断面流入計(10+11+12)</t>
    <phoneticPr fontId="1"/>
  </si>
  <si>
    <t>D断面流出計(1+5+9)</t>
    <phoneticPr fontId="1"/>
  </si>
  <si>
    <t>18:50-19:00</t>
    <phoneticPr fontId="13"/>
  </si>
  <si>
    <t>17:50-18:00</t>
    <phoneticPr fontId="13"/>
  </si>
  <si>
    <t>16:00-17:00</t>
    <phoneticPr fontId="3"/>
  </si>
  <si>
    <t>15:00-16:00</t>
    <phoneticPr fontId="3"/>
  </si>
  <si>
    <t>14:00-15:00</t>
    <phoneticPr fontId="3"/>
  </si>
  <si>
    <t>13:00-14:00</t>
    <phoneticPr fontId="3"/>
  </si>
  <si>
    <t>12:00-13:00</t>
    <phoneticPr fontId="3"/>
  </si>
  <si>
    <t>11:00-12:00</t>
    <phoneticPr fontId="3"/>
  </si>
  <si>
    <t>10:00-11:00</t>
    <phoneticPr fontId="3"/>
  </si>
  <si>
    <t xml:space="preserve"> 9:00-10:00</t>
    <phoneticPr fontId="3"/>
  </si>
  <si>
    <t xml:space="preserve"> 8:50- 9:00</t>
    <phoneticPr fontId="13"/>
  </si>
  <si>
    <t xml:space="preserve"> 7:50- 8:00</t>
    <phoneticPr fontId="13"/>
  </si>
  <si>
    <t xml:space="preserve"> 7:40- 7:50</t>
    <phoneticPr fontId="13"/>
  </si>
  <si>
    <t xml:space="preserve"> 7:30- 7:40</t>
    <phoneticPr fontId="13"/>
  </si>
  <si>
    <t xml:space="preserve"> 7:20- 7:30</t>
    <phoneticPr fontId="13"/>
  </si>
  <si>
    <t xml:space="preserve"> 7:10- 7:20</t>
    <phoneticPr fontId="13"/>
  </si>
  <si>
    <t xml:space="preserve"> 7:00- 7:10</t>
    <phoneticPr fontId="3"/>
  </si>
  <si>
    <t>D断面計(10+11+12+1+5+9)</t>
    <phoneticPr fontId="1"/>
  </si>
  <si>
    <t>交差点計(1+2+3+4+5+6+7+8+9+10+11+12)</t>
    <phoneticPr fontId="1"/>
  </si>
  <si>
    <t>18時</t>
    <rPh sb="2" eb="3">
      <t>ジ</t>
    </rPh>
    <phoneticPr fontId="3"/>
  </si>
  <si>
    <t>17時</t>
    <rPh sb="2" eb="3">
      <t>ジ</t>
    </rPh>
    <phoneticPr fontId="3"/>
  </si>
  <si>
    <t>16時</t>
    <rPh sb="2" eb="3">
      <t>ジ</t>
    </rPh>
    <phoneticPr fontId="3"/>
  </si>
  <si>
    <t>15時</t>
    <rPh sb="2" eb="3">
      <t>ジ</t>
    </rPh>
    <phoneticPr fontId="3"/>
  </si>
  <si>
    <t>14時</t>
    <rPh sb="2" eb="3">
      <t>ジ</t>
    </rPh>
    <phoneticPr fontId="3"/>
  </si>
  <si>
    <t>13時</t>
    <rPh sb="2" eb="3">
      <t>ジ</t>
    </rPh>
    <phoneticPr fontId="3"/>
  </si>
  <si>
    <t>12時</t>
    <rPh sb="2" eb="3">
      <t>ジ</t>
    </rPh>
    <phoneticPr fontId="3"/>
  </si>
  <si>
    <t>11時</t>
    <rPh sb="2" eb="3">
      <t>ジ</t>
    </rPh>
    <phoneticPr fontId="3"/>
  </si>
  <si>
    <t>10時</t>
    <rPh sb="2" eb="3">
      <t>ジ</t>
    </rPh>
    <phoneticPr fontId="3"/>
  </si>
  <si>
    <t>9時</t>
    <rPh sb="1" eb="2">
      <t>ジ</t>
    </rPh>
    <phoneticPr fontId="3"/>
  </si>
  <si>
    <t>8時</t>
    <rPh sb="1" eb="2">
      <t>ジ</t>
    </rPh>
    <phoneticPr fontId="3"/>
  </si>
  <si>
    <t>7時</t>
    <rPh sb="1" eb="2">
      <t>ジ</t>
    </rPh>
    <phoneticPr fontId="3"/>
  </si>
  <si>
    <t>４φ</t>
    <phoneticPr fontId="3"/>
  </si>
  <si>
    <t>３φ</t>
  </si>
  <si>
    <t>２φ</t>
    <phoneticPr fontId="3"/>
  </si>
  <si>
    <t>１φ</t>
    <phoneticPr fontId="3"/>
  </si>
  <si>
    <t>　　　階梯
　時</t>
    <rPh sb="3" eb="5">
      <t>カイテイ</t>
    </rPh>
    <rPh sb="7" eb="8">
      <t>ジ</t>
    </rPh>
    <phoneticPr fontId="3"/>
  </si>
  <si>
    <t>平成３０年１２月１３日（木）</t>
    <rPh sb="12" eb="13">
      <t>キ</t>
    </rPh>
    <phoneticPr fontId="3"/>
  </si>
  <si>
    <t>Ｎｏ．１１　川崎十字路</t>
  </si>
  <si>
    <t>階梯秒数</t>
    <rPh sb="0" eb="2">
      <t>カイテイ</t>
    </rPh>
    <rPh sb="2" eb="3">
      <t>ビョウ</t>
    </rPh>
    <rPh sb="3" eb="4">
      <t>スウ</t>
    </rPh>
    <phoneticPr fontId="3"/>
  </si>
  <si>
    <t>平成30年12月13日(木)</t>
    <rPh sb="0" eb="2">
      <t>ヘイセイ</t>
    </rPh>
    <rPh sb="4" eb="5">
      <t>ネン</t>
    </rPh>
    <rPh sb="7" eb="8">
      <t>ガツ</t>
    </rPh>
    <rPh sb="10" eb="11">
      <t>ニチ</t>
    </rPh>
    <rPh sb="12" eb="13">
      <t>モク</t>
    </rPh>
    <phoneticPr fontId="3"/>
  </si>
  <si>
    <t>平成30年12月13日(木)　7:00～19:00</t>
    <rPh sb="0" eb="2">
      <t>ヘイセイ</t>
    </rPh>
    <rPh sb="4" eb="5">
      <t>ネン</t>
    </rPh>
    <rPh sb="7" eb="8">
      <t>ガツ</t>
    </rPh>
    <rPh sb="10" eb="11">
      <t>ニチ</t>
    </rPh>
    <rPh sb="12" eb="13">
      <t>モク</t>
    </rPh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</si>
</sst>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76" formatCode="0.0_);[Red]\(0.0\)"/>
    <numFmt numFmtId="177" formatCode="0.0_ "/>
    <numFmt numFmtId="178" formatCode="#,##0_ "/>
  </numFmts>
  <fonts count="21" x14ac:knownFonts="1">
    <font>
      <sz val="11"/>
      <color theme="1"/>
      <name val="ＭＳ Ｐゴシック"/>
      <family val="3"/>
      <charset val="128"/>
      <scheme val="minor"/>
    </font>
    <font>
      <sz val="6"/>
      <name val="ＭＳ Ｐゴシック"/>
      <family val="3"/>
      <charset val="128"/>
    </font>
    <font>
      <sz val="9"/>
      <name val="ＭＳ Ｐ明朝"/>
      <family val="1"/>
      <charset val="128"/>
    </font>
    <font>
      <sz val="6"/>
      <name val="ＭＳ Ｐゴシック"/>
      <family val="3"/>
      <charset val="128"/>
    </font>
    <font>
      <sz val="10"/>
      <color indexed="8"/>
      <name val="ＭＳ 明朝"/>
      <family val="1"/>
      <charset val="128"/>
    </font>
    <font>
      <sz val="10"/>
      <name val="ＭＳ Ｐゴシック"/>
      <family val="3"/>
      <charset val="128"/>
    </font>
    <font>
      <sz val="10"/>
      <name val="ＭＳ 明朝"/>
      <family val="1"/>
      <charset val="128"/>
    </font>
    <font>
      <sz val="14"/>
      <name val="ＭＳ 明朝"/>
      <family val="1"/>
      <charset val="128"/>
    </font>
    <font>
      <sz val="10"/>
      <color indexed="22"/>
      <name val="ＭＳ 明朝"/>
      <family val="1"/>
      <charset val="128"/>
    </font>
    <font>
      <sz val="11"/>
      <name val="ＭＳ ゴシック"/>
      <family val="3"/>
      <charset val="128"/>
    </font>
    <font>
      <sz val="9"/>
      <name val="ＭＳ 明朝"/>
      <family val="1"/>
      <charset val="128"/>
    </font>
    <font>
      <sz val="6"/>
      <name val="ＭＳ ゴシック"/>
      <family val="3"/>
      <charset val="128"/>
    </font>
    <font>
      <sz val="12"/>
      <name val="ＭＳ ゴシック"/>
      <family val="3"/>
      <charset val="128"/>
    </font>
    <font>
      <sz val="6"/>
      <name val="ＭＳ ゴシック"/>
      <family val="3"/>
      <charset val="128"/>
    </font>
    <font>
      <sz val="10"/>
      <name val="ＭＳ Ｐ明朝"/>
      <family val="1"/>
      <charset val="128"/>
    </font>
    <font>
      <sz val="10"/>
      <color theme="1"/>
      <name val="ＭＳ ゴシック"/>
      <family val="3"/>
      <charset val="128"/>
    </font>
    <font>
      <sz val="12"/>
      <color theme="1"/>
      <name val="ＭＳ ゴシック"/>
      <family val="3"/>
      <charset val="128"/>
    </font>
    <font>
      <sz val="10"/>
      <color theme="1"/>
      <name val="ＭＳ 明朝"/>
      <family val="1"/>
      <charset val="128"/>
    </font>
    <font>
      <sz val="9"/>
      <color theme="1"/>
      <name val="ＭＳ ゴシック"/>
      <family val="3"/>
      <charset val="128"/>
    </font>
    <font>
      <sz val="8.5"/>
      <color theme="1"/>
      <name val="ＭＳ 明朝"/>
      <family val="1"/>
      <charset val="128"/>
    </font>
    <font>
      <sz val="6"/>
      <name val="ＭＳ Ｐゴシック"/>
      <family val="3"/>
      <charset val="128"/>
      <scheme val="minor"/>
    </font>
  </fonts>
  <fills count="4">
    <fill>
      <patternFill patternType="none"/>
    </fill>
    <fill>
      <patternFill patternType="gray125"/>
    </fill>
    <fill>
      <patternFill patternType="gray0625">
        <bgColor indexed="9"/>
      </patternFill>
    </fill>
    <fill>
      <patternFill patternType="solid">
        <fgColor theme="0" tint="-0.14999847407452621"/>
        <bgColor indexed="64"/>
      </patternFill>
    </fill>
  </fills>
  <borders count="84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double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double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/>
      <diagonal/>
    </border>
    <border diagonalDown="1">
      <left style="thin">
        <color indexed="64"/>
      </left>
      <right/>
      <top/>
      <bottom/>
      <diagonal style="thin">
        <color indexed="64"/>
      </diagonal>
    </border>
    <border diagonalDown="1">
      <left style="thin">
        <color indexed="64"/>
      </left>
      <right/>
      <top style="thin">
        <color indexed="64"/>
      </top>
      <bottom/>
      <diagonal style="thin">
        <color indexed="64"/>
      </diagonal>
    </border>
  </borders>
  <cellStyleXfs count="8">
    <xf numFmtId="0" fontId="0" fillId="0" borderId="0">
      <alignment vertical="center"/>
    </xf>
    <xf numFmtId="38" fontId="9" fillId="0" borderId="0" applyFont="0" applyFill="0" applyBorder="0" applyAlignment="0" applyProtection="0"/>
    <xf numFmtId="0" fontId="5" fillId="0" borderId="0"/>
    <xf numFmtId="0" fontId="5" fillId="0" borderId="0">
      <alignment vertical="center"/>
    </xf>
    <xf numFmtId="0" fontId="9" fillId="0" borderId="0"/>
    <xf numFmtId="0" fontId="5" fillId="0" borderId="0"/>
    <xf numFmtId="0" fontId="7" fillId="0" borderId="0"/>
    <xf numFmtId="0" fontId="5" fillId="0" borderId="0"/>
  </cellStyleXfs>
  <cellXfs count="247">
    <xf numFmtId="0" fontId="0" fillId="0" borderId="0" xfId="0">
      <alignment vertical="center"/>
    </xf>
    <xf numFmtId="0" fontId="15" fillId="0" borderId="1" xfId="0" applyFont="1" applyBorder="1">
      <alignment vertical="center"/>
    </xf>
    <xf numFmtId="0" fontId="15" fillId="0" borderId="2" xfId="0" applyFont="1" applyBorder="1">
      <alignment vertical="center"/>
    </xf>
    <xf numFmtId="0" fontId="15" fillId="0" borderId="3" xfId="0" applyFont="1" applyBorder="1" applyAlignment="1"/>
    <xf numFmtId="0" fontId="15" fillId="0" borderId="4" xfId="0" applyFont="1" applyBorder="1">
      <alignment vertical="center"/>
    </xf>
    <xf numFmtId="0" fontId="15" fillId="0" borderId="5" xfId="0" applyFont="1" applyBorder="1">
      <alignment vertical="center"/>
    </xf>
    <xf numFmtId="0" fontId="15" fillId="0" borderId="0" xfId="0" applyFont="1">
      <alignment vertical="center"/>
    </xf>
    <xf numFmtId="0" fontId="15" fillId="0" borderId="0" xfId="0" applyFont="1" applyBorder="1">
      <alignment vertical="center"/>
    </xf>
    <xf numFmtId="0" fontId="15" fillId="0" borderId="6" xfId="0" applyFont="1" applyBorder="1">
      <alignment vertical="center"/>
    </xf>
    <xf numFmtId="0" fontId="15" fillId="0" borderId="7" xfId="0" applyFont="1" applyBorder="1">
      <alignment vertical="center"/>
    </xf>
    <xf numFmtId="0" fontId="15" fillId="0" borderId="0" xfId="0" applyFont="1" applyBorder="1" applyAlignment="1">
      <alignment horizontal="centerContinuous" vertical="center"/>
    </xf>
    <xf numFmtId="0" fontId="15" fillId="0" borderId="8" xfId="0" applyFont="1" applyBorder="1" applyAlignment="1">
      <alignment horizontal="center" vertical="center" wrapText="1"/>
    </xf>
    <xf numFmtId="20" fontId="2" fillId="0" borderId="9" xfId="0" quotePrefix="1" applyNumberFormat="1" applyFont="1" applyBorder="1" applyAlignment="1">
      <alignment horizontal="right" vertical="center"/>
    </xf>
    <xf numFmtId="0" fontId="2" fillId="0" borderId="10" xfId="0" applyFont="1" applyBorder="1" applyAlignment="1">
      <alignment horizontal="center" vertical="center"/>
    </xf>
    <xf numFmtId="20" fontId="2" fillId="0" borderId="11" xfId="0" quotePrefix="1" applyNumberFormat="1" applyFont="1" applyBorder="1" applyAlignment="1">
      <alignment horizontal="right" vertical="center"/>
    </xf>
    <xf numFmtId="20" fontId="2" fillId="0" borderId="12" xfId="0" quotePrefix="1" applyNumberFormat="1" applyFont="1" applyBorder="1" applyAlignment="1">
      <alignment horizontal="right" vertical="center"/>
    </xf>
    <xf numFmtId="0" fontId="2" fillId="0" borderId="13" xfId="0" applyFont="1" applyBorder="1" applyAlignment="1">
      <alignment horizontal="center" vertical="center"/>
    </xf>
    <xf numFmtId="20" fontId="2" fillId="0" borderId="14" xfId="0" quotePrefix="1" applyNumberFormat="1" applyFont="1" applyBorder="1" applyAlignment="1">
      <alignment horizontal="right" vertical="center"/>
    </xf>
    <xf numFmtId="0" fontId="2" fillId="0" borderId="15" xfId="0" applyFont="1" applyBorder="1" applyAlignment="1">
      <alignment horizontal="right" vertical="center"/>
    </xf>
    <xf numFmtId="0" fontId="2" fillId="0" borderId="16" xfId="0" applyFont="1" applyBorder="1" applyAlignment="1">
      <alignment horizontal="center" vertical="center"/>
    </xf>
    <xf numFmtId="0" fontId="2" fillId="0" borderId="17" xfId="0" applyFont="1" applyBorder="1">
      <alignment vertical="center"/>
    </xf>
    <xf numFmtId="0" fontId="2" fillId="0" borderId="0" xfId="0" applyFont="1" applyAlignment="1">
      <alignment horizontal="center" vertical="center"/>
    </xf>
    <xf numFmtId="0" fontId="2" fillId="0" borderId="0" xfId="0" applyFont="1">
      <alignment vertical="center"/>
    </xf>
    <xf numFmtId="0" fontId="2" fillId="0" borderId="18" xfId="0" applyFont="1" applyBorder="1">
      <alignment vertical="center"/>
    </xf>
    <xf numFmtId="0" fontId="2" fillId="0" borderId="19" xfId="0" applyFont="1" applyBorder="1">
      <alignment vertical="center"/>
    </xf>
    <xf numFmtId="177" fontId="2" fillId="0" borderId="18" xfId="0" applyNumberFormat="1" applyFont="1" applyBorder="1">
      <alignment vertical="center"/>
    </xf>
    <xf numFmtId="177" fontId="2" fillId="0" borderId="19" xfId="0" applyNumberFormat="1" applyFont="1" applyBorder="1">
      <alignment vertical="center"/>
    </xf>
    <xf numFmtId="0" fontId="2" fillId="0" borderId="20" xfId="0" applyFont="1" applyBorder="1">
      <alignment vertical="center"/>
    </xf>
    <xf numFmtId="0" fontId="2" fillId="0" borderId="21" xfId="0" applyFont="1" applyBorder="1">
      <alignment vertical="center"/>
    </xf>
    <xf numFmtId="0" fontId="15" fillId="0" borderId="22" xfId="0" applyFont="1" applyBorder="1">
      <alignment vertical="center"/>
    </xf>
    <xf numFmtId="0" fontId="15" fillId="0" borderId="23" xfId="0" applyFont="1" applyBorder="1" applyAlignment="1">
      <alignment horizontal="right" vertical="center"/>
    </xf>
    <xf numFmtId="0" fontId="15" fillId="0" borderId="7" xfId="0" applyFont="1" applyBorder="1" applyAlignment="1">
      <alignment horizontal="right" vertical="center"/>
    </xf>
    <xf numFmtId="0" fontId="16" fillId="0" borderId="0" xfId="0" applyFont="1" applyBorder="1">
      <alignment vertical="center"/>
    </xf>
    <xf numFmtId="0" fontId="15" fillId="0" borderId="24" xfId="0" applyFont="1" applyBorder="1">
      <alignment vertical="center"/>
    </xf>
    <xf numFmtId="0" fontId="15" fillId="0" borderId="23" xfId="0" applyFont="1" applyBorder="1">
      <alignment vertical="center"/>
    </xf>
    <xf numFmtId="0" fontId="15" fillId="0" borderId="25" xfId="0" applyFont="1" applyBorder="1">
      <alignment vertical="center"/>
    </xf>
    <xf numFmtId="0" fontId="15" fillId="0" borderId="26" xfId="0" applyFont="1" applyBorder="1">
      <alignment vertical="center"/>
    </xf>
    <xf numFmtId="0" fontId="15" fillId="0" borderId="0" xfId="0" applyFont="1" applyAlignment="1">
      <alignment horizontal="right" vertical="center"/>
    </xf>
    <xf numFmtId="0" fontId="15" fillId="0" borderId="2" xfId="0" applyFont="1" applyBorder="1" applyAlignment="1">
      <alignment horizontal="centerContinuous" vertical="center"/>
    </xf>
    <xf numFmtId="0" fontId="16" fillId="0" borderId="0" xfId="0" applyFont="1" applyAlignment="1">
      <alignment vertical="center"/>
    </xf>
    <xf numFmtId="0" fontId="15" fillId="0" borderId="27" xfId="0" applyFont="1" applyBorder="1" applyAlignment="1">
      <alignment horizontal="center" vertical="center" wrapText="1"/>
    </xf>
    <xf numFmtId="0" fontId="15" fillId="0" borderId="0" xfId="0" applyFont="1" applyAlignment="1">
      <alignment vertical="center"/>
    </xf>
    <xf numFmtId="0" fontId="15" fillId="0" borderId="0" xfId="0" applyFont="1" applyBorder="1" applyAlignment="1">
      <alignment horizontal="center" vertical="center" wrapText="1"/>
    </xf>
    <xf numFmtId="0" fontId="2" fillId="0" borderId="0" xfId="0" applyFont="1" applyBorder="1">
      <alignment vertical="center"/>
    </xf>
    <xf numFmtId="177" fontId="2" fillId="0" borderId="0" xfId="0" applyNumberFormat="1" applyFont="1" applyBorder="1">
      <alignment vertical="center"/>
    </xf>
    <xf numFmtId="176" fontId="2" fillId="0" borderId="0" xfId="0" applyNumberFormat="1" applyFont="1" applyBorder="1">
      <alignment vertical="center"/>
    </xf>
    <xf numFmtId="177" fontId="15" fillId="0" borderId="0" xfId="0" applyNumberFormat="1" applyFont="1" applyBorder="1" applyAlignment="1">
      <alignment vertical="center"/>
    </xf>
    <xf numFmtId="10" fontId="15" fillId="0" borderId="0" xfId="0" applyNumberFormat="1" applyFont="1" applyBorder="1">
      <alignment vertical="center"/>
    </xf>
    <xf numFmtId="0" fontId="17" fillId="0" borderId="0" xfId="0" applyFont="1">
      <alignment vertical="center"/>
    </xf>
    <xf numFmtId="0" fontId="17" fillId="0" borderId="0" xfId="0" applyFont="1" applyBorder="1">
      <alignment vertical="center"/>
    </xf>
    <xf numFmtId="0" fontId="17" fillId="0" borderId="0" xfId="0" applyFont="1" applyBorder="1" applyAlignment="1">
      <alignment horizontal="centerContinuous" vertical="center"/>
    </xf>
    <xf numFmtId="176" fontId="2" fillId="0" borderId="5" xfId="0" applyNumberFormat="1" applyFont="1" applyBorder="1">
      <alignment vertical="center"/>
    </xf>
    <xf numFmtId="0" fontId="15" fillId="0" borderId="9" xfId="0" applyFont="1" applyBorder="1" applyAlignment="1">
      <alignment vertical="center"/>
    </xf>
    <xf numFmtId="0" fontId="15" fillId="0" borderId="10" xfId="0" applyFont="1" applyBorder="1" applyAlignment="1">
      <alignment vertical="center"/>
    </xf>
    <xf numFmtId="0" fontId="15" fillId="0" borderId="11" xfId="0" applyFont="1" applyBorder="1" applyAlignment="1">
      <alignment vertical="center"/>
    </xf>
    <xf numFmtId="0" fontId="15" fillId="0" borderId="0" xfId="0" applyFont="1" applyBorder="1" applyAlignment="1">
      <alignment vertical="center"/>
    </xf>
    <xf numFmtId="0" fontId="17" fillId="0" borderId="0" xfId="0" applyFont="1" applyAlignment="1"/>
    <xf numFmtId="0" fontId="15" fillId="0" borderId="0" xfId="0" applyFont="1" applyBorder="1" applyAlignment="1">
      <alignment horizontal="center" vertical="center"/>
    </xf>
    <xf numFmtId="0" fontId="15" fillId="0" borderId="28" xfId="0" applyFont="1" applyBorder="1" applyAlignment="1">
      <alignment horizontal="center" vertical="center" wrapText="1"/>
    </xf>
    <xf numFmtId="177" fontId="2" fillId="0" borderId="29" xfId="0" applyNumberFormat="1" applyFont="1" applyBorder="1">
      <alignment vertical="center"/>
    </xf>
    <xf numFmtId="176" fontId="2" fillId="0" borderId="30" xfId="0" applyNumberFormat="1" applyFont="1" applyBorder="1">
      <alignment vertical="center"/>
    </xf>
    <xf numFmtId="176" fontId="2" fillId="0" borderId="31" xfId="0" applyNumberFormat="1" applyFont="1" applyBorder="1">
      <alignment vertical="center"/>
    </xf>
    <xf numFmtId="0" fontId="18" fillId="0" borderId="0" xfId="0" applyFont="1" applyAlignment="1">
      <alignment horizontal="right" vertical="top"/>
    </xf>
    <xf numFmtId="0" fontId="6" fillId="0" borderId="0" xfId="2" applyFont="1" applyAlignment="1">
      <alignment horizontal="center"/>
    </xf>
    <xf numFmtId="0" fontId="6" fillId="0" borderId="0" xfId="2" applyFont="1" applyBorder="1" applyAlignment="1">
      <alignment horizontal="center"/>
    </xf>
    <xf numFmtId="0" fontId="7" fillId="0" borderId="0" xfId="2" applyFont="1" applyFill="1" applyBorder="1" applyAlignment="1">
      <alignment horizontal="center"/>
    </xf>
    <xf numFmtId="0" fontId="8" fillId="0" borderId="0" xfId="2" applyFont="1" applyBorder="1" applyAlignment="1">
      <alignment horizontal="center"/>
    </xf>
    <xf numFmtId="0" fontId="7" fillId="0" borderId="0" xfId="2" applyFont="1" applyBorder="1" applyAlignment="1">
      <alignment horizontal="center"/>
    </xf>
    <xf numFmtId="0" fontId="10" fillId="0" borderId="0" xfId="4" applyFont="1"/>
    <xf numFmtId="0" fontId="10" fillId="0" borderId="0" xfId="4" applyFont="1" applyAlignment="1">
      <alignment horizontal="right"/>
    </xf>
    <xf numFmtId="0" fontId="12" fillId="0" borderId="0" xfId="4" applyFont="1"/>
    <xf numFmtId="0" fontId="2" fillId="0" borderId="0" xfId="3" applyFont="1" applyFill="1">
      <alignment vertical="center"/>
    </xf>
    <xf numFmtId="0" fontId="2" fillId="0" borderId="0" xfId="3" applyFont="1" applyFill="1" applyAlignment="1">
      <alignment horizontal="center" vertical="center"/>
    </xf>
    <xf numFmtId="0" fontId="2" fillId="0" borderId="0" xfId="3" applyFont="1" applyFill="1" applyBorder="1">
      <alignment vertical="center"/>
    </xf>
    <xf numFmtId="0" fontId="2" fillId="0" borderId="0" xfId="3" applyFont="1" applyFill="1" applyBorder="1" applyAlignment="1">
      <alignment horizontal="center" vertical="center"/>
    </xf>
    <xf numFmtId="177" fontId="10" fillId="0" borderId="2" xfId="3" applyNumberFormat="1" applyFont="1" applyFill="1" applyBorder="1">
      <alignment vertical="center"/>
    </xf>
    <xf numFmtId="0" fontId="10" fillId="0" borderId="2" xfId="3" applyFont="1" applyFill="1" applyBorder="1">
      <alignment vertical="center"/>
    </xf>
    <xf numFmtId="20" fontId="10" fillId="0" borderId="2" xfId="3" quotePrefix="1" applyNumberFormat="1" applyFont="1" applyFill="1" applyBorder="1" applyAlignment="1">
      <alignment horizontal="centerContinuous" vertical="center"/>
    </xf>
    <xf numFmtId="177" fontId="10" fillId="0" borderId="31" xfId="3" applyNumberFormat="1" applyFont="1" applyFill="1" applyBorder="1">
      <alignment vertical="center"/>
    </xf>
    <xf numFmtId="177" fontId="10" fillId="0" borderId="5" xfId="3" applyNumberFormat="1" applyFont="1" applyFill="1" applyBorder="1">
      <alignment vertical="center"/>
    </xf>
    <xf numFmtId="0" fontId="10" fillId="0" borderId="5" xfId="3" applyFont="1" applyFill="1" applyBorder="1">
      <alignment vertical="center"/>
    </xf>
    <xf numFmtId="0" fontId="10" fillId="0" borderId="50" xfId="3" applyFont="1" applyFill="1" applyBorder="1">
      <alignment vertical="center"/>
    </xf>
    <xf numFmtId="0" fontId="10" fillId="0" borderId="17" xfId="3" applyFont="1" applyFill="1" applyBorder="1" applyAlignment="1">
      <alignment horizontal="centerContinuous" vertical="center"/>
    </xf>
    <xf numFmtId="0" fontId="10" fillId="0" borderId="15" xfId="3" applyFont="1" applyFill="1" applyBorder="1" applyAlignment="1">
      <alignment horizontal="centerContinuous" vertical="center"/>
    </xf>
    <xf numFmtId="177" fontId="10" fillId="0" borderId="51" xfId="3" applyNumberFormat="1" applyFont="1" applyFill="1" applyBorder="1">
      <alignment vertical="center"/>
    </xf>
    <xf numFmtId="177" fontId="10" fillId="0" borderId="52" xfId="3" applyNumberFormat="1" applyFont="1" applyFill="1" applyBorder="1">
      <alignment vertical="center"/>
    </xf>
    <xf numFmtId="0" fontId="10" fillId="0" borderId="52" xfId="3" applyFont="1" applyFill="1" applyBorder="1">
      <alignment vertical="center"/>
    </xf>
    <xf numFmtId="0" fontId="10" fillId="0" borderId="53" xfId="3" applyNumberFormat="1" applyFont="1" applyFill="1" applyBorder="1">
      <alignment vertical="center"/>
    </xf>
    <xf numFmtId="20" fontId="10" fillId="0" borderId="54" xfId="3" quotePrefix="1" applyNumberFormat="1" applyFont="1" applyFill="1" applyBorder="1" applyAlignment="1">
      <alignment horizontal="centerContinuous" vertical="center"/>
    </xf>
    <xf numFmtId="20" fontId="10" fillId="0" borderId="55" xfId="3" quotePrefix="1" applyNumberFormat="1" applyFont="1" applyFill="1" applyBorder="1" applyAlignment="1">
      <alignment horizontal="centerContinuous" vertical="center"/>
    </xf>
    <xf numFmtId="177" fontId="10" fillId="0" borderId="56" xfId="3" applyNumberFormat="1" applyFont="1" applyFill="1" applyBorder="1">
      <alignment vertical="center"/>
    </xf>
    <xf numFmtId="177" fontId="10" fillId="0" borderId="57" xfId="3" applyNumberFormat="1" applyFont="1" applyFill="1" applyBorder="1">
      <alignment vertical="center"/>
    </xf>
    <xf numFmtId="0" fontId="10" fillId="0" borderId="57" xfId="3" applyFont="1" applyFill="1" applyBorder="1">
      <alignment vertical="center"/>
    </xf>
    <xf numFmtId="0" fontId="10" fillId="0" borderId="58" xfId="3" applyNumberFormat="1" applyFont="1" applyFill="1" applyBorder="1">
      <alignment vertical="center"/>
    </xf>
    <xf numFmtId="20" fontId="10" fillId="0" borderId="6" xfId="3" quotePrefix="1" applyNumberFormat="1" applyFont="1" applyFill="1" applyBorder="1" applyAlignment="1">
      <alignment horizontal="centerContinuous" vertical="center"/>
    </xf>
    <xf numFmtId="20" fontId="10" fillId="0" borderId="33" xfId="3" quotePrefix="1" applyNumberFormat="1" applyFont="1" applyFill="1" applyBorder="1" applyAlignment="1">
      <alignment horizontal="centerContinuous" vertical="center"/>
    </xf>
    <xf numFmtId="177" fontId="10" fillId="0" borderId="59" xfId="3" applyNumberFormat="1" applyFont="1" applyFill="1" applyBorder="1">
      <alignment vertical="center"/>
    </xf>
    <xf numFmtId="177" fontId="10" fillId="0" borderId="60" xfId="3" applyNumberFormat="1" applyFont="1" applyFill="1" applyBorder="1">
      <alignment vertical="center"/>
    </xf>
    <xf numFmtId="0" fontId="10" fillId="0" borderId="60" xfId="3" applyFont="1" applyFill="1" applyBorder="1">
      <alignment vertical="center"/>
    </xf>
    <xf numFmtId="0" fontId="10" fillId="0" borderId="61" xfId="3" applyNumberFormat="1" applyFont="1" applyFill="1" applyBorder="1">
      <alignment vertical="center"/>
    </xf>
    <xf numFmtId="20" fontId="10" fillId="0" borderId="62" xfId="3" quotePrefix="1" applyNumberFormat="1" applyFont="1" applyFill="1" applyBorder="1" applyAlignment="1">
      <alignment horizontal="centerContinuous" vertical="center"/>
    </xf>
    <xf numFmtId="20" fontId="10" fillId="0" borderId="63" xfId="3" quotePrefix="1" applyNumberFormat="1" applyFont="1" applyFill="1" applyBorder="1" applyAlignment="1">
      <alignment horizontal="centerContinuous" vertical="center"/>
    </xf>
    <xf numFmtId="177" fontId="10" fillId="0" borderId="29" xfId="3" applyNumberFormat="1" applyFont="1" applyFill="1" applyBorder="1">
      <alignment vertical="center"/>
    </xf>
    <xf numFmtId="177" fontId="10" fillId="0" borderId="18" xfId="3" applyNumberFormat="1" applyFont="1" applyFill="1" applyBorder="1">
      <alignment vertical="center"/>
    </xf>
    <xf numFmtId="0" fontId="10" fillId="0" borderId="18" xfId="3" applyFont="1" applyFill="1" applyBorder="1">
      <alignment vertical="center"/>
    </xf>
    <xf numFmtId="0" fontId="10" fillId="0" borderId="64" xfId="3" applyNumberFormat="1" applyFont="1" applyFill="1" applyBorder="1">
      <alignment vertical="center"/>
    </xf>
    <xf numFmtId="20" fontId="10" fillId="0" borderId="11" xfId="3" quotePrefix="1" applyNumberFormat="1" applyFont="1" applyFill="1" applyBorder="1" applyAlignment="1">
      <alignment horizontal="centerContinuous" vertical="center"/>
    </xf>
    <xf numFmtId="20" fontId="10" fillId="0" borderId="9" xfId="3" quotePrefix="1" applyNumberFormat="1" applyFont="1" applyFill="1" applyBorder="1" applyAlignment="1">
      <alignment horizontal="centerContinuous" vertical="center"/>
    </xf>
    <xf numFmtId="177" fontId="10" fillId="0" borderId="65" xfId="3" applyNumberFormat="1" applyFont="1" applyFill="1" applyBorder="1">
      <alignment vertical="center"/>
    </xf>
    <xf numFmtId="177" fontId="10" fillId="0" borderId="66" xfId="3" applyNumberFormat="1" applyFont="1" applyFill="1" applyBorder="1">
      <alignment vertical="center"/>
    </xf>
    <xf numFmtId="0" fontId="10" fillId="0" borderId="66" xfId="3" applyFont="1" applyFill="1" applyBorder="1">
      <alignment vertical="center"/>
    </xf>
    <xf numFmtId="0" fontId="10" fillId="0" borderId="67" xfId="3" applyFont="1" applyFill="1" applyBorder="1">
      <alignment vertical="center"/>
    </xf>
    <xf numFmtId="20" fontId="10" fillId="0" borderId="48" xfId="3" quotePrefix="1" applyNumberFormat="1" applyFont="1" applyFill="1" applyBorder="1" applyAlignment="1">
      <alignment horizontal="centerContinuous" vertical="center"/>
    </xf>
    <xf numFmtId="20" fontId="10" fillId="0" borderId="49" xfId="3" quotePrefix="1" applyNumberFormat="1" applyFont="1" applyFill="1" applyBorder="1" applyAlignment="1">
      <alignment horizontal="centerContinuous" vertical="center"/>
    </xf>
    <xf numFmtId="20" fontId="10" fillId="0" borderId="17" xfId="3" quotePrefix="1" applyNumberFormat="1" applyFont="1" applyFill="1" applyBorder="1" applyAlignment="1">
      <alignment horizontal="centerContinuous" vertical="center"/>
    </xf>
    <xf numFmtId="20" fontId="10" fillId="0" borderId="15" xfId="3" quotePrefix="1" applyNumberFormat="1" applyFont="1" applyFill="1" applyBorder="1" applyAlignment="1">
      <alignment horizontal="centerContinuous" vertical="center"/>
    </xf>
    <xf numFmtId="0" fontId="10" fillId="0" borderId="28" xfId="3" applyFont="1" applyFill="1" applyBorder="1" applyAlignment="1">
      <alignment horizontal="center" vertical="center" wrapText="1"/>
    </xf>
    <xf numFmtId="0" fontId="10" fillId="0" borderId="8" xfId="3" applyFont="1" applyFill="1" applyBorder="1" applyAlignment="1">
      <alignment horizontal="center" vertical="center" wrapText="1"/>
    </xf>
    <xf numFmtId="0" fontId="10" fillId="0" borderId="27" xfId="3" applyFont="1" applyFill="1" applyBorder="1" applyAlignment="1">
      <alignment horizontal="center" vertical="center" wrapText="1"/>
    </xf>
    <xf numFmtId="0" fontId="10" fillId="0" borderId="7" xfId="3" applyFont="1" applyFill="1" applyBorder="1" applyAlignment="1">
      <alignment horizontal="right" vertical="top"/>
    </xf>
    <xf numFmtId="0" fontId="10" fillId="0" borderId="3" xfId="3" applyFont="1" applyFill="1" applyBorder="1" applyAlignment="1">
      <alignment horizontal="center"/>
    </xf>
    <xf numFmtId="0" fontId="10" fillId="0" borderId="23" xfId="3" applyFont="1" applyFill="1" applyBorder="1" applyAlignment="1">
      <alignment horizontal="right" vertical="center"/>
    </xf>
    <xf numFmtId="0" fontId="10" fillId="0" borderId="1" xfId="3" applyFont="1" applyFill="1" applyBorder="1" applyAlignment="1">
      <alignment horizontal="center" vertical="center"/>
    </xf>
    <xf numFmtId="0" fontId="2" fillId="0" borderId="0" xfId="3" applyFont="1" applyFill="1" applyAlignment="1">
      <alignment horizontal="right"/>
    </xf>
    <xf numFmtId="0" fontId="2" fillId="0" borderId="7" xfId="3" applyFont="1" applyFill="1" applyBorder="1">
      <alignment vertical="center"/>
    </xf>
    <xf numFmtId="0" fontId="2" fillId="0" borderId="4" xfId="3" applyFont="1" applyFill="1" applyBorder="1">
      <alignment vertical="center"/>
    </xf>
    <xf numFmtId="0" fontId="2" fillId="0" borderId="3" xfId="3" applyFont="1" applyFill="1" applyBorder="1">
      <alignment vertical="center"/>
    </xf>
    <xf numFmtId="0" fontId="10" fillId="0" borderId="26" xfId="3" applyFont="1" applyFill="1" applyBorder="1" applyAlignment="1">
      <alignment vertical="distributed" textRotation="255"/>
    </xf>
    <xf numFmtId="0" fontId="10" fillId="0" borderId="0" xfId="3" applyFont="1" applyFill="1">
      <alignment vertical="center"/>
    </xf>
    <xf numFmtId="0" fontId="2" fillId="0" borderId="6" xfId="3" applyFont="1" applyFill="1" applyBorder="1">
      <alignment vertical="center"/>
    </xf>
    <xf numFmtId="0" fontId="2" fillId="0" borderId="33" xfId="3" applyFont="1" applyFill="1" applyBorder="1">
      <alignment vertical="center"/>
    </xf>
    <xf numFmtId="0" fontId="10" fillId="0" borderId="24" xfId="3" applyFont="1" applyFill="1" applyBorder="1" applyAlignment="1">
      <alignment vertical="distributed" textRotation="255"/>
    </xf>
    <xf numFmtId="0" fontId="10" fillId="0" borderId="0" xfId="3" applyFont="1" applyFill="1" applyAlignment="1">
      <alignment horizontal="left" vertical="center"/>
    </xf>
    <xf numFmtId="0" fontId="10" fillId="0" borderId="0" xfId="3" applyFont="1" applyFill="1" applyAlignment="1">
      <alignment horizontal="center" vertical="center"/>
    </xf>
    <xf numFmtId="0" fontId="2" fillId="0" borderId="24" xfId="3" applyFont="1" applyFill="1" applyBorder="1">
      <alignment vertical="center"/>
    </xf>
    <xf numFmtId="20" fontId="2" fillId="0" borderId="0" xfId="3" applyNumberFormat="1" applyFont="1" applyFill="1">
      <alignment vertical="center"/>
    </xf>
    <xf numFmtId="0" fontId="2" fillId="0" borderId="23" xfId="3" applyFont="1" applyFill="1" applyBorder="1">
      <alignment vertical="center"/>
    </xf>
    <xf numFmtId="0" fontId="2" fillId="0" borderId="2" xfId="3" applyFont="1" applyFill="1" applyBorder="1">
      <alignment vertical="center"/>
    </xf>
    <xf numFmtId="0" fontId="2" fillId="0" borderId="1" xfId="3" applyFont="1" applyFill="1" applyBorder="1">
      <alignment vertical="center"/>
    </xf>
    <xf numFmtId="0" fontId="2" fillId="0" borderId="25" xfId="3" applyFont="1" applyFill="1" applyBorder="1">
      <alignment vertical="center"/>
    </xf>
    <xf numFmtId="0" fontId="12" fillId="0" borderId="0" xfId="3" applyFont="1" applyFill="1">
      <alignment vertical="center"/>
    </xf>
    <xf numFmtId="0" fontId="14" fillId="0" borderId="0" xfId="2" applyFont="1"/>
    <xf numFmtId="0" fontId="14" fillId="0" borderId="68" xfId="2" applyFont="1" applyBorder="1" applyAlignment="1">
      <alignment horizontal="center"/>
    </xf>
    <xf numFmtId="0" fontId="14" fillId="0" borderId="8" xfId="2" applyFont="1" applyBorder="1" applyAlignment="1">
      <alignment horizontal="center"/>
    </xf>
    <xf numFmtId="0" fontId="14" fillId="0" borderId="69" xfId="2" applyFont="1" applyBorder="1" applyAlignment="1">
      <alignment horizontal="center"/>
    </xf>
    <xf numFmtId="0" fontId="14" fillId="0" borderId="28" xfId="2" applyFont="1" applyBorder="1" applyAlignment="1">
      <alignment horizontal="center"/>
    </xf>
    <xf numFmtId="0" fontId="14" fillId="0" borderId="27" xfId="2" applyFont="1" applyBorder="1" applyAlignment="1">
      <alignment horizontal="center"/>
    </xf>
    <xf numFmtId="0" fontId="14" fillId="0" borderId="70" xfId="2" applyFont="1" applyBorder="1" applyAlignment="1">
      <alignment horizontal="center"/>
    </xf>
    <xf numFmtId="0" fontId="14" fillId="0" borderId="14" xfId="2" applyFont="1" applyBorder="1" applyAlignment="1">
      <alignment horizontal="center"/>
    </xf>
    <xf numFmtId="0" fontId="14" fillId="0" borderId="19" xfId="2" applyFont="1" applyBorder="1" applyAlignment="1">
      <alignment horizontal="center"/>
    </xf>
    <xf numFmtId="0" fontId="14" fillId="0" borderId="21" xfId="2" applyFont="1" applyBorder="1" applyAlignment="1">
      <alignment horizontal="center"/>
    </xf>
    <xf numFmtId="0" fontId="14" fillId="0" borderId="30" xfId="2" applyFont="1" applyBorder="1" applyAlignment="1">
      <alignment horizontal="center"/>
    </xf>
    <xf numFmtId="0" fontId="14" fillId="0" borderId="72" xfId="2" applyFont="1" applyBorder="1" applyAlignment="1">
      <alignment horizontal="center"/>
    </xf>
    <xf numFmtId="0" fontId="14" fillId="0" borderId="73" xfId="2" applyFont="1" applyBorder="1" applyAlignment="1">
      <alignment horizontal="center"/>
    </xf>
    <xf numFmtId="0" fontId="14" fillId="0" borderId="11" xfId="2" applyFont="1" applyBorder="1" applyAlignment="1">
      <alignment horizontal="center"/>
    </xf>
    <xf numFmtId="0" fontId="14" fillId="0" borderId="18" xfId="2" applyFont="1" applyBorder="1" applyAlignment="1">
      <alignment horizontal="center"/>
    </xf>
    <xf numFmtId="0" fontId="14" fillId="0" borderId="20" xfId="2" applyFont="1" applyBorder="1" applyAlignment="1">
      <alignment horizontal="center"/>
    </xf>
    <xf numFmtId="0" fontId="14" fillId="0" borderId="29" xfId="2" applyFont="1" applyBorder="1" applyAlignment="1">
      <alignment horizontal="center"/>
    </xf>
    <xf numFmtId="0" fontId="14" fillId="0" borderId="64" xfId="2" applyFont="1" applyBorder="1" applyAlignment="1">
      <alignment horizontal="center"/>
    </xf>
    <xf numFmtId="0" fontId="14" fillId="0" borderId="74" xfId="2" applyFont="1" applyBorder="1" applyAlignment="1">
      <alignment horizontal="center"/>
    </xf>
    <xf numFmtId="0" fontId="14" fillId="0" borderId="62" xfId="2" applyFont="1" applyBorder="1" applyAlignment="1">
      <alignment horizontal="center"/>
    </xf>
    <xf numFmtId="0" fontId="14" fillId="0" borderId="60" xfId="2" applyFont="1" applyBorder="1" applyAlignment="1">
      <alignment horizontal="center"/>
    </xf>
    <xf numFmtId="0" fontId="14" fillId="0" borderId="75" xfId="2" applyFont="1" applyBorder="1" applyAlignment="1">
      <alignment horizontal="center"/>
    </xf>
    <xf numFmtId="0" fontId="14" fillId="0" borderId="59" xfId="2" applyFont="1" applyBorder="1" applyAlignment="1">
      <alignment horizontal="center"/>
    </xf>
    <xf numFmtId="0" fontId="14" fillId="0" borderId="61" xfId="2" applyFont="1" applyBorder="1" applyAlignment="1">
      <alignment horizontal="center"/>
    </xf>
    <xf numFmtId="0" fontId="14" fillId="0" borderId="76" xfId="2" applyFont="1" applyBorder="1" applyAlignment="1">
      <alignment horizontal="center"/>
    </xf>
    <xf numFmtId="0" fontId="14" fillId="0" borderId="23" xfId="2" applyFont="1" applyBorder="1" applyAlignment="1">
      <alignment horizontal="center"/>
    </xf>
    <xf numFmtId="0" fontId="14" fillId="0" borderId="77" xfId="2" applyFont="1" applyBorder="1" applyAlignment="1">
      <alignment horizontal="center"/>
    </xf>
    <xf numFmtId="0" fontId="14" fillId="0" borderId="78" xfId="2" applyFont="1" applyBorder="1" applyAlignment="1">
      <alignment horizontal="center"/>
    </xf>
    <xf numFmtId="0" fontId="14" fillId="0" borderId="79" xfId="2" applyFont="1" applyBorder="1" applyAlignment="1">
      <alignment horizontal="center"/>
    </xf>
    <xf numFmtId="0" fontId="14" fillId="0" borderId="80" xfId="2" applyFont="1" applyBorder="1" applyAlignment="1">
      <alignment horizontal="center"/>
    </xf>
    <xf numFmtId="0" fontId="14" fillId="0" borderId="81" xfId="2" applyFont="1" applyBorder="1" applyAlignment="1">
      <alignment horizontal="center"/>
    </xf>
    <xf numFmtId="0" fontId="14" fillId="0" borderId="0" xfId="2" applyFont="1" applyAlignment="1">
      <alignment horizontal="right"/>
    </xf>
    <xf numFmtId="0" fontId="10" fillId="0" borderId="33" xfId="4" applyFont="1" applyBorder="1" applyAlignment="1"/>
    <xf numFmtId="0" fontId="10" fillId="0" borderId="0" xfId="4" applyFont="1" applyBorder="1" applyAlignment="1"/>
    <xf numFmtId="0" fontId="10" fillId="0" borderId="1" xfId="4" applyFont="1" applyBorder="1" applyAlignment="1"/>
    <xf numFmtId="0" fontId="10" fillId="0" borderId="2" xfId="4" applyFont="1" applyBorder="1" applyAlignment="1"/>
    <xf numFmtId="0" fontId="10" fillId="0" borderId="23" xfId="4" applyFont="1" applyBorder="1" applyAlignment="1"/>
    <xf numFmtId="0" fontId="10" fillId="0" borderId="6" xfId="4" applyFont="1" applyBorder="1" applyAlignment="1"/>
    <xf numFmtId="0" fontId="10" fillId="0" borderId="3" xfId="4" applyFont="1" applyBorder="1" applyAlignment="1"/>
    <xf numFmtId="0" fontId="10" fillId="0" borderId="4" xfId="4" applyFont="1" applyBorder="1" applyAlignment="1"/>
    <xf numFmtId="0" fontId="10" fillId="0" borderId="7" xfId="4" applyFont="1" applyBorder="1" applyAlignment="1"/>
    <xf numFmtId="0" fontId="10" fillId="0" borderId="1" xfId="4" applyFont="1" applyBorder="1" applyAlignment="1">
      <alignment vertical="center"/>
    </xf>
    <xf numFmtId="0" fontId="10" fillId="0" borderId="23" xfId="4" applyFont="1" applyBorder="1" applyAlignment="1">
      <alignment vertical="center"/>
    </xf>
    <xf numFmtId="0" fontId="10" fillId="0" borderId="2" xfId="4" applyFont="1" applyBorder="1" applyAlignment="1">
      <alignment vertical="center"/>
    </xf>
    <xf numFmtId="0" fontId="10" fillId="0" borderId="0" xfId="4" applyFont="1" applyAlignment="1">
      <alignment vertical="center"/>
    </xf>
    <xf numFmtId="0" fontId="10" fillId="0" borderId="3" xfId="4" applyFont="1" applyBorder="1" applyAlignment="1">
      <alignment vertical="center"/>
    </xf>
    <xf numFmtId="0" fontId="10" fillId="0" borderId="7" xfId="4" applyFont="1" applyBorder="1" applyAlignment="1">
      <alignment vertical="center"/>
    </xf>
    <xf numFmtId="0" fontId="10" fillId="0" borderId="7" xfId="4" applyFont="1" applyBorder="1" applyAlignment="1">
      <alignment horizontal="center" vertical="center"/>
    </xf>
    <xf numFmtId="0" fontId="10" fillId="0" borderId="47" xfId="4" applyFont="1" applyBorder="1" applyAlignment="1">
      <alignment horizontal="center" vertical="center"/>
    </xf>
    <xf numFmtId="0" fontId="10" fillId="0" borderId="46" xfId="4" applyFont="1" applyBorder="1" applyAlignment="1">
      <alignment horizontal="center" vertical="center"/>
    </xf>
    <xf numFmtId="178" fontId="10" fillId="0" borderId="45" xfId="4" applyNumberFormat="1" applyFont="1" applyBorder="1" applyAlignment="1">
      <alignment horizontal="center" vertical="center" shrinkToFit="1"/>
    </xf>
    <xf numFmtId="178" fontId="10" fillId="3" borderId="45" xfId="4" applyNumberFormat="1" applyFont="1" applyFill="1" applyBorder="1" applyAlignment="1">
      <alignment vertical="center" shrinkToFit="1"/>
    </xf>
    <xf numFmtId="178" fontId="10" fillId="0" borderId="45" xfId="4" applyNumberFormat="1" applyFont="1" applyBorder="1" applyAlignment="1">
      <alignment vertical="center" shrinkToFit="1"/>
    </xf>
    <xf numFmtId="178" fontId="10" fillId="0" borderId="44" xfId="4" applyNumberFormat="1" applyFont="1" applyBorder="1" applyAlignment="1">
      <alignment vertical="center"/>
    </xf>
    <xf numFmtId="178" fontId="10" fillId="0" borderId="38" xfId="4" applyNumberFormat="1" applyFont="1" applyBorder="1" applyAlignment="1">
      <alignment horizontal="center" vertical="center" shrinkToFit="1"/>
    </xf>
    <xf numFmtId="178" fontId="10" fillId="3" borderId="38" xfId="4" applyNumberFormat="1" applyFont="1" applyFill="1" applyBorder="1" applyAlignment="1">
      <alignment vertical="center" shrinkToFit="1"/>
    </xf>
    <xf numFmtId="178" fontId="10" fillId="0" borderId="38" xfId="4" applyNumberFormat="1" applyFont="1" applyBorder="1" applyAlignment="1">
      <alignment vertical="center" shrinkToFit="1"/>
    </xf>
    <xf numFmtId="178" fontId="10" fillId="0" borderId="37" xfId="4" applyNumberFormat="1" applyFont="1" applyBorder="1" applyAlignment="1">
      <alignment vertical="center"/>
    </xf>
    <xf numFmtId="178" fontId="10" fillId="0" borderId="36" xfId="4" applyNumberFormat="1" applyFont="1" applyBorder="1" applyAlignment="1">
      <alignment horizontal="center" vertical="center" shrinkToFit="1"/>
    </xf>
    <xf numFmtId="178" fontId="10" fillId="3" borderId="36" xfId="4" applyNumberFormat="1" applyFont="1" applyFill="1" applyBorder="1" applyAlignment="1">
      <alignment vertical="center" shrinkToFit="1"/>
    </xf>
    <xf numFmtId="178" fontId="10" fillId="0" borderId="36" xfId="4" applyNumberFormat="1" applyFont="1" applyBorder="1" applyAlignment="1">
      <alignment vertical="center" shrinkToFit="1"/>
    </xf>
    <xf numFmtId="178" fontId="10" fillId="0" borderId="35" xfId="4" applyNumberFormat="1" applyFont="1" applyBorder="1" applyAlignment="1">
      <alignment vertical="center"/>
    </xf>
    <xf numFmtId="178" fontId="10" fillId="0" borderId="42" xfId="4" applyNumberFormat="1" applyFont="1" applyBorder="1" applyAlignment="1">
      <alignment horizontal="center" vertical="center" shrinkToFit="1"/>
    </xf>
    <xf numFmtId="178" fontId="10" fillId="3" borderId="42" xfId="4" applyNumberFormat="1" applyFont="1" applyFill="1" applyBorder="1" applyAlignment="1">
      <alignment vertical="center" shrinkToFit="1"/>
    </xf>
    <xf numFmtId="178" fontId="10" fillId="0" borderId="42" xfId="4" applyNumberFormat="1" applyFont="1" applyBorder="1" applyAlignment="1">
      <alignment vertical="center" shrinkToFit="1"/>
    </xf>
    <xf numFmtId="178" fontId="10" fillId="0" borderId="41" xfId="4" applyNumberFormat="1" applyFont="1" applyBorder="1" applyAlignment="1">
      <alignment vertical="center"/>
    </xf>
    <xf numFmtId="178" fontId="10" fillId="0" borderId="43" xfId="4" applyNumberFormat="1" applyFont="1" applyBorder="1" applyAlignment="1">
      <alignment horizontal="center" vertical="center" shrinkToFit="1"/>
    </xf>
    <xf numFmtId="178" fontId="10" fillId="0" borderId="40" xfId="4" applyNumberFormat="1" applyFont="1" applyBorder="1" applyAlignment="1">
      <alignment horizontal="center" vertical="center" shrinkToFit="1"/>
    </xf>
    <xf numFmtId="178" fontId="10" fillId="0" borderId="40" xfId="4" applyNumberFormat="1" applyFont="1" applyBorder="1" applyAlignment="1">
      <alignment vertical="center"/>
    </xf>
    <xf numFmtId="178" fontId="10" fillId="0" borderId="39" xfId="4" applyNumberFormat="1" applyFont="1" applyBorder="1" applyAlignment="1">
      <alignment vertical="center"/>
    </xf>
    <xf numFmtId="178" fontId="10" fillId="0" borderId="38" xfId="4" applyNumberFormat="1" applyFont="1" applyBorder="1" applyAlignment="1">
      <alignment vertical="center"/>
    </xf>
    <xf numFmtId="178" fontId="10" fillId="0" borderId="36" xfId="4" applyNumberFormat="1" applyFont="1" applyBorder="1" applyAlignment="1">
      <alignment vertical="center"/>
    </xf>
    <xf numFmtId="178" fontId="10" fillId="0" borderId="26" xfId="4" applyNumberFormat="1" applyFont="1" applyBorder="1" applyAlignment="1">
      <alignment horizontal="center" vertical="center" shrinkToFit="1"/>
    </xf>
    <xf numFmtId="178" fontId="10" fillId="0" borderId="26" xfId="4" applyNumberFormat="1" applyFont="1" applyBorder="1" applyAlignment="1">
      <alignment vertical="center"/>
    </xf>
    <xf numFmtId="178" fontId="10" fillId="0" borderId="34" xfId="4" applyNumberFormat="1" applyFont="1" applyBorder="1" applyAlignment="1">
      <alignment vertical="center"/>
    </xf>
    <xf numFmtId="0" fontId="6" fillId="0" borderId="24" xfId="3" applyFont="1" applyFill="1" applyBorder="1" applyAlignment="1">
      <alignment horizontal="center" vertical="distributed" textRotation="255"/>
    </xf>
    <xf numFmtId="49" fontId="10" fillId="0" borderId="9" xfId="3" applyNumberFormat="1" applyFont="1" applyFill="1" applyBorder="1" applyAlignment="1">
      <alignment horizontal="center" vertical="center" wrapText="1"/>
    </xf>
    <xf numFmtId="49" fontId="10" fillId="0" borderId="10" xfId="3" applyNumberFormat="1" applyFont="1" applyFill="1" applyBorder="1" applyAlignment="1">
      <alignment horizontal="center" vertical="center" wrapText="1"/>
    </xf>
    <xf numFmtId="49" fontId="10" fillId="0" borderId="11" xfId="3" applyNumberFormat="1" applyFont="1" applyFill="1" applyBorder="1" applyAlignment="1">
      <alignment horizontal="center" vertical="center" wrapText="1"/>
    </xf>
    <xf numFmtId="0" fontId="10" fillId="0" borderId="49" xfId="4" applyFont="1" applyBorder="1" applyAlignment="1">
      <alignment horizontal="center" vertical="center"/>
    </xf>
    <xf numFmtId="0" fontId="10" fillId="0" borderId="32" xfId="4" applyFont="1" applyBorder="1" applyAlignment="1">
      <alignment horizontal="center" vertical="center"/>
    </xf>
    <xf numFmtId="0" fontId="10" fillId="0" borderId="48" xfId="4" applyFont="1" applyBorder="1" applyAlignment="1">
      <alignment horizontal="center" vertical="center"/>
    </xf>
    <xf numFmtId="0" fontId="10" fillId="0" borderId="25" xfId="4" applyFont="1" applyBorder="1" applyAlignment="1">
      <alignment horizontal="center" vertical="center" textRotation="255"/>
    </xf>
    <xf numFmtId="0" fontId="10" fillId="0" borderId="24" xfId="4" applyFont="1" applyBorder="1" applyAlignment="1">
      <alignment horizontal="center" vertical="center" textRotation="255"/>
    </xf>
    <xf numFmtId="0" fontId="10" fillId="0" borderId="26" xfId="4" applyFont="1" applyBorder="1" applyAlignment="1">
      <alignment horizontal="center" vertical="center" textRotation="255"/>
    </xf>
    <xf numFmtId="0" fontId="10" fillId="0" borderId="25" xfId="4" applyFont="1" applyBorder="1" applyAlignment="1">
      <alignment vertical="center" textRotation="255"/>
    </xf>
    <xf numFmtId="0" fontId="10" fillId="0" borderId="24" xfId="4" applyFont="1" applyBorder="1" applyAlignment="1">
      <alignment vertical="center" textRotation="255"/>
    </xf>
    <xf numFmtId="0" fontId="10" fillId="0" borderId="42" xfId="4" applyFont="1" applyBorder="1" applyAlignment="1">
      <alignment vertical="center" textRotation="255"/>
    </xf>
    <xf numFmtId="0" fontId="10" fillId="0" borderId="26" xfId="4" applyFont="1" applyBorder="1" applyAlignment="1">
      <alignment vertical="center" textRotation="255"/>
    </xf>
    <xf numFmtId="0" fontId="8" fillId="2" borderId="0" xfId="2" applyFont="1" applyFill="1" applyBorder="1" applyAlignment="1">
      <alignment horizontal="center"/>
    </xf>
    <xf numFmtId="0" fontId="7" fillId="0" borderId="32" xfId="2" applyFont="1" applyFill="1" applyBorder="1" applyAlignment="1">
      <alignment horizontal="center" vertical="center"/>
    </xf>
    <xf numFmtId="0" fontId="6" fillId="0" borderId="32" xfId="2" applyFont="1" applyBorder="1" applyAlignment="1">
      <alignment horizontal="center"/>
    </xf>
    <xf numFmtId="0" fontId="14" fillId="0" borderId="23" xfId="2" applyFont="1" applyBorder="1" applyAlignment="1">
      <alignment horizontal="center" vertical="center"/>
    </xf>
    <xf numFmtId="0" fontId="14" fillId="0" borderId="6" xfId="2" applyFont="1" applyBorder="1" applyAlignment="1">
      <alignment horizontal="center" vertical="center"/>
    </xf>
    <xf numFmtId="0" fontId="14" fillId="0" borderId="49" xfId="2" applyFont="1" applyBorder="1" applyAlignment="1">
      <alignment horizontal="center" vertical="center"/>
    </xf>
    <xf numFmtId="0" fontId="5" fillId="0" borderId="32" xfId="2" applyBorder="1" applyAlignment="1">
      <alignment horizontal="center" vertical="center"/>
    </xf>
    <xf numFmtId="0" fontId="5" fillId="0" borderId="48" xfId="2" applyBorder="1" applyAlignment="1">
      <alignment horizontal="center" vertical="center"/>
    </xf>
    <xf numFmtId="0" fontId="14" fillId="0" borderId="9" xfId="2" applyFont="1" applyBorder="1" applyAlignment="1">
      <alignment horizontal="center" vertical="center"/>
    </xf>
    <xf numFmtId="0" fontId="14" fillId="0" borderId="12" xfId="2" applyFont="1" applyBorder="1" applyAlignment="1">
      <alignment horizontal="center" vertical="center"/>
    </xf>
    <xf numFmtId="0" fontId="14" fillId="0" borderId="71" xfId="2" applyFont="1" applyBorder="1" applyAlignment="1">
      <alignment horizontal="center" vertical="center"/>
    </xf>
    <xf numFmtId="0" fontId="14" fillId="0" borderId="83" xfId="2" applyFont="1" applyBorder="1" applyAlignment="1">
      <alignment horizontal="left" vertical="center" wrapText="1"/>
    </xf>
    <xf numFmtId="0" fontId="14" fillId="0" borderId="82" xfId="2" applyFont="1" applyBorder="1" applyAlignment="1">
      <alignment horizontal="left" vertical="center"/>
    </xf>
    <xf numFmtId="0" fontId="14" fillId="0" borderId="63" xfId="2" applyFont="1" applyBorder="1" applyAlignment="1">
      <alignment horizontal="center" vertical="center"/>
    </xf>
    <xf numFmtId="0" fontId="15" fillId="0" borderId="0" xfId="0" applyFont="1" applyBorder="1" applyAlignment="1">
      <alignment horizontal="center" vertical="center"/>
    </xf>
    <xf numFmtId="0" fontId="17" fillId="0" borderId="24" xfId="0" applyFont="1" applyBorder="1" applyAlignment="1">
      <alignment horizontal="center" vertical="distributed" textRotation="255"/>
    </xf>
    <xf numFmtId="0" fontId="19" fillId="0" borderId="0" xfId="0" applyFont="1" applyAlignment="1">
      <alignment horizontal="center" vertical="center" wrapText="1"/>
    </xf>
  </cellXfs>
  <cellStyles count="8">
    <cellStyle name="桁区切り 2" xfId="1"/>
    <cellStyle name="標準" xfId="0" builtinId="0"/>
    <cellStyle name="標準 2" xfId="2"/>
    <cellStyle name="標準 2 2" xfId="3"/>
    <cellStyle name="標準 3" xfId="4"/>
    <cellStyle name="標準 3 2" xfId="7"/>
    <cellStyle name="標準表" xfId="5"/>
    <cellStyle name="未定義" xfId="6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397546236952939E-2"/>
          <c:y val="1.605418954532524E-2"/>
          <c:w val="0.77030481985206389"/>
          <c:h val="0.8561943867446015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'自動車変動図(1)'!$J$72</c:f>
              <c:strCache>
                <c:ptCount val="1"/>
                <c:pt idx="0">
                  <c:v>大型車
計</c:v>
                </c:pt>
              </c:strCache>
            </c:strRef>
          </c:tx>
          <c:spPr>
            <a:solidFill>
              <a:srgbClr val="FF33CC"/>
            </a:solidFill>
            <a:ln w="25400">
              <a:noFill/>
            </a:ln>
          </c:spPr>
          <c:invertIfNegative val="0"/>
          <c:cat>
            <c:numRef>
              <c:f>'自動車変動図(1)'!$B$73:$B$84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'自動車変動図(1)'!$J$73:$J$84</c:f>
              <c:numCache>
                <c:formatCode>General</c:formatCode>
                <c:ptCount val="12"/>
                <c:pt idx="0">
                  <c:v>2</c:v>
                </c:pt>
                <c:pt idx="1">
                  <c:v>6</c:v>
                </c:pt>
                <c:pt idx="2">
                  <c:v>5</c:v>
                </c:pt>
                <c:pt idx="3">
                  <c:v>7</c:v>
                </c:pt>
                <c:pt idx="4">
                  <c:v>2</c:v>
                </c:pt>
                <c:pt idx="5">
                  <c:v>5</c:v>
                </c:pt>
                <c:pt idx="6">
                  <c:v>4</c:v>
                </c:pt>
                <c:pt idx="7">
                  <c:v>2</c:v>
                </c:pt>
                <c:pt idx="8">
                  <c:v>3</c:v>
                </c:pt>
                <c:pt idx="9">
                  <c:v>3</c:v>
                </c:pt>
                <c:pt idx="10">
                  <c:v>4</c:v>
                </c:pt>
                <c:pt idx="11">
                  <c:v>2</c:v>
                </c:pt>
              </c:numCache>
            </c:numRef>
          </c:val>
        </c:ser>
        <c:ser>
          <c:idx val="1"/>
          <c:order val="1"/>
          <c:tx>
            <c:strRef>
              <c:f>'自動車変動図(1)'!$I$72</c:f>
              <c:strCache>
                <c:ptCount val="1"/>
                <c:pt idx="0">
                  <c:v>小型車
計</c:v>
                </c:pt>
              </c:strCache>
            </c:strRef>
          </c:tx>
          <c:spPr>
            <a:solidFill>
              <a:srgbClr val="0070C0"/>
            </a:solidFill>
            <a:ln w="25400">
              <a:noFill/>
            </a:ln>
          </c:spPr>
          <c:invertIfNegative val="0"/>
          <c:cat>
            <c:numRef>
              <c:f>'自動車変動図(1)'!$B$73:$B$84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'自動車変動図(1)'!$I$73:$I$84</c:f>
              <c:numCache>
                <c:formatCode>General</c:formatCode>
                <c:ptCount val="12"/>
                <c:pt idx="0">
                  <c:v>27</c:v>
                </c:pt>
                <c:pt idx="1">
                  <c:v>41</c:v>
                </c:pt>
                <c:pt idx="2">
                  <c:v>21</c:v>
                </c:pt>
                <c:pt idx="3">
                  <c:v>16</c:v>
                </c:pt>
                <c:pt idx="4">
                  <c:v>18</c:v>
                </c:pt>
                <c:pt idx="5">
                  <c:v>13</c:v>
                </c:pt>
                <c:pt idx="6">
                  <c:v>20</c:v>
                </c:pt>
                <c:pt idx="7">
                  <c:v>14</c:v>
                </c:pt>
                <c:pt idx="8">
                  <c:v>17</c:v>
                </c:pt>
                <c:pt idx="9">
                  <c:v>18</c:v>
                </c:pt>
                <c:pt idx="10">
                  <c:v>20</c:v>
                </c:pt>
                <c:pt idx="11">
                  <c:v>24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02244352"/>
        <c:axId val="102245888"/>
      </c:barChart>
      <c:lineChart>
        <c:grouping val="stacked"/>
        <c:varyColors val="0"/>
        <c:ser>
          <c:idx val="3"/>
          <c:order val="2"/>
          <c:tx>
            <c:strRef>
              <c:f>'自動車変動図(1)'!$L$72</c:f>
              <c:strCache>
                <c:ptCount val="1"/>
                <c:pt idx="0">
                  <c:v>大型車
混入率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circle"/>
            <c:size val="2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'自動車変動図(1)'!$B$73:$B$84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'自動車変動図(1)'!$L$73:$L$84</c:f>
              <c:numCache>
                <c:formatCode>0.0_ </c:formatCode>
                <c:ptCount val="12"/>
                <c:pt idx="0">
                  <c:v>6.9</c:v>
                </c:pt>
                <c:pt idx="1">
                  <c:v>12.8</c:v>
                </c:pt>
                <c:pt idx="2">
                  <c:v>19.2</c:v>
                </c:pt>
                <c:pt idx="3">
                  <c:v>30.4</c:v>
                </c:pt>
                <c:pt idx="4">
                  <c:v>10</c:v>
                </c:pt>
                <c:pt idx="5">
                  <c:v>27.8</c:v>
                </c:pt>
                <c:pt idx="6">
                  <c:v>16.7</c:v>
                </c:pt>
                <c:pt idx="7">
                  <c:v>12.5</c:v>
                </c:pt>
                <c:pt idx="8">
                  <c:v>15</c:v>
                </c:pt>
                <c:pt idx="9">
                  <c:v>14.3</c:v>
                </c:pt>
                <c:pt idx="10">
                  <c:v>16.7</c:v>
                </c:pt>
                <c:pt idx="11">
                  <c:v>7.7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2247040"/>
        <c:axId val="102248832"/>
      </c:lineChart>
      <c:catAx>
        <c:axId val="102244352"/>
        <c:scaling>
          <c:orientation val="minMax"/>
        </c:scaling>
        <c:delete val="0"/>
        <c:axPos val="b"/>
        <c:numFmt formatCode="h:mm;@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15000"/>
                <a:lumOff val="85000"/>
                <a:alpha val="98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0224588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02245888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bg1">
                <a:lumMod val="75000"/>
                <a:alpha val="94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02244352"/>
        <c:crosses val="autoZero"/>
        <c:crossBetween val="between"/>
        <c:majorUnit val="1000"/>
        <c:minorUnit val="50"/>
      </c:valAx>
      <c:catAx>
        <c:axId val="102247040"/>
        <c:scaling>
          <c:orientation val="minMax"/>
        </c:scaling>
        <c:delete val="1"/>
        <c:axPos val="b"/>
        <c:numFmt formatCode="h:mm" sourceLinked="1"/>
        <c:majorTickMark val="out"/>
        <c:minorTickMark val="none"/>
        <c:tickLblPos val="nextTo"/>
        <c:crossAx val="102248832"/>
        <c:crosses val="autoZero"/>
        <c:auto val="1"/>
        <c:lblAlgn val="ctr"/>
        <c:lblOffset val="100"/>
        <c:noMultiLvlLbl val="0"/>
      </c:catAx>
      <c:valAx>
        <c:axId val="102248832"/>
        <c:scaling>
          <c:orientation val="minMax"/>
          <c:max val="100"/>
          <c:min val="0"/>
        </c:scaling>
        <c:delete val="0"/>
        <c:axPos val="r"/>
        <c:numFmt formatCode="0_ " sourceLinked="0"/>
        <c:majorTickMark val="out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02247040"/>
        <c:crosses val="max"/>
        <c:crossBetween val="between"/>
        <c:majorUnit val="2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 orientation="landscape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397546236952939E-2"/>
          <c:y val="1.605418954532524E-2"/>
          <c:w val="0.77030481985206389"/>
          <c:h val="0.8561943867446015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'自動車変動図(3)'!$J$88</c:f>
              <c:strCache>
                <c:ptCount val="1"/>
                <c:pt idx="0">
                  <c:v>大型車
計</c:v>
                </c:pt>
              </c:strCache>
            </c:strRef>
          </c:tx>
          <c:spPr>
            <a:solidFill>
              <a:srgbClr val="FF33CC"/>
            </a:solidFill>
            <a:ln w="25400">
              <a:noFill/>
            </a:ln>
          </c:spPr>
          <c:invertIfNegative val="0"/>
          <c:cat>
            <c:numRef>
              <c:f>'自動車変動図(3)'!$B$89:$B$100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'自動車変動図(3)'!$J$89:$J$100</c:f>
              <c:numCache>
                <c:formatCode>General</c:formatCode>
                <c:ptCount val="12"/>
                <c:pt idx="0">
                  <c:v>0</c:v>
                </c:pt>
                <c:pt idx="1">
                  <c:v>3</c:v>
                </c:pt>
                <c:pt idx="2">
                  <c:v>1</c:v>
                </c:pt>
                <c:pt idx="3">
                  <c:v>3</c:v>
                </c:pt>
                <c:pt idx="4">
                  <c:v>2</c:v>
                </c:pt>
                <c:pt idx="5">
                  <c:v>1</c:v>
                </c:pt>
                <c:pt idx="6">
                  <c:v>1</c:v>
                </c:pt>
                <c:pt idx="7">
                  <c:v>4</c:v>
                </c:pt>
                <c:pt idx="8">
                  <c:v>5</c:v>
                </c:pt>
                <c:pt idx="9">
                  <c:v>1</c:v>
                </c:pt>
                <c:pt idx="10">
                  <c:v>2</c:v>
                </c:pt>
                <c:pt idx="11">
                  <c:v>2</c:v>
                </c:pt>
              </c:numCache>
            </c:numRef>
          </c:val>
        </c:ser>
        <c:ser>
          <c:idx val="1"/>
          <c:order val="1"/>
          <c:tx>
            <c:strRef>
              <c:f>'自動車変動図(3)'!$I$88</c:f>
              <c:strCache>
                <c:ptCount val="1"/>
                <c:pt idx="0">
                  <c:v>小型車
計</c:v>
                </c:pt>
              </c:strCache>
            </c:strRef>
          </c:tx>
          <c:spPr>
            <a:solidFill>
              <a:srgbClr val="0070C0"/>
            </a:solidFill>
            <a:ln w="25400">
              <a:noFill/>
            </a:ln>
          </c:spPr>
          <c:invertIfNegative val="0"/>
          <c:cat>
            <c:numRef>
              <c:f>'自動車変動図(3)'!$B$89:$B$100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'自動車変動図(3)'!$I$89:$I$100</c:f>
              <c:numCache>
                <c:formatCode>General</c:formatCode>
                <c:ptCount val="12"/>
                <c:pt idx="0">
                  <c:v>22</c:v>
                </c:pt>
                <c:pt idx="1">
                  <c:v>19</c:v>
                </c:pt>
                <c:pt idx="2">
                  <c:v>26</c:v>
                </c:pt>
                <c:pt idx="3">
                  <c:v>15</c:v>
                </c:pt>
                <c:pt idx="4">
                  <c:v>6</c:v>
                </c:pt>
                <c:pt idx="5">
                  <c:v>14</c:v>
                </c:pt>
                <c:pt idx="6">
                  <c:v>17</c:v>
                </c:pt>
                <c:pt idx="7">
                  <c:v>14</c:v>
                </c:pt>
                <c:pt idx="8">
                  <c:v>20</c:v>
                </c:pt>
                <c:pt idx="9">
                  <c:v>24</c:v>
                </c:pt>
                <c:pt idx="10">
                  <c:v>26</c:v>
                </c:pt>
                <c:pt idx="11">
                  <c:v>23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11807104"/>
        <c:axId val="111813376"/>
      </c:barChart>
      <c:lineChart>
        <c:grouping val="stacked"/>
        <c:varyColors val="0"/>
        <c:ser>
          <c:idx val="3"/>
          <c:order val="2"/>
          <c:tx>
            <c:strRef>
              <c:f>'自動車変動図(3)'!$L$88</c:f>
              <c:strCache>
                <c:ptCount val="1"/>
                <c:pt idx="0">
                  <c:v>大型車
混入率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circle"/>
            <c:size val="2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'自動車変動図(3)'!$B$73:$B$84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'自動車変動図(3)'!$L$89:$L$100</c:f>
              <c:numCache>
                <c:formatCode>0.0_ </c:formatCode>
                <c:ptCount val="12"/>
                <c:pt idx="0">
                  <c:v>0</c:v>
                </c:pt>
                <c:pt idx="1">
                  <c:v>13.6</c:v>
                </c:pt>
                <c:pt idx="2">
                  <c:v>3.7</c:v>
                </c:pt>
                <c:pt idx="3">
                  <c:v>16.7</c:v>
                </c:pt>
                <c:pt idx="4">
                  <c:v>25</c:v>
                </c:pt>
                <c:pt idx="5">
                  <c:v>6.7</c:v>
                </c:pt>
                <c:pt idx="6">
                  <c:v>5.6</c:v>
                </c:pt>
                <c:pt idx="7">
                  <c:v>22.2</c:v>
                </c:pt>
                <c:pt idx="8">
                  <c:v>20</c:v>
                </c:pt>
                <c:pt idx="9">
                  <c:v>4</c:v>
                </c:pt>
                <c:pt idx="10">
                  <c:v>7.1</c:v>
                </c:pt>
                <c:pt idx="11">
                  <c:v>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814912"/>
        <c:axId val="111816704"/>
      </c:lineChart>
      <c:catAx>
        <c:axId val="111807104"/>
        <c:scaling>
          <c:orientation val="minMax"/>
        </c:scaling>
        <c:delete val="0"/>
        <c:axPos val="b"/>
        <c:numFmt formatCode="h:mm;@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15000"/>
                <a:lumOff val="85000"/>
                <a:alpha val="98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1813376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11813376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bg1">
                <a:lumMod val="75000"/>
                <a:alpha val="94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1807104"/>
        <c:crosses val="autoZero"/>
        <c:crossBetween val="between"/>
        <c:majorUnit val="1000"/>
        <c:minorUnit val="50"/>
      </c:valAx>
      <c:catAx>
        <c:axId val="111814912"/>
        <c:scaling>
          <c:orientation val="minMax"/>
        </c:scaling>
        <c:delete val="1"/>
        <c:axPos val="b"/>
        <c:numFmt formatCode="h:mm" sourceLinked="1"/>
        <c:majorTickMark val="out"/>
        <c:minorTickMark val="none"/>
        <c:tickLblPos val="nextTo"/>
        <c:crossAx val="111816704"/>
        <c:crosses val="autoZero"/>
        <c:auto val="1"/>
        <c:lblAlgn val="ctr"/>
        <c:lblOffset val="100"/>
        <c:noMultiLvlLbl val="0"/>
      </c:catAx>
      <c:valAx>
        <c:axId val="111816704"/>
        <c:scaling>
          <c:orientation val="minMax"/>
          <c:max val="100"/>
          <c:min val="0"/>
        </c:scaling>
        <c:delete val="0"/>
        <c:axPos val="r"/>
        <c:numFmt formatCode="0_ " sourceLinked="0"/>
        <c:majorTickMark val="out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1814912"/>
        <c:crosses val="max"/>
        <c:crossBetween val="between"/>
        <c:majorUnit val="2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 orientation="landscape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397546236952939E-2"/>
          <c:y val="1.605418954532524E-2"/>
          <c:w val="0.77030481985206389"/>
          <c:h val="0.8561943867446015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'自動車変動図(3)'!$J$104</c:f>
              <c:strCache>
                <c:ptCount val="1"/>
                <c:pt idx="0">
                  <c:v>大型車
計</c:v>
                </c:pt>
              </c:strCache>
            </c:strRef>
          </c:tx>
          <c:spPr>
            <a:solidFill>
              <a:srgbClr val="FF33CC"/>
            </a:solidFill>
            <a:ln w="25400">
              <a:noFill/>
            </a:ln>
          </c:spPr>
          <c:invertIfNegative val="0"/>
          <c:cat>
            <c:numRef>
              <c:f>'自動車変動図(3)'!$B$105:$B$116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'自動車変動図(3)'!$J$105:$J$116</c:f>
              <c:numCache>
                <c:formatCode>General</c:formatCode>
                <c:ptCount val="12"/>
                <c:pt idx="0">
                  <c:v>44</c:v>
                </c:pt>
                <c:pt idx="1">
                  <c:v>39</c:v>
                </c:pt>
                <c:pt idx="2">
                  <c:v>35</c:v>
                </c:pt>
                <c:pt idx="3">
                  <c:v>27</c:v>
                </c:pt>
                <c:pt idx="4">
                  <c:v>46</c:v>
                </c:pt>
                <c:pt idx="5">
                  <c:v>49</c:v>
                </c:pt>
                <c:pt idx="6">
                  <c:v>37</c:v>
                </c:pt>
                <c:pt idx="7">
                  <c:v>43</c:v>
                </c:pt>
                <c:pt idx="8">
                  <c:v>44</c:v>
                </c:pt>
                <c:pt idx="9">
                  <c:v>40</c:v>
                </c:pt>
                <c:pt idx="10">
                  <c:v>25</c:v>
                </c:pt>
                <c:pt idx="11">
                  <c:v>18</c:v>
                </c:pt>
              </c:numCache>
            </c:numRef>
          </c:val>
        </c:ser>
        <c:ser>
          <c:idx val="1"/>
          <c:order val="1"/>
          <c:tx>
            <c:strRef>
              <c:f>'自動車変動図(3)'!$I$104</c:f>
              <c:strCache>
                <c:ptCount val="1"/>
                <c:pt idx="0">
                  <c:v>小型車
計</c:v>
                </c:pt>
              </c:strCache>
            </c:strRef>
          </c:tx>
          <c:spPr>
            <a:solidFill>
              <a:srgbClr val="0070C0"/>
            </a:solidFill>
            <a:ln w="25400">
              <a:noFill/>
            </a:ln>
          </c:spPr>
          <c:invertIfNegative val="0"/>
          <c:cat>
            <c:numRef>
              <c:f>'自動車変動図(3)'!$B$105:$B$116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'自動車変動図(3)'!$I$105:$I$116</c:f>
              <c:numCache>
                <c:formatCode>General</c:formatCode>
                <c:ptCount val="12"/>
                <c:pt idx="0">
                  <c:v>316</c:v>
                </c:pt>
                <c:pt idx="1">
                  <c:v>240</c:v>
                </c:pt>
                <c:pt idx="2">
                  <c:v>144</c:v>
                </c:pt>
                <c:pt idx="3">
                  <c:v>149</c:v>
                </c:pt>
                <c:pt idx="4">
                  <c:v>149</c:v>
                </c:pt>
                <c:pt idx="5">
                  <c:v>167</c:v>
                </c:pt>
                <c:pt idx="6">
                  <c:v>158</c:v>
                </c:pt>
                <c:pt idx="7">
                  <c:v>180</c:v>
                </c:pt>
                <c:pt idx="8">
                  <c:v>182</c:v>
                </c:pt>
                <c:pt idx="9">
                  <c:v>232</c:v>
                </c:pt>
                <c:pt idx="10">
                  <c:v>269</c:v>
                </c:pt>
                <c:pt idx="11">
                  <c:v>312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11846912"/>
        <c:axId val="111848832"/>
      </c:barChart>
      <c:lineChart>
        <c:grouping val="stacked"/>
        <c:varyColors val="0"/>
        <c:ser>
          <c:idx val="3"/>
          <c:order val="2"/>
          <c:tx>
            <c:strRef>
              <c:f>'自動車変動図(3)'!$L$104</c:f>
              <c:strCache>
                <c:ptCount val="1"/>
                <c:pt idx="0">
                  <c:v>大型車
混入率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circle"/>
            <c:size val="2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'自動車変動図(3)'!$B$105:$B$116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'自動車変動図(3)'!$L$105:$L$116</c:f>
              <c:numCache>
                <c:formatCode>0.0_ </c:formatCode>
                <c:ptCount val="12"/>
                <c:pt idx="0">
                  <c:v>12.2</c:v>
                </c:pt>
                <c:pt idx="1">
                  <c:v>14</c:v>
                </c:pt>
                <c:pt idx="2">
                  <c:v>19.600000000000001</c:v>
                </c:pt>
                <c:pt idx="3">
                  <c:v>15.3</c:v>
                </c:pt>
                <c:pt idx="4">
                  <c:v>23.6</c:v>
                </c:pt>
                <c:pt idx="5">
                  <c:v>22.7</c:v>
                </c:pt>
                <c:pt idx="6">
                  <c:v>19</c:v>
                </c:pt>
                <c:pt idx="7">
                  <c:v>19.3</c:v>
                </c:pt>
                <c:pt idx="8">
                  <c:v>19.5</c:v>
                </c:pt>
                <c:pt idx="9">
                  <c:v>14.7</c:v>
                </c:pt>
                <c:pt idx="10">
                  <c:v>8.5</c:v>
                </c:pt>
                <c:pt idx="11">
                  <c:v>5.5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854720"/>
        <c:axId val="111856256"/>
      </c:lineChart>
      <c:catAx>
        <c:axId val="111846912"/>
        <c:scaling>
          <c:orientation val="minMax"/>
        </c:scaling>
        <c:delete val="0"/>
        <c:axPos val="b"/>
        <c:numFmt formatCode="h:mm;@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15000"/>
                <a:lumOff val="85000"/>
                <a:alpha val="98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1848832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11848832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bg1">
                <a:lumMod val="75000"/>
                <a:alpha val="94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1846912"/>
        <c:crosses val="autoZero"/>
        <c:crossBetween val="between"/>
        <c:majorUnit val="1000"/>
        <c:minorUnit val="50"/>
      </c:valAx>
      <c:catAx>
        <c:axId val="111854720"/>
        <c:scaling>
          <c:orientation val="minMax"/>
        </c:scaling>
        <c:delete val="1"/>
        <c:axPos val="b"/>
        <c:numFmt formatCode="h:mm" sourceLinked="1"/>
        <c:majorTickMark val="out"/>
        <c:minorTickMark val="none"/>
        <c:tickLblPos val="nextTo"/>
        <c:crossAx val="111856256"/>
        <c:crosses val="autoZero"/>
        <c:auto val="1"/>
        <c:lblAlgn val="ctr"/>
        <c:lblOffset val="100"/>
        <c:noMultiLvlLbl val="0"/>
      </c:catAx>
      <c:valAx>
        <c:axId val="111856256"/>
        <c:scaling>
          <c:orientation val="minMax"/>
          <c:max val="100"/>
          <c:min val="0"/>
        </c:scaling>
        <c:delete val="0"/>
        <c:axPos val="r"/>
        <c:numFmt formatCode="0_ " sourceLinked="0"/>
        <c:majorTickMark val="out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1854720"/>
        <c:crosses val="max"/>
        <c:crossBetween val="between"/>
        <c:majorUnit val="2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 orientation="landscape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397546236952939E-2"/>
          <c:y val="1.605418954532524E-2"/>
          <c:w val="0.77030481985206389"/>
          <c:h val="0.8561943867446015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'自動車変動図(3)'!$J$120</c:f>
              <c:strCache>
                <c:ptCount val="1"/>
                <c:pt idx="0">
                  <c:v>大型車
計</c:v>
                </c:pt>
              </c:strCache>
            </c:strRef>
          </c:tx>
          <c:spPr>
            <a:solidFill>
              <a:srgbClr val="FF33CC"/>
            </a:solidFill>
            <a:ln w="25400">
              <a:noFill/>
            </a:ln>
          </c:spPr>
          <c:invertIfNegative val="0"/>
          <c:cat>
            <c:numRef>
              <c:f>'自動車変動図(3)'!$B$121:$B$132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'自動車変動図(3)'!$J$121:$J$132</c:f>
              <c:numCache>
                <c:formatCode>General</c:formatCode>
                <c:ptCount val="12"/>
                <c:pt idx="0">
                  <c:v>3</c:v>
                </c:pt>
                <c:pt idx="1">
                  <c:v>1</c:v>
                </c:pt>
                <c:pt idx="2">
                  <c:v>5</c:v>
                </c:pt>
                <c:pt idx="3">
                  <c:v>6</c:v>
                </c:pt>
                <c:pt idx="4">
                  <c:v>2</c:v>
                </c:pt>
                <c:pt idx="5">
                  <c:v>1</c:v>
                </c:pt>
                <c:pt idx="6">
                  <c:v>3</c:v>
                </c:pt>
                <c:pt idx="7">
                  <c:v>7</c:v>
                </c:pt>
                <c:pt idx="8">
                  <c:v>0</c:v>
                </c:pt>
                <c:pt idx="9">
                  <c:v>3</c:v>
                </c:pt>
                <c:pt idx="10">
                  <c:v>0</c:v>
                </c:pt>
                <c:pt idx="11">
                  <c:v>2</c:v>
                </c:pt>
              </c:numCache>
            </c:numRef>
          </c:val>
        </c:ser>
        <c:ser>
          <c:idx val="1"/>
          <c:order val="1"/>
          <c:tx>
            <c:strRef>
              <c:f>'自動車変動図(3)'!$I$120</c:f>
              <c:strCache>
                <c:ptCount val="1"/>
                <c:pt idx="0">
                  <c:v>小型車
計</c:v>
                </c:pt>
              </c:strCache>
            </c:strRef>
          </c:tx>
          <c:spPr>
            <a:solidFill>
              <a:srgbClr val="0070C0"/>
            </a:solidFill>
            <a:ln w="25400">
              <a:noFill/>
            </a:ln>
          </c:spPr>
          <c:invertIfNegative val="0"/>
          <c:cat>
            <c:numRef>
              <c:f>'自動車変動図(3)'!$B$121:$B$132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'自動車変動図(3)'!$I$121:$I$132</c:f>
              <c:numCache>
                <c:formatCode>General</c:formatCode>
                <c:ptCount val="12"/>
                <c:pt idx="0">
                  <c:v>22</c:v>
                </c:pt>
                <c:pt idx="1">
                  <c:v>25</c:v>
                </c:pt>
                <c:pt idx="2">
                  <c:v>14</c:v>
                </c:pt>
                <c:pt idx="3">
                  <c:v>11</c:v>
                </c:pt>
                <c:pt idx="4">
                  <c:v>15</c:v>
                </c:pt>
                <c:pt idx="5">
                  <c:v>17</c:v>
                </c:pt>
                <c:pt idx="6">
                  <c:v>11</c:v>
                </c:pt>
                <c:pt idx="7">
                  <c:v>15</c:v>
                </c:pt>
                <c:pt idx="8">
                  <c:v>18</c:v>
                </c:pt>
                <c:pt idx="9">
                  <c:v>31</c:v>
                </c:pt>
                <c:pt idx="10">
                  <c:v>26</c:v>
                </c:pt>
                <c:pt idx="11">
                  <c:v>24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11960448"/>
        <c:axId val="111962368"/>
      </c:barChart>
      <c:lineChart>
        <c:grouping val="stacked"/>
        <c:varyColors val="0"/>
        <c:ser>
          <c:idx val="3"/>
          <c:order val="2"/>
          <c:tx>
            <c:strRef>
              <c:f>'自動車変動図(3)'!$L$120</c:f>
              <c:strCache>
                <c:ptCount val="1"/>
                <c:pt idx="0">
                  <c:v>大型車
混入率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circle"/>
            <c:size val="2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'自動車変動図(3)'!$B$121:$B$132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'自動車変動図(3)'!$L$121:$L$132</c:f>
              <c:numCache>
                <c:formatCode>0.0_ </c:formatCode>
                <c:ptCount val="12"/>
                <c:pt idx="0">
                  <c:v>12</c:v>
                </c:pt>
                <c:pt idx="1">
                  <c:v>3.8</c:v>
                </c:pt>
                <c:pt idx="2">
                  <c:v>26.3</c:v>
                </c:pt>
                <c:pt idx="3">
                  <c:v>35.299999999999997</c:v>
                </c:pt>
                <c:pt idx="4">
                  <c:v>11.8</c:v>
                </c:pt>
                <c:pt idx="5">
                  <c:v>5.6</c:v>
                </c:pt>
                <c:pt idx="6">
                  <c:v>21.4</c:v>
                </c:pt>
                <c:pt idx="7">
                  <c:v>31.8</c:v>
                </c:pt>
                <c:pt idx="8">
                  <c:v>0</c:v>
                </c:pt>
                <c:pt idx="9">
                  <c:v>8.8000000000000007</c:v>
                </c:pt>
                <c:pt idx="10">
                  <c:v>0</c:v>
                </c:pt>
                <c:pt idx="11">
                  <c:v>7.7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976448"/>
        <c:axId val="111977984"/>
      </c:lineChart>
      <c:catAx>
        <c:axId val="111960448"/>
        <c:scaling>
          <c:orientation val="minMax"/>
        </c:scaling>
        <c:delete val="0"/>
        <c:axPos val="b"/>
        <c:numFmt formatCode="h:mm;@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15000"/>
                <a:lumOff val="85000"/>
                <a:alpha val="98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196236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11962368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bg1">
                <a:lumMod val="75000"/>
                <a:alpha val="94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1960448"/>
        <c:crosses val="autoZero"/>
        <c:crossBetween val="between"/>
        <c:majorUnit val="1000"/>
        <c:minorUnit val="50"/>
      </c:valAx>
      <c:catAx>
        <c:axId val="111976448"/>
        <c:scaling>
          <c:orientation val="minMax"/>
        </c:scaling>
        <c:delete val="1"/>
        <c:axPos val="b"/>
        <c:numFmt formatCode="h:mm" sourceLinked="1"/>
        <c:majorTickMark val="out"/>
        <c:minorTickMark val="none"/>
        <c:tickLblPos val="nextTo"/>
        <c:crossAx val="111977984"/>
        <c:crosses val="autoZero"/>
        <c:auto val="1"/>
        <c:lblAlgn val="ctr"/>
        <c:lblOffset val="100"/>
        <c:noMultiLvlLbl val="0"/>
      </c:catAx>
      <c:valAx>
        <c:axId val="111977984"/>
        <c:scaling>
          <c:orientation val="minMax"/>
          <c:max val="100"/>
          <c:min val="0"/>
        </c:scaling>
        <c:delete val="0"/>
        <c:axPos val="r"/>
        <c:numFmt formatCode="0_ " sourceLinked="0"/>
        <c:majorTickMark val="out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1976448"/>
        <c:crosses val="max"/>
        <c:crossBetween val="between"/>
        <c:majorUnit val="2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 orientation="landscape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397546236952939E-2"/>
          <c:y val="1.605418954532524E-2"/>
          <c:w val="0.77030481985206389"/>
          <c:h val="0.8561943867446015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'自動車変動図(4)'!$J$72</c:f>
              <c:strCache>
                <c:ptCount val="1"/>
                <c:pt idx="0">
                  <c:v>大型車
計</c:v>
                </c:pt>
              </c:strCache>
            </c:strRef>
          </c:tx>
          <c:spPr>
            <a:solidFill>
              <a:srgbClr val="FF33CC"/>
            </a:solidFill>
            <a:ln w="25400">
              <a:noFill/>
            </a:ln>
          </c:spPr>
          <c:invertIfNegative val="0"/>
          <c:cat>
            <c:numRef>
              <c:f>'自動車変動図(4)'!$B$73:$B$84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'自動車変動図(4)'!$J$73:$J$84</c:f>
              <c:numCache>
                <c:formatCode>General</c:formatCode>
                <c:ptCount val="12"/>
                <c:pt idx="0">
                  <c:v>32</c:v>
                </c:pt>
                <c:pt idx="1">
                  <c:v>58</c:v>
                </c:pt>
                <c:pt idx="2">
                  <c:v>67</c:v>
                </c:pt>
                <c:pt idx="3">
                  <c:v>61</c:v>
                </c:pt>
                <c:pt idx="4">
                  <c:v>46</c:v>
                </c:pt>
                <c:pt idx="5">
                  <c:v>54</c:v>
                </c:pt>
                <c:pt idx="6">
                  <c:v>39</c:v>
                </c:pt>
                <c:pt idx="7">
                  <c:v>51</c:v>
                </c:pt>
                <c:pt idx="8">
                  <c:v>52</c:v>
                </c:pt>
                <c:pt idx="9">
                  <c:v>33</c:v>
                </c:pt>
                <c:pt idx="10">
                  <c:v>27</c:v>
                </c:pt>
                <c:pt idx="11">
                  <c:v>23</c:v>
                </c:pt>
              </c:numCache>
            </c:numRef>
          </c:val>
        </c:ser>
        <c:ser>
          <c:idx val="1"/>
          <c:order val="1"/>
          <c:tx>
            <c:strRef>
              <c:f>'自動車変動図(4)'!$I$72</c:f>
              <c:strCache>
                <c:ptCount val="1"/>
                <c:pt idx="0">
                  <c:v>小型車
計</c:v>
                </c:pt>
              </c:strCache>
            </c:strRef>
          </c:tx>
          <c:spPr>
            <a:solidFill>
              <a:srgbClr val="0070C0"/>
            </a:solidFill>
            <a:ln w="25400">
              <a:noFill/>
            </a:ln>
          </c:spPr>
          <c:invertIfNegative val="0"/>
          <c:cat>
            <c:numRef>
              <c:f>'自動車変動図(4)'!$B$73:$B$84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'自動車変動図(4)'!$I$73:$I$84</c:f>
              <c:numCache>
                <c:formatCode>General</c:formatCode>
                <c:ptCount val="12"/>
                <c:pt idx="0">
                  <c:v>395</c:v>
                </c:pt>
                <c:pt idx="1">
                  <c:v>357</c:v>
                </c:pt>
                <c:pt idx="2">
                  <c:v>216</c:v>
                </c:pt>
                <c:pt idx="3">
                  <c:v>190</c:v>
                </c:pt>
                <c:pt idx="4">
                  <c:v>161</c:v>
                </c:pt>
                <c:pt idx="5">
                  <c:v>183</c:v>
                </c:pt>
                <c:pt idx="6">
                  <c:v>202</c:v>
                </c:pt>
                <c:pt idx="7">
                  <c:v>221</c:v>
                </c:pt>
                <c:pt idx="8">
                  <c:v>223</c:v>
                </c:pt>
                <c:pt idx="9">
                  <c:v>282</c:v>
                </c:pt>
                <c:pt idx="10">
                  <c:v>359</c:v>
                </c:pt>
                <c:pt idx="11">
                  <c:v>349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12828800"/>
        <c:axId val="112830720"/>
      </c:barChart>
      <c:lineChart>
        <c:grouping val="stacked"/>
        <c:varyColors val="0"/>
        <c:ser>
          <c:idx val="3"/>
          <c:order val="2"/>
          <c:tx>
            <c:strRef>
              <c:f>'自動車変動図(4)'!$L$72</c:f>
              <c:strCache>
                <c:ptCount val="1"/>
                <c:pt idx="0">
                  <c:v>大型車
混入率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circle"/>
            <c:size val="2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'自動車変動図(4)'!$B$73:$B$84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'自動車変動図(4)'!$L$73:$L$84</c:f>
              <c:numCache>
                <c:formatCode>0.0_ </c:formatCode>
                <c:ptCount val="12"/>
                <c:pt idx="0">
                  <c:v>7.5</c:v>
                </c:pt>
                <c:pt idx="1">
                  <c:v>14</c:v>
                </c:pt>
                <c:pt idx="2">
                  <c:v>23.7</c:v>
                </c:pt>
                <c:pt idx="3">
                  <c:v>24.3</c:v>
                </c:pt>
                <c:pt idx="4">
                  <c:v>22.2</c:v>
                </c:pt>
                <c:pt idx="5">
                  <c:v>22.8</c:v>
                </c:pt>
                <c:pt idx="6">
                  <c:v>16.2</c:v>
                </c:pt>
                <c:pt idx="7">
                  <c:v>18.8</c:v>
                </c:pt>
                <c:pt idx="8">
                  <c:v>18.899999999999999</c:v>
                </c:pt>
                <c:pt idx="9">
                  <c:v>10.5</c:v>
                </c:pt>
                <c:pt idx="10">
                  <c:v>7</c:v>
                </c:pt>
                <c:pt idx="11">
                  <c:v>6.2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836608"/>
        <c:axId val="112838144"/>
      </c:lineChart>
      <c:catAx>
        <c:axId val="112828800"/>
        <c:scaling>
          <c:orientation val="minMax"/>
        </c:scaling>
        <c:delete val="0"/>
        <c:axPos val="b"/>
        <c:numFmt formatCode="h:mm;@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15000"/>
                <a:lumOff val="85000"/>
                <a:alpha val="98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283072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12830720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bg1">
                <a:lumMod val="75000"/>
                <a:alpha val="94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2828800"/>
        <c:crosses val="autoZero"/>
        <c:crossBetween val="between"/>
        <c:majorUnit val="1000"/>
        <c:minorUnit val="50"/>
      </c:valAx>
      <c:catAx>
        <c:axId val="112836608"/>
        <c:scaling>
          <c:orientation val="minMax"/>
        </c:scaling>
        <c:delete val="1"/>
        <c:axPos val="b"/>
        <c:numFmt formatCode="h:mm" sourceLinked="1"/>
        <c:majorTickMark val="out"/>
        <c:minorTickMark val="none"/>
        <c:tickLblPos val="nextTo"/>
        <c:crossAx val="112838144"/>
        <c:crosses val="autoZero"/>
        <c:auto val="1"/>
        <c:lblAlgn val="ctr"/>
        <c:lblOffset val="100"/>
        <c:noMultiLvlLbl val="0"/>
      </c:catAx>
      <c:valAx>
        <c:axId val="112838144"/>
        <c:scaling>
          <c:orientation val="minMax"/>
          <c:max val="100"/>
          <c:min val="0"/>
        </c:scaling>
        <c:delete val="0"/>
        <c:axPos val="r"/>
        <c:numFmt formatCode="0_ " sourceLinked="0"/>
        <c:majorTickMark val="out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2836608"/>
        <c:crosses val="max"/>
        <c:crossBetween val="between"/>
        <c:majorUnit val="2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 orientation="landscape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397546236952939E-2"/>
          <c:y val="1.605418954532524E-2"/>
          <c:w val="0.77030481985206389"/>
          <c:h val="0.8561943867446015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'自動車変動図(4)'!$J$88</c:f>
              <c:strCache>
                <c:ptCount val="1"/>
                <c:pt idx="0">
                  <c:v>大型車
計</c:v>
                </c:pt>
              </c:strCache>
            </c:strRef>
          </c:tx>
          <c:spPr>
            <a:solidFill>
              <a:srgbClr val="FF33CC"/>
            </a:solidFill>
            <a:ln w="25400">
              <a:noFill/>
            </a:ln>
          </c:spPr>
          <c:invertIfNegative val="0"/>
          <c:cat>
            <c:numRef>
              <c:f>'自動車変動図(4)'!$B$89:$B$100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'自動車変動図(4)'!$J$89:$J$100</c:f>
              <c:numCache>
                <c:formatCode>General</c:formatCode>
                <c:ptCount val="12"/>
                <c:pt idx="0">
                  <c:v>42</c:v>
                </c:pt>
                <c:pt idx="1">
                  <c:v>39</c:v>
                </c:pt>
                <c:pt idx="2">
                  <c:v>80</c:v>
                </c:pt>
                <c:pt idx="3">
                  <c:v>85</c:v>
                </c:pt>
                <c:pt idx="4">
                  <c:v>56</c:v>
                </c:pt>
                <c:pt idx="5">
                  <c:v>42</c:v>
                </c:pt>
                <c:pt idx="6">
                  <c:v>49</c:v>
                </c:pt>
                <c:pt idx="7">
                  <c:v>70</c:v>
                </c:pt>
                <c:pt idx="8">
                  <c:v>52</c:v>
                </c:pt>
                <c:pt idx="9">
                  <c:v>72</c:v>
                </c:pt>
                <c:pt idx="10">
                  <c:v>44</c:v>
                </c:pt>
                <c:pt idx="11">
                  <c:v>25</c:v>
                </c:pt>
              </c:numCache>
            </c:numRef>
          </c:val>
        </c:ser>
        <c:ser>
          <c:idx val="1"/>
          <c:order val="1"/>
          <c:tx>
            <c:strRef>
              <c:f>'自動車変動図(4)'!$I$88</c:f>
              <c:strCache>
                <c:ptCount val="1"/>
                <c:pt idx="0">
                  <c:v>小型車
計</c:v>
                </c:pt>
              </c:strCache>
            </c:strRef>
          </c:tx>
          <c:spPr>
            <a:solidFill>
              <a:srgbClr val="0070C0"/>
            </a:solidFill>
            <a:ln w="25400">
              <a:noFill/>
            </a:ln>
          </c:spPr>
          <c:invertIfNegative val="0"/>
          <c:cat>
            <c:numRef>
              <c:f>'自動車変動図(4)'!$B$89:$B$100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'自動車変動図(4)'!$I$89:$I$100</c:f>
              <c:numCache>
                <c:formatCode>General</c:formatCode>
                <c:ptCount val="12"/>
                <c:pt idx="0">
                  <c:v>447</c:v>
                </c:pt>
                <c:pt idx="1">
                  <c:v>431</c:v>
                </c:pt>
                <c:pt idx="2">
                  <c:v>277</c:v>
                </c:pt>
                <c:pt idx="3">
                  <c:v>253</c:v>
                </c:pt>
                <c:pt idx="4">
                  <c:v>194</c:v>
                </c:pt>
                <c:pt idx="5">
                  <c:v>205</c:v>
                </c:pt>
                <c:pt idx="6">
                  <c:v>199</c:v>
                </c:pt>
                <c:pt idx="7">
                  <c:v>246</c:v>
                </c:pt>
                <c:pt idx="8">
                  <c:v>299</c:v>
                </c:pt>
                <c:pt idx="9">
                  <c:v>356</c:v>
                </c:pt>
                <c:pt idx="10">
                  <c:v>335</c:v>
                </c:pt>
                <c:pt idx="11">
                  <c:v>321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12860160"/>
        <c:axId val="112870528"/>
      </c:barChart>
      <c:lineChart>
        <c:grouping val="stacked"/>
        <c:varyColors val="0"/>
        <c:ser>
          <c:idx val="3"/>
          <c:order val="2"/>
          <c:tx>
            <c:strRef>
              <c:f>'自動車変動図(4)'!$L$88</c:f>
              <c:strCache>
                <c:ptCount val="1"/>
                <c:pt idx="0">
                  <c:v>大型車
混入率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circle"/>
            <c:size val="2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'自動車変動図(4)'!$B$73:$B$84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'自動車変動図(4)'!$L$89:$L$100</c:f>
              <c:numCache>
                <c:formatCode>0.0_ </c:formatCode>
                <c:ptCount val="12"/>
                <c:pt idx="0">
                  <c:v>8.6</c:v>
                </c:pt>
                <c:pt idx="1">
                  <c:v>8.3000000000000007</c:v>
                </c:pt>
                <c:pt idx="2">
                  <c:v>22.4</c:v>
                </c:pt>
                <c:pt idx="3">
                  <c:v>25.1</c:v>
                </c:pt>
                <c:pt idx="4">
                  <c:v>22.4</c:v>
                </c:pt>
                <c:pt idx="5">
                  <c:v>17</c:v>
                </c:pt>
                <c:pt idx="6">
                  <c:v>19.8</c:v>
                </c:pt>
                <c:pt idx="7">
                  <c:v>22.2</c:v>
                </c:pt>
                <c:pt idx="8">
                  <c:v>14.8</c:v>
                </c:pt>
                <c:pt idx="9">
                  <c:v>16.8</c:v>
                </c:pt>
                <c:pt idx="10">
                  <c:v>11.6</c:v>
                </c:pt>
                <c:pt idx="11">
                  <c:v>7.2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872064"/>
        <c:axId val="112873856"/>
      </c:lineChart>
      <c:catAx>
        <c:axId val="112860160"/>
        <c:scaling>
          <c:orientation val="minMax"/>
        </c:scaling>
        <c:delete val="0"/>
        <c:axPos val="b"/>
        <c:numFmt formatCode="h:mm;@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15000"/>
                <a:lumOff val="85000"/>
                <a:alpha val="98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287052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12870528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bg1">
                <a:lumMod val="75000"/>
                <a:alpha val="94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2860160"/>
        <c:crosses val="autoZero"/>
        <c:crossBetween val="between"/>
        <c:majorUnit val="1000"/>
        <c:minorUnit val="50"/>
      </c:valAx>
      <c:catAx>
        <c:axId val="112872064"/>
        <c:scaling>
          <c:orientation val="minMax"/>
        </c:scaling>
        <c:delete val="1"/>
        <c:axPos val="b"/>
        <c:numFmt formatCode="h:mm" sourceLinked="1"/>
        <c:majorTickMark val="out"/>
        <c:minorTickMark val="none"/>
        <c:tickLblPos val="nextTo"/>
        <c:crossAx val="112873856"/>
        <c:crosses val="autoZero"/>
        <c:auto val="1"/>
        <c:lblAlgn val="ctr"/>
        <c:lblOffset val="100"/>
        <c:noMultiLvlLbl val="0"/>
      </c:catAx>
      <c:valAx>
        <c:axId val="112873856"/>
        <c:scaling>
          <c:orientation val="minMax"/>
          <c:max val="100"/>
          <c:min val="0"/>
        </c:scaling>
        <c:delete val="0"/>
        <c:axPos val="r"/>
        <c:numFmt formatCode="0_ " sourceLinked="0"/>
        <c:majorTickMark val="out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2872064"/>
        <c:crosses val="max"/>
        <c:crossBetween val="between"/>
        <c:majorUnit val="2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 orientation="landscape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397546236952939E-2"/>
          <c:y val="1.605418954532524E-2"/>
          <c:w val="0.77030481985206389"/>
          <c:h val="0.8561943867446015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'自動車変動図(4)'!$J$104</c:f>
              <c:strCache>
                <c:ptCount val="1"/>
                <c:pt idx="0">
                  <c:v>大型車
計</c:v>
                </c:pt>
              </c:strCache>
            </c:strRef>
          </c:tx>
          <c:spPr>
            <a:solidFill>
              <a:srgbClr val="FF33CC"/>
            </a:solidFill>
            <a:ln w="25400">
              <a:noFill/>
            </a:ln>
          </c:spPr>
          <c:invertIfNegative val="0"/>
          <c:cat>
            <c:numRef>
              <c:f>'自動車変動図(4)'!$B$105:$B$116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'自動車変動図(4)'!$J$105:$J$116</c:f>
              <c:numCache>
                <c:formatCode>General</c:formatCode>
                <c:ptCount val="12"/>
                <c:pt idx="0">
                  <c:v>74</c:v>
                </c:pt>
                <c:pt idx="1">
                  <c:v>97</c:v>
                </c:pt>
                <c:pt idx="2">
                  <c:v>147</c:v>
                </c:pt>
                <c:pt idx="3">
                  <c:v>146</c:v>
                </c:pt>
                <c:pt idx="4">
                  <c:v>102</c:v>
                </c:pt>
                <c:pt idx="5">
                  <c:v>96</c:v>
                </c:pt>
                <c:pt idx="6">
                  <c:v>88</c:v>
                </c:pt>
                <c:pt idx="7">
                  <c:v>121</c:v>
                </c:pt>
                <c:pt idx="8">
                  <c:v>104</c:v>
                </c:pt>
                <c:pt idx="9">
                  <c:v>105</c:v>
                </c:pt>
                <c:pt idx="10">
                  <c:v>71</c:v>
                </c:pt>
                <c:pt idx="11">
                  <c:v>48</c:v>
                </c:pt>
              </c:numCache>
            </c:numRef>
          </c:val>
        </c:ser>
        <c:ser>
          <c:idx val="1"/>
          <c:order val="1"/>
          <c:tx>
            <c:strRef>
              <c:f>'自動車変動図(4)'!$I$104</c:f>
              <c:strCache>
                <c:ptCount val="1"/>
                <c:pt idx="0">
                  <c:v>小型車
計</c:v>
                </c:pt>
              </c:strCache>
            </c:strRef>
          </c:tx>
          <c:spPr>
            <a:solidFill>
              <a:srgbClr val="0070C0"/>
            </a:solidFill>
            <a:ln w="25400">
              <a:noFill/>
            </a:ln>
          </c:spPr>
          <c:invertIfNegative val="0"/>
          <c:cat>
            <c:numRef>
              <c:f>'自動車変動図(4)'!$B$105:$B$116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'自動車変動図(4)'!$I$105:$I$116</c:f>
              <c:numCache>
                <c:formatCode>General</c:formatCode>
                <c:ptCount val="12"/>
                <c:pt idx="0">
                  <c:v>842</c:v>
                </c:pt>
                <c:pt idx="1">
                  <c:v>788</c:v>
                </c:pt>
                <c:pt idx="2">
                  <c:v>493</c:v>
                </c:pt>
                <c:pt idx="3">
                  <c:v>443</c:v>
                </c:pt>
                <c:pt idx="4">
                  <c:v>355</c:v>
                </c:pt>
                <c:pt idx="5">
                  <c:v>388</c:v>
                </c:pt>
                <c:pt idx="6">
                  <c:v>401</c:v>
                </c:pt>
                <c:pt idx="7">
                  <c:v>467</c:v>
                </c:pt>
                <c:pt idx="8">
                  <c:v>522</c:v>
                </c:pt>
                <c:pt idx="9">
                  <c:v>638</c:v>
                </c:pt>
                <c:pt idx="10">
                  <c:v>694</c:v>
                </c:pt>
                <c:pt idx="11">
                  <c:v>670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12908160"/>
        <c:axId val="112918528"/>
      </c:barChart>
      <c:lineChart>
        <c:grouping val="stacked"/>
        <c:varyColors val="0"/>
        <c:ser>
          <c:idx val="3"/>
          <c:order val="2"/>
          <c:tx>
            <c:strRef>
              <c:f>'自動車変動図(4)'!$L$104</c:f>
              <c:strCache>
                <c:ptCount val="1"/>
                <c:pt idx="0">
                  <c:v>大型車
混入率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circle"/>
            <c:size val="2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'自動車変動図(4)'!$B$105:$B$116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'自動車変動図(4)'!$L$105:$L$116</c:f>
              <c:numCache>
                <c:formatCode>0.0_ </c:formatCode>
                <c:ptCount val="12"/>
                <c:pt idx="0">
                  <c:v>8.1</c:v>
                </c:pt>
                <c:pt idx="1">
                  <c:v>11</c:v>
                </c:pt>
                <c:pt idx="2">
                  <c:v>23</c:v>
                </c:pt>
                <c:pt idx="3">
                  <c:v>24.8</c:v>
                </c:pt>
                <c:pt idx="4">
                  <c:v>22.3</c:v>
                </c:pt>
                <c:pt idx="5">
                  <c:v>19.8</c:v>
                </c:pt>
                <c:pt idx="6">
                  <c:v>18</c:v>
                </c:pt>
                <c:pt idx="7">
                  <c:v>20.6</c:v>
                </c:pt>
                <c:pt idx="8">
                  <c:v>16.600000000000001</c:v>
                </c:pt>
                <c:pt idx="9">
                  <c:v>14.1</c:v>
                </c:pt>
                <c:pt idx="10">
                  <c:v>9.3000000000000007</c:v>
                </c:pt>
                <c:pt idx="11">
                  <c:v>6.7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920064"/>
        <c:axId val="112921600"/>
      </c:lineChart>
      <c:catAx>
        <c:axId val="112908160"/>
        <c:scaling>
          <c:orientation val="minMax"/>
        </c:scaling>
        <c:delete val="0"/>
        <c:axPos val="b"/>
        <c:numFmt formatCode="h:mm;@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15000"/>
                <a:lumOff val="85000"/>
                <a:alpha val="98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291852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12918528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bg1">
                <a:lumMod val="75000"/>
                <a:alpha val="94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2908160"/>
        <c:crosses val="autoZero"/>
        <c:crossBetween val="between"/>
        <c:majorUnit val="1000"/>
        <c:minorUnit val="50"/>
      </c:valAx>
      <c:catAx>
        <c:axId val="112920064"/>
        <c:scaling>
          <c:orientation val="minMax"/>
        </c:scaling>
        <c:delete val="1"/>
        <c:axPos val="b"/>
        <c:numFmt formatCode="h:mm" sourceLinked="1"/>
        <c:majorTickMark val="out"/>
        <c:minorTickMark val="none"/>
        <c:tickLblPos val="nextTo"/>
        <c:crossAx val="112921600"/>
        <c:crosses val="autoZero"/>
        <c:auto val="1"/>
        <c:lblAlgn val="ctr"/>
        <c:lblOffset val="100"/>
        <c:noMultiLvlLbl val="0"/>
      </c:catAx>
      <c:valAx>
        <c:axId val="112921600"/>
        <c:scaling>
          <c:orientation val="minMax"/>
          <c:max val="100"/>
          <c:min val="0"/>
        </c:scaling>
        <c:delete val="0"/>
        <c:axPos val="r"/>
        <c:numFmt formatCode="0_ " sourceLinked="0"/>
        <c:majorTickMark val="out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2920064"/>
        <c:crosses val="max"/>
        <c:crossBetween val="between"/>
        <c:majorUnit val="2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 orientation="landscape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397546236952939E-2"/>
          <c:y val="1.605418954532524E-2"/>
          <c:w val="0.77030481985206389"/>
          <c:h val="0.8561943867446015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'自動車変動図(4)'!$J$120</c:f>
              <c:strCache>
                <c:ptCount val="1"/>
                <c:pt idx="0">
                  <c:v>大型車
計</c:v>
                </c:pt>
              </c:strCache>
            </c:strRef>
          </c:tx>
          <c:spPr>
            <a:solidFill>
              <a:srgbClr val="FF33CC"/>
            </a:solidFill>
            <a:ln w="25400">
              <a:noFill/>
            </a:ln>
          </c:spPr>
          <c:invertIfNegative val="0"/>
          <c:cat>
            <c:numRef>
              <c:f>'自動車変動図(4)'!$B$121:$B$132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'自動車変動図(4)'!$J$121:$J$132</c:f>
              <c:numCache>
                <c:formatCode>General</c:formatCode>
                <c:ptCount val="12"/>
                <c:pt idx="0">
                  <c:v>67</c:v>
                </c:pt>
                <c:pt idx="1">
                  <c:v>86</c:v>
                </c:pt>
                <c:pt idx="2">
                  <c:v>122</c:v>
                </c:pt>
                <c:pt idx="3">
                  <c:v>99</c:v>
                </c:pt>
                <c:pt idx="4">
                  <c:v>68</c:v>
                </c:pt>
                <c:pt idx="5">
                  <c:v>50</c:v>
                </c:pt>
                <c:pt idx="6">
                  <c:v>72</c:v>
                </c:pt>
                <c:pt idx="7">
                  <c:v>71</c:v>
                </c:pt>
                <c:pt idx="8">
                  <c:v>83</c:v>
                </c:pt>
                <c:pt idx="9">
                  <c:v>79</c:v>
                </c:pt>
                <c:pt idx="10">
                  <c:v>58</c:v>
                </c:pt>
                <c:pt idx="11">
                  <c:v>39</c:v>
                </c:pt>
              </c:numCache>
            </c:numRef>
          </c:val>
        </c:ser>
        <c:ser>
          <c:idx val="1"/>
          <c:order val="1"/>
          <c:tx>
            <c:strRef>
              <c:f>'自動車変動図(4)'!$I$120</c:f>
              <c:strCache>
                <c:ptCount val="1"/>
                <c:pt idx="0">
                  <c:v>小型車
計</c:v>
                </c:pt>
              </c:strCache>
            </c:strRef>
          </c:tx>
          <c:spPr>
            <a:solidFill>
              <a:srgbClr val="0070C0"/>
            </a:solidFill>
            <a:ln w="25400">
              <a:noFill/>
            </a:ln>
          </c:spPr>
          <c:invertIfNegative val="0"/>
          <c:cat>
            <c:numRef>
              <c:f>'自動車変動図(4)'!$B$121:$B$132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'自動車変動図(4)'!$I$121:$I$132</c:f>
              <c:numCache>
                <c:formatCode>General</c:formatCode>
                <c:ptCount val="12"/>
                <c:pt idx="0">
                  <c:v>645</c:v>
                </c:pt>
                <c:pt idx="1">
                  <c:v>535</c:v>
                </c:pt>
                <c:pt idx="2">
                  <c:v>364</c:v>
                </c:pt>
                <c:pt idx="3">
                  <c:v>321</c:v>
                </c:pt>
                <c:pt idx="4">
                  <c:v>249</c:v>
                </c:pt>
                <c:pt idx="5">
                  <c:v>233</c:v>
                </c:pt>
                <c:pt idx="6">
                  <c:v>263</c:v>
                </c:pt>
                <c:pt idx="7">
                  <c:v>299</c:v>
                </c:pt>
                <c:pt idx="8">
                  <c:v>329</c:v>
                </c:pt>
                <c:pt idx="9">
                  <c:v>370</c:v>
                </c:pt>
                <c:pt idx="10">
                  <c:v>409</c:v>
                </c:pt>
                <c:pt idx="11">
                  <c:v>440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12968448"/>
        <c:axId val="112970368"/>
      </c:barChart>
      <c:lineChart>
        <c:grouping val="stacked"/>
        <c:varyColors val="0"/>
        <c:ser>
          <c:idx val="3"/>
          <c:order val="2"/>
          <c:tx>
            <c:strRef>
              <c:f>'自動車変動図(4)'!$L$120</c:f>
              <c:strCache>
                <c:ptCount val="1"/>
                <c:pt idx="0">
                  <c:v>大型車
混入率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circle"/>
            <c:size val="2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'自動車変動図(4)'!$B$121:$B$132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'自動車変動図(4)'!$L$121:$L$132</c:f>
              <c:numCache>
                <c:formatCode>0.0_ </c:formatCode>
                <c:ptCount val="12"/>
                <c:pt idx="0">
                  <c:v>9.4</c:v>
                </c:pt>
                <c:pt idx="1">
                  <c:v>13.8</c:v>
                </c:pt>
                <c:pt idx="2">
                  <c:v>25.1</c:v>
                </c:pt>
                <c:pt idx="3">
                  <c:v>23.6</c:v>
                </c:pt>
                <c:pt idx="4">
                  <c:v>21.5</c:v>
                </c:pt>
                <c:pt idx="5">
                  <c:v>17.7</c:v>
                </c:pt>
                <c:pt idx="6">
                  <c:v>21.5</c:v>
                </c:pt>
                <c:pt idx="7">
                  <c:v>19.2</c:v>
                </c:pt>
                <c:pt idx="8">
                  <c:v>20.100000000000001</c:v>
                </c:pt>
                <c:pt idx="9">
                  <c:v>17.600000000000001</c:v>
                </c:pt>
                <c:pt idx="10">
                  <c:v>12.4</c:v>
                </c:pt>
                <c:pt idx="11">
                  <c:v>8.1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980352"/>
        <c:axId val="112981888"/>
      </c:lineChart>
      <c:catAx>
        <c:axId val="112968448"/>
        <c:scaling>
          <c:orientation val="minMax"/>
        </c:scaling>
        <c:delete val="0"/>
        <c:axPos val="b"/>
        <c:numFmt formatCode="h:mm;@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15000"/>
                <a:lumOff val="85000"/>
                <a:alpha val="98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297036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12970368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bg1">
                <a:lumMod val="75000"/>
                <a:alpha val="94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2968448"/>
        <c:crosses val="autoZero"/>
        <c:crossBetween val="between"/>
        <c:majorUnit val="1000"/>
        <c:minorUnit val="50"/>
      </c:valAx>
      <c:catAx>
        <c:axId val="112980352"/>
        <c:scaling>
          <c:orientation val="minMax"/>
        </c:scaling>
        <c:delete val="1"/>
        <c:axPos val="b"/>
        <c:numFmt formatCode="h:mm" sourceLinked="1"/>
        <c:majorTickMark val="out"/>
        <c:minorTickMark val="none"/>
        <c:tickLblPos val="nextTo"/>
        <c:crossAx val="112981888"/>
        <c:crosses val="autoZero"/>
        <c:auto val="1"/>
        <c:lblAlgn val="ctr"/>
        <c:lblOffset val="100"/>
        <c:noMultiLvlLbl val="0"/>
      </c:catAx>
      <c:valAx>
        <c:axId val="112981888"/>
        <c:scaling>
          <c:orientation val="minMax"/>
          <c:max val="100"/>
          <c:min val="0"/>
        </c:scaling>
        <c:delete val="0"/>
        <c:axPos val="r"/>
        <c:numFmt formatCode="0_ " sourceLinked="0"/>
        <c:majorTickMark val="out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2980352"/>
        <c:crosses val="max"/>
        <c:crossBetween val="between"/>
        <c:majorUnit val="2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 orientation="landscape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397546236952939E-2"/>
          <c:y val="1.605418954532524E-2"/>
          <c:w val="0.77030481985206389"/>
          <c:h val="0.8561943867446015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'自動車変動図(5)'!$J$72</c:f>
              <c:strCache>
                <c:ptCount val="1"/>
                <c:pt idx="0">
                  <c:v>大型車
計</c:v>
                </c:pt>
              </c:strCache>
            </c:strRef>
          </c:tx>
          <c:spPr>
            <a:solidFill>
              <a:srgbClr val="FF33CC"/>
            </a:solidFill>
            <a:ln w="25400">
              <a:noFill/>
            </a:ln>
          </c:spPr>
          <c:invertIfNegative val="0"/>
          <c:cat>
            <c:numRef>
              <c:f>'自動車変動図(5)'!$B$73:$B$84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'自動車変動図(5)'!$J$73:$J$84</c:f>
              <c:numCache>
                <c:formatCode>General</c:formatCode>
                <c:ptCount val="12"/>
                <c:pt idx="0">
                  <c:v>64</c:v>
                </c:pt>
                <c:pt idx="1">
                  <c:v>86</c:v>
                </c:pt>
                <c:pt idx="2">
                  <c:v>83</c:v>
                </c:pt>
                <c:pt idx="3">
                  <c:v>82</c:v>
                </c:pt>
                <c:pt idx="4">
                  <c:v>86</c:v>
                </c:pt>
                <c:pt idx="5">
                  <c:v>93</c:v>
                </c:pt>
                <c:pt idx="6">
                  <c:v>69</c:v>
                </c:pt>
                <c:pt idx="7">
                  <c:v>94</c:v>
                </c:pt>
                <c:pt idx="8">
                  <c:v>98</c:v>
                </c:pt>
                <c:pt idx="9">
                  <c:v>77</c:v>
                </c:pt>
                <c:pt idx="10">
                  <c:v>50</c:v>
                </c:pt>
                <c:pt idx="11">
                  <c:v>35</c:v>
                </c:pt>
              </c:numCache>
            </c:numRef>
          </c:val>
        </c:ser>
        <c:ser>
          <c:idx val="1"/>
          <c:order val="1"/>
          <c:tx>
            <c:strRef>
              <c:f>'自動車変動図(5)'!$I$72</c:f>
              <c:strCache>
                <c:ptCount val="1"/>
                <c:pt idx="0">
                  <c:v>小型車
計</c:v>
                </c:pt>
              </c:strCache>
            </c:strRef>
          </c:tx>
          <c:spPr>
            <a:solidFill>
              <a:srgbClr val="0070C0"/>
            </a:solidFill>
            <a:ln w="25400">
              <a:noFill/>
            </a:ln>
          </c:spPr>
          <c:invertIfNegative val="0"/>
          <c:cat>
            <c:numRef>
              <c:f>'自動車変動図(5)'!$B$73:$B$84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'自動車変動図(5)'!$I$73:$I$84</c:f>
              <c:numCache>
                <c:formatCode>General</c:formatCode>
                <c:ptCount val="12"/>
                <c:pt idx="0">
                  <c:v>602</c:v>
                </c:pt>
                <c:pt idx="1">
                  <c:v>475</c:v>
                </c:pt>
                <c:pt idx="2">
                  <c:v>266</c:v>
                </c:pt>
                <c:pt idx="3">
                  <c:v>275</c:v>
                </c:pt>
                <c:pt idx="4">
                  <c:v>241</c:v>
                </c:pt>
                <c:pt idx="5">
                  <c:v>271</c:v>
                </c:pt>
                <c:pt idx="6">
                  <c:v>274</c:v>
                </c:pt>
                <c:pt idx="7">
                  <c:v>306</c:v>
                </c:pt>
                <c:pt idx="8">
                  <c:v>318</c:v>
                </c:pt>
                <c:pt idx="9">
                  <c:v>401</c:v>
                </c:pt>
                <c:pt idx="10">
                  <c:v>486</c:v>
                </c:pt>
                <c:pt idx="11">
                  <c:v>533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12218880"/>
        <c:axId val="112220800"/>
      </c:barChart>
      <c:lineChart>
        <c:grouping val="stacked"/>
        <c:varyColors val="0"/>
        <c:ser>
          <c:idx val="3"/>
          <c:order val="2"/>
          <c:tx>
            <c:strRef>
              <c:f>'自動車変動図(5)'!$L$72</c:f>
              <c:strCache>
                <c:ptCount val="1"/>
                <c:pt idx="0">
                  <c:v>大型車
混入率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circle"/>
            <c:size val="2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'自動車変動図(5)'!$B$73:$B$84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'自動車変動図(5)'!$L$73:$L$84</c:f>
              <c:numCache>
                <c:formatCode>0.0_ </c:formatCode>
                <c:ptCount val="12"/>
                <c:pt idx="0">
                  <c:v>9.6</c:v>
                </c:pt>
                <c:pt idx="1">
                  <c:v>15.3</c:v>
                </c:pt>
                <c:pt idx="2">
                  <c:v>23.8</c:v>
                </c:pt>
                <c:pt idx="3">
                  <c:v>23</c:v>
                </c:pt>
                <c:pt idx="4">
                  <c:v>26.3</c:v>
                </c:pt>
                <c:pt idx="5">
                  <c:v>25.5</c:v>
                </c:pt>
                <c:pt idx="6">
                  <c:v>20.100000000000001</c:v>
                </c:pt>
                <c:pt idx="7">
                  <c:v>23.5</c:v>
                </c:pt>
                <c:pt idx="8">
                  <c:v>23.6</c:v>
                </c:pt>
                <c:pt idx="9">
                  <c:v>16.100000000000001</c:v>
                </c:pt>
                <c:pt idx="10">
                  <c:v>9.3000000000000007</c:v>
                </c:pt>
                <c:pt idx="11">
                  <c:v>6.2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230784"/>
        <c:axId val="112232320"/>
      </c:lineChart>
      <c:catAx>
        <c:axId val="112218880"/>
        <c:scaling>
          <c:orientation val="minMax"/>
        </c:scaling>
        <c:delete val="0"/>
        <c:axPos val="b"/>
        <c:numFmt formatCode="h:mm;@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15000"/>
                <a:lumOff val="85000"/>
                <a:alpha val="98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222080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12220800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bg1">
                <a:lumMod val="75000"/>
                <a:alpha val="94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2218880"/>
        <c:crosses val="autoZero"/>
        <c:crossBetween val="between"/>
        <c:majorUnit val="1000"/>
        <c:minorUnit val="50"/>
      </c:valAx>
      <c:catAx>
        <c:axId val="112230784"/>
        <c:scaling>
          <c:orientation val="minMax"/>
        </c:scaling>
        <c:delete val="1"/>
        <c:axPos val="b"/>
        <c:numFmt formatCode="h:mm" sourceLinked="1"/>
        <c:majorTickMark val="out"/>
        <c:minorTickMark val="none"/>
        <c:tickLblPos val="nextTo"/>
        <c:crossAx val="112232320"/>
        <c:crosses val="autoZero"/>
        <c:auto val="1"/>
        <c:lblAlgn val="ctr"/>
        <c:lblOffset val="100"/>
        <c:noMultiLvlLbl val="0"/>
      </c:catAx>
      <c:valAx>
        <c:axId val="112232320"/>
        <c:scaling>
          <c:orientation val="minMax"/>
          <c:max val="100"/>
          <c:min val="0"/>
        </c:scaling>
        <c:delete val="0"/>
        <c:axPos val="r"/>
        <c:numFmt formatCode="0_ " sourceLinked="0"/>
        <c:majorTickMark val="out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2230784"/>
        <c:crosses val="max"/>
        <c:crossBetween val="between"/>
        <c:majorUnit val="2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 orientation="landscape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397546236952939E-2"/>
          <c:y val="1.605418954532524E-2"/>
          <c:w val="0.77030481985206389"/>
          <c:h val="0.8561943867446015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'自動車変動図(5)'!$J$88</c:f>
              <c:strCache>
                <c:ptCount val="1"/>
                <c:pt idx="0">
                  <c:v>大型車
計</c:v>
                </c:pt>
              </c:strCache>
            </c:strRef>
          </c:tx>
          <c:spPr>
            <a:solidFill>
              <a:srgbClr val="FF33CC"/>
            </a:solidFill>
            <a:ln w="25400">
              <a:noFill/>
            </a:ln>
          </c:spPr>
          <c:invertIfNegative val="0"/>
          <c:cat>
            <c:numRef>
              <c:f>'自動車変動図(5)'!$B$89:$B$100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'自動車変動図(5)'!$J$89:$J$100</c:f>
              <c:numCache>
                <c:formatCode>General</c:formatCode>
                <c:ptCount val="12"/>
                <c:pt idx="0">
                  <c:v>131</c:v>
                </c:pt>
                <c:pt idx="1">
                  <c:v>172</c:v>
                </c:pt>
                <c:pt idx="2">
                  <c:v>205</c:v>
                </c:pt>
                <c:pt idx="3">
                  <c:v>181</c:v>
                </c:pt>
                <c:pt idx="4">
                  <c:v>154</c:v>
                </c:pt>
                <c:pt idx="5">
                  <c:v>143</c:v>
                </c:pt>
                <c:pt idx="6">
                  <c:v>141</c:v>
                </c:pt>
                <c:pt idx="7">
                  <c:v>165</c:v>
                </c:pt>
                <c:pt idx="8">
                  <c:v>181</c:v>
                </c:pt>
                <c:pt idx="9">
                  <c:v>156</c:v>
                </c:pt>
                <c:pt idx="10">
                  <c:v>108</c:v>
                </c:pt>
                <c:pt idx="11">
                  <c:v>74</c:v>
                </c:pt>
              </c:numCache>
            </c:numRef>
          </c:val>
        </c:ser>
        <c:ser>
          <c:idx val="1"/>
          <c:order val="1"/>
          <c:tx>
            <c:strRef>
              <c:f>'自動車変動図(5)'!$I$88</c:f>
              <c:strCache>
                <c:ptCount val="1"/>
                <c:pt idx="0">
                  <c:v>小型車
計</c:v>
                </c:pt>
              </c:strCache>
            </c:strRef>
          </c:tx>
          <c:spPr>
            <a:solidFill>
              <a:srgbClr val="0070C0"/>
            </a:solidFill>
            <a:ln w="25400">
              <a:noFill/>
            </a:ln>
          </c:spPr>
          <c:invertIfNegative val="0"/>
          <c:cat>
            <c:numRef>
              <c:f>'自動車変動図(5)'!$B$89:$B$100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'自動車変動図(5)'!$I$89:$I$100</c:f>
              <c:numCache>
                <c:formatCode>General</c:formatCode>
                <c:ptCount val="12"/>
                <c:pt idx="0">
                  <c:v>1247</c:v>
                </c:pt>
                <c:pt idx="1">
                  <c:v>1010</c:v>
                </c:pt>
                <c:pt idx="2">
                  <c:v>630</c:v>
                </c:pt>
                <c:pt idx="3">
                  <c:v>596</c:v>
                </c:pt>
                <c:pt idx="4">
                  <c:v>490</c:v>
                </c:pt>
                <c:pt idx="5">
                  <c:v>504</c:v>
                </c:pt>
                <c:pt idx="6">
                  <c:v>537</c:v>
                </c:pt>
                <c:pt idx="7">
                  <c:v>605</c:v>
                </c:pt>
                <c:pt idx="8">
                  <c:v>647</c:v>
                </c:pt>
                <c:pt idx="9">
                  <c:v>771</c:v>
                </c:pt>
                <c:pt idx="10">
                  <c:v>895</c:v>
                </c:pt>
                <c:pt idx="11">
                  <c:v>973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12397696"/>
        <c:axId val="112399872"/>
      </c:barChart>
      <c:lineChart>
        <c:grouping val="stacked"/>
        <c:varyColors val="0"/>
        <c:ser>
          <c:idx val="3"/>
          <c:order val="2"/>
          <c:tx>
            <c:strRef>
              <c:f>'自動車変動図(5)'!$L$88</c:f>
              <c:strCache>
                <c:ptCount val="1"/>
                <c:pt idx="0">
                  <c:v>大型車
混入率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circle"/>
            <c:size val="2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'自動車変動図(5)'!$B$73:$B$84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'自動車変動図(5)'!$L$89:$L$100</c:f>
              <c:numCache>
                <c:formatCode>0.0_ </c:formatCode>
                <c:ptCount val="12"/>
                <c:pt idx="0">
                  <c:v>9.5</c:v>
                </c:pt>
                <c:pt idx="1">
                  <c:v>14.6</c:v>
                </c:pt>
                <c:pt idx="2">
                  <c:v>24.6</c:v>
                </c:pt>
                <c:pt idx="3">
                  <c:v>23.3</c:v>
                </c:pt>
                <c:pt idx="4">
                  <c:v>23.9</c:v>
                </c:pt>
                <c:pt idx="5">
                  <c:v>22.1</c:v>
                </c:pt>
                <c:pt idx="6">
                  <c:v>20.8</c:v>
                </c:pt>
                <c:pt idx="7">
                  <c:v>21.4</c:v>
                </c:pt>
                <c:pt idx="8">
                  <c:v>21.9</c:v>
                </c:pt>
                <c:pt idx="9">
                  <c:v>16.8</c:v>
                </c:pt>
                <c:pt idx="10">
                  <c:v>10.8</c:v>
                </c:pt>
                <c:pt idx="11">
                  <c:v>7.1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401408"/>
        <c:axId val="112415488"/>
      </c:lineChart>
      <c:catAx>
        <c:axId val="112397696"/>
        <c:scaling>
          <c:orientation val="minMax"/>
        </c:scaling>
        <c:delete val="0"/>
        <c:axPos val="b"/>
        <c:numFmt formatCode="h:mm;@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15000"/>
                <a:lumOff val="85000"/>
                <a:alpha val="98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2399872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12399872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bg1">
                <a:lumMod val="75000"/>
                <a:alpha val="94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2397696"/>
        <c:crosses val="autoZero"/>
        <c:crossBetween val="between"/>
        <c:majorUnit val="1000"/>
        <c:minorUnit val="50"/>
      </c:valAx>
      <c:catAx>
        <c:axId val="112401408"/>
        <c:scaling>
          <c:orientation val="minMax"/>
        </c:scaling>
        <c:delete val="1"/>
        <c:axPos val="b"/>
        <c:numFmt formatCode="h:mm" sourceLinked="1"/>
        <c:majorTickMark val="out"/>
        <c:minorTickMark val="none"/>
        <c:tickLblPos val="nextTo"/>
        <c:crossAx val="112415488"/>
        <c:crosses val="autoZero"/>
        <c:auto val="1"/>
        <c:lblAlgn val="ctr"/>
        <c:lblOffset val="100"/>
        <c:noMultiLvlLbl val="0"/>
      </c:catAx>
      <c:valAx>
        <c:axId val="112415488"/>
        <c:scaling>
          <c:orientation val="minMax"/>
          <c:max val="100"/>
          <c:min val="0"/>
        </c:scaling>
        <c:delete val="0"/>
        <c:axPos val="r"/>
        <c:numFmt formatCode="0_ " sourceLinked="0"/>
        <c:majorTickMark val="out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2401408"/>
        <c:crosses val="max"/>
        <c:crossBetween val="between"/>
        <c:majorUnit val="2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 orientation="landscape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397546236952939E-2"/>
          <c:y val="1.605418954532524E-2"/>
          <c:w val="0.77030481985206389"/>
          <c:h val="0.8561943867446015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'自動車変動図(5)'!$J$104</c:f>
              <c:strCache>
                <c:ptCount val="1"/>
                <c:pt idx="0">
                  <c:v>大型車
計</c:v>
                </c:pt>
              </c:strCache>
            </c:strRef>
          </c:tx>
          <c:spPr>
            <a:solidFill>
              <a:srgbClr val="FF33CC"/>
            </a:solidFill>
            <a:ln w="25400">
              <a:noFill/>
            </a:ln>
          </c:spPr>
          <c:invertIfNegative val="0"/>
          <c:cat>
            <c:numRef>
              <c:f>'自動車変動図(5)'!$B$105:$B$116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'自動車変動図(5)'!$J$105:$J$116</c:f>
              <c:numCache>
                <c:formatCode>General</c:formatCode>
                <c:ptCount val="12"/>
                <c:pt idx="0">
                  <c:v>18</c:v>
                </c:pt>
                <c:pt idx="1">
                  <c:v>29</c:v>
                </c:pt>
                <c:pt idx="2">
                  <c:v>35</c:v>
                </c:pt>
                <c:pt idx="3">
                  <c:v>56</c:v>
                </c:pt>
                <c:pt idx="4">
                  <c:v>40</c:v>
                </c:pt>
                <c:pt idx="5">
                  <c:v>42</c:v>
                </c:pt>
                <c:pt idx="6">
                  <c:v>36</c:v>
                </c:pt>
                <c:pt idx="7">
                  <c:v>52</c:v>
                </c:pt>
                <c:pt idx="8">
                  <c:v>40</c:v>
                </c:pt>
                <c:pt idx="9">
                  <c:v>68</c:v>
                </c:pt>
                <c:pt idx="10">
                  <c:v>28</c:v>
                </c:pt>
                <c:pt idx="11">
                  <c:v>10</c:v>
                </c:pt>
              </c:numCache>
            </c:numRef>
          </c:val>
        </c:ser>
        <c:ser>
          <c:idx val="1"/>
          <c:order val="1"/>
          <c:tx>
            <c:strRef>
              <c:f>'自動車変動図(5)'!$I$104</c:f>
              <c:strCache>
                <c:ptCount val="1"/>
                <c:pt idx="0">
                  <c:v>小型車
計</c:v>
                </c:pt>
              </c:strCache>
            </c:strRef>
          </c:tx>
          <c:spPr>
            <a:solidFill>
              <a:srgbClr val="0070C0"/>
            </a:solidFill>
            <a:ln w="25400">
              <a:noFill/>
            </a:ln>
          </c:spPr>
          <c:invertIfNegative val="0"/>
          <c:cat>
            <c:numRef>
              <c:f>'自動車変動図(5)'!$B$105:$B$116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'自動車変動図(5)'!$I$105:$I$116</c:f>
              <c:numCache>
                <c:formatCode>General</c:formatCode>
                <c:ptCount val="12"/>
                <c:pt idx="0">
                  <c:v>334</c:v>
                </c:pt>
                <c:pt idx="1">
                  <c:v>320</c:v>
                </c:pt>
                <c:pt idx="2">
                  <c:v>208</c:v>
                </c:pt>
                <c:pt idx="3">
                  <c:v>181</c:v>
                </c:pt>
                <c:pt idx="4">
                  <c:v>134</c:v>
                </c:pt>
                <c:pt idx="5">
                  <c:v>156</c:v>
                </c:pt>
                <c:pt idx="6">
                  <c:v>142</c:v>
                </c:pt>
                <c:pt idx="7">
                  <c:v>194</c:v>
                </c:pt>
                <c:pt idx="8">
                  <c:v>203</c:v>
                </c:pt>
                <c:pt idx="9">
                  <c:v>252</c:v>
                </c:pt>
                <c:pt idx="10">
                  <c:v>252</c:v>
                </c:pt>
                <c:pt idx="11">
                  <c:v>230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12437504"/>
        <c:axId val="112451968"/>
      </c:barChart>
      <c:lineChart>
        <c:grouping val="stacked"/>
        <c:varyColors val="0"/>
        <c:ser>
          <c:idx val="3"/>
          <c:order val="2"/>
          <c:tx>
            <c:strRef>
              <c:f>'自動車変動図(5)'!$L$104</c:f>
              <c:strCache>
                <c:ptCount val="1"/>
                <c:pt idx="0">
                  <c:v>大型車
混入率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circle"/>
            <c:size val="2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'自動車変動図(5)'!$B$105:$B$116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'自動車変動図(5)'!$L$105:$L$116</c:f>
              <c:numCache>
                <c:formatCode>0.0_ </c:formatCode>
                <c:ptCount val="12"/>
                <c:pt idx="0">
                  <c:v>5.0999999999999996</c:v>
                </c:pt>
                <c:pt idx="1">
                  <c:v>8.3000000000000007</c:v>
                </c:pt>
                <c:pt idx="2">
                  <c:v>14.4</c:v>
                </c:pt>
                <c:pt idx="3">
                  <c:v>23.6</c:v>
                </c:pt>
                <c:pt idx="4">
                  <c:v>23</c:v>
                </c:pt>
                <c:pt idx="5">
                  <c:v>21.2</c:v>
                </c:pt>
                <c:pt idx="6">
                  <c:v>20.2</c:v>
                </c:pt>
                <c:pt idx="7">
                  <c:v>21.1</c:v>
                </c:pt>
                <c:pt idx="8">
                  <c:v>16.5</c:v>
                </c:pt>
                <c:pt idx="9">
                  <c:v>21.3</c:v>
                </c:pt>
                <c:pt idx="10">
                  <c:v>10</c:v>
                </c:pt>
                <c:pt idx="11">
                  <c:v>4.2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453504"/>
        <c:axId val="112455040"/>
      </c:lineChart>
      <c:catAx>
        <c:axId val="112437504"/>
        <c:scaling>
          <c:orientation val="minMax"/>
        </c:scaling>
        <c:delete val="0"/>
        <c:axPos val="b"/>
        <c:numFmt formatCode="h:mm;@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15000"/>
                <a:lumOff val="85000"/>
                <a:alpha val="98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245196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12451968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bg1">
                <a:lumMod val="75000"/>
                <a:alpha val="94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2437504"/>
        <c:crosses val="autoZero"/>
        <c:crossBetween val="between"/>
        <c:majorUnit val="1000"/>
        <c:minorUnit val="50"/>
      </c:valAx>
      <c:catAx>
        <c:axId val="112453504"/>
        <c:scaling>
          <c:orientation val="minMax"/>
        </c:scaling>
        <c:delete val="1"/>
        <c:axPos val="b"/>
        <c:numFmt formatCode="h:mm" sourceLinked="1"/>
        <c:majorTickMark val="out"/>
        <c:minorTickMark val="none"/>
        <c:tickLblPos val="nextTo"/>
        <c:crossAx val="112455040"/>
        <c:crosses val="autoZero"/>
        <c:auto val="1"/>
        <c:lblAlgn val="ctr"/>
        <c:lblOffset val="100"/>
        <c:noMultiLvlLbl val="0"/>
      </c:catAx>
      <c:valAx>
        <c:axId val="112455040"/>
        <c:scaling>
          <c:orientation val="minMax"/>
          <c:max val="100"/>
          <c:min val="0"/>
        </c:scaling>
        <c:delete val="0"/>
        <c:axPos val="r"/>
        <c:numFmt formatCode="0_ " sourceLinked="0"/>
        <c:majorTickMark val="out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2453504"/>
        <c:crosses val="max"/>
        <c:crossBetween val="between"/>
        <c:majorUnit val="2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397546236952939E-2"/>
          <c:y val="1.605418954532524E-2"/>
          <c:w val="0.77030481985206389"/>
          <c:h val="0.8561943867446015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'自動車変動図(1)'!$J$88</c:f>
              <c:strCache>
                <c:ptCount val="1"/>
                <c:pt idx="0">
                  <c:v>大型車
計</c:v>
                </c:pt>
              </c:strCache>
            </c:strRef>
          </c:tx>
          <c:spPr>
            <a:solidFill>
              <a:srgbClr val="FF33CC"/>
            </a:solidFill>
            <a:ln w="25400">
              <a:noFill/>
            </a:ln>
          </c:spPr>
          <c:invertIfNegative val="0"/>
          <c:cat>
            <c:numRef>
              <c:f>'自動車変動図(1)'!$B$89:$B$100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'自動車変動図(1)'!$J$89:$J$100</c:f>
              <c:numCache>
                <c:formatCode>General</c:formatCode>
                <c:ptCount val="12"/>
                <c:pt idx="0">
                  <c:v>15</c:v>
                </c:pt>
                <c:pt idx="1">
                  <c:v>21</c:v>
                </c:pt>
                <c:pt idx="2">
                  <c:v>25</c:v>
                </c:pt>
                <c:pt idx="3">
                  <c:v>15</c:v>
                </c:pt>
                <c:pt idx="4">
                  <c:v>20</c:v>
                </c:pt>
                <c:pt idx="5">
                  <c:v>19</c:v>
                </c:pt>
                <c:pt idx="6">
                  <c:v>14</c:v>
                </c:pt>
                <c:pt idx="7">
                  <c:v>20</c:v>
                </c:pt>
                <c:pt idx="8">
                  <c:v>15</c:v>
                </c:pt>
                <c:pt idx="9">
                  <c:v>12</c:v>
                </c:pt>
                <c:pt idx="10">
                  <c:v>10</c:v>
                </c:pt>
                <c:pt idx="11">
                  <c:v>6</c:v>
                </c:pt>
              </c:numCache>
            </c:numRef>
          </c:val>
        </c:ser>
        <c:ser>
          <c:idx val="1"/>
          <c:order val="1"/>
          <c:tx>
            <c:strRef>
              <c:f>'自動車変動図(1)'!$I$88</c:f>
              <c:strCache>
                <c:ptCount val="1"/>
                <c:pt idx="0">
                  <c:v>小型車
計</c:v>
                </c:pt>
              </c:strCache>
            </c:strRef>
          </c:tx>
          <c:spPr>
            <a:solidFill>
              <a:srgbClr val="0070C0"/>
            </a:solidFill>
            <a:ln w="25400">
              <a:noFill/>
            </a:ln>
          </c:spPr>
          <c:invertIfNegative val="0"/>
          <c:cat>
            <c:numRef>
              <c:f>'自動車変動図(1)'!$B$89:$B$100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'自動車変動図(1)'!$I$89:$I$100</c:f>
              <c:numCache>
                <c:formatCode>General</c:formatCode>
                <c:ptCount val="12"/>
                <c:pt idx="0">
                  <c:v>179</c:v>
                </c:pt>
                <c:pt idx="1">
                  <c:v>169</c:v>
                </c:pt>
                <c:pt idx="2">
                  <c:v>112</c:v>
                </c:pt>
                <c:pt idx="3">
                  <c:v>87</c:v>
                </c:pt>
                <c:pt idx="4">
                  <c:v>74</c:v>
                </c:pt>
                <c:pt idx="5">
                  <c:v>89</c:v>
                </c:pt>
                <c:pt idx="6">
                  <c:v>93</c:v>
                </c:pt>
                <c:pt idx="7">
                  <c:v>117</c:v>
                </c:pt>
                <c:pt idx="8">
                  <c:v>111</c:v>
                </c:pt>
                <c:pt idx="9">
                  <c:v>145</c:v>
                </c:pt>
                <c:pt idx="10">
                  <c:v>173</c:v>
                </c:pt>
                <c:pt idx="11">
                  <c:v>160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02279040"/>
        <c:axId val="102289408"/>
      </c:barChart>
      <c:lineChart>
        <c:grouping val="stacked"/>
        <c:varyColors val="0"/>
        <c:ser>
          <c:idx val="3"/>
          <c:order val="2"/>
          <c:tx>
            <c:strRef>
              <c:f>'自動車変動図(1)'!$L$88</c:f>
              <c:strCache>
                <c:ptCount val="1"/>
                <c:pt idx="0">
                  <c:v>大型車
混入率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circle"/>
            <c:size val="2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'自動車変動図(1)'!$B$73:$B$84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'自動車変動図(1)'!$L$89:$L$100</c:f>
              <c:numCache>
                <c:formatCode>0.0_ </c:formatCode>
                <c:ptCount val="12"/>
                <c:pt idx="0">
                  <c:v>7.7</c:v>
                </c:pt>
                <c:pt idx="1">
                  <c:v>11.1</c:v>
                </c:pt>
                <c:pt idx="2">
                  <c:v>18.2</c:v>
                </c:pt>
                <c:pt idx="3">
                  <c:v>14.7</c:v>
                </c:pt>
                <c:pt idx="4">
                  <c:v>21.3</c:v>
                </c:pt>
                <c:pt idx="5">
                  <c:v>17.600000000000001</c:v>
                </c:pt>
                <c:pt idx="6">
                  <c:v>13.1</c:v>
                </c:pt>
                <c:pt idx="7">
                  <c:v>14.6</c:v>
                </c:pt>
                <c:pt idx="8">
                  <c:v>11.9</c:v>
                </c:pt>
                <c:pt idx="9">
                  <c:v>7.6</c:v>
                </c:pt>
                <c:pt idx="10">
                  <c:v>5.5</c:v>
                </c:pt>
                <c:pt idx="11">
                  <c:v>3.6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2290944"/>
        <c:axId val="102292480"/>
      </c:lineChart>
      <c:catAx>
        <c:axId val="102279040"/>
        <c:scaling>
          <c:orientation val="minMax"/>
        </c:scaling>
        <c:delete val="0"/>
        <c:axPos val="b"/>
        <c:numFmt formatCode="h:mm;@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15000"/>
                <a:lumOff val="85000"/>
                <a:alpha val="98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0228940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02289408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bg1">
                <a:lumMod val="75000"/>
                <a:alpha val="94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02279040"/>
        <c:crosses val="autoZero"/>
        <c:crossBetween val="between"/>
        <c:majorUnit val="1000"/>
        <c:minorUnit val="50"/>
      </c:valAx>
      <c:catAx>
        <c:axId val="102290944"/>
        <c:scaling>
          <c:orientation val="minMax"/>
        </c:scaling>
        <c:delete val="1"/>
        <c:axPos val="b"/>
        <c:numFmt formatCode="h:mm" sourceLinked="1"/>
        <c:majorTickMark val="out"/>
        <c:minorTickMark val="none"/>
        <c:tickLblPos val="nextTo"/>
        <c:crossAx val="102292480"/>
        <c:crosses val="autoZero"/>
        <c:auto val="1"/>
        <c:lblAlgn val="ctr"/>
        <c:lblOffset val="100"/>
        <c:noMultiLvlLbl val="0"/>
      </c:catAx>
      <c:valAx>
        <c:axId val="102292480"/>
        <c:scaling>
          <c:orientation val="minMax"/>
          <c:max val="100"/>
          <c:min val="0"/>
        </c:scaling>
        <c:delete val="0"/>
        <c:axPos val="r"/>
        <c:numFmt formatCode="0_ " sourceLinked="0"/>
        <c:majorTickMark val="out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02290944"/>
        <c:crosses val="max"/>
        <c:crossBetween val="between"/>
        <c:majorUnit val="2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 orientation="landscape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397546236952939E-2"/>
          <c:y val="1.605418954532524E-2"/>
          <c:w val="0.77030481985206389"/>
          <c:h val="0.8561943867446015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'自動車変動図(5)'!$J$120</c:f>
              <c:strCache>
                <c:ptCount val="1"/>
                <c:pt idx="0">
                  <c:v>大型車
計</c:v>
                </c:pt>
              </c:strCache>
            </c:strRef>
          </c:tx>
          <c:spPr>
            <a:solidFill>
              <a:srgbClr val="FF33CC"/>
            </a:solidFill>
            <a:ln w="25400">
              <a:noFill/>
            </a:ln>
          </c:spPr>
          <c:invertIfNegative val="0"/>
          <c:cat>
            <c:numRef>
              <c:f>'自動車変動図(5)'!$B$121:$B$132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'自動車変動図(5)'!$J$121:$J$132</c:f>
              <c:numCache>
                <c:formatCode>General</c:formatCode>
                <c:ptCount val="12"/>
                <c:pt idx="0">
                  <c:v>27</c:v>
                </c:pt>
                <c:pt idx="1">
                  <c:v>33</c:v>
                </c:pt>
                <c:pt idx="2">
                  <c:v>43</c:v>
                </c:pt>
                <c:pt idx="3">
                  <c:v>36</c:v>
                </c:pt>
                <c:pt idx="4">
                  <c:v>29</c:v>
                </c:pt>
                <c:pt idx="5">
                  <c:v>27</c:v>
                </c:pt>
                <c:pt idx="6">
                  <c:v>31</c:v>
                </c:pt>
                <c:pt idx="7">
                  <c:v>32</c:v>
                </c:pt>
                <c:pt idx="8">
                  <c:v>39</c:v>
                </c:pt>
                <c:pt idx="9">
                  <c:v>34</c:v>
                </c:pt>
                <c:pt idx="10">
                  <c:v>21</c:v>
                </c:pt>
                <c:pt idx="11">
                  <c:v>15</c:v>
                </c:pt>
              </c:numCache>
            </c:numRef>
          </c:val>
        </c:ser>
        <c:ser>
          <c:idx val="1"/>
          <c:order val="1"/>
          <c:tx>
            <c:strRef>
              <c:f>'自動車変動図(5)'!$I$120</c:f>
              <c:strCache>
                <c:ptCount val="1"/>
                <c:pt idx="0">
                  <c:v>小型車
計</c:v>
                </c:pt>
              </c:strCache>
            </c:strRef>
          </c:tx>
          <c:spPr>
            <a:solidFill>
              <a:srgbClr val="0070C0"/>
            </a:solidFill>
            <a:ln w="25400">
              <a:noFill/>
            </a:ln>
          </c:spPr>
          <c:invertIfNegative val="0"/>
          <c:cat>
            <c:numRef>
              <c:f>'自動車変動図(5)'!$B$121:$B$132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'自動車変動図(5)'!$I$121:$I$132</c:f>
              <c:numCache>
                <c:formatCode>General</c:formatCode>
                <c:ptCount val="12"/>
                <c:pt idx="0">
                  <c:v>274</c:v>
                </c:pt>
                <c:pt idx="1">
                  <c:v>233</c:v>
                </c:pt>
                <c:pt idx="2">
                  <c:v>185</c:v>
                </c:pt>
                <c:pt idx="3">
                  <c:v>133</c:v>
                </c:pt>
                <c:pt idx="4">
                  <c:v>106</c:v>
                </c:pt>
                <c:pt idx="5">
                  <c:v>121</c:v>
                </c:pt>
                <c:pt idx="6">
                  <c:v>136</c:v>
                </c:pt>
                <c:pt idx="7">
                  <c:v>178</c:v>
                </c:pt>
                <c:pt idx="8">
                  <c:v>159</c:v>
                </c:pt>
                <c:pt idx="9">
                  <c:v>207</c:v>
                </c:pt>
                <c:pt idx="10">
                  <c:v>257</c:v>
                </c:pt>
                <c:pt idx="11">
                  <c:v>258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13423488"/>
        <c:axId val="113425408"/>
      </c:barChart>
      <c:lineChart>
        <c:grouping val="stacked"/>
        <c:varyColors val="0"/>
        <c:ser>
          <c:idx val="3"/>
          <c:order val="2"/>
          <c:tx>
            <c:strRef>
              <c:f>'自動車変動図(5)'!$L$120</c:f>
              <c:strCache>
                <c:ptCount val="1"/>
                <c:pt idx="0">
                  <c:v>大型車
混入率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circle"/>
            <c:size val="2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'自動車変動図(5)'!$B$121:$B$132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'自動車変動図(5)'!$L$121:$L$132</c:f>
              <c:numCache>
                <c:formatCode>0.0_ </c:formatCode>
                <c:ptCount val="12"/>
                <c:pt idx="0">
                  <c:v>9</c:v>
                </c:pt>
                <c:pt idx="1">
                  <c:v>12.4</c:v>
                </c:pt>
                <c:pt idx="2">
                  <c:v>18.899999999999999</c:v>
                </c:pt>
                <c:pt idx="3">
                  <c:v>21.3</c:v>
                </c:pt>
                <c:pt idx="4">
                  <c:v>21.5</c:v>
                </c:pt>
                <c:pt idx="5">
                  <c:v>18.2</c:v>
                </c:pt>
                <c:pt idx="6">
                  <c:v>18.600000000000001</c:v>
                </c:pt>
                <c:pt idx="7">
                  <c:v>15.2</c:v>
                </c:pt>
                <c:pt idx="8">
                  <c:v>19.7</c:v>
                </c:pt>
                <c:pt idx="9">
                  <c:v>14.1</c:v>
                </c:pt>
                <c:pt idx="10">
                  <c:v>7.6</c:v>
                </c:pt>
                <c:pt idx="11">
                  <c:v>5.5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431296"/>
        <c:axId val="113432832"/>
      </c:lineChart>
      <c:catAx>
        <c:axId val="113423488"/>
        <c:scaling>
          <c:orientation val="minMax"/>
        </c:scaling>
        <c:delete val="0"/>
        <c:axPos val="b"/>
        <c:numFmt formatCode="h:mm;@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15000"/>
                <a:lumOff val="85000"/>
                <a:alpha val="98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342540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13425408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bg1">
                <a:lumMod val="75000"/>
                <a:alpha val="94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3423488"/>
        <c:crosses val="autoZero"/>
        <c:crossBetween val="between"/>
        <c:majorUnit val="1000"/>
        <c:minorUnit val="50"/>
      </c:valAx>
      <c:catAx>
        <c:axId val="113431296"/>
        <c:scaling>
          <c:orientation val="minMax"/>
        </c:scaling>
        <c:delete val="1"/>
        <c:axPos val="b"/>
        <c:numFmt formatCode="h:mm" sourceLinked="1"/>
        <c:majorTickMark val="out"/>
        <c:minorTickMark val="none"/>
        <c:tickLblPos val="nextTo"/>
        <c:crossAx val="113432832"/>
        <c:crosses val="autoZero"/>
        <c:auto val="1"/>
        <c:lblAlgn val="ctr"/>
        <c:lblOffset val="100"/>
        <c:noMultiLvlLbl val="0"/>
      </c:catAx>
      <c:valAx>
        <c:axId val="113432832"/>
        <c:scaling>
          <c:orientation val="minMax"/>
          <c:max val="100"/>
          <c:min val="0"/>
        </c:scaling>
        <c:delete val="0"/>
        <c:axPos val="r"/>
        <c:numFmt formatCode="0_ " sourceLinked="0"/>
        <c:majorTickMark val="out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3431296"/>
        <c:crosses val="max"/>
        <c:crossBetween val="between"/>
        <c:majorUnit val="2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 orientation="landscape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397546236952939E-2"/>
          <c:y val="1.605418954532524E-2"/>
          <c:w val="0.77030481985206389"/>
          <c:h val="0.8561943867446015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'自動車変動図(6)'!$J$72</c:f>
              <c:strCache>
                <c:ptCount val="1"/>
                <c:pt idx="0">
                  <c:v>大型車
計</c:v>
                </c:pt>
              </c:strCache>
            </c:strRef>
          </c:tx>
          <c:spPr>
            <a:solidFill>
              <a:srgbClr val="FF33CC"/>
            </a:solidFill>
            <a:ln w="25400">
              <a:noFill/>
            </a:ln>
          </c:spPr>
          <c:invertIfNegative val="0"/>
          <c:cat>
            <c:numRef>
              <c:f>'自動車変動図(6)'!$B$73:$B$84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'自動車変動図(6)'!$J$73:$J$84</c:f>
              <c:numCache>
                <c:formatCode>General</c:formatCode>
                <c:ptCount val="12"/>
                <c:pt idx="0">
                  <c:v>45</c:v>
                </c:pt>
                <c:pt idx="1">
                  <c:v>62</c:v>
                </c:pt>
                <c:pt idx="2">
                  <c:v>78</c:v>
                </c:pt>
                <c:pt idx="3">
                  <c:v>92</c:v>
                </c:pt>
                <c:pt idx="4">
                  <c:v>69</c:v>
                </c:pt>
                <c:pt idx="5">
                  <c:v>69</c:v>
                </c:pt>
                <c:pt idx="6">
                  <c:v>67</c:v>
                </c:pt>
                <c:pt idx="7">
                  <c:v>84</c:v>
                </c:pt>
                <c:pt idx="8">
                  <c:v>79</c:v>
                </c:pt>
                <c:pt idx="9">
                  <c:v>102</c:v>
                </c:pt>
                <c:pt idx="10">
                  <c:v>49</c:v>
                </c:pt>
                <c:pt idx="11">
                  <c:v>25</c:v>
                </c:pt>
              </c:numCache>
            </c:numRef>
          </c:val>
        </c:ser>
        <c:ser>
          <c:idx val="1"/>
          <c:order val="1"/>
          <c:tx>
            <c:strRef>
              <c:f>'自動車変動図(6)'!$I$72</c:f>
              <c:strCache>
                <c:ptCount val="1"/>
                <c:pt idx="0">
                  <c:v>小型車
計</c:v>
                </c:pt>
              </c:strCache>
            </c:strRef>
          </c:tx>
          <c:spPr>
            <a:solidFill>
              <a:srgbClr val="0070C0"/>
            </a:solidFill>
            <a:ln w="25400">
              <a:noFill/>
            </a:ln>
          </c:spPr>
          <c:invertIfNegative val="0"/>
          <c:cat>
            <c:numRef>
              <c:f>'自動車変動図(6)'!$B$73:$B$84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'自動車変動図(6)'!$I$73:$I$84</c:f>
              <c:numCache>
                <c:formatCode>General</c:formatCode>
                <c:ptCount val="12"/>
                <c:pt idx="0">
                  <c:v>608</c:v>
                </c:pt>
                <c:pt idx="1">
                  <c:v>553</c:v>
                </c:pt>
                <c:pt idx="2">
                  <c:v>393</c:v>
                </c:pt>
                <c:pt idx="3">
                  <c:v>314</c:v>
                </c:pt>
                <c:pt idx="4">
                  <c:v>240</c:v>
                </c:pt>
                <c:pt idx="5">
                  <c:v>277</c:v>
                </c:pt>
                <c:pt idx="6">
                  <c:v>278</c:v>
                </c:pt>
                <c:pt idx="7">
                  <c:v>372</c:v>
                </c:pt>
                <c:pt idx="8">
                  <c:v>362</c:v>
                </c:pt>
                <c:pt idx="9">
                  <c:v>459</c:v>
                </c:pt>
                <c:pt idx="10">
                  <c:v>509</c:v>
                </c:pt>
                <c:pt idx="11">
                  <c:v>488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13480832"/>
        <c:axId val="113482752"/>
      </c:barChart>
      <c:lineChart>
        <c:grouping val="stacked"/>
        <c:varyColors val="0"/>
        <c:ser>
          <c:idx val="3"/>
          <c:order val="2"/>
          <c:tx>
            <c:strRef>
              <c:f>'自動車変動図(6)'!$L$72</c:f>
              <c:strCache>
                <c:ptCount val="1"/>
                <c:pt idx="0">
                  <c:v>大型車
混入率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circle"/>
            <c:size val="2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'自動車変動図(6)'!$B$73:$B$84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'自動車変動図(6)'!$L$73:$L$84</c:f>
              <c:numCache>
                <c:formatCode>0.0_ </c:formatCode>
                <c:ptCount val="12"/>
                <c:pt idx="0">
                  <c:v>6.9</c:v>
                </c:pt>
                <c:pt idx="1">
                  <c:v>10.1</c:v>
                </c:pt>
                <c:pt idx="2">
                  <c:v>16.600000000000001</c:v>
                </c:pt>
                <c:pt idx="3">
                  <c:v>22.7</c:v>
                </c:pt>
                <c:pt idx="4">
                  <c:v>22.3</c:v>
                </c:pt>
                <c:pt idx="5">
                  <c:v>19.899999999999999</c:v>
                </c:pt>
                <c:pt idx="6">
                  <c:v>19.399999999999999</c:v>
                </c:pt>
                <c:pt idx="7">
                  <c:v>18.399999999999999</c:v>
                </c:pt>
                <c:pt idx="8">
                  <c:v>17.899999999999999</c:v>
                </c:pt>
                <c:pt idx="9">
                  <c:v>18.2</c:v>
                </c:pt>
                <c:pt idx="10">
                  <c:v>8.8000000000000007</c:v>
                </c:pt>
                <c:pt idx="11">
                  <c:v>4.9000000000000004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484544"/>
        <c:axId val="113486080"/>
      </c:lineChart>
      <c:catAx>
        <c:axId val="113480832"/>
        <c:scaling>
          <c:orientation val="minMax"/>
        </c:scaling>
        <c:delete val="0"/>
        <c:axPos val="b"/>
        <c:numFmt formatCode="h:mm;@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15000"/>
                <a:lumOff val="85000"/>
                <a:alpha val="98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3482752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13482752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bg1">
                <a:lumMod val="75000"/>
                <a:alpha val="94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3480832"/>
        <c:crosses val="autoZero"/>
        <c:crossBetween val="between"/>
        <c:majorUnit val="1000"/>
        <c:minorUnit val="50"/>
      </c:valAx>
      <c:catAx>
        <c:axId val="113484544"/>
        <c:scaling>
          <c:orientation val="minMax"/>
        </c:scaling>
        <c:delete val="1"/>
        <c:axPos val="b"/>
        <c:numFmt formatCode="h:mm" sourceLinked="1"/>
        <c:majorTickMark val="out"/>
        <c:minorTickMark val="none"/>
        <c:tickLblPos val="nextTo"/>
        <c:crossAx val="113486080"/>
        <c:crosses val="autoZero"/>
        <c:auto val="1"/>
        <c:lblAlgn val="ctr"/>
        <c:lblOffset val="100"/>
        <c:noMultiLvlLbl val="0"/>
      </c:catAx>
      <c:valAx>
        <c:axId val="113486080"/>
        <c:scaling>
          <c:orientation val="minMax"/>
          <c:max val="100"/>
          <c:min val="0"/>
        </c:scaling>
        <c:delete val="0"/>
        <c:axPos val="r"/>
        <c:numFmt formatCode="0_ " sourceLinked="0"/>
        <c:majorTickMark val="out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3484544"/>
        <c:crosses val="max"/>
        <c:crossBetween val="between"/>
        <c:majorUnit val="2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 orientation="landscape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397546236952939E-2"/>
          <c:y val="1.605418954532524E-2"/>
          <c:w val="0.77030481985206389"/>
          <c:h val="0.8561943867446015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'自動車変動図(6)'!$J$88</c:f>
              <c:strCache>
                <c:ptCount val="1"/>
                <c:pt idx="0">
                  <c:v>大型車
計</c:v>
                </c:pt>
              </c:strCache>
            </c:strRef>
          </c:tx>
          <c:spPr>
            <a:solidFill>
              <a:srgbClr val="FF33CC"/>
            </a:solidFill>
            <a:ln w="25400">
              <a:noFill/>
            </a:ln>
          </c:spPr>
          <c:invertIfNegative val="0"/>
          <c:cat>
            <c:numRef>
              <c:f>'自動車変動図(6)'!$B$89:$B$100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'自動車変動図(6)'!$J$89:$J$100</c:f>
              <c:numCache>
                <c:formatCode>General</c:formatCode>
                <c:ptCount val="12"/>
                <c:pt idx="0">
                  <c:v>47</c:v>
                </c:pt>
                <c:pt idx="1">
                  <c:v>43</c:v>
                </c:pt>
                <c:pt idx="2">
                  <c:v>41</c:v>
                </c:pt>
                <c:pt idx="3">
                  <c:v>36</c:v>
                </c:pt>
                <c:pt idx="4">
                  <c:v>50</c:v>
                </c:pt>
                <c:pt idx="5">
                  <c:v>51</c:v>
                </c:pt>
                <c:pt idx="6">
                  <c:v>41</c:v>
                </c:pt>
                <c:pt idx="7">
                  <c:v>54</c:v>
                </c:pt>
                <c:pt idx="8">
                  <c:v>49</c:v>
                </c:pt>
                <c:pt idx="9">
                  <c:v>44</c:v>
                </c:pt>
                <c:pt idx="10">
                  <c:v>27</c:v>
                </c:pt>
                <c:pt idx="11">
                  <c:v>22</c:v>
                </c:pt>
              </c:numCache>
            </c:numRef>
          </c:val>
        </c:ser>
        <c:ser>
          <c:idx val="1"/>
          <c:order val="1"/>
          <c:tx>
            <c:strRef>
              <c:f>'自動車変動図(6)'!$I$88</c:f>
              <c:strCache>
                <c:ptCount val="1"/>
                <c:pt idx="0">
                  <c:v>小型車
計</c:v>
                </c:pt>
              </c:strCache>
            </c:strRef>
          </c:tx>
          <c:spPr>
            <a:solidFill>
              <a:srgbClr val="0070C0"/>
            </a:solidFill>
            <a:ln w="25400">
              <a:noFill/>
            </a:ln>
          </c:spPr>
          <c:invertIfNegative val="0"/>
          <c:cat>
            <c:numRef>
              <c:f>'自動車変動図(6)'!$B$89:$B$100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'自動車変動図(6)'!$I$89:$I$100</c:f>
              <c:numCache>
                <c:formatCode>General</c:formatCode>
                <c:ptCount val="12"/>
                <c:pt idx="0">
                  <c:v>360</c:v>
                </c:pt>
                <c:pt idx="1">
                  <c:v>284</c:v>
                </c:pt>
                <c:pt idx="2">
                  <c:v>184</c:v>
                </c:pt>
                <c:pt idx="3">
                  <c:v>175</c:v>
                </c:pt>
                <c:pt idx="4">
                  <c:v>170</c:v>
                </c:pt>
                <c:pt idx="5">
                  <c:v>198</c:v>
                </c:pt>
                <c:pt idx="6">
                  <c:v>186</c:v>
                </c:pt>
                <c:pt idx="7">
                  <c:v>209</c:v>
                </c:pt>
                <c:pt idx="8">
                  <c:v>220</c:v>
                </c:pt>
                <c:pt idx="9">
                  <c:v>287</c:v>
                </c:pt>
                <c:pt idx="10">
                  <c:v>321</c:v>
                </c:pt>
                <c:pt idx="11">
                  <c:v>359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10260224"/>
        <c:axId val="110262144"/>
      </c:barChart>
      <c:lineChart>
        <c:grouping val="stacked"/>
        <c:varyColors val="0"/>
        <c:ser>
          <c:idx val="3"/>
          <c:order val="2"/>
          <c:tx>
            <c:strRef>
              <c:f>'自動車変動図(6)'!$L$88</c:f>
              <c:strCache>
                <c:ptCount val="1"/>
                <c:pt idx="0">
                  <c:v>大型車
混入率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circle"/>
            <c:size val="2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'自動車変動図(6)'!$B$73:$B$84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'自動車変動図(6)'!$L$89:$L$100</c:f>
              <c:numCache>
                <c:formatCode>0.0_ </c:formatCode>
                <c:ptCount val="12"/>
                <c:pt idx="0">
                  <c:v>11.5</c:v>
                </c:pt>
                <c:pt idx="1">
                  <c:v>13.1</c:v>
                </c:pt>
                <c:pt idx="2">
                  <c:v>18.2</c:v>
                </c:pt>
                <c:pt idx="3">
                  <c:v>17.100000000000001</c:v>
                </c:pt>
                <c:pt idx="4">
                  <c:v>22.7</c:v>
                </c:pt>
                <c:pt idx="5">
                  <c:v>20.5</c:v>
                </c:pt>
                <c:pt idx="6">
                  <c:v>18.100000000000001</c:v>
                </c:pt>
                <c:pt idx="7">
                  <c:v>20.5</c:v>
                </c:pt>
                <c:pt idx="8">
                  <c:v>18.2</c:v>
                </c:pt>
                <c:pt idx="9">
                  <c:v>13.3</c:v>
                </c:pt>
                <c:pt idx="10">
                  <c:v>7.8</c:v>
                </c:pt>
                <c:pt idx="11">
                  <c:v>5.8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263680"/>
        <c:axId val="110277760"/>
      </c:lineChart>
      <c:catAx>
        <c:axId val="110260224"/>
        <c:scaling>
          <c:orientation val="minMax"/>
        </c:scaling>
        <c:delete val="0"/>
        <c:axPos val="b"/>
        <c:numFmt formatCode="h:mm;@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15000"/>
                <a:lumOff val="85000"/>
                <a:alpha val="98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0262144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10262144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bg1">
                <a:lumMod val="75000"/>
                <a:alpha val="94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0260224"/>
        <c:crosses val="autoZero"/>
        <c:crossBetween val="between"/>
        <c:majorUnit val="1000"/>
        <c:minorUnit val="50"/>
      </c:valAx>
      <c:catAx>
        <c:axId val="110263680"/>
        <c:scaling>
          <c:orientation val="minMax"/>
        </c:scaling>
        <c:delete val="1"/>
        <c:axPos val="b"/>
        <c:numFmt formatCode="h:mm" sourceLinked="1"/>
        <c:majorTickMark val="out"/>
        <c:minorTickMark val="none"/>
        <c:tickLblPos val="nextTo"/>
        <c:crossAx val="110277760"/>
        <c:crosses val="autoZero"/>
        <c:auto val="1"/>
        <c:lblAlgn val="ctr"/>
        <c:lblOffset val="100"/>
        <c:noMultiLvlLbl val="0"/>
      </c:catAx>
      <c:valAx>
        <c:axId val="110277760"/>
        <c:scaling>
          <c:orientation val="minMax"/>
          <c:max val="100"/>
          <c:min val="0"/>
        </c:scaling>
        <c:delete val="0"/>
        <c:axPos val="r"/>
        <c:numFmt formatCode="0_ " sourceLinked="0"/>
        <c:majorTickMark val="out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0263680"/>
        <c:crosses val="max"/>
        <c:crossBetween val="between"/>
        <c:majorUnit val="2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 orientation="landscape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397546236952939E-2"/>
          <c:y val="1.605418954532524E-2"/>
          <c:w val="0.77030481985206389"/>
          <c:h val="0.8561943867446015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'自動車変動図(6)'!$J$104</c:f>
              <c:strCache>
                <c:ptCount val="1"/>
                <c:pt idx="0">
                  <c:v>大型車
計</c:v>
                </c:pt>
              </c:strCache>
            </c:strRef>
          </c:tx>
          <c:spPr>
            <a:solidFill>
              <a:srgbClr val="FF33CC"/>
            </a:solidFill>
            <a:ln w="25400">
              <a:noFill/>
            </a:ln>
          </c:spPr>
          <c:invertIfNegative val="0"/>
          <c:cat>
            <c:numRef>
              <c:f>'自動車変動図(6)'!$B$105:$B$116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'自動車変動図(6)'!$J$105:$J$116</c:f>
              <c:numCache>
                <c:formatCode>General</c:formatCode>
                <c:ptCount val="12"/>
                <c:pt idx="0">
                  <c:v>31</c:v>
                </c:pt>
                <c:pt idx="1">
                  <c:v>58</c:v>
                </c:pt>
                <c:pt idx="2">
                  <c:v>59</c:v>
                </c:pt>
                <c:pt idx="3">
                  <c:v>49</c:v>
                </c:pt>
                <c:pt idx="4">
                  <c:v>33</c:v>
                </c:pt>
                <c:pt idx="5">
                  <c:v>35</c:v>
                </c:pt>
                <c:pt idx="6">
                  <c:v>39</c:v>
                </c:pt>
                <c:pt idx="7">
                  <c:v>32</c:v>
                </c:pt>
                <c:pt idx="8">
                  <c:v>35</c:v>
                </c:pt>
                <c:pt idx="9">
                  <c:v>41</c:v>
                </c:pt>
                <c:pt idx="10">
                  <c:v>25</c:v>
                </c:pt>
                <c:pt idx="11">
                  <c:v>19</c:v>
                </c:pt>
              </c:numCache>
            </c:numRef>
          </c:val>
        </c:ser>
        <c:ser>
          <c:idx val="1"/>
          <c:order val="1"/>
          <c:tx>
            <c:strRef>
              <c:f>'自動車変動図(6)'!$I$104</c:f>
              <c:strCache>
                <c:ptCount val="1"/>
                <c:pt idx="0">
                  <c:v>小型車
計</c:v>
                </c:pt>
              </c:strCache>
            </c:strRef>
          </c:tx>
          <c:spPr>
            <a:solidFill>
              <a:srgbClr val="0070C0"/>
            </a:solidFill>
            <a:ln w="25400">
              <a:noFill/>
            </a:ln>
          </c:spPr>
          <c:invertIfNegative val="0"/>
          <c:cat>
            <c:numRef>
              <c:f>'自動車変動図(6)'!$B$105:$B$116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'自動車変動図(6)'!$I$105:$I$116</c:f>
              <c:numCache>
                <c:formatCode>General</c:formatCode>
                <c:ptCount val="12"/>
                <c:pt idx="0">
                  <c:v>411</c:v>
                </c:pt>
                <c:pt idx="1">
                  <c:v>357</c:v>
                </c:pt>
                <c:pt idx="2">
                  <c:v>244</c:v>
                </c:pt>
                <c:pt idx="3">
                  <c:v>206</c:v>
                </c:pt>
                <c:pt idx="4">
                  <c:v>173</c:v>
                </c:pt>
                <c:pt idx="5">
                  <c:v>173</c:v>
                </c:pt>
                <c:pt idx="6">
                  <c:v>184</c:v>
                </c:pt>
                <c:pt idx="7">
                  <c:v>193</c:v>
                </c:pt>
                <c:pt idx="8">
                  <c:v>199</c:v>
                </c:pt>
                <c:pt idx="9">
                  <c:v>227</c:v>
                </c:pt>
                <c:pt idx="10">
                  <c:v>263</c:v>
                </c:pt>
                <c:pt idx="11">
                  <c:v>266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13773184"/>
        <c:axId val="113779456"/>
      </c:barChart>
      <c:lineChart>
        <c:grouping val="stacked"/>
        <c:varyColors val="0"/>
        <c:ser>
          <c:idx val="3"/>
          <c:order val="2"/>
          <c:tx>
            <c:strRef>
              <c:f>'自動車変動図(6)'!$L$104</c:f>
              <c:strCache>
                <c:ptCount val="1"/>
                <c:pt idx="0">
                  <c:v>大型車
混入率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circle"/>
            <c:size val="2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'自動車変動図(6)'!$B$105:$B$116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'自動車変動図(6)'!$L$105:$L$116</c:f>
              <c:numCache>
                <c:formatCode>0.0_ </c:formatCode>
                <c:ptCount val="12"/>
                <c:pt idx="0">
                  <c:v>7</c:v>
                </c:pt>
                <c:pt idx="1">
                  <c:v>14</c:v>
                </c:pt>
                <c:pt idx="2">
                  <c:v>19.5</c:v>
                </c:pt>
                <c:pt idx="3">
                  <c:v>19.2</c:v>
                </c:pt>
                <c:pt idx="4">
                  <c:v>16</c:v>
                </c:pt>
                <c:pt idx="5">
                  <c:v>16.8</c:v>
                </c:pt>
                <c:pt idx="6">
                  <c:v>17.5</c:v>
                </c:pt>
                <c:pt idx="7">
                  <c:v>14.2</c:v>
                </c:pt>
                <c:pt idx="8">
                  <c:v>15</c:v>
                </c:pt>
                <c:pt idx="9">
                  <c:v>15.3</c:v>
                </c:pt>
                <c:pt idx="10">
                  <c:v>8.6999999999999993</c:v>
                </c:pt>
                <c:pt idx="11">
                  <c:v>6.7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780992"/>
        <c:axId val="113795072"/>
      </c:lineChart>
      <c:catAx>
        <c:axId val="113773184"/>
        <c:scaling>
          <c:orientation val="minMax"/>
        </c:scaling>
        <c:delete val="0"/>
        <c:axPos val="b"/>
        <c:numFmt formatCode="h:mm;@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15000"/>
                <a:lumOff val="85000"/>
                <a:alpha val="98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3779456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13779456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bg1">
                <a:lumMod val="75000"/>
                <a:alpha val="94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3773184"/>
        <c:crosses val="autoZero"/>
        <c:crossBetween val="between"/>
        <c:majorUnit val="1000"/>
        <c:minorUnit val="50"/>
      </c:valAx>
      <c:catAx>
        <c:axId val="113780992"/>
        <c:scaling>
          <c:orientation val="minMax"/>
        </c:scaling>
        <c:delete val="1"/>
        <c:axPos val="b"/>
        <c:numFmt formatCode="h:mm" sourceLinked="1"/>
        <c:majorTickMark val="out"/>
        <c:minorTickMark val="none"/>
        <c:tickLblPos val="nextTo"/>
        <c:crossAx val="113795072"/>
        <c:crosses val="autoZero"/>
        <c:auto val="1"/>
        <c:lblAlgn val="ctr"/>
        <c:lblOffset val="100"/>
        <c:noMultiLvlLbl val="0"/>
      </c:catAx>
      <c:valAx>
        <c:axId val="113795072"/>
        <c:scaling>
          <c:orientation val="minMax"/>
          <c:max val="100"/>
          <c:min val="0"/>
        </c:scaling>
        <c:delete val="0"/>
        <c:axPos val="r"/>
        <c:numFmt formatCode="0_ " sourceLinked="0"/>
        <c:majorTickMark val="out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3780992"/>
        <c:crosses val="max"/>
        <c:crossBetween val="between"/>
        <c:majorUnit val="2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 orientation="landscape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397546236952939E-2"/>
          <c:y val="1.605418954532524E-2"/>
          <c:w val="0.77030481985206389"/>
          <c:h val="0.8561943867446015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'自動車変動図(6)'!$J$120</c:f>
              <c:strCache>
                <c:ptCount val="1"/>
                <c:pt idx="0">
                  <c:v>大型車
計</c:v>
                </c:pt>
              </c:strCache>
            </c:strRef>
          </c:tx>
          <c:spPr>
            <a:solidFill>
              <a:srgbClr val="FF33CC"/>
            </a:solidFill>
            <a:ln w="25400">
              <a:noFill/>
            </a:ln>
          </c:spPr>
          <c:invertIfNegative val="0"/>
          <c:cat>
            <c:numRef>
              <c:f>'自動車変動図(6)'!$B$121:$B$132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'自動車変動図(6)'!$J$121:$J$132</c:f>
              <c:numCache>
                <c:formatCode>General</c:formatCode>
                <c:ptCount val="12"/>
                <c:pt idx="0">
                  <c:v>78</c:v>
                </c:pt>
                <c:pt idx="1">
                  <c:v>101</c:v>
                </c:pt>
                <c:pt idx="2">
                  <c:v>100</c:v>
                </c:pt>
                <c:pt idx="3">
                  <c:v>85</c:v>
                </c:pt>
                <c:pt idx="4">
                  <c:v>83</c:v>
                </c:pt>
                <c:pt idx="5">
                  <c:v>86</c:v>
                </c:pt>
                <c:pt idx="6">
                  <c:v>80</c:v>
                </c:pt>
                <c:pt idx="7">
                  <c:v>86</c:v>
                </c:pt>
                <c:pt idx="8">
                  <c:v>84</c:v>
                </c:pt>
                <c:pt idx="9">
                  <c:v>85</c:v>
                </c:pt>
                <c:pt idx="10">
                  <c:v>52</c:v>
                </c:pt>
                <c:pt idx="11">
                  <c:v>41</c:v>
                </c:pt>
              </c:numCache>
            </c:numRef>
          </c:val>
        </c:ser>
        <c:ser>
          <c:idx val="1"/>
          <c:order val="1"/>
          <c:tx>
            <c:strRef>
              <c:f>'自動車変動図(6)'!$I$120</c:f>
              <c:strCache>
                <c:ptCount val="1"/>
                <c:pt idx="0">
                  <c:v>小型車
計</c:v>
                </c:pt>
              </c:strCache>
            </c:strRef>
          </c:tx>
          <c:spPr>
            <a:solidFill>
              <a:srgbClr val="0070C0"/>
            </a:solidFill>
            <a:ln w="25400">
              <a:noFill/>
            </a:ln>
          </c:spPr>
          <c:invertIfNegative val="0"/>
          <c:cat>
            <c:numRef>
              <c:f>'自動車変動図(6)'!$B$121:$B$132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'自動車変動図(6)'!$I$121:$I$132</c:f>
              <c:numCache>
                <c:formatCode>General</c:formatCode>
                <c:ptCount val="12"/>
                <c:pt idx="0">
                  <c:v>771</c:v>
                </c:pt>
                <c:pt idx="1">
                  <c:v>641</c:v>
                </c:pt>
                <c:pt idx="2">
                  <c:v>428</c:v>
                </c:pt>
                <c:pt idx="3">
                  <c:v>381</c:v>
                </c:pt>
                <c:pt idx="4">
                  <c:v>343</c:v>
                </c:pt>
                <c:pt idx="5">
                  <c:v>371</c:v>
                </c:pt>
                <c:pt idx="6">
                  <c:v>370</c:v>
                </c:pt>
                <c:pt idx="7">
                  <c:v>402</c:v>
                </c:pt>
                <c:pt idx="8">
                  <c:v>419</c:v>
                </c:pt>
                <c:pt idx="9">
                  <c:v>514</c:v>
                </c:pt>
                <c:pt idx="10">
                  <c:v>584</c:v>
                </c:pt>
                <c:pt idx="11">
                  <c:v>625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13812992"/>
        <c:axId val="113814912"/>
      </c:barChart>
      <c:lineChart>
        <c:grouping val="stacked"/>
        <c:varyColors val="0"/>
        <c:ser>
          <c:idx val="3"/>
          <c:order val="2"/>
          <c:tx>
            <c:strRef>
              <c:f>'自動車変動図(6)'!$L$120</c:f>
              <c:strCache>
                <c:ptCount val="1"/>
                <c:pt idx="0">
                  <c:v>大型車
混入率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circle"/>
            <c:size val="2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'自動車変動図(6)'!$B$121:$B$132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'自動車変動図(6)'!$L$121:$L$132</c:f>
              <c:numCache>
                <c:formatCode>0.0_ </c:formatCode>
                <c:ptCount val="12"/>
                <c:pt idx="0">
                  <c:v>9.1999999999999993</c:v>
                </c:pt>
                <c:pt idx="1">
                  <c:v>13.6</c:v>
                </c:pt>
                <c:pt idx="2">
                  <c:v>18.899999999999999</c:v>
                </c:pt>
                <c:pt idx="3">
                  <c:v>18.2</c:v>
                </c:pt>
                <c:pt idx="4">
                  <c:v>19.5</c:v>
                </c:pt>
                <c:pt idx="5">
                  <c:v>18.8</c:v>
                </c:pt>
                <c:pt idx="6">
                  <c:v>17.8</c:v>
                </c:pt>
                <c:pt idx="7">
                  <c:v>17.600000000000001</c:v>
                </c:pt>
                <c:pt idx="8">
                  <c:v>16.7</c:v>
                </c:pt>
                <c:pt idx="9">
                  <c:v>14.2</c:v>
                </c:pt>
                <c:pt idx="10">
                  <c:v>8.1999999999999993</c:v>
                </c:pt>
                <c:pt idx="11">
                  <c:v>6.2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837184"/>
        <c:axId val="113838720"/>
      </c:lineChart>
      <c:catAx>
        <c:axId val="113812992"/>
        <c:scaling>
          <c:orientation val="minMax"/>
        </c:scaling>
        <c:delete val="0"/>
        <c:axPos val="b"/>
        <c:numFmt formatCode="h:mm;@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15000"/>
                <a:lumOff val="85000"/>
                <a:alpha val="98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3814912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13814912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bg1">
                <a:lumMod val="75000"/>
                <a:alpha val="94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3812992"/>
        <c:crosses val="autoZero"/>
        <c:crossBetween val="between"/>
        <c:majorUnit val="1000"/>
        <c:minorUnit val="50"/>
      </c:valAx>
      <c:catAx>
        <c:axId val="113837184"/>
        <c:scaling>
          <c:orientation val="minMax"/>
        </c:scaling>
        <c:delete val="1"/>
        <c:axPos val="b"/>
        <c:numFmt formatCode="h:mm" sourceLinked="1"/>
        <c:majorTickMark val="out"/>
        <c:minorTickMark val="none"/>
        <c:tickLblPos val="nextTo"/>
        <c:crossAx val="113838720"/>
        <c:crosses val="autoZero"/>
        <c:auto val="1"/>
        <c:lblAlgn val="ctr"/>
        <c:lblOffset val="100"/>
        <c:noMultiLvlLbl val="0"/>
      </c:catAx>
      <c:valAx>
        <c:axId val="113838720"/>
        <c:scaling>
          <c:orientation val="minMax"/>
          <c:max val="100"/>
          <c:min val="0"/>
        </c:scaling>
        <c:delete val="0"/>
        <c:axPos val="r"/>
        <c:numFmt formatCode="0_ " sourceLinked="0"/>
        <c:majorTickMark val="out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3837184"/>
        <c:crosses val="max"/>
        <c:crossBetween val="between"/>
        <c:majorUnit val="2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 orientation="landscape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397546236952939E-2"/>
          <c:y val="1.605418954532524E-2"/>
          <c:w val="0.77030481985206389"/>
          <c:h val="0.8561943867446015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'自動車変動図(7)'!$J$72</c:f>
              <c:strCache>
                <c:ptCount val="1"/>
                <c:pt idx="0">
                  <c:v>大型車
計</c:v>
                </c:pt>
              </c:strCache>
            </c:strRef>
          </c:tx>
          <c:spPr>
            <a:solidFill>
              <a:srgbClr val="FF33CC"/>
            </a:solidFill>
            <a:ln w="25400">
              <a:noFill/>
            </a:ln>
          </c:spPr>
          <c:invertIfNegative val="0"/>
          <c:cat>
            <c:numRef>
              <c:f>'自動車変動図(7)'!$B$73:$B$84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'自動車変動図(7)'!$J$73:$J$84</c:f>
              <c:numCache>
                <c:formatCode>General</c:formatCode>
                <c:ptCount val="12"/>
                <c:pt idx="0">
                  <c:v>164</c:v>
                </c:pt>
                <c:pt idx="1">
                  <c:v>216</c:v>
                </c:pt>
                <c:pt idx="2">
                  <c:v>265</c:v>
                </c:pt>
                <c:pt idx="3">
                  <c:v>252</c:v>
                </c:pt>
                <c:pt idx="4">
                  <c:v>204</c:v>
                </c:pt>
                <c:pt idx="5">
                  <c:v>197</c:v>
                </c:pt>
                <c:pt idx="6">
                  <c:v>188</c:v>
                </c:pt>
                <c:pt idx="7">
                  <c:v>228</c:v>
                </c:pt>
                <c:pt idx="8">
                  <c:v>224</c:v>
                </c:pt>
                <c:pt idx="9">
                  <c:v>224</c:v>
                </c:pt>
                <c:pt idx="10">
                  <c:v>140</c:v>
                </c:pt>
                <c:pt idx="11">
                  <c:v>94</c:v>
                </c:pt>
              </c:numCache>
            </c:numRef>
          </c:val>
        </c:ser>
        <c:ser>
          <c:idx val="1"/>
          <c:order val="1"/>
          <c:tx>
            <c:strRef>
              <c:f>'自動車変動図(7)'!$I$72</c:f>
              <c:strCache>
                <c:ptCount val="1"/>
                <c:pt idx="0">
                  <c:v>小型車
計</c:v>
                </c:pt>
              </c:strCache>
            </c:strRef>
          </c:tx>
          <c:spPr>
            <a:solidFill>
              <a:srgbClr val="0070C0"/>
            </a:solidFill>
            <a:ln w="25400">
              <a:noFill/>
            </a:ln>
          </c:spPr>
          <c:invertIfNegative val="0"/>
          <c:cat>
            <c:numRef>
              <c:f>'自動車変動図(7)'!$B$73:$B$84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'自動車変動図(7)'!$I$73:$I$84</c:f>
              <c:numCache>
                <c:formatCode>General</c:formatCode>
                <c:ptCount val="12"/>
                <c:pt idx="0">
                  <c:v>1734</c:v>
                </c:pt>
                <c:pt idx="1">
                  <c:v>1496</c:v>
                </c:pt>
                <c:pt idx="2">
                  <c:v>972</c:v>
                </c:pt>
                <c:pt idx="3">
                  <c:v>867</c:v>
                </c:pt>
                <c:pt idx="4">
                  <c:v>714</c:v>
                </c:pt>
                <c:pt idx="5">
                  <c:v>770</c:v>
                </c:pt>
                <c:pt idx="6">
                  <c:v>793</c:v>
                </c:pt>
                <c:pt idx="7">
                  <c:v>923</c:v>
                </c:pt>
                <c:pt idx="8">
                  <c:v>975</c:v>
                </c:pt>
                <c:pt idx="9">
                  <c:v>1191</c:v>
                </c:pt>
                <c:pt idx="10">
                  <c:v>1341</c:v>
                </c:pt>
                <c:pt idx="11">
                  <c:v>1378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13083904"/>
        <c:axId val="113085824"/>
      </c:barChart>
      <c:lineChart>
        <c:grouping val="stacked"/>
        <c:varyColors val="0"/>
        <c:ser>
          <c:idx val="3"/>
          <c:order val="2"/>
          <c:tx>
            <c:strRef>
              <c:f>'自動車変動図(7)'!$L$72</c:f>
              <c:strCache>
                <c:ptCount val="1"/>
                <c:pt idx="0">
                  <c:v>大型車
混入率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circle"/>
            <c:size val="2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'自動車変動図(7)'!$B$73:$B$84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'自動車変動図(7)'!$L$73:$L$84</c:f>
              <c:numCache>
                <c:formatCode>0.0_ </c:formatCode>
                <c:ptCount val="12"/>
                <c:pt idx="0">
                  <c:v>8.6</c:v>
                </c:pt>
                <c:pt idx="1">
                  <c:v>12.6</c:v>
                </c:pt>
                <c:pt idx="2">
                  <c:v>21.4</c:v>
                </c:pt>
                <c:pt idx="3">
                  <c:v>22.5</c:v>
                </c:pt>
                <c:pt idx="4">
                  <c:v>22.2</c:v>
                </c:pt>
                <c:pt idx="5">
                  <c:v>20.399999999999999</c:v>
                </c:pt>
                <c:pt idx="6">
                  <c:v>19.2</c:v>
                </c:pt>
                <c:pt idx="7">
                  <c:v>19.8</c:v>
                </c:pt>
                <c:pt idx="8">
                  <c:v>18.7</c:v>
                </c:pt>
                <c:pt idx="9">
                  <c:v>15.8</c:v>
                </c:pt>
                <c:pt idx="10">
                  <c:v>9.5</c:v>
                </c:pt>
                <c:pt idx="11">
                  <c:v>6.4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087616"/>
        <c:axId val="113089152"/>
      </c:lineChart>
      <c:catAx>
        <c:axId val="113083904"/>
        <c:scaling>
          <c:orientation val="minMax"/>
        </c:scaling>
        <c:delete val="0"/>
        <c:axPos val="b"/>
        <c:numFmt formatCode="h:mm;@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15000"/>
                <a:lumOff val="85000"/>
                <a:alpha val="98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3085824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13085824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bg1">
                <a:lumMod val="75000"/>
                <a:alpha val="94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3083904"/>
        <c:crosses val="autoZero"/>
        <c:crossBetween val="between"/>
        <c:majorUnit val="1000"/>
        <c:minorUnit val="50"/>
      </c:valAx>
      <c:catAx>
        <c:axId val="113087616"/>
        <c:scaling>
          <c:orientation val="minMax"/>
        </c:scaling>
        <c:delete val="1"/>
        <c:axPos val="b"/>
        <c:numFmt formatCode="h:mm" sourceLinked="1"/>
        <c:majorTickMark val="out"/>
        <c:minorTickMark val="none"/>
        <c:tickLblPos val="nextTo"/>
        <c:crossAx val="113089152"/>
        <c:crosses val="autoZero"/>
        <c:auto val="1"/>
        <c:lblAlgn val="ctr"/>
        <c:lblOffset val="100"/>
        <c:noMultiLvlLbl val="0"/>
      </c:catAx>
      <c:valAx>
        <c:axId val="113089152"/>
        <c:scaling>
          <c:orientation val="minMax"/>
          <c:max val="100"/>
          <c:min val="0"/>
        </c:scaling>
        <c:delete val="0"/>
        <c:axPos val="r"/>
        <c:numFmt formatCode="0_ " sourceLinked="0"/>
        <c:majorTickMark val="out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3087616"/>
        <c:crosses val="max"/>
        <c:crossBetween val="between"/>
        <c:majorUnit val="2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397546236952939E-2"/>
          <c:y val="1.605418954532524E-2"/>
          <c:w val="0.77030481985206389"/>
          <c:h val="0.8561943867446015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'自動車変動図(1)'!$J$104</c:f>
              <c:strCache>
                <c:ptCount val="1"/>
                <c:pt idx="0">
                  <c:v>大型車
計</c:v>
                </c:pt>
              </c:strCache>
            </c:strRef>
          </c:tx>
          <c:spPr>
            <a:solidFill>
              <a:srgbClr val="FF33CC"/>
            </a:solidFill>
            <a:ln w="25400">
              <a:noFill/>
            </a:ln>
          </c:spPr>
          <c:invertIfNegative val="0"/>
          <c:cat>
            <c:numRef>
              <c:f>'自動車変動図(1)'!$B$105:$B$116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'自動車変動図(1)'!$J$105:$J$116</c:f>
              <c:numCache>
                <c:formatCode>General</c:formatCode>
                <c:ptCount val="12"/>
                <c:pt idx="0">
                  <c:v>15</c:v>
                </c:pt>
                <c:pt idx="1">
                  <c:v>31</c:v>
                </c:pt>
                <c:pt idx="2">
                  <c:v>37</c:v>
                </c:pt>
                <c:pt idx="3">
                  <c:v>39</c:v>
                </c:pt>
                <c:pt idx="4">
                  <c:v>24</c:v>
                </c:pt>
                <c:pt idx="5">
                  <c:v>30</c:v>
                </c:pt>
                <c:pt idx="6">
                  <c:v>21</c:v>
                </c:pt>
                <c:pt idx="7">
                  <c:v>29</c:v>
                </c:pt>
                <c:pt idx="8">
                  <c:v>34</c:v>
                </c:pt>
                <c:pt idx="9">
                  <c:v>18</c:v>
                </c:pt>
                <c:pt idx="10">
                  <c:v>13</c:v>
                </c:pt>
                <c:pt idx="11">
                  <c:v>15</c:v>
                </c:pt>
              </c:numCache>
            </c:numRef>
          </c:val>
        </c:ser>
        <c:ser>
          <c:idx val="1"/>
          <c:order val="1"/>
          <c:tx>
            <c:strRef>
              <c:f>'自動車変動図(1)'!$I$104</c:f>
              <c:strCache>
                <c:ptCount val="1"/>
                <c:pt idx="0">
                  <c:v>小型車
計</c:v>
                </c:pt>
              </c:strCache>
            </c:strRef>
          </c:tx>
          <c:spPr>
            <a:solidFill>
              <a:srgbClr val="0070C0"/>
            </a:solidFill>
            <a:ln w="25400">
              <a:noFill/>
            </a:ln>
          </c:spPr>
          <c:invertIfNegative val="0"/>
          <c:cat>
            <c:numRef>
              <c:f>'自動車変動図(1)'!$B$105:$B$116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'自動車変動図(1)'!$I$105:$I$116</c:f>
              <c:numCache>
                <c:formatCode>General</c:formatCode>
                <c:ptCount val="12"/>
                <c:pt idx="0">
                  <c:v>189</c:v>
                </c:pt>
                <c:pt idx="1">
                  <c:v>147</c:v>
                </c:pt>
                <c:pt idx="2">
                  <c:v>83</c:v>
                </c:pt>
                <c:pt idx="3">
                  <c:v>87</c:v>
                </c:pt>
                <c:pt idx="4">
                  <c:v>69</c:v>
                </c:pt>
                <c:pt idx="5">
                  <c:v>81</c:v>
                </c:pt>
                <c:pt idx="6">
                  <c:v>89</c:v>
                </c:pt>
                <c:pt idx="7">
                  <c:v>90</c:v>
                </c:pt>
                <c:pt idx="8">
                  <c:v>95</c:v>
                </c:pt>
                <c:pt idx="9">
                  <c:v>119</c:v>
                </c:pt>
                <c:pt idx="10">
                  <c:v>166</c:v>
                </c:pt>
                <c:pt idx="11">
                  <c:v>165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11104768"/>
        <c:axId val="111106688"/>
      </c:barChart>
      <c:lineChart>
        <c:grouping val="stacked"/>
        <c:varyColors val="0"/>
        <c:ser>
          <c:idx val="3"/>
          <c:order val="2"/>
          <c:tx>
            <c:strRef>
              <c:f>'自動車変動図(1)'!$L$104</c:f>
              <c:strCache>
                <c:ptCount val="1"/>
                <c:pt idx="0">
                  <c:v>大型車
混入率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circle"/>
            <c:size val="2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'自動車変動図(1)'!$B$105:$B$116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'自動車変動図(1)'!$L$105:$L$116</c:f>
              <c:numCache>
                <c:formatCode>0.0_ </c:formatCode>
                <c:ptCount val="12"/>
                <c:pt idx="0">
                  <c:v>7.4</c:v>
                </c:pt>
                <c:pt idx="1">
                  <c:v>17.399999999999999</c:v>
                </c:pt>
                <c:pt idx="2">
                  <c:v>30.8</c:v>
                </c:pt>
                <c:pt idx="3">
                  <c:v>31</c:v>
                </c:pt>
                <c:pt idx="4">
                  <c:v>25.8</c:v>
                </c:pt>
                <c:pt idx="5">
                  <c:v>27</c:v>
                </c:pt>
                <c:pt idx="6">
                  <c:v>19.100000000000001</c:v>
                </c:pt>
                <c:pt idx="7">
                  <c:v>24.4</c:v>
                </c:pt>
                <c:pt idx="8">
                  <c:v>26.4</c:v>
                </c:pt>
                <c:pt idx="9">
                  <c:v>13.1</c:v>
                </c:pt>
                <c:pt idx="10">
                  <c:v>7.3</c:v>
                </c:pt>
                <c:pt idx="11">
                  <c:v>8.3000000000000007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112576"/>
        <c:axId val="111114112"/>
      </c:lineChart>
      <c:catAx>
        <c:axId val="111104768"/>
        <c:scaling>
          <c:orientation val="minMax"/>
        </c:scaling>
        <c:delete val="0"/>
        <c:axPos val="b"/>
        <c:numFmt formatCode="h:mm;@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15000"/>
                <a:lumOff val="85000"/>
                <a:alpha val="98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110668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11106688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bg1">
                <a:lumMod val="75000"/>
                <a:alpha val="94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1104768"/>
        <c:crosses val="autoZero"/>
        <c:crossBetween val="between"/>
        <c:majorUnit val="1000"/>
        <c:minorUnit val="50"/>
      </c:valAx>
      <c:catAx>
        <c:axId val="111112576"/>
        <c:scaling>
          <c:orientation val="minMax"/>
        </c:scaling>
        <c:delete val="1"/>
        <c:axPos val="b"/>
        <c:numFmt formatCode="h:mm" sourceLinked="1"/>
        <c:majorTickMark val="out"/>
        <c:minorTickMark val="none"/>
        <c:tickLblPos val="nextTo"/>
        <c:crossAx val="111114112"/>
        <c:crosses val="autoZero"/>
        <c:auto val="1"/>
        <c:lblAlgn val="ctr"/>
        <c:lblOffset val="100"/>
        <c:noMultiLvlLbl val="0"/>
      </c:catAx>
      <c:valAx>
        <c:axId val="111114112"/>
        <c:scaling>
          <c:orientation val="minMax"/>
          <c:max val="100"/>
          <c:min val="0"/>
        </c:scaling>
        <c:delete val="0"/>
        <c:axPos val="r"/>
        <c:numFmt formatCode="0_ " sourceLinked="0"/>
        <c:majorTickMark val="out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1112576"/>
        <c:crosses val="max"/>
        <c:crossBetween val="between"/>
        <c:majorUnit val="2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397546236952939E-2"/>
          <c:y val="1.605418954532524E-2"/>
          <c:w val="0.77030481985206389"/>
          <c:h val="0.8561943867446015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'自動車変動図(1)'!$J$120</c:f>
              <c:strCache>
                <c:ptCount val="1"/>
                <c:pt idx="0">
                  <c:v>大型車
計</c:v>
                </c:pt>
              </c:strCache>
            </c:strRef>
          </c:tx>
          <c:spPr>
            <a:solidFill>
              <a:srgbClr val="FF33CC"/>
            </a:solidFill>
            <a:ln w="25400">
              <a:noFill/>
            </a:ln>
          </c:spPr>
          <c:invertIfNegative val="0"/>
          <c:cat>
            <c:numRef>
              <c:f>'自動車変動図(1)'!$B$121:$B$132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'自動車変動図(1)'!$J$121:$J$132</c:f>
              <c:numCache>
                <c:formatCode>General</c:formatCode>
                <c:ptCount val="12"/>
                <c:pt idx="0">
                  <c:v>30</c:v>
                </c:pt>
                <c:pt idx="1">
                  <c:v>28</c:v>
                </c:pt>
                <c:pt idx="2">
                  <c:v>51</c:v>
                </c:pt>
                <c:pt idx="3">
                  <c:v>41</c:v>
                </c:pt>
                <c:pt idx="4">
                  <c:v>31</c:v>
                </c:pt>
                <c:pt idx="5">
                  <c:v>14</c:v>
                </c:pt>
                <c:pt idx="6">
                  <c:v>25</c:v>
                </c:pt>
                <c:pt idx="7">
                  <c:v>36</c:v>
                </c:pt>
                <c:pt idx="8">
                  <c:v>32</c:v>
                </c:pt>
                <c:pt idx="9">
                  <c:v>25</c:v>
                </c:pt>
                <c:pt idx="10">
                  <c:v>31</c:v>
                </c:pt>
                <c:pt idx="11">
                  <c:v>15</c:v>
                </c:pt>
              </c:numCache>
            </c:numRef>
          </c:val>
        </c:ser>
        <c:ser>
          <c:idx val="1"/>
          <c:order val="1"/>
          <c:tx>
            <c:strRef>
              <c:f>'自動車変動図(1)'!$I$120</c:f>
              <c:strCache>
                <c:ptCount val="1"/>
                <c:pt idx="0">
                  <c:v>小型車
計</c:v>
                </c:pt>
              </c:strCache>
            </c:strRef>
          </c:tx>
          <c:spPr>
            <a:solidFill>
              <a:srgbClr val="0070C0"/>
            </a:solidFill>
            <a:ln w="25400">
              <a:noFill/>
            </a:ln>
          </c:spPr>
          <c:invertIfNegative val="0"/>
          <c:cat>
            <c:numRef>
              <c:f>'自動車変動図(1)'!$B$121:$B$132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'自動車変動図(1)'!$I$121:$I$132</c:f>
              <c:numCache>
                <c:formatCode>General</c:formatCode>
                <c:ptCount val="12"/>
                <c:pt idx="0">
                  <c:v>202</c:v>
                </c:pt>
                <c:pt idx="1">
                  <c:v>205</c:v>
                </c:pt>
                <c:pt idx="2">
                  <c:v>116</c:v>
                </c:pt>
                <c:pt idx="3">
                  <c:v>111</c:v>
                </c:pt>
                <c:pt idx="4">
                  <c:v>82</c:v>
                </c:pt>
                <c:pt idx="5">
                  <c:v>70</c:v>
                </c:pt>
                <c:pt idx="6">
                  <c:v>95</c:v>
                </c:pt>
                <c:pt idx="7">
                  <c:v>96</c:v>
                </c:pt>
                <c:pt idx="8">
                  <c:v>137</c:v>
                </c:pt>
                <c:pt idx="9">
                  <c:v>149</c:v>
                </c:pt>
                <c:pt idx="10">
                  <c:v>126</c:v>
                </c:pt>
                <c:pt idx="11">
                  <c:v>137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11136128"/>
        <c:axId val="112076288"/>
      </c:barChart>
      <c:lineChart>
        <c:grouping val="stacked"/>
        <c:varyColors val="0"/>
        <c:ser>
          <c:idx val="3"/>
          <c:order val="2"/>
          <c:tx>
            <c:strRef>
              <c:f>'自動車変動図(1)'!$L$120</c:f>
              <c:strCache>
                <c:ptCount val="1"/>
                <c:pt idx="0">
                  <c:v>大型車
混入率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circle"/>
            <c:size val="2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'自動車変動図(1)'!$B$121:$B$132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'自動車変動図(1)'!$L$121:$L$132</c:f>
              <c:numCache>
                <c:formatCode>0.0_ </c:formatCode>
                <c:ptCount val="12"/>
                <c:pt idx="0">
                  <c:v>12.9</c:v>
                </c:pt>
                <c:pt idx="1">
                  <c:v>12</c:v>
                </c:pt>
                <c:pt idx="2">
                  <c:v>30.5</c:v>
                </c:pt>
                <c:pt idx="3">
                  <c:v>27</c:v>
                </c:pt>
                <c:pt idx="4">
                  <c:v>27.4</c:v>
                </c:pt>
                <c:pt idx="5">
                  <c:v>16.7</c:v>
                </c:pt>
                <c:pt idx="6">
                  <c:v>20.8</c:v>
                </c:pt>
                <c:pt idx="7">
                  <c:v>27.3</c:v>
                </c:pt>
                <c:pt idx="8">
                  <c:v>18.899999999999999</c:v>
                </c:pt>
                <c:pt idx="9">
                  <c:v>14.4</c:v>
                </c:pt>
                <c:pt idx="10">
                  <c:v>19.7</c:v>
                </c:pt>
                <c:pt idx="11">
                  <c:v>9.9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077824"/>
        <c:axId val="112087808"/>
      </c:lineChart>
      <c:catAx>
        <c:axId val="111136128"/>
        <c:scaling>
          <c:orientation val="minMax"/>
        </c:scaling>
        <c:delete val="0"/>
        <c:axPos val="b"/>
        <c:numFmt formatCode="h:mm;@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15000"/>
                <a:lumOff val="85000"/>
                <a:alpha val="98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207628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12076288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bg1">
                <a:lumMod val="75000"/>
                <a:alpha val="94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1136128"/>
        <c:crosses val="autoZero"/>
        <c:crossBetween val="between"/>
        <c:majorUnit val="1000"/>
        <c:minorUnit val="50"/>
      </c:valAx>
      <c:catAx>
        <c:axId val="112077824"/>
        <c:scaling>
          <c:orientation val="minMax"/>
        </c:scaling>
        <c:delete val="1"/>
        <c:axPos val="b"/>
        <c:numFmt formatCode="h:mm" sourceLinked="1"/>
        <c:majorTickMark val="out"/>
        <c:minorTickMark val="none"/>
        <c:tickLblPos val="nextTo"/>
        <c:crossAx val="112087808"/>
        <c:crosses val="autoZero"/>
        <c:auto val="1"/>
        <c:lblAlgn val="ctr"/>
        <c:lblOffset val="100"/>
        <c:noMultiLvlLbl val="0"/>
      </c:catAx>
      <c:valAx>
        <c:axId val="112087808"/>
        <c:scaling>
          <c:orientation val="minMax"/>
          <c:max val="100"/>
          <c:min val="0"/>
        </c:scaling>
        <c:delete val="0"/>
        <c:axPos val="r"/>
        <c:numFmt formatCode="0_ " sourceLinked="0"/>
        <c:majorTickMark val="out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2077824"/>
        <c:crosses val="max"/>
        <c:crossBetween val="between"/>
        <c:majorUnit val="2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397546236952939E-2"/>
          <c:y val="1.605418954532524E-2"/>
          <c:w val="0.77030481985206389"/>
          <c:h val="0.8561943867446015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'自動車変動図(2)'!$J$72</c:f>
              <c:strCache>
                <c:ptCount val="1"/>
                <c:pt idx="0">
                  <c:v>大型車
計</c:v>
                </c:pt>
              </c:strCache>
            </c:strRef>
          </c:tx>
          <c:spPr>
            <a:solidFill>
              <a:srgbClr val="FF33CC"/>
            </a:solidFill>
            <a:ln w="25400">
              <a:noFill/>
            </a:ln>
          </c:spPr>
          <c:invertIfNegative val="0"/>
          <c:cat>
            <c:numRef>
              <c:f>'自動車変動図(2)'!$B$73:$B$84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'自動車変動図(2)'!$J$73:$J$84</c:f>
              <c:numCache>
                <c:formatCode>General</c:formatCode>
                <c:ptCount val="12"/>
                <c:pt idx="0">
                  <c:v>25</c:v>
                </c:pt>
                <c:pt idx="1">
                  <c:v>49</c:v>
                </c:pt>
                <c:pt idx="2">
                  <c:v>54</c:v>
                </c:pt>
                <c:pt idx="3">
                  <c:v>40</c:v>
                </c:pt>
                <c:pt idx="4">
                  <c:v>30</c:v>
                </c:pt>
                <c:pt idx="5">
                  <c:v>29</c:v>
                </c:pt>
                <c:pt idx="6">
                  <c:v>31</c:v>
                </c:pt>
                <c:pt idx="7">
                  <c:v>27</c:v>
                </c:pt>
                <c:pt idx="8">
                  <c:v>32</c:v>
                </c:pt>
                <c:pt idx="9">
                  <c:v>33</c:v>
                </c:pt>
                <c:pt idx="10">
                  <c:v>18</c:v>
                </c:pt>
                <c:pt idx="11">
                  <c:v>17</c:v>
                </c:pt>
              </c:numCache>
            </c:numRef>
          </c:val>
        </c:ser>
        <c:ser>
          <c:idx val="1"/>
          <c:order val="1"/>
          <c:tx>
            <c:strRef>
              <c:f>'自動車変動図(2)'!$I$72</c:f>
              <c:strCache>
                <c:ptCount val="1"/>
                <c:pt idx="0">
                  <c:v>小型車
計</c:v>
                </c:pt>
              </c:strCache>
            </c:strRef>
          </c:tx>
          <c:spPr>
            <a:solidFill>
              <a:srgbClr val="0070C0"/>
            </a:solidFill>
            <a:ln w="25400">
              <a:noFill/>
            </a:ln>
          </c:spPr>
          <c:invertIfNegative val="0"/>
          <c:cat>
            <c:numRef>
              <c:f>'自動車変動図(2)'!$B$73:$B$84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'自動車変動図(2)'!$I$73:$I$84</c:f>
              <c:numCache>
                <c:formatCode>General</c:formatCode>
                <c:ptCount val="12"/>
                <c:pt idx="0">
                  <c:v>370</c:v>
                </c:pt>
                <c:pt idx="1">
                  <c:v>285</c:v>
                </c:pt>
                <c:pt idx="2">
                  <c:v>201</c:v>
                </c:pt>
                <c:pt idx="3">
                  <c:v>179</c:v>
                </c:pt>
                <c:pt idx="4">
                  <c:v>141</c:v>
                </c:pt>
                <c:pt idx="5">
                  <c:v>145</c:v>
                </c:pt>
                <c:pt idx="6">
                  <c:v>142</c:v>
                </c:pt>
                <c:pt idx="7">
                  <c:v>156</c:v>
                </c:pt>
                <c:pt idx="8">
                  <c:v>164</c:v>
                </c:pt>
                <c:pt idx="9">
                  <c:v>183</c:v>
                </c:pt>
                <c:pt idx="10">
                  <c:v>225</c:v>
                </c:pt>
                <c:pt idx="11">
                  <c:v>228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11232128"/>
        <c:axId val="111234048"/>
      </c:barChart>
      <c:lineChart>
        <c:grouping val="stacked"/>
        <c:varyColors val="0"/>
        <c:ser>
          <c:idx val="3"/>
          <c:order val="2"/>
          <c:tx>
            <c:strRef>
              <c:f>'自動車変動図(2)'!$L$72</c:f>
              <c:strCache>
                <c:ptCount val="1"/>
                <c:pt idx="0">
                  <c:v>大型車
混入率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circle"/>
            <c:size val="2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'自動車変動図(2)'!$B$73:$B$84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'自動車変動図(2)'!$L$73:$L$84</c:f>
              <c:numCache>
                <c:formatCode>0.0_ </c:formatCode>
                <c:ptCount val="12"/>
                <c:pt idx="0">
                  <c:v>6.3</c:v>
                </c:pt>
                <c:pt idx="1">
                  <c:v>14.7</c:v>
                </c:pt>
                <c:pt idx="2">
                  <c:v>21.2</c:v>
                </c:pt>
                <c:pt idx="3">
                  <c:v>18.3</c:v>
                </c:pt>
                <c:pt idx="4">
                  <c:v>17.5</c:v>
                </c:pt>
                <c:pt idx="5">
                  <c:v>16.7</c:v>
                </c:pt>
                <c:pt idx="6">
                  <c:v>17.899999999999999</c:v>
                </c:pt>
                <c:pt idx="7">
                  <c:v>14.8</c:v>
                </c:pt>
                <c:pt idx="8">
                  <c:v>16.3</c:v>
                </c:pt>
                <c:pt idx="9">
                  <c:v>15.3</c:v>
                </c:pt>
                <c:pt idx="10">
                  <c:v>7.4</c:v>
                </c:pt>
                <c:pt idx="11">
                  <c:v>6.9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244032"/>
        <c:axId val="111245568"/>
      </c:lineChart>
      <c:catAx>
        <c:axId val="111232128"/>
        <c:scaling>
          <c:orientation val="minMax"/>
        </c:scaling>
        <c:delete val="0"/>
        <c:axPos val="b"/>
        <c:numFmt formatCode="h:mm;@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15000"/>
                <a:lumOff val="85000"/>
                <a:alpha val="98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123404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11234048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bg1">
                <a:lumMod val="75000"/>
                <a:alpha val="94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1232128"/>
        <c:crosses val="autoZero"/>
        <c:crossBetween val="between"/>
        <c:majorUnit val="1000"/>
        <c:minorUnit val="50"/>
      </c:valAx>
      <c:catAx>
        <c:axId val="111244032"/>
        <c:scaling>
          <c:orientation val="minMax"/>
        </c:scaling>
        <c:delete val="1"/>
        <c:axPos val="b"/>
        <c:numFmt formatCode="h:mm" sourceLinked="1"/>
        <c:majorTickMark val="out"/>
        <c:minorTickMark val="none"/>
        <c:tickLblPos val="nextTo"/>
        <c:crossAx val="111245568"/>
        <c:crosses val="autoZero"/>
        <c:auto val="1"/>
        <c:lblAlgn val="ctr"/>
        <c:lblOffset val="100"/>
        <c:noMultiLvlLbl val="0"/>
      </c:catAx>
      <c:valAx>
        <c:axId val="111245568"/>
        <c:scaling>
          <c:orientation val="minMax"/>
          <c:max val="100"/>
          <c:min val="0"/>
        </c:scaling>
        <c:delete val="0"/>
        <c:axPos val="r"/>
        <c:numFmt formatCode="0_ " sourceLinked="0"/>
        <c:majorTickMark val="out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1244032"/>
        <c:crosses val="max"/>
        <c:crossBetween val="between"/>
        <c:majorUnit val="2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 orientation="landscape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397546236952939E-2"/>
          <c:y val="1.605418954532524E-2"/>
          <c:w val="0.77030481985206389"/>
          <c:h val="0.8561943867446015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'自動車変動図(2)'!$J$88</c:f>
              <c:strCache>
                <c:ptCount val="1"/>
                <c:pt idx="0">
                  <c:v>大型車
計</c:v>
                </c:pt>
              </c:strCache>
            </c:strRef>
          </c:tx>
          <c:spPr>
            <a:solidFill>
              <a:srgbClr val="FF33CC"/>
            </a:solidFill>
            <a:ln w="25400">
              <a:noFill/>
            </a:ln>
          </c:spPr>
          <c:invertIfNegative val="0"/>
          <c:cat>
            <c:numRef>
              <c:f>'自動車変動図(2)'!$B$89:$B$100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'自動車変動図(2)'!$J$89:$J$100</c:f>
              <c:numCache>
                <c:formatCode>General</c:formatCode>
                <c:ptCount val="12"/>
                <c:pt idx="0">
                  <c:v>12</c:v>
                </c:pt>
                <c:pt idx="1">
                  <c:v>9</c:v>
                </c:pt>
                <c:pt idx="2">
                  <c:v>17</c:v>
                </c:pt>
                <c:pt idx="3">
                  <c:v>18</c:v>
                </c:pt>
                <c:pt idx="4">
                  <c:v>7</c:v>
                </c:pt>
                <c:pt idx="5">
                  <c:v>7</c:v>
                </c:pt>
                <c:pt idx="6">
                  <c:v>16</c:v>
                </c:pt>
                <c:pt idx="7">
                  <c:v>8</c:v>
                </c:pt>
                <c:pt idx="8">
                  <c:v>19</c:v>
                </c:pt>
                <c:pt idx="9">
                  <c:v>21</c:v>
                </c:pt>
                <c:pt idx="10">
                  <c:v>9</c:v>
                </c:pt>
                <c:pt idx="11">
                  <c:v>7</c:v>
                </c:pt>
              </c:numCache>
            </c:numRef>
          </c:val>
        </c:ser>
        <c:ser>
          <c:idx val="1"/>
          <c:order val="1"/>
          <c:tx>
            <c:strRef>
              <c:f>'自動車変動図(2)'!$I$88</c:f>
              <c:strCache>
                <c:ptCount val="1"/>
                <c:pt idx="0">
                  <c:v>小型車
計</c:v>
                </c:pt>
              </c:strCache>
            </c:strRef>
          </c:tx>
          <c:spPr>
            <a:solidFill>
              <a:srgbClr val="0070C0"/>
            </a:solidFill>
            <a:ln w="25400">
              <a:noFill/>
            </a:ln>
          </c:spPr>
          <c:invertIfNegative val="0"/>
          <c:cat>
            <c:numRef>
              <c:f>'自動車変動図(2)'!$B$89:$B$100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'自動車変動図(2)'!$I$89:$I$100</c:f>
              <c:numCache>
                <c:formatCode>General</c:formatCode>
                <c:ptCount val="12"/>
                <c:pt idx="0">
                  <c:v>73</c:v>
                </c:pt>
                <c:pt idx="1">
                  <c:v>45</c:v>
                </c:pt>
                <c:pt idx="2">
                  <c:v>47</c:v>
                </c:pt>
                <c:pt idx="3">
                  <c:v>31</c:v>
                </c:pt>
                <c:pt idx="4">
                  <c:v>26</c:v>
                </c:pt>
                <c:pt idx="5">
                  <c:v>18</c:v>
                </c:pt>
                <c:pt idx="6">
                  <c:v>26</c:v>
                </c:pt>
                <c:pt idx="7">
                  <c:v>47</c:v>
                </c:pt>
                <c:pt idx="8">
                  <c:v>28</c:v>
                </c:pt>
                <c:pt idx="9">
                  <c:v>38</c:v>
                </c:pt>
                <c:pt idx="10">
                  <c:v>58</c:v>
                </c:pt>
                <c:pt idx="11">
                  <c:v>75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11354240"/>
        <c:axId val="111356160"/>
      </c:barChart>
      <c:lineChart>
        <c:grouping val="stacked"/>
        <c:varyColors val="0"/>
        <c:ser>
          <c:idx val="3"/>
          <c:order val="2"/>
          <c:tx>
            <c:strRef>
              <c:f>'自動車変動図(2)'!$L$88</c:f>
              <c:strCache>
                <c:ptCount val="1"/>
                <c:pt idx="0">
                  <c:v>大型車
混入率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circle"/>
            <c:size val="2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'自動車変動図(2)'!$B$73:$B$84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'自動車変動図(2)'!$L$89:$L$100</c:f>
              <c:numCache>
                <c:formatCode>0.0_ </c:formatCode>
                <c:ptCount val="12"/>
                <c:pt idx="0">
                  <c:v>14.1</c:v>
                </c:pt>
                <c:pt idx="1">
                  <c:v>16.7</c:v>
                </c:pt>
                <c:pt idx="2">
                  <c:v>26.6</c:v>
                </c:pt>
                <c:pt idx="3">
                  <c:v>36.700000000000003</c:v>
                </c:pt>
                <c:pt idx="4">
                  <c:v>21.2</c:v>
                </c:pt>
                <c:pt idx="5">
                  <c:v>28</c:v>
                </c:pt>
                <c:pt idx="6">
                  <c:v>38.1</c:v>
                </c:pt>
                <c:pt idx="7">
                  <c:v>14.5</c:v>
                </c:pt>
                <c:pt idx="8">
                  <c:v>40.4</c:v>
                </c:pt>
                <c:pt idx="9">
                  <c:v>35.6</c:v>
                </c:pt>
                <c:pt idx="10">
                  <c:v>13.4</c:v>
                </c:pt>
                <c:pt idx="11">
                  <c:v>8.5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357952"/>
        <c:axId val="111359488"/>
      </c:lineChart>
      <c:catAx>
        <c:axId val="111354240"/>
        <c:scaling>
          <c:orientation val="minMax"/>
        </c:scaling>
        <c:delete val="0"/>
        <c:axPos val="b"/>
        <c:numFmt formatCode="h:mm;@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15000"/>
                <a:lumOff val="85000"/>
                <a:alpha val="98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135616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11356160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bg1">
                <a:lumMod val="75000"/>
                <a:alpha val="94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1354240"/>
        <c:crosses val="autoZero"/>
        <c:crossBetween val="between"/>
        <c:majorUnit val="1000"/>
        <c:minorUnit val="50"/>
      </c:valAx>
      <c:catAx>
        <c:axId val="111357952"/>
        <c:scaling>
          <c:orientation val="minMax"/>
        </c:scaling>
        <c:delete val="1"/>
        <c:axPos val="b"/>
        <c:numFmt formatCode="h:mm" sourceLinked="1"/>
        <c:majorTickMark val="out"/>
        <c:minorTickMark val="none"/>
        <c:tickLblPos val="nextTo"/>
        <c:crossAx val="111359488"/>
        <c:crosses val="autoZero"/>
        <c:auto val="1"/>
        <c:lblAlgn val="ctr"/>
        <c:lblOffset val="100"/>
        <c:noMultiLvlLbl val="0"/>
      </c:catAx>
      <c:valAx>
        <c:axId val="111359488"/>
        <c:scaling>
          <c:orientation val="minMax"/>
          <c:max val="100"/>
          <c:min val="0"/>
        </c:scaling>
        <c:delete val="0"/>
        <c:axPos val="r"/>
        <c:numFmt formatCode="0_ " sourceLinked="0"/>
        <c:majorTickMark val="out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1357952"/>
        <c:crosses val="max"/>
        <c:crossBetween val="between"/>
        <c:majorUnit val="2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 orientation="landscape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397546236952939E-2"/>
          <c:y val="1.605418954532524E-2"/>
          <c:w val="0.77030481985206389"/>
          <c:h val="0.8561943867446015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'自動車変動図(2)'!$J$104</c:f>
              <c:strCache>
                <c:ptCount val="1"/>
                <c:pt idx="0">
                  <c:v>大型車
計</c:v>
                </c:pt>
              </c:strCache>
            </c:strRef>
          </c:tx>
          <c:spPr>
            <a:solidFill>
              <a:srgbClr val="FF33CC"/>
            </a:solidFill>
            <a:ln w="25400">
              <a:noFill/>
            </a:ln>
          </c:spPr>
          <c:invertIfNegative val="0"/>
          <c:cat>
            <c:numRef>
              <c:f>'自動車変動図(2)'!$B$105:$B$116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'自動車変動図(2)'!$J$105:$J$116</c:f>
              <c:numCache>
                <c:formatCode>General</c:formatCode>
                <c:ptCount val="12"/>
                <c:pt idx="0">
                  <c:v>5</c:v>
                </c:pt>
                <c:pt idx="1">
                  <c:v>16</c:v>
                </c:pt>
                <c:pt idx="2">
                  <c:v>11</c:v>
                </c:pt>
                <c:pt idx="3">
                  <c:v>16</c:v>
                </c:pt>
                <c:pt idx="4">
                  <c:v>16</c:v>
                </c:pt>
                <c:pt idx="5">
                  <c:v>14</c:v>
                </c:pt>
                <c:pt idx="6">
                  <c:v>11</c:v>
                </c:pt>
                <c:pt idx="7">
                  <c:v>22</c:v>
                </c:pt>
                <c:pt idx="8">
                  <c:v>20</c:v>
                </c:pt>
                <c:pt idx="9">
                  <c:v>19</c:v>
                </c:pt>
                <c:pt idx="10">
                  <c:v>12</c:v>
                </c:pt>
                <c:pt idx="11">
                  <c:v>2</c:v>
                </c:pt>
              </c:numCache>
            </c:numRef>
          </c:val>
        </c:ser>
        <c:ser>
          <c:idx val="1"/>
          <c:order val="1"/>
          <c:tx>
            <c:strRef>
              <c:f>'自動車変動図(2)'!$I$104</c:f>
              <c:strCache>
                <c:ptCount val="1"/>
                <c:pt idx="0">
                  <c:v>小型車
計</c:v>
                </c:pt>
              </c:strCache>
            </c:strRef>
          </c:tx>
          <c:spPr>
            <a:solidFill>
              <a:srgbClr val="0070C0"/>
            </a:solidFill>
            <a:ln w="25400">
              <a:noFill/>
            </a:ln>
          </c:spPr>
          <c:invertIfNegative val="0"/>
          <c:cat>
            <c:numRef>
              <c:f>'自動車変動図(2)'!$B$105:$B$116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'自動車変動図(2)'!$I$105:$I$116</c:f>
              <c:numCache>
                <c:formatCode>General</c:formatCode>
                <c:ptCount val="12"/>
                <c:pt idx="0">
                  <c:v>97</c:v>
                </c:pt>
                <c:pt idx="1">
                  <c:v>88</c:v>
                </c:pt>
                <c:pt idx="2">
                  <c:v>39</c:v>
                </c:pt>
                <c:pt idx="3">
                  <c:v>39</c:v>
                </c:pt>
                <c:pt idx="4">
                  <c:v>23</c:v>
                </c:pt>
                <c:pt idx="5">
                  <c:v>23</c:v>
                </c:pt>
                <c:pt idx="6">
                  <c:v>27</c:v>
                </c:pt>
                <c:pt idx="7">
                  <c:v>36</c:v>
                </c:pt>
                <c:pt idx="8">
                  <c:v>41</c:v>
                </c:pt>
                <c:pt idx="9">
                  <c:v>50</c:v>
                </c:pt>
                <c:pt idx="10">
                  <c:v>51</c:v>
                </c:pt>
                <c:pt idx="11">
                  <c:v>56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11389696"/>
        <c:axId val="111391872"/>
      </c:barChart>
      <c:lineChart>
        <c:grouping val="stacked"/>
        <c:varyColors val="0"/>
        <c:ser>
          <c:idx val="3"/>
          <c:order val="2"/>
          <c:tx>
            <c:strRef>
              <c:f>'自動車変動図(2)'!$L$104</c:f>
              <c:strCache>
                <c:ptCount val="1"/>
                <c:pt idx="0">
                  <c:v>大型車
混入率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circle"/>
            <c:size val="2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'自動車変動図(2)'!$B$105:$B$116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'自動車変動図(2)'!$L$105:$L$116</c:f>
              <c:numCache>
                <c:formatCode>0.0_ </c:formatCode>
                <c:ptCount val="12"/>
                <c:pt idx="0">
                  <c:v>4.9000000000000004</c:v>
                </c:pt>
                <c:pt idx="1">
                  <c:v>15.4</c:v>
                </c:pt>
                <c:pt idx="2">
                  <c:v>22</c:v>
                </c:pt>
                <c:pt idx="3">
                  <c:v>29.1</c:v>
                </c:pt>
                <c:pt idx="4">
                  <c:v>41</c:v>
                </c:pt>
                <c:pt idx="5">
                  <c:v>37.799999999999997</c:v>
                </c:pt>
                <c:pt idx="6">
                  <c:v>28.9</c:v>
                </c:pt>
                <c:pt idx="7">
                  <c:v>37.9</c:v>
                </c:pt>
                <c:pt idx="8">
                  <c:v>32.799999999999997</c:v>
                </c:pt>
                <c:pt idx="9">
                  <c:v>27.5</c:v>
                </c:pt>
                <c:pt idx="10">
                  <c:v>19</c:v>
                </c:pt>
                <c:pt idx="11">
                  <c:v>3.4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393408"/>
        <c:axId val="111407488"/>
      </c:lineChart>
      <c:catAx>
        <c:axId val="111389696"/>
        <c:scaling>
          <c:orientation val="minMax"/>
        </c:scaling>
        <c:delete val="0"/>
        <c:axPos val="b"/>
        <c:numFmt formatCode="h:mm;@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15000"/>
                <a:lumOff val="85000"/>
                <a:alpha val="98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1391872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11391872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bg1">
                <a:lumMod val="75000"/>
                <a:alpha val="94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1389696"/>
        <c:crosses val="autoZero"/>
        <c:crossBetween val="between"/>
        <c:majorUnit val="1000"/>
        <c:minorUnit val="50"/>
      </c:valAx>
      <c:catAx>
        <c:axId val="111393408"/>
        <c:scaling>
          <c:orientation val="minMax"/>
        </c:scaling>
        <c:delete val="1"/>
        <c:axPos val="b"/>
        <c:numFmt formatCode="h:mm" sourceLinked="1"/>
        <c:majorTickMark val="out"/>
        <c:minorTickMark val="none"/>
        <c:tickLblPos val="nextTo"/>
        <c:crossAx val="111407488"/>
        <c:crosses val="autoZero"/>
        <c:auto val="1"/>
        <c:lblAlgn val="ctr"/>
        <c:lblOffset val="100"/>
        <c:noMultiLvlLbl val="0"/>
      </c:catAx>
      <c:valAx>
        <c:axId val="111407488"/>
        <c:scaling>
          <c:orientation val="minMax"/>
          <c:max val="100"/>
          <c:min val="0"/>
        </c:scaling>
        <c:delete val="0"/>
        <c:axPos val="r"/>
        <c:numFmt formatCode="0_ " sourceLinked="0"/>
        <c:majorTickMark val="out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1393408"/>
        <c:crosses val="max"/>
        <c:crossBetween val="between"/>
        <c:majorUnit val="2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 orientation="landscape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397546236952939E-2"/>
          <c:y val="1.605418954532524E-2"/>
          <c:w val="0.77030481985206389"/>
          <c:h val="0.8561943867446015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'自動車変動図(2)'!$J$120</c:f>
              <c:strCache>
                <c:ptCount val="1"/>
                <c:pt idx="0">
                  <c:v>大型車
計</c:v>
                </c:pt>
              </c:strCache>
            </c:strRef>
          </c:tx>
          <c:spPr>
            <a:solidFill>
              <a:srgbClr val="FF33CC"/>
            </a:solidFill>
            <a:ln w="25400">
              <a:noFill/>
            </a:ln>
          </c:spPr>
          <c:invertIfNegative val="0"/>
          <c:cat>
            <c:numRef>
              <c:f>'自動車変動図(2)'!$B$121:$B$132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'自動車変動図(2)'!$J$121:$J$132</c:f>
              <c:numCache>
                <c:formatCode>General</c:formatCode>
                <c:ptCount val="12"/>
                <c:pt idx="0">
                  <c:v>9</c:v>
                </c:pt>
                <c:pt idx="1">
                  <c:v>10</c:v>
                </c:pt>
                <c:pt idx="2">
                  <c:v>24</c:v>
                </c:pt>
                <c:pt idx="3">
                  <c:v>38</c:v>
                </c:pt>
                <c:pt idx="4">
                  <c:v>23</c:v>
                </c:pt>
                <c:pt idx="5">
                  <c:v>27</c:v>
                </c:pt>
                <c:pt idx="6">
                  <c:v>21</c:v>
                </c:pt>
                <c:pt idx="7">
                  <c:v>27</c:v>
                </c:pt>
                <c:pt idx="8">
                  <c:v>20</c:v>
                </c:pt>
                <c:pt idx="9">
                  <c:v>44</c:v>
                </c:pt>
                <c:pt idx="10">
                  <c:v>13</c:v>
                </c:pt>
                <c:pt idx="11">
                  <c:v>8</c:v>
                </c:pt>
              </c:numCache>
            </c:numRef>
          </c:val>
        </c:ser>
        <c:ser>
          <c:idx val="1"/>
          <c:order val="1"/>
          <c:tx>
            <c:strRef>
              <c:f>'自動車変動図(2)'!$I$120</c:f>
              <c:strCache>
                <c:ptCount val="1"/>
                <c:pt idx="0">
                  <c:v>小型車
計</c:v>
                </c:pt>
              </c:strCache>
            </c:strRef>
          </c:tx>
          <c:spPr>
            <a:solidFill>
              <a:srgbClr val="0070C0"/>
            </a:solidFill>
            <a:ln w="25400">
              <a:noFill/>
            </a:ln>
          </c:spPr>
          <c:invertIfNegative val="0"/>
          <c:cat>
            <c:numRef>
              <c:f>'自動車変動図(2)'!$B$121:$B$132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'自動車変動図(2)'!$I$121:$I$132</c:f>
              <c:numCache>
                <c:formatCode>General</c:formatCode>
                <c:ptCount val="12"/>
                <c:pt idx="0">
                  <c:v>223</c:v>
                </c:pt>
                <c:pt idx="1">
                  <c:v>201</c:v>
                </c:pt>
                <c:pt idx="2">
                  <c:v>147</c:v>
                </c:pt>
                <c:pt idx="3">
                  <c:v>131</c:v>
                </c:pt>
                <c:pt idx="4">
                  <c:v>97</c:v>
                </c:pt>
                <c:pt idx="5">
                  <c:v>118</c:v>
                </c:pt>
                <c:pt idx="6">
                  <c:v>93</c:v>
                </c:pt>
                <c:pt idx="7">
                  <c:v>135</c:v>
                </c:pt>
                <c:pt idx="8">
                  <c:v>144</c:v>
                </c:pt>
                <c:pt idx="9">
                  <c:v>176</c:v>
                </c:pt>
                <c:pt idx="10">
                  <c:v>183</c:v>
                </c:pt>
                <c:pt idx="11">
                  <c:v>160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12156672"/>
        <c:axId val="112158592"/>
      </c:barChart>
      <c:lineChart>
        <c:grouping val="stacked"/>
        <c:varyColors val="0"/>
        <c:ser>
          <c:idx val="3"/>
          <c:order val="2"/>
          <c:tx>
            <c:strRef>
              <c:f>'自動車変動図(2)'!$L$120</c:f>
              <c:strCache>
                <c:ptCount val="1"/>
                <c:pt idx="0">
                  <c:v>大型車
混入率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circle"/>
            <c:size val="2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'自動車変動図(2)'!$B$121:$B$132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'自動車変動図(2)'!$L$121:$L$132</c:f>
              <c:numCache>
                <c:formatCode>0.0_ </c:formatCode>
                <c:ptCount val="12"/>
                <c:pt idx="0">
                  <c:v>3.9</c:v>
                </c:pt>
                <c:pt idx="1">
                  <c:v>4.7</c:v>
                </c:pt>
                <c:pt idx="2">
                  <c:v>14</c:v>
                </c:pt>
                <c:pt idx="3">
                  <c:v>22.5</c:v>
                </c:pt>
                <c:pt idx="4">
                  <c:v>19.2</c:v>
                </c:pt>
                <c:pt idx="5">
                  <c:v>18.600000000000001</c:v>
                </c:pt>
                <c:pt idx="6">
                  <c:v>18.399999999999999</c:v>
                </c:pt>
                <c:pt idx="7">
                  <c:v>16.7</c:v>
                </c:pt>
                <c:pt idx="8">
                  <c:v>12.2</c:v>
                </c:pt>
                <c:pt idx="9">
                  <c:v>20</c:v>
                </c:pt>
                <c:pt idx="10">
                  <c:v>6.6</c:v>
                </c:pt>
                <c:pt idx="11">
                  <c:v>4.8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160128"/>
        <c:axId val="112166016"/>
      </c:lineChart>
      <c:catAx>
        <c:axId val="112156672"/>
        <c:scaling>
          <c:orientation val="minMax"/>
        </c:scaling>
        <c:delete val="0"/>
        <c:axPos val="b"/>
        <c:numFmt formatCode="h:mm;@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15000"/>
                <a:lumOff val="85000"/>
                <a:alpha val="98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2158592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12158592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bg1">
                <a:lumMod val="75000"/>
                <a:alpha val="94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2156672"/>
        <c:crosses val="autoZero"/>
        <c:crossBetween val="between"/>
        <c:majorUnit val="1000"/>
        <c:minorUnit val="50"/>
      </c:valAx>
      <c:catAx>
        <c:axId val="112160128"/>
        <c:scaling>
          <c:orientation val="minMax"/>
        </c:scaling>
        <c:delete val="1"/>
        <c:axPos val="b"/>
        <c:numFmt formatCode="h:mm" sourceLinked="1"/>
        <c:majorTickMark val="out"/>
        <c:minorTickMark val="none"/>
        <c:tickLblPos val="nextTo"/>
        <c:crossAx val="112166016"/>
        <c:crosses val="autoZero"/>
        <c:auto val="1"/>
        <c:lblAlgn val="ctr"/>
        <c:lblOffset val="100"/>
        <c:noMultiLvlLbl val="0"/>
      </c:catAx>
      <c:valAx>
        <c:axId val="112166016"/>
        <c:scaling>
          <c:orientation val="minMax"/>
          <c:max val="100"/>
          <c:min val="0"/>
        </c:scaling>
        <c:delete val="0"/>
        <c:axPos val="r"/>
        <c:numFmt formatCode="0_ " sourceLinked="0"/>
        <c:majorTickMark val="out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2160128"/>
        <c:crosses val="max"/>
        <c:crossBetween val="between"/>
        <c:majorUnit val="2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 orientation="landscape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397546236952939E-2"/>
          <c:y val="1.605418954532524E-2"/>
          <c:w val="0.77030481985206389"/>
          <c:h val="0.8561943867446015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'自動車変動図(3)'!$J$72</c:f>
              <c:strCache>
                <c:ptCount val="1"/>
                <c:pt idx="0">
                  <c:v>大型車
計</c:v>
                </c:pt>
              </c:strCache>
            </c:strRef>
          </c:tx>
          <c:spPr>
            <a:solidFill>
              <a:srgbClr val="FF33CC"/>
            </a:solidFill>
            <a:ln w="25400">
              <a:noFill/>
            </a:ln>
          </c:spPr>
          <c:invertIfNegative val="0"/>
          <c:cat>
            <c:numRef>
              <c:f>'自動車変動図(3)'!$B$73:$B$84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'自動車変動図(3)'!$J$73:$J$84</c:f>
              <c:numCache>
                <c:formatCode>General</c:formatCode>
                <c:ptCount val="12"/>
                <c:pt idx="0">
                  <c:v>4</c:v>
                </c:pt>
                <c:pt idx="1">
                  <c:v>3</c:v>
                </c:pt>
                <c:pt idx="2">
                  <c:v>0</c:v>
                </c:pt>
                <c:pt idx="3">
                  <c:v>2</c:v>
                </c:pt>
                <c:pt idx="4">
                  <c:v>1</c:v>
                </c:pt>
                <c:pt idx="5">
                  <c:v>1</c:v>
                </c:pt>
                <c:pt idx="6">
                  <c:v>4</c:v>
                </c:pt>
                <c:pt idx="7">
                  <c:v>3</c:v>
                </c:pt>
                <c:pt idx="8">
                  <c:v>0</c:v>
                </c:pt>
                <c:pt idx="9">
                  <c:v>5</c:v>
                </c:pt>
                <c:pt idx="10">
                  <c:v>3</c:v>
                </c:pt>
                <c:pt idx="11">
                  <c:v>0</c:v>
                </c:pt>
              </c:numCache>
            </c:numRef>
          </c:val>
        </c:ser>
        <c:ser>
          <c:idx val="1"/>
          <c:order val="1"/>
          <c:tx>
            <c:strRef>
              <c:f>'自動車変動図(3)'!$I$72</c:f>
              <c:strCache>
                <c:ptCount val="1"/>
                <c:pt idx="0">
                  <c:v>小型車
計</c:v>
                </c:pt>
              </c:strCache>
            </c:strRef>
          </c:tx>
          <c:spPr>
            <a:solidFill>
              <a:srgbClr val="0070C0"/>
            </a:solidFill>
            <a:ln w="25400">
              <a:noFill/>
            </a:ln>
          </c:spPr>
          <c:invertIfNegative val="0"/>
          <c:cat>
            <c:numRef>
              <c:f>'自動車変動図(3)'!$B$73:$B$84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'自動車変動図(3)'!$I$73:$I$84</c:f>
              <c:numCache>
                <c:formatCode>General</c:formatCode>
                <c:ptCount val="12"/>
                <c:pt idx="0">
                  <c:v>14</c:v>
                </c:pt>
                <c:pt idx="1">
                  <c:v>31</c:v>
                </c:pt>
                <c:pt idx="2">
                  <c:v>22</c:v>
                </c:pt>
                <c:pt idx="3">
                  <c:v>11</c:v>
                </c:pt>
                <c:pt idx="4">
                  <c:v>14</c:v>
                </c:pt>
                <c:pt idx="5">
                  <c:v>15</c:v>
                </c:pt>
                <c:pt idx="6">
                  <c:v>22</c:v>
                </c:pt>
                <c:pt idx="7">
                  <c:v>23</c:v>
                </c:pt>
                <c:pt idx="8">
                  <c:v>18</c:v>
                </c:pt>
                <c:pt idx="9">
                  <c:v>26</c:v>
                </c:pt>
                <c:pt idx="10">
                  <c:v>18</c:v>
                </c:pt>
                <c:pt idx="11">
                  <c:v>14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11792128"/>
        <c:axId val="111794048"/>
      </c:barChart>
      <c:lineChart>
        <c:grouping val="stacked"/>
        <c:varyColors val="0"/>
        <c:ser>
          <c:idx val="3"/>
          <c:order val="2"/>
          <c:tx>
            <c:strRef>
              <c:f>'自動車変動図(3)'!$L$72</c:f>
              <c:strCache>
                <c:ptCount val="1"/>
                <c:pt idx="0">
                  <c:v>大型車
混入率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circle"/>
            <c:size val="2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'自動車変動図(3)'!$B$73:$B$84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'自動車変動図(3)'!$L$73:$L$84</c:f>
              <c:numCache>
                <c:formatCode>0.0_ </c:formatCode>
                <c:ptCount val="12"/>
                <c:pt idx="0">
                  <c:v>22.2</c:v>
                </c:pt>
                <c:pt idx="1">
                  <c:v>8.8000000000000007</c:v>
                </c:pt>
                <c:pt idx="2">
                  <c:v>0</c:v>
                </c:pt>
                <c:pt idx="3">
                  <c:v>15.4</c:v>
                </c:pt>
                <c:pt idx="4">
                  <c:v>6.7</c:v>
                </c:pt>
                <c:pt idx="5">
                  <c:v>6.3</c:v>
                </c:pt>
                <c:pt idx="6">
                  <c:v>15.4</c:v>
                </c:pt>
                <c:pt idx="7">
                  <c:v>11.5</c:v>
                </c:pt>
                <c:pt idx="8">
                  <c:v>0</c:v>
                </c:pt>
                <c:pt idx="9">
                  <c:v>16.100000000000001</c:v>
                </c:pt>
                <c:pt idx="10">
                  <c:v>14.3</c:v>
                </c:pt>
                <c:pt idx="11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795584"/>
        <c:axId val="112465024"/>
      </c:lineChart>
      <c:catAx>
        <c:axId val="111792128"/>
        <c:scaling>
          <c:orientation val="minMax"/>
        </c:scaling>
        <c:delete val="0"/>
        <c:axPos val="b"/>
        <c:numFmt formatCode="h:mm;@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15000"/>
                <a:lumOff val="85000"/>
                <a:alpha val="98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179404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11794048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bg1">
                <a:lumMod val="75000"/>
                <a:alpha val="94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1792128"/>
        <c:crosses val="autoZero"/>
        <c:crossBetween val="between"/>
        <c:majorUnit val="1000"/>
        <c:minorUnit val="50"/>
      </c:valAx>
      <c:catAx>
        <c:axId val="111795584"/>
        <c:scaling>
          <c:orientation val="minMax"/>
        </c:scaling>
        <c:delete val="1"/>
        <c:axPos val="b"/>
        <c:numFmt formatCode="h:mm" sourceLinked="1"/>
        <c:majorTickMark val="out"/>
        <c:minorTickMark val="none"/>
        <c:tickLblPos val="nextTo"/>
        <c:crossAx val="112465024"/>
        <c:crosses val="autoZero"/>
        <c:auto val="1"/>
        <c:lblAlgn val="ctr"/>
        <c:lblOffset val="100"/>
        <c:noMultiLvlLbl val="0"/>
      </c:catAx>
      <c:valAx>
        <c:axId val="112465024"/>
        <c:scaling>
          <c:orientation val="minMax"/>
          <c:max val="100"/>
          <c:min val="0"/>
        </c:scaling>
        <c:delete val="0"/>
        <c:axPos val="r"/>
        <c:numFmt formatCode="0_ " sourceLinked="0"/>
        <c:majorTickMark val="out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1795584"/>
        <c:crosses val="max"/>
        <c:crossBetween val="between"/>
        <c:majorUnit val="2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 orientation="landscape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image" Target="../media/image2.emf"/><Relationship Id="rId5" Type="http://schemas.openxmlformats.org/officeDocument/2006/relationships/image" Target="../media/image6.emf"/><Relationship Id="rId4" Type="http://schemas.openxmlformats.org/officeDocument/2006/relationships/chart" Target="../charts/chart4.xml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6" Type="http://schemas.openxmlformats.org/officeDocument/2006/relationships/image" Target="../media/image2.emf"/><Relationship Id="rId5" Type="http://schemas.openxmlformats.org/officeDocument/2006/relationships/image" Target="../media/image6.emf"/><Relationship Id="rId4" Type="http://schemas.openxmlformats.org/officeDocument/2006/relationships/chart" Target="../charts/chart8.xml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.xml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6" Type="http://schemas.openxmlformats.org/officeDocument/2006/relationships/image" Target="../media/image2.emf"/><Relationship Id="rId5" Type="http://schemas.openxmlformats.org/officeDocument/2006/relationships/image" Target="../media/image6.emf"/><Relationship Id="rId4" Type="http://schemas.openxmlformats.org/officeDocument/2006/relationships/chart" Target="../charts/chart12.xml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6" Type="http://schemas.openxmlformats.org/officeDocument/2006/relationships/image" Target="../media/image2.emf"/><Relationship Id="rId5" Type="http://schemas.openxmlformats.org/officeDocument/2006/relationships/image" Target="../media/image6.emf"/><Relationship Id="rId4" Type="http://schemas.openxmlformats.org/officeDocument/2006/relationships/chart" Target="../charts/chart16.xml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9.xml"/><Relationship Id="rId2" Type="http://schemas.openxmlformats.org/officeDocument/2006/relationships/chart" Target="../charts/chart18.xml"/><Relationship Id="rId1" Type="http://schemas.openxmlformats.org/officeDocument/2006/relationships/chart" Target="../charts/chart17.xml"/><Relationship Id="rId6" Type="http://schemas.openxmlformats.org/officeDocument/2006/relationships/image" Target="../media/image2.emf"/><Relationship Id="rId5" Type="http://schemas.openxmlformats.org/officeDocument/2006/relationships/image" Target="../media/image6.emf"/><Relationship Id="rId4" Type="http://schemas.openxmlformats.org/officeDocument/2006/relationships/chart" Target="../charts/chart20.xml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.xml"/><Relationship Id="rId2" Type="http://schemas.openxmlformats.org/officeDocument/2006/relationships/chart" Target="../charts/chart22.xml"/><Relationship Id="rId1" Type="http://schemas.openxmlformats.org/officeDocument/2006/relationships/chart" Target="../charts/chart21.xml"/><Relationship Id="rId6" Type="http://schemas.openxmlformats.org/officeDocument/2006/relationships/image" Target="../media/image2.emf"/><Relationship Id="rId5" Type="http://schemas.openxmlformats.org/officeDocument/2006/relationships/image" Target="../media/image6.emf"/><Relationship Id="rId4" Type="http://schemas.openxmlformats.org/officeDocument/2006/relationships/chart" Target="../charts/chart24.xml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emf"/><Relationship Id="rId2" Type="http://schemas.openxmlformats.org/officeDocument/2006/relationships/image" Target="../media/image6.emf"/><Relationship Id="rId1" Type="http://schemas.openxmlformats.org/officeDocument/2006/relationships/chart" Target="../charts/chart25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675525</xdr:colOff>
      <xdr:row>28</xdr:row>
      <xdr:rowOff>45785</xdr:rowOff>
    </xdr:to>
    <xdr:pic>
      <xdr:nvPicPr>
        <xdr:cNvPr id="4" name="図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152400" cy="48797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447675</xdr:colOff>
      <xdr:row>1</xdr:row>
      <xdr:rowOff>28575</xdr:rowOff>
    </xdr:from>
    <xdr:to>
      <xdr:col>11</xdr:col>
      <xdr:colOff>152400</xdr:colOff>
      <xdr:row>11</xdr:row>
      <xdr:rowOff>152400</xdr:rowOff>
    </xdr:to>
    <xdr:pic>
      <xdr:nvPicPr>
        <xdr:cNvPr id="15361" name="図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14775" y="238125"/>
          <a:ext cx="2143125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447675</xdr:colOff>
      <xdr:row>1</xdr:row>
      <xdr:rowOff>28575</xdr:rowOff>
    </xdr:from>
    <xdr:to>
      <xdr:col>11</xdr:col>
      <xdr:colOff>152400</xdr:colOff>
      <xdr:row>11</xdr:row>
      <xdr:rowOff>152400</xdr:rowOff>
    </xdr:to>
    <xdr:pic>
      <xdr:nvPicPr>
        <xdr:cNvPr id="16385" name="図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14775" y="238125"/>
          <a:ext cx="2143125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447675</xdr:colOff>
      <xdr:row>1</xdr:row>
      <xdr:rowOff>28575</xdr:rowOff>
    </xdr:from>
    <xdr:to>
      <xdr:col>11</xdr:col>
      <xdr:colOff>152400</xdr:colOff>
      <xdr:row>11</xdr:row>
      <xdr:rowOff>152400</xdr:rowOff>
    </xdr:to>
    <xdr:pic>
      <xdr:nvPicPr>
        <xdr:cNvPr id="17409" name="図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14775" y="238125"/>
          <a:ext cx="2143125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447675</xdr:colOff>
      <xdr:row>1</xdr:row>
      <xdr:rowOff>28575</xdr:rowOff>
    </xdr:from>
    <xdr:to>
      <xdr:col>11</xdr:col>
      <xdr:colOff>152400</xdr:colOff>
      <xdr:row>11</xdr:row>
      <xdr:rowOff>152400</xdr:rowOff>
    </xdr:to>
    <xdr:pic>
      <xdr:nvPicPr>
        <xdr:cNvPr id="18433" name="図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14775" y="238125"/>
          <a:ext cx="2143125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447675</xdr:colOff>
      <xdr:row>1</xdr:row>
      <xdr:rowOff>28575</xdr:rowOff>
    </xdr:from>
    <xdr:to>
      <xdr:col>11</xdr:col>
      <xdr:colOff>152400</xdr:colOff>
      <xdr:row>11</xdr:row>
      <xdr:rowOff>152400</xdr:rowOff>
    </xdr:to>
    <xdr:pic>
      <xdr:nvPicPr>
        <xdr:cNvPr id="19457" name="図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14775" y="238125"/>
          <a:ext cx="2143125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447675</xdr:colOff>
      <xdr:row>1</xdr:row>
      <xdr:rowOff>28575</xdr:rowOff>
    </xdr:from>
    <xdr:to>
      <xdr:col>11</xdr:col>
      <xdr:colOff>152400</xdr:colOff>
      <xdr:row>11</xdr:row>
      <xdr:rowOff>152400</xdr:rowOff>
    </xdr:to>
    <xdr:pic>
      <xdr:nvPicPr>
        <xdr:cNvPr id="20481" name="図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14775" y="238125"/>
          <a:ext cx="2143125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628650</xdr:colOff>
      <xdr:row>47</xdr:row>
      <xdr:rowOff>161925</xdr:rowOff>
    </xdr:to>
    <xdr:pic>
      <xdr:nvPicPr>
        <xdr:cNvPr id="35841" name="図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115050" cy="822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0</xdr:colOff>
      <xdr:row>34</xdr:row>
      <xdr:rowOff>57150</xdr:rowOff>
    </xdr:to>
    <xdr:pic>
      <xdr:nvPicPr>
        <xdr:cNvPr id="34817" name="図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172200" cy="588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447675</xdr:colOff>
      <xdr:row>1</xdr:row>
      <xdr:rowOff>28575</xdr:rowOff>
    </xdr:from>
    <xdr:to>
      <xdr:col>11</xdr:col>
      <xdr:colOff>152400</xdr:colOff>
      <xdr:row>11</xdr:row>
      <xdr:rowOff>152400</xdr:rowOff>
    </xdr:to>
    <xdr:pic>
      <xdr:nvPicPr>
        <xdr:cNvPr id="21505" name="図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14775" y="238125"/>
          <a:ext cx="2143125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447675</xdr:colOff>
      <xdr:row>1</xdr:row>
      <xdr:rowOff>28575</xdr:rowOff>
    </xdr:from>
    <xdr:to>
      <xdr:col>11</xdr:col>
      <xdr:colOff>152400</xdr:colOff>
      <xdr:row>11</xdr:row>
      <xdr:rowOff>152400</xdr:rowOff>
    </xdr:to>
    <xdr:pic>
      <xdr:nvPicPr>
        <xdr:cNvPr id="22529" name="図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14775" y="238125"/>
          <a:ext cx="2143125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447675</xdr:colOff>
      <xdr:row>1</xdr:row>
      <xdr:rowOff>28575</xdr:rowOff>
    </xdr:from>
    <xdr:to>
      <xdr:col>11</xdr:col>
      <xdr:colOff>152400</xdr:colOff>
      <xdr:row>11</xdr:row>
      <xdr:rowOff>152400</xdr:rowOff>
    </xdr:to>
    <xdr:pic>
      <xdr:nvPicPr>
        <xdr:cNvPr id="33793" name="図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14775" y="238125"/>
          <a:ext cx="2143125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447675</xdr:colOff>
      <xdr:row>1</xdr:row>
      <xdr:rowOff>28575</xdr:rowOff>
    </xdr:from>
    <xdr:to>
      <xdr:col>11</xdr:col>
      <xdr:colOff>152400</xdr:colOff>
      <xdr:row>11</xdr:row>
      <xdr:rowOff>152400</xdr:rowOff>
    </xdr:to>
    <xdr:pic>
      <xdr:nvPicPr>
        <xdr:cNvPr id="23553" name="図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14775" y="238125"/>
          <a:ext cx="2143125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447675</xdr:colOff>
      <xdr:row>1</xdr:row>
      <xdr:rowOff>28575</xdr:rowOff>
    </xdr:from>
    <xdr:to>
      <xdr:col>11</xdr:col>
      <xdr:colOff>152400</xdr:colOff>
      <xdr:row>11</xdr:row>
      <xdr:rowOff>152400</xdr:rowOff>
    </xdr:to>
    <xdr:pic>
      <xdr:nvPicPr>
        <xdr:cNvPr id="24577" name="図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14775" y="238125"/>
          <a:ext cx="2143125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447675</xdr:colOff>
      <xdr:row>1</xdr:row>
      <xdr:rowOff>28575</xdr:rowOff>
    </xdr:from>
    <xdr:to>
      <xdr:col>11</xdr:col>
      <xdr:colOff>152400</xdr:colOff>
      <xdr:row>11</xdr:row>
      <xdr:rowOff>152400</xdr:rowOff>
    </xdr:to>
    <xdr:pic>
      <xdr:nvPicPr>
        <xdr:cNvPr id="25601" name="図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14775" y="238125"/>
          <a:ext cx="2143125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447675</xdr:colOff>
      <xdr:row>1</xdr:row>
      <xdr:rowOff>28575</xdr:rowOff>
    </xdr:from>
    <xdr:to>
      <xdr:col>11</xdr:col>
      <xdr:colOff>152400</xdr:colOff>
      <xdr:row>11</xdr:row>
      <xdr:rowOff>152400</xdr:rowOff>
    </xdr:to>
    <xdr:pic>
      <xdr:nvPicPr>
        <xdr:cNvPr id="26625" name="図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14775" y="238125"/>
          <a:ext cx="2143125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447675</xdr:colOff>
      <xdr:row>1</xdr:row>
      <xdr:rowOff>28575</xdr:rowOff>
    </xdr:from>
    <xdr:to>
      <xdr:col>11</xdr:col>
      <xdr:colOff>152400</xdr:colOff>
      <xdr:row>11</xdr:row>
      <xdr:rowOff>152400</xdr:rowOff>
    </xdr:to>
    <xdr:pic>
      <xdr:nvPicPr>
        <xdr:cNvPr id="27649" name="図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14775" y="238125"/>
          <a:ext cx="2143125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447675</xdr:colOff>
      <xdr:row>1</xdr:row>
      <xdr:rowOff>28575</xdr:rowOff>
    </xdr:from>
    <xdr:to>
      <xdr:col>11</xdr:col>
      <xdr:colOff>152400</xdr:colOff>
      <xdr:row>11</xdr:row>
      <xdr:rowOff>152400</xdr:rowOff>
    </xdr:to>
    <xdr:pic>
      <xdr:nvPicPr>
        <xdr:cNvPr id="28673" name="図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14775" y="238125"/>
          <a:ext cx="2143125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447675</xdr:colOff>
      <xdr:row>1</xdr:row>
      <xdr:rowOff>28575</xdr:rowOff>
    </xdr:from>
    <xdr:to>
      <xdr:col>11</xdr:col>
      <xdr:colOff>152400</xdr:colOff>
      <xdr:row>11</xdr:row>
      <xdr:rowOff>152400</xdr:rowOff>
    </xdr:to>
    <xdr:pic>
      <xdr:nvPicPr>
        <xdr:cNvPr id="29697" name="図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14775" y="238125"/>
          <a:ext cx="2143125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447675</xdr:colOff>
      <xdr:row>1</xdr:row>
      <xdr:rowOff>28575</xdr:rowOff>
    </xdr:from>
    <xdr:to>
      <xdr:col>11</xdr:col>
      <xdr:colOff>152400</xdr:colOff>
      <xdr:row>11</xdr:row>
      <xdr:rowOff>152400</xdr:rowOff>
    </xdr:to>
    <xdr:pic>
      <xdr:nvPicPr>
        <xdr:cNvPr id="30721" name="図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14775" y="238125"/>
          <a:ext cx="2143125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447675</xdr:colOff>
      <xdr:row>1</xdr:row>
      <xdr:rowOff>28575</xdr:rowOff>
    </xdr:from>
    <xdr:to>
      <xdr:col>11</xdr:col>
      <xdr:colOff>152400</xdr:colOff>
      <xdr:row>11</xdr:row>
      <xdr:rowOff>152400</xdr:rowOff>
    </xdr:to>
    <xdr:pic>
      <xdr:nvPicPr>
        <xdr:cNvPr id="31745" name="図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14775" y="238125"/>
          <a:ext cx="2143125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447675</xdr:colOff>
      <xdr:row>1</xdr:row>
      <xdr:rowOff>28575</xdr:rowOff>
    </xdr:from>
    <xdr:to>
      <xdr:col>11</xdr:col>
      <xdr:colOff>152400</xdr:colOff>
      <xdr:row>11</xdr:row>
      <xdr:rowOff>152400</xdr:rowOff>
    </xdr:to>
    <xdr:pic>
      <xdr:nvPicPr>
        <xdr:cNvPr id="32769" name="図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14775" y="238125"/>
          <a:ext cx="2143125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76949</xdr:colOff>
      <xdr:row>8</xdr:row>
      <xdr:rowOff>89808</xdr:rowOff>
    </xdr:from>
    <xdr:to>
      <xdr:col>11</xdr:col>
      <xdr:colOff>704101</xdr:colOff>
      <xdr:row>23</xdr:row>
      <xdr:rowOff>324759</xdr:rowOff>
    </xdr:to>
    <xdr:pic>
      <xdr:nvPicPr>
        <xdr:cNvPr id="3" name="図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48399" y="1185183"/>
          <a:ext cx="7656602" cy="60928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18</xdr:row>
      <xdr:rowOff>0</xdr:rowOff>
    </xdr:from>
    <xdr:to>
      <xdr:col>9</xdr:col>
      <xdr:colOff>0</xdr:colOff>
      <xdr:row>42</xdr:row>
      <xdr:rowOff>0</xdr:rowOff>
    </xdr:to>
    <xdr:graphicFrame macro="">
      <xdr:nvGraphicFramePr>
        <xdr:cNvPr id="1025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0</xdr:colOff>
      <xdr:row>18</xdr:row>
      <xdr:rowOff>0</xdr:rowOff>
    </xdr:from>
    <xdr:to>
      <xdr:col>17</xdr:col>
      <xdr:colOff>0</xdr:colOff>
      <xdr:row>42</xdr:row>
      <xdr:rowOff>0</xdr:rowOff>
    </xdr:to>
    <xdr:graphicFrame macro="">
      <xdr:nvGraphicFramePr>
        <xdr:cNvPr id="1026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44</xdr:row>
      <xdr:rowOff>0</xdr:rowOff>
    </xdr:from>
    <xdr:to>
      <xdr:col>9</xdr:col>
      <xdr:colOff>0</xdr:colOff>
      <xdr:row>68</xdr:row>
      <xdr:rowOff>0</xdr:rowOff>
    </xdr:to>
    <xdr:graphicFrame macro="">
      <xdr:nvGraphicFramePr>
        <xdr:cNvPr id="1027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0</xdr:colOff>
      <xdr:row>44</xdr:row>
      <xdr:rowOff>0</xdr:rowOff>
    </xdr:from>
    <xdr:to>
      <xdr:col>17</xdr:col>
      <xdr:colOff>0</xdr:colOff>
      <xdr:row>68</xdr:row>
      <xdr:rowOff>0</xdr:rowOff>
    </xdr:to>
    <xdr:graphicFrame macro="">
      <xdr:nvGraphicFramePr>
        <xdr:cNvPr id="1028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</xdr:col>
      <xdr:colOff>0</xdr:colOff>
      <xdr:row>16</xdr:row>
      <xdr:rowOff>57150</xdr:rowOff>
    </xdr:from>
    <xdr:to>
      <xdr:col>7</xdr:col>
      <xdr:colOff>9525</xdr:colOff>
      <xdr:row>17</xdr:row>
      <xdr:rowOff>142875</xdr:rowOff>
    </xdr:to>
    <xdr:pic>
      <xdr:nvPicPr>
        <xdr:cNvPr id="1029" name="図 2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2533650"/>
          <a:ext cx="252412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257175</xdr:colOff>
      <xdr:row>1</xdr:row>
      <xdr:rowOff>38100</xdr:rowOff>
    </xdr:from>
    <xdr:to>
      <xdr:col>16</xdr:col>
      <xdr:colOff>161925</xdr:colOff>
      <xdr:row>15</xdr:row>
      <xdr:rowOff>104775</xdr:rowOff>
    </xdr:to>
    <xdr:pic>
      <xdr:nvPicPr>
        <xdr:cNvPr id="1030" name="図 1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4325" y="200025"/>
          <a:ext cx="2419350" cy="2228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18</xdr:row>
      <xdr:rowOff>0</xdr:rowOff>
    </xdr:from>
    <xdr:to>
      <xdr:col>9</xdr:col>
      <xdr:colOff>0</xdr:colOff>
      <xdr:row>42</xdr:row>
      <xdr:rowOff>0</xdr:rowOff>
    </xdr:to>
    <xdr:graphicFrame macro="">
      <xdr:nvGraphicFramePr>
        <xdr:cNvPr id="2049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0</xdr:colOff>
      <xdr:row>18</xdr:row>
      <xdr:rowOff>0</xdr:rowOff>
    </xdr:from>
    <xdr:to>
      <xdr:col>17</xdr:col>
      <xdr:colOff>0</xdr:colOff>
      <xdr:row>42</xdr:row>
      <xdr:rowOff>0</xdr:rowOff>
    </xdr:to>
    <xdr:graphicFrame macro="">
      <xdr:nvGraphicFramePr>
        <xdr:cNvPr id="2050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44</xdr:row>
      <xdr:rowOff>0</xdr:rowOff>
    </xdr:from>
    <xdr:to>
      <xdr:col>9</xdr:col>
      <xdr:colOff>0</xdr:colOff>
      <xdr:row>68</xdr:row>
      <xdr:rowOff>0</xdr:rowOff>
    </xdr:to>
    <xdr:graphicFrame macro="">
      <xdr:nvGraphicFramePr>
        <xdr:cNvPr id="2051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0</xdr:colOff>
      <xdr:row>44</xdr:row>
      <xdr:rowOff>0</xdr:rowOff>
    </xdr:from>
    <xdr:to>
      <xdr:col>17</xdr:col>
      <xdr:colOff>0</xdr:colOff>
      <xdr:row>68</xdr:row>
      <xdr:rowOff>0</xdr:rowOff>
    </xdr:to>
    <xdr:graphicFrame macro="">
      <xdr:nvGraphicFramePr>
        <xdr:cNvPr id="2052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</xdr:col>
      <xdr:colOff>0</xdr:colOff>
      <xdr:row>16</xdr:row>
      <xdr:rowOff>57150</xdr:rowOff>
    </xdr:from>
    <xdr:to>
      <xdr:col>7</xdr:col>
      <xdr:colOff>9525</xdr:colOff>
      <xdr:row>17</xdr:row>
      <xdr:rowOff>142875</xdr:rowOff>
    </xdr:to>
    <xdr:pic>
      <xdr:nvPicPr>
        <xdr:cNvPr id="2053" name="図 2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2533650"/>
          <a:ext cx="252412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257175</xdr:colOff>
      <xdr:row>1</xdr:row>
      <xdr:rowOff>38100</xdr:rowOff>
    </xdr:from>
    <xdr:to>
      <xdr:col>16</xdr:col>
      <xdr:colOff>161925</xdr:colOff>
      <xdr:row>15</xdr:row>
      <xdr:rowOff>104775</xdr:rowOff>
    </xdr:to>
    <xdr:pic>
      <xdr:nvPicPr>
        <xdr:cNvPr id="2054" name="図 1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4325" y="200025"/>
          <a:ext cx="2419350" cy="2228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18</xdr:row>
      <xdr:rowOff>0</xdr:rowOff>
    </xdr:from>
    <xdr:to>
      <xdr:col>9</xdr:col>
      <xdr:colOff>0</xdr:colOff>
      <xdr:row>42</xdr:row>
      <xdr:rowOff>0</xdr:rowOff>
    </xdr:to>
    <xdr:graphicFrame macro="">
      <xdr:nvGraphicFramePr>
        <xdr:cNvPr id="3073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0</xdr:colOff>
      <xdr:row>18</xdr:row>
      <xdr:rowOff>0</xdr:rowOff>
    </xdr:from>
    <xdr:to>
      <xdr:col>17</xdr:col>
      <xdr:colOff>0</xdr:colOff>
      <xdr:row>42</xdr:row>
      <xdr:rowOff>0</xdr:rowOff>
    </xdr:to>
    <xdr:graphicFrame macro="">
      <xdr:nvGraphicFramePr>
        <xdr:cNvPr id="3074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44</xdr:row>
      <xdr:rowOff>0</xdr:rowOff>
    </xdr:from>
    <xdr:to>
      <xdr:col>9</xdr:col>
      <xdr:colOff>0</xdr:colOff>
      <xdr:row>68</xdr:row>
      <xdr:rowOff>0</xdr:rowOff>
    </xdr:to>
    <xdr:graphicFrame macro="">
      <xdr:nvGraphicFramePr>
        <xdr:cNvPr id="3075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0</xdr:colOff>
      <xdr:row>44</xdr:row>
      <xdr:rowOff>0</xdr:rowOff>
    </xdr:from>
    <xdr:to>
      <xdr:col>17</xdr:col>
      <xdr:colOff>0</xdr:colOff>
      <xdr:row>68</xdr:row>
      <xdr:rowOff>0</xdr:rowOff>
    </xdr:to>
    <xdr:graphicFrame macro="">
      <xdr:nvGraphicFramePr>
        <xdr:cNvPr id="3076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</xdr:col>
      <xdr:colOff>0</xdr:colOff>
      <xdr:row>16</xdr:row>
      <xdr:rowOff>57150</xdr:rowOff>
    </xdr:from>
    <xdr:to>
      <xdr:col>7</xdr:col>
      <xdr:colOff>9525</xdr:colOff>
      <xdr:row>17</xdr:row>
      <xdr:rowOff>142875</xdr:rowOff>
    </xdr:to>
    <xdr:pic>
      <xdr:nvPicPr>
        <xdr:cNvPr id="3077" name="図 2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2533650"/>
          <a:ext cx="252412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257175</xdr:colOff>
      <xdr:row>1</xdr:row>
      <xdr:rowOff>38100</xdr:rowOff>
    </xdr:from>
    <xdr:to>
      <xdr:col>16</xdr:col>
      <xdr:colOff>161925</xdr:colOff>
      <xdr:row>15</xdr:row>
      <xdr:rowOff>104775</xdr:rowOff>
    </xdr:to>
    <xdr:pic>
      <xdr:nvPicPr>
        <xdr:cNvPr id="3078" name="図 1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4325" y="200025"/>
          <a:ext cx="2419350" cy="2228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18</xdr:row>
      <xdr:rowOff>0</xdr:rowOff>
    </xdr:from>
    <xdr:to>
      <xdr:col>9</xdr:col>
      <xdr:colOff>0</xdr:colOff>
      <xdr:row>42</xdr:row>
      <xdr:rowOff>0</xdr:rowOff>
    </xdr:to>
    <xdr:graphicFrame macro="">
      <xdr:nvGraphicFramePr>
        <xdr:cNvPr id="4097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0</xdr:colOff>
      <xdr:row>18</xdr:row>
      <xdr:rowOff>0</xdr:rowOff>
    </xdr:from>
    <xdr:to>
      <xdr:col>17</xdr:col>
      <xdr:colOff>0</xdr:colOff>
      <xdr:row>42</xdr:row>
      <xdr:rowOff>0</xdr:rowOff>
    </xdr:to>
    <xdr:graphicFrame macro="">
      <xdr:nvGraphicFramePr>
        <xdr:cNvPr id="4098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44</xdr:row>
      <xdr:rowOff>0</xdr:rowOff>
    </xdr:from>
    <xdr:to>
      <xdr:col>9</xdr:col>
      <xdr:colOff>0</xdr:colOff>
      <xdr:row>68</xdr:row>
      <xdr:rowOff>0</xdr:rowOff>
    </xdr:to>
    <xdr:graphicFrame macro="">
      <xdr:nvGraphicFramePr>
        <xdr:cNvPr id="4099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0</xdr:colOff>
      <xdr:row>44</xdr:row>
      <xdr:rowOff>0</xdr:rowOff>
    </xdr:from>
    <xdr:to>
      <xdr:col>17</xdr:col>
      <xdr:colOff>0</xdr:colOff>
      <xdr:row>68</xdr:row>
      <xdr:rowOff>0</xdr:rowOff>
    </xdr:to>
    <xdr:graphicFrame macro="">
      <xdr:nvGraphicFramePr>
        <xdr:cNvPr id="4100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</xdr:col>
      <xdr:colOff>0</xdr:colOff>
      <xdr:row>16</xdr:row>
      <xdr:rowOff>57150</xdr:rowOff>
    </xdr:from>
    <xdr:to>
      <xdr:col>7</xdr:col>
      <xdr:colOff>9525</xdr:colOff>
      <xdr:row>17</xdr:row>
      <xdr:rowOff>142875</xdr:rowOff>
    </xdr:to>
    <xdr:pic>
      <xdr:nvPicPr>
        <xdr:cNvPr id="4101" name="図 2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2533650"/>
          <a:ext cx="252412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257175</xdr:colOff>
      <xdr:row>1</xdr:row>
      <xdr:rowOff>38100</xdr:rowOff>
    </xdr:from>
    <xdr:to>
      <xdr:col>16</xdr:col>
      <xdr:colOff>161925</xdr:colOff>
      <xdr:row>15</xdr:row>
      <xdr:rowOff>104775</xdr:rowOff>
    </xdr:to>
    <xdr:pic>
      <xdr:nvPicPr>
        <xdr:cNvPr id="4102" name="図 1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4325" y="200025"/>
          <a:ext cx="2419350" cy="2228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18</xdr:row>
      <xdr:rowOff>0</xdr:rowOff>
    </xdr:from>
    <xdr:to>
      <xdr:col>9</xdr:col>
      <xdr:colOff>0</xdr:colOff>
      <xdr:row>42</xdr:row>
      <xdr:rowOff>0</xdr:rowOff>
    </xdr:to>
    <xdr:graphicFrame macro="">
      <xdr:nvGraphicFramePr>
        <xdr:cNvPr id="5121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0</xdr:colOff>
      <xdr:row>18</xdr:row>
      <xdr:rowOff>0</xdr:rowOff>
    </xdr:from>
    <xdr:to>
      <xdr:col>17</xdr:col>
      <xdr:colOff>0</xdr:colOff>
      <xdr:row>42</xdr:row>
      <xdr:rowOff>0</xdr:rowOff>
    </xdr:to>
    <xdr:graphicFrame macro="">
      <xdr:nvGraphicFramePr>
        <xdr:cNvPr id="5122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44</xdr:row>
      <xdr:rowOff>0</xdr:rowOff>
    </xdr:from>
    <xdr:to>
      <xdr:col>9</xdr:col>
      <xdr:colOff>0</xdr:colOff>
      <xdr:row>68</xdr:row>
      <xdr:rowOff>0</xdr:rowOff>
    </xdr:to>
    <xdr:graphicFrame macro="">
      <xdr:nvGraphicFramePr>
        <xdr:cNvPr id="5123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0</xdr:colOff>
      <xdr:row>44</xdr:row>
      <xdr:rowOff>0</xdr:rowOff>
    </xdr:from>
    <xdr:to>
      <xdr:col>17</xdr:col>
      <xdr:colOff>0</xdr:colOff>
      <xdr:row>68</xdr:row>
      <xdr:rowOff>0</xdr:rowOff>
    </xdr:to>
    <xdr:graphicFrame macro="">
      <xdr:nvGraphicFramePr>
        <xdr:cNvPr id="5124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</xdr:col>
      <xdr:colOff>0</xdr:colOff>
      <xdr:row>16</xdr:row>
      <xdr:rowOff>57150</xdr:rowOff>
    </xdr:from>
    <xdr:to>
      <xdr:col>7</xdr:col>
      <xdr:colOff>9525</xdr:colOff>
      <xdr:row>17</xdr:row>
      <xdr:rowOff>142875</xdr:rowOff>
    </xdr:to>
    <xdr:pic>
      <xdr:nvPicPr>
        <xdr:cNvPr id="5125" name="図 2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2533650"/>
          <a:ext cx="252412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257175</xdr:colOff>
      <xdr:row>1</xdr:row>
      <xdr:rowOff>38100</xdr:rowOff>
    </xdr:from>
    <xdr:to>
      <xdr:col>16</xdr:col>
      <xdr:colOff>161925</xdr:colOff>
      <xdr:row>15</xdr:row>
      <xdr:rowOff>104775</xdr:rowOff>
    </xdr:to>
    <xdr:pic>
      <xdr:nvPicPr>
        <xdr:cNvPr id="5126" name="図 1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4325" y="200025"/>
          <a:ext cx="2419350" cy="2228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18</xdr:row>
      <xdr:rowOff>0</xdr:rowOff>
    </xdr:from>
    <xdr:to>
      <xdr:col>9</xdr:col>
      <xdr:colOff>0</xdr:colOff>
      <xdr:row>42</xdr:row>
      <xdr:rowOff>0</xdr:rowOff>
    </xdr:to>
    <xdr:graphicFrame macro="">
      <xdr:nvGraphicFramePr>
        <xdr:cNvPr id="6145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0</xdr:colOff>
      <xdr:row>18</xdr:row>
      <xdr:rowOff>0</xdr:rowOff>
    </xdr:from>
    <xdr:to>
      <xdr:col>17</xdr:col>
      <xdr:colOff>0</xdr:colOff>
      <xdr:row>42</xdr:row>
      <xdr:rowOff>0</xdr:rowOff>
    </xdr:to>
    <xdr:graphicFrame macro="">
      <xdr:nvGraphicFramePr>
        <xdr:cNvPr id="6146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44</xdr:row>
      <xdr:rowOff>0</xdr:rowOff>
    </xdr:from>
    <xdr:to>
      <xdr:col>9</xdr:col>
      <xdr:colOff>0</xdr:colOff>
      <xdr:row>68</xdr:row>
      <xdr:rowOff>0</xdr:rowOff>
    </xdr:to>
    <xdr:graphicFrame macro="">
      <xdr:nvGraphicFramePr>
        <xdr:cNvPr id="6147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0</xdr:colOff>
      <xdr:row>44</xdr:row>
      <xdr:rowOff>0</xdr:rowOff>
    </xdr:from>
    <xdr:to>
      <xdr:col>17</xdr:col>
      <xdr:colOff>0</xdr:colOff>
      <xdr:row>68</xdr:row>
      <xdr:rowOff>0</xdr:rowOff>
    </xdr:to>
    <xdr:graphicFrame macro="">
      <xdr:nvGraphicFramePr>
        <xdr:cNvPr id="6148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</xdr:col>
      <xdr:colOff>0</xdr:colOff>
      <xdr:row>16</xdr:row>
      <xdr:rowOff>57150</xdr:rowOff>
    </xdr:from>
    <xdr:to>
      <xdr:col>7</xdr:col>
      <xdr:colOff>9525</xdr:colOff>
      <xdr:row>17</xdr:row>
      <xdr:rowOff>142875</xdr:rowOff>
    </xdr:to>
    <xdr:pic>
      <xdr:nvPicPr>
        <xdr:cNvPr id="6149" name="図 2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2533650"/>
          <a:ext cx="252412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257175</xdr:colOff>
      <xdr:row>1</xdr:row>
      <xdr:rowOff>38100</xdr:rowOff>
    </xdr:from>
    <xdr:to>
      <xdr:col>16</xdr:col>
      <xdr:colOff>161925</xdr:colOff>
      <xdr:row>15</xdr:row>
      <xdr:rowOff>104775</xdr:rowOff>
    </xdr:to>
    <xdr:pic>
      <xdr:nvPicPr>
        <xdr:cNvPr id="6150" name="図 1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4325" y="200025"/>
          <a:ext cx="2419350" cy="2228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18</xdr:row>
      <xdr:rowOff>0</xdr:rowOff>
    </xdr:from>
    <xdr:to>
      <xdr:col>9</xdr:col>
      <xdr:colOff>0</xdr:colOff>
      <xdr:row>42</xdr:row>
      <xdr:rowOff>0</xdr:rowOff>
    </xdr:to>
    <xdr:graphicFrame macro="">
      <xdr:nvGraphicFramePr>
        <xdr:cNvPr id="7169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16</xdr:row>
      <xdr:rowOff>57150</xdr:rowOff>
    </xdr:from>
    <xdr:to>
      <xdr:col>7</xdr:col>
      <xdr:colOff>9525</xdr:colOff>
      <xdr:row>17</xdr:row>
      <xdr:rowOff>142875</xdr:rowOff>
    </xdr:to>
    <xdr:pic>
      <xdr:nvPicPr>
        <xdr:cNvPr id="7170" name="図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2533650"/>
          <a:ext cx="252412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257175</xdr:colOff>
      <xdr:row>1</xdr:row>
      <xdr:rowOff>38100</xdr:rowOff>
    </xdr:from>
    <xdr:to>
      <xdr:col>16</xdr:col>
      <xdr:colOff>161925</xdr:colOff>
      <xdr:row>15</xdr:row>
      <xdr:rowOff>104775</xdr:rowOff>
    </xdr:to>
    <xdr:pic>
      <xdr:nvPicPr>
        <xdr:cNvPr id="7171" name="図 1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4325" y="200025"/>
          <a:ext cx="2419350" cy="2228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447675</xdr:colOff>
      <xdr:row>1</xdr:row>
      <xdr:rowOff>28575</xdr:rowOff>
    </xdr:from>
    <xdr:to>
      <xdr:col>11</xdr:col>
      <xdr:colOff>152400</xdr:colOff>
      <xdr:row>11</xdr:row>
      <xdr:rowOff>152400</xdr:rowOff>
    </xdr:to>
    <xdr:pic>
      <xdr:nvPicPr>
        <xdr:cNvPr id="9217" name="図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14775" y="238125"/>
          <a:ext cx="2143125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447675</xdr:colOff>
      <xdr:row>1</xdr:row>
      <xdr:rowOff>28575</xdr:rowOff>
    </xdr:from>
    <xdr:to>
      <xdr:col>11</xdr:col>
      <xdr:colOff>152400</xdr:colOff>
      <xdr:row>11</xdr:row>
      <xdr:rowOff>152400</xdr:rowOff>
    </xdr:to>
    <xdr:pic>
      <xdr:nvPicPr>
        <xdr:cNvPr id="10241" name="図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14775" y="238125"/>
          <a:ext cx="2143125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447675</xdr:colOff>
      <xdr:row>1</xdr:row>
      <xdr:rowOff>28575</xdr:rowOff>
    </xdr:from>
    <xdr:to>
      <xdr:col>11</xdr:col>
      <xdr:colOff>152400</xdr:colOff>
      <xdr:row>11</xdr:row>
      <xdr:rowOff>152400</xdr:rowOff>
    </xdr:to>
    <xdr:pic>
      <xdr:nvPicPr>
        <xdr:cNvPr id="11265" name="図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14775" y="238125"/>
          <a:ext cx="2143125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447675</xdr:colOff>
      <xdr:row>1</xdr:row>
      <xdr:rowOff>28575</xdr:rowOff>
    </xdr:from>
    <xdr:to>
      <xdr:col>11</xdr:col>
      <xdr:colOff>152400</xdr:colOff>
      <xdr:row>11</xdr:row>
      <xdr:rowOff>152400</xdr:rowOff>
    </xdr:to>
    <xdr:pic>
      <xdr:nvPicPr>
        <xdr:cNvPr id="12289" name="図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14775" y="238125"/>
          <a:ext cx="2143125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447675</xdr:colOff>
      <xdr:row>1</xdr:row>
      <xdr:rowOff>28575</xdr:rowOff>
    </xdr:from>
    <xdr:to>
      <xdr:col>11</xdr:col>
      <xdr:colOff>152400</xdr:colOff>
      <xdr:row>11</xdr:row>
      <xdr:rowOff>152400</xdr:rowOff>
    </xdr:to>
    <xdr:pic>
      <xdr:nvPicPr>
        <xdr:cNvPr id="13313" name="図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14775" y="238125"/>
          <a:ext cx="2143125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447675</xdr:colOff>
      <xdr:row>1</xdr:row>
      <xdr:rowOff>28575</xdr:rowOff>
    </xdr:from>
    <xdr:to>
      <xdr:col>11</xdr:col>
      <xdr:colOff>152400</xdr:colOff>
      <xdr:row>11</xdr:row>
      <xdr:rowOff>152400</xdr:rowOff>
    </xdr:to>
    <xdr:pic>
      <xdr:nvPicPr>
        <xdr:cNvPr id="14337" name="図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14775" y="238125"/>
          <a:ext cx="2143125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ユーザー定義 1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FF33CC"/>
      </a:accent1>
      <a:accent2>
        <a:srgbClr val="0070C0"/>
      </a:accent2>
      <a:accent3>
        <a:srgbClr val="A5A5A5"/>
      </a:accent3>
      <a:accent4>
        <a:srgbClr val="FF0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view="pageBreakPreview" zoomScale="160" zoomScaleNormal="100" zoomScaleSheetLayoutView="160" workbookViewId="0">
      <selection activeCell="N27" sqref="N27"/>
    </sheetView>
  </sheetViews>
  <sheetFormatPr defaultRowHeight="13.5" x14ac:dyDescent="0.15"/>
  <sheetData/>
  <phoneticPr fontId="20"/>
  <printOptions horizontalCentered="1"/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N54"/>
  <sheetViews>
    <sheetView showGridLines="0" zoomScaleNormal="100" zoomScaleSheetLayoutView="100" workbookViewId="0">
      <selection activeCell="D9" sqref="D9"/>
    </sheetView>
  </sheetViews>
  <sheetFormatPr defaultColWidth="8" defaultRowHeight="16.5" customHeight="1" x14ac:dyDescent="0.15"/>
  <cols>
    <col min="1" max="1" width="2.5" style="71" customWidth="1"/>
    <col min="2" max="2" width="5.5" style="72" customWidth="1"/>
    <col min="3" max="3" width="5.5" style="71" customWidth="1"/>
    <col min="4" max="12" width="8" style="71" customWidth="1"/>
    <col min="13" max="250" width="7.5" style="71" customWidth="1"/>
    <col min="251" max="16384" width="8" style="71"/>
  </cols>
  <sheetData>
    <row r="2" spans="2:14" ht="18" customHeight="1" x14ac:dyDescent="0.15">
      <c r="B2" s="140" t="s">
        <v>120</v>
      </c>
      <c r="G2" s="139"/>
      <c r="H2" s="138"/>
      <c r="I2" s="137"/>
      <c r="J2" s="137"/>
      <c r="K2" s="137"/>
      <c r="L2" s="136"/>
      <c r="M2" s="135"/>
    </row>
    <row r="3" spans="2:14" ht="14.45" customHeight="1" x14ac:dyDescent="0.15">
      <c r="B3" s="71"/>
      <c r="G3" s="134"/>
      <c r="H3" s="130"/>
      <c r="I3" s="73"/>
      <c r="J3" s="73"/>
      <c r="K3" s="73"/>
      <c r="L3" s="129"/>
    </row>
    <row r="4" spans="2:14" ht="14.45" customHeight="1" x14ac:dyDescent="0.15">
      <c r="B4" s="71"/>
      <c r="G4" s="216" t="s">
        <v>119</v>
      </c>
      <c r="H4" s="130"/>
      <c r="I4" s="73"/>
      <c r="J4" s="73"/>
      <c r="K4" s="73"/>
      <c r="L4" s="129"/>
    </row>
    <row r="5" spans="2:14" ht="14.45" customHeight="1" x14ac:dyDescent="0.15">
      <c r="B5" s="128" t="s">
        <v>118</v>
      </c>
      <c r="C5" s="128"/>
      <c r="D5" s="128" t="s">
        <v>117</v>
      </c>
      <c r="G5" s="216"/>
      <c r="H5" s="130"/>
      <c r="I5" s="73"/>
      <c r="J5" s="73"/>
      <c r="K5" s="73"/>
      <c r="L5" s="129"/>
    </row>
    <row r="6" spans="2:14" ht="14.45" customHeight="1" x14ac:dyDescent="0.15">
      <c r="B6" s="128"/>
      <c r="C6" s="128"/>
      <c r="D6" s="132" t="s">
        <v>116</v>
      </c>
      <c r="G6" s="216"/>
      <c r="H6" s="130"/>
      <c r="I6" s="73"/>
      <c r="J6" s="73"/>
      <c r="K6" s="73"/>
      <c r="L6" s="129"/>
    </row>
    <row r="7" spans="2:14" ht="14.45" customHeight="1" x14ac:dyDescent="0.15">
      <c r="B7" s="128"/>
      <c r="C7" s="128"/>
      <c r="D7" s="128"/>
      <c r="G7" s="216"/>
      <c r="H7" s="130"/>
      <c r="I7" s="73"/>
      <c r="J7" s="73"/>
      <c r="K7" s="73"/>
      <c r="L7" s="129"/>
    </row>
    <row r="8" spans="2:14" ht="14.45" customHeight="1" x14ac:dyDescent="0.15">
      <c r="B8" s="128" t="s">
        <v>115</v>
      </c>
      <c r="C8" s="128"/>
      <c r="D8" s="128" t="s">
        <v>239</v>
      </c>
      <c r="G8" s="216"/>
      <c r="H8" s="130"/>
      <c r="I8" s="73"/>
      <c r="J8" s="73"/>
      <c r="K8" s="73"/>
      <c r="L8" s="129"/>
    </row>
    <row r="9" spans="2:14" ht="14.45" customHeight="1" x14ac:dyDescent="0.15">
      <c r="B9" s="133"/>
      <c r="C9" s="128"/>
      <c r="D9" s="132" t="s">
        <v>114</v>
      </c>
      <c r="G9" s="216"/>
      <c r="H9" s="130"/>
      <c r="I9" s="73"/>
      <c r="J9" s="73"/>
      <c r="K9" s="73"/>
      <c r="L9" s="129"/>
    </row>
    <row r="10" spans="2:14" ht="14.45" customHeight="1" x14ac:dyDescent="0.15">
      <c r="B10" s="128"/>
      <c r="C10" s="128"/>
      <c r="D10" s="128"/>
      <c r="G10" s="216"/>
      <c r="H10" s="130"/>
      <c r="I10" s="73"/>
      <c r="J10" s="73"/>
      <c r="K10" s="73"/>
      <c r="L10" s="129"/>
    </row>
    <row r="11" spans="2:14" ht="14.45" customHeight="1" x14ac:dyDescent="0.15">
      <c r="B11" s="128" t="s">
        <v>113</v>
      </c>
      <c r="C11" s="128"/>
      <c r="D11" s="128" t="s">
        <v>27</v>
      </c>
      <c r="G11" s="131"/>
      <c r="H11" s="130"/>
      <c r="I11" s="73"/>
      <c r="J11" s="73"/>
      <c r="K11" s="73"/>
      <c r="L11" s="129"/>
      <c r="N11" s="73"/>
    </row>
    <row r="12" spans="2:14" ht="14.45" customHeight="1" x14ac:dyDescent="0.15">
      <c r="B12" s="128"/>
      <c r="C12" s="128"/>
      <c r="D12" s="128"/>
      <c r="G12" s="127"/>
      <c r="H12" s="126"/>
      <c r="I12" s="125"/>
      <c r="J12" s="125"/>
      <c r="K12" s="125"/>
      <c r="L12" s="124"/>
      <c r="N12" s="73"/>
    </row>
    <row r="13" spans="2:14" ht="14.45" customHeight="1" x14ac:dyDescent="0.15">
      <c r="L13" s="123" t="s">
        <v>112</v>
      </c>
      <c r="N13" s="73"/>
    </row>
    <row r="14" spans="2:14" ht="28.9" customHeight="1" x14ac:dyDescent="0.15">
      <c r="B14" s="122"/>
      <c r="C14" s="121" t="s">
        <v>111</v>
      </c>
      <c r="D14" s="217" t="s">
        <v>41</v>
      </c>
      <c r="E14" s="218"/>
      <c r="F14" s="218"/>
      <c r="G14" s="218"/>
      <c r="H14" s="218"/>
      <c r="I14" s="218"/>
      <c r="J14" s="218"/>
      <c r="K14" s="218"/>
      <c r="L14" s="219"/>
    </row>
    <row r="15" spans="2:14" ht="28.9" customHeight="1" x14ac:dyDescent="0.15">
      <c r="B15" s="120" t="s">
        <v>110</v>
      </c>
      <c r="C15" s="119" t="s">
        <v>109</v>
      </c>
      <c r="D15" s="118" t="s">
        <v>18</v>
      </c>
      <c r="E15" s="117" t="s">
        <v>19</v>
      </c>
      <c r="F15" s="117" t="s">
        <v>20</v>
      </c>
      <c r="G15" s="117" t="s">
        <v>10</v>
      </c>
      <c r="H15" s="117" t="s">
        <v>21</v>
      </c>
      <c r="I15" s="117" t="s">
        <v>22</v>
      </c>
      <c r="J15" s="117" t="s">
        <v>23</v>
      </c>
      <c r="K15" s="117" t="s">
        <v>24</v>
      </c>
      <c r="L15" s="116" t="s">
        <v>25</v>
      </c>
    </row>
    <row r="16" spans="2:14" ht="14.45" customHeight="1" x14ac:dyDescent="0.15">
      <c r="B16" s="107" t="s">
        <v>154</v>
      </c>
      <c r="C16" s="106"/>
      <c r="D16" s="105">
        <v>10</v>
      </c>
      <c r="E16" s="104">
        <v>3</v>
      </c>
      <c r="F16" s="104">
        <v>2</v>
      </c>
      <c r="G16" s="104">
        <v>0</v>
      </c>
      <c r="H16" s="104">
        <f t="shared" ref="H16:H21" si="0">SUM(D16:E16)</f>
        <v>13</v>
      </c>
      <c r="I16" s="104">
        <f t="shared" ref="I16:I21" si="1">SUM(F16:G16)</f>
        <v>2</v>
      </c>
      <c r="J16" s="104">
        <f t="shared" ref="J16:J21" si="2">SUM(H16:I16)</f>
        <v>15</v>
      </c>
      <c r="K16" s="103">
        <f t="shared" ref="K16:K52" si="3">IF(J16=0,0,ROUND(I16/J16*100,1))</f>
        <v>13.3</v>
      </c>
      <c r="L16" s="102">
        <f t="shared" ref="L16:L52" si="4">IF(J16=0,0,ROUND(J16/$J$52*100,1))</f>
        <v>2.2999999999999998</v>
      </c>
    </row>
    <row r="17" spans="2:12" ht="14.45" customHeight="1" x14ac:dyDescent="0.15">
      <c r="B17" s="101" t="s">
        <v>153</v>
      </c>
      <c r="C17" s="100"/>
      <c r="D17" s="99">
        <v>6</v>
      </c>
      <c r="E17" s="98">
        <v>2</v>
      </c>
      <c r="F17" s="98">
        <v>2</v>
      </c>
      <c r="G17" s="98">
        <v>0</v>
      </c>
      <c r="H17" s="98">
        <f t="shared" si="0"/>
        <v>8</v>
      </c>
      <c r="I17" s="98">
        <f t="shared" si="1"/>
        <v>2</v>
      </c>
      <c r="J17" s="98">
        <f t="shared" si="2"/>
        <v>10</v>
      </c>
      <c r="K17" s="97">
        <f t="shared" si="3"/>
        <v>20</v>
      </c>
      <c r="L17" s="96">
        <f t="shared" si="4"/>
        <v>1.5</v>
      </c>
    </row>
    <row r="18" spans="2:12" ht="14.45" customHeight="1" x14ac:dyDescent="0.15">
      <c r="B18" s="101" t="s">
        <v>152</v>
      </c>
      <c r="C18" s="100"/>
      <c r="D18" s="99">
        <v>14</v>
      </c>
      <c r="E18" s="98">
        <v>5</v>
      </c>
      <c r="F18" s="98">
        <v>4</v>
      </c>
      <c r="G18" s="98">
        <v>0</v>
      </c>
      <c r="H18" s="98">
        <f t="shared" si="0"/>
        <v>19</v>
      </c>
      <c r="I18" s="98">
        <f t="shared" si="1"/>
        <v>4</v>
      </c>
      <c r="J18" s="98">
        <f t="shared" si="2"/>
        <v>23</v>
      </c>
      <c r="K18" s="97">
        <f t="shared" si="3"/>
        <v>17.399999999999999</v>
      </c>
      <c r="L18" s="96">
        <f t="shared" si="4"/>
        <v>3.5</v>
      </c>
    </row>
    <row r="19" spans="2:12" ht="14.45" customHeight="1" x14ac:dyDescent="0.15">
      <c r="B19" s="101" t="s">
        <v>151</v>
      </c>
      <c r="C19" s="100"/>
      <c r="D19" s="99">
        <v>8</v>
      </c>
      <c r="E19" s="98">
        <v>3</v>
      </c>
      <c r="F19" s="98">
        <v>1</v>
      </c>
      <c r="G19" s="98">
        <v>0</v>
      </c>
      <c r="H19" s="98">
        <f t="shared" si="0"/>
        <v>11</v>
      </c>
      <c r="I19" s="98">
        <f t="shared" si="1"/>
        <v>1</v>
      </c>
      <c r="J19" s="98">
        <f t="shared" si="2"/>
        <v>12</v>
      </c>
      <c r="K19" s="97">
        <f t="shared" si="3"/>
        <v>8.3000000000000007</v>
      </c>
      <c r="L19" s="96">
        <f t="shared" si="4"/>
        <v>1.8</v>
      </c>
    </row>
    <row r="20" spans="2:12" ht="14.45" customHeight="1" x14ac:dyDescent="0.15">
      <c r="B20" s="101" t="s">
        <v>150</v>
      </c>
      <c r="C20" s="100"/>
      <c r="D20" s="99">
        <v>11</v>
      </c>
      <c r="E20" s="98">
        <v>1</v>
      </c>
      <c r="F20" s="98">
        <v>3</v>
      </c>
      <c r="G20" s="98">
        <v>0</v>
      </c>
      <c r="H20" s="98">
        <f t="shared" si="0"/>
        <v>12</v>
      </c>
      <c r="I20" s="98">
        <f t="shared" si="1"/>
        <v>3</v>
      </c>
      <c r="J20" s="98">
        <f t="shared" si="2"/>
        <v>15</v>
      </c>
      <c r="K20" s="97">
        <f t="shared" si="3"/>
        <v>20</v>
      </c>
      <c r="L20" s="96">
        <f t="shared" si="4"/>
        <v>2.2999999999999998</v>
      </c>
    </row>
    <row r="21" spans="2:12" ht="14.45" customHeight="1" x14ac:dyDescent="0.15">
      <c r="B21" s="95" t="s">
        <v>149</v>
      </c>
      <c r="C21" s="94"/>
      <c r="D21" s="93">
        <v>8</v>
      </c>
      <c r="E21" s="92">
        <v>2</v>
      </c>
      <c r="F21" s="92">
        <v>0</v>
      </c>
      <c r="G21" s="92">
        <v>0</v>
      </c>
      <c r="H21" s="92">
        <f t="shared" si="0"/>
        <v>10</v>
      </c>
      <c r="I21" s="92">
        <f t="shared" si="1"/>
        <v>0</v>
      </c>
      <c r="J21" s="92">
        <f t="shared" si="2"/>
        <v>10</v>
      </c>
      <c r="K21" s="91">
        <f t="shared" si="3"/>
        <v>0</v>
      </c>
      <c r="L21" s="90">
        <f t="shared" si="4"/>
        <v>1.5</v>
      </c>
    </row>
    <row r="22" spans="2:12" ht="14.45" customHeight="1" thickBot="1" x14ac:dyDescent="0.2">
      <c r="B22" s="89" t="s">
        <v>102</v>
      </c>
      <c r="C22" s="88"/>
      <c r="D22" s="87">
        <f t="shared" ref="D22:J22" si="5">SUBTOTAL(9,D16:D21)</f>
        <v>57</v>
      </c>
      <c r="E22" s="86">
        <f t="shared" si="5"/>
        <v>16</v>
      </c>
      <c r="F22" s="86">
        <f t="shared" si="5"/>
        <v>12</v>
      </c>
      <c r="G22" s="86">
        <f t="shared" si="5"/>
        <v>0</v>
      </c>
      <c r="H22" s="86">
        <f t="shared" si="5"/>
        <v>73</v>
      </c>
      <c r="I22" s="86">
        <f t="shared" si="5"/>
        <v>12</v>
      </c>
      <c r="J22" s="86">
        <f t="shared" si="5"/>
        <v>85</v>
      </c>
      <c r="K22" s="85">
        <f t="shared" si="3"/>
        <v>14.1</v>
      </c>
      <c r="L22" s="84">
        <f t="shared" si="4"/>
        <v>12.8</v>
      </c>
    </row>
    <row r="23" spans="2:12" ht="14.45" customHeight="1" thickTop="1" x14ac:dyDescent="0.15">
      <c r="B23" s="107" t="s">
        <v>101</v>
      </c>
      <c r="C23" s="106"/>
      <c r="D23" s="105">
        <v>4</v>
      </c>
      <c r="E23" s="104">
        <v>3</v>
      </c>
      <c r="F23" s="104">
        <v>2</v>
      </c>
      <c r="G23" s="104">
        <v>0</v>
      </c>
      <c r="H23" s="104">
        <f t="shared" ref="H23:H28" si="6">SUM(D23:E23)</f>
        <v>7</v>
      </c>
      <c r="I23" s="104">
        <f t="shared" ref="I23:I28" si="7">SUM(F23:G23)</f>
        <v>2</v>
      </c>
      <c r="J23" s="104">
        <f t="shared" ref="J23:J28" si="8">SUM(H23:I23)</f>
        <v>9</v>
      </c>
      <c r="K23" s="103">
        <f t="shared" si="3"/>
        <v>22.2</v>
      </c>
      <c r="L23" s="102">
        <f t="shared" si="4"/>
        <v>1.4</v>
      </c>
    </row>
    <row r="24" spans="2:12" ht="14.45" customHeight="1" x14ac:dyDescent="0.15">
      <c r="B24" s="101" t="s">
        <v>100</v>
      </c>
      <c r="C24" s="100"/>
      <c r="D24" s="99">
        <v>12</v>
      </c>
      <c r="E24" s="98">
        <v>0</v>
      </c>
      <c r="F24" s="98">
        <v>1</v>
      </c>
      <c r="G24" s="98">
        <v>0</v>
      </c>
      <c r="H24" s="98">
        <f t="shared" si="6"/>
        <v>12</v>
      </c>
      <c r="I24" s="98">
        <f t="shared" si="7"/>
        <v>1</v>
      </c>
      <c r="J24" s="98">
        <f t="shared" si="8"/>
        <v>13</v>
      </c>
      <c r="K24" s="97">
        <f t="shared" si="3"/>
        <v>7.7</v>
      </c>
      <c r="L24" s="96">
        <f t="shared" si="4"/>
        <v>2</v>
      </c>
    </row>
    <row r="25" spans="2:12" ht="14.45" customHeight="1" x14ac:dyDescent="0.15">
      <c r="B25" s="101" t="s">
        <v>99</v>
      </c>
      <c r="C25" s="100"/>
      <c r="D25" s="99">
        <v>9</v>
      </c>
      <c r="E25" s="98">
        <v>1</v>
      </c>
      <c r="F25" s="98">
        <v>0</v>
      </c>
      <c r="G25" s="98">
        <v>0</v>
      </c>
      <c r="H25" s="98">
        <f t="shared" si="6"/>
        <v>10</v>
      </c>
      <c r="I25" s="98">
        <f t="shared" si="7"/>
        <v>0</v>
      </c>
      <c r="J25" s="98">
        <f t="shared" si="8"/>
        <v>10</v>
      </c>
      <c r="K25" s="97">
        <f t="shared" si="3"/>
        <v>0</v>
      </c>
      <c r="L25" s="96">
        <f t="shared" si="4"/>
        <v>1.5</v>
      </c>
    </row>
    <row r="26" spans="2:12" ht="14.45" customHeight="1" x14ac:dyDescent="0.15">
      <c r="B26" s="101" t="s">
        <v>98</v>
      </c>
      <c r="C26" s="100"/>
      <c r="D26" s="99">
        <v>6</v>
      </c>
      <c r="E26" s="98">
        <v>0</v>
      </c>
      <c r="F26" s="98">
        <v>1</v>
      </c>
      <c r="G26" s="98">
        <v>0</v>
      </c>
      <c r="H26" s="98">
        <f t="shared" si="6"/>
        <v>6</v>
      </c>
      <c r="I26" s="98">
        <f t="shared" si="7"/>
        <v>1</v>
      </c>
      <c r="J26" s="98">
        <f t="shared" si="8"/>
        <v>7</v>
      </c>
      <c r="K26" s="97">
        <f t="shared" si="3"/>
        <v>14.3</v>
      </c>
      <c r="L26" s="96">
        <f t="shared" si="4"/>
        <v>1.1000000000000001</v>
      </c>
    </row>
    <row r="27" spans="2:12" ht="14.45" customHeight="1" x14ac:dyDescent="0.15">
      <c r="B27" s="101" t="s">
        <v>97</v>
      </c>
      <c r="C27" s="100"/>
      <c r="D27" s="99">
        <v>5</v>
      </c>
      <c r="E27" s="98">
        <v>2</v>
      </c>
      <c r="F27" s="98">
        <v>3</v>
      </c>
      <c r="G27" s="98">
        <v>0</v>
      </c>
      <c r="H27" s="98">
        <f t="shared" si="6"/>
        <v>7</v>
      </c>
      <c r="I27" s="98">
        <f t="shared" si="7"/>
        <v>3</v>
      </c>
      <c r="J27" s="98">
        <f t="shared" si="8"/>
        <v>10</v>
      </c>
      <c r="K27" s="97">
        <f t="shared" si="3"/>
        <v>30</v>
      </c>
      <c r="L27" s="96">
        <f t="shared" si="4"/>
        <v>1.5</v>
      </c>
    </row>
    <row r="28" spans="2:12" ht="14.45" customHeight="1" x14ac:dyDescent="0.15">
      <c r="B28" s="95" t="s">
        <v>148</v>
      </c>
      <c r="C28" s="94"/>
      <c r="D28" s="93">
        <v>3</v>
      </c>
      <c r="E28" s="92">
        <v>0</v>
      </c>
      <c r="F28" s="92">
        <v>2</v>
      </c>
      <c r="G28" s="92">
        <v>0</v>
      </c>
      <c r="H28" s="92">
        <f t="shared" si="6"/>
        <v>3</v>
      </c>
      <c r="I28" s="92">
        <f t="shared" si="7"/>
        <v>2</v>
      </c>
      <c r="J28" s="92">
        <f t="shared" si="8"/>
        <v>5</v>
      </c>
      <c r="K28" s="91">
        <f t="shared" si="3"/>
        <v>40</v>
      </c>
      <c r="L28" s="90">
        <f t="shared" si="4"/>
        <v>0.8</v>
      </c>
    </row>
    <row r="29" spans="2:12" ht="14.45" customHeight="1" thickBot="1" x14ac:dyDescent="0.2">
      <c r="B29" s="89" t="s">
        <v>95</v>
      </c>
      <c r="C29" s="88"/>
      <c r="D29" s="87">
        <f t="shared" ref="D29:J29" si="9">SUBTOTAL(9,D23:D28)</f>
        <v>39</v>
      </c>
      <c r="E29" s="86">
        <f t="shared" si="9"/>
        <v>6</v>
      </c>
      <c r="F29" s="86">
        <f t="shared" si="9"/>
        <v>9</v>
      </c>
      <c r="G29" s="86">
        <f t="shared" si="9"/>
        <v>0</v>
      </c>
      <c r="H29" s="86">
        <f t="shared" si="9"/>
        <v>45</v>
      </c>
      <c r="I29" s="86">
        <f t="shared" si="9"/>
        <v>9</v>
      </c>
      <c r="J29" s="86">
        <f t="shared" si="9"/>
        <v>54</v>
      </c>
      <c r="K29" s="85">
        <f t="shared" si="3"/>
        <v>16.7</v>
      </c>
      <c r="L29" s="84">
        <f t="shared" si="4"/>
        <v>8.1999999999999993</v>
      </c>
    </row>
    <row r="30" spans="2:12" ht="14.45" customHeight="1" thickTop="1" x14ac:dyDescent="0.15">
      <c r="B30" s="115" t="s">
        <v>147</v>
      </c>
      <c r="C30" s="114"/>
      <c r="D30" s="81">
        <v>28</v>
      </c>
      <c r="E30" s="80">
        <v>19</v>
      </c>
      <c r="F30" s="80">
        <v>17</v>
      </c>
      <c r="G30" s="80">
        <v>0</v>
      </c>
      <c r="H30" s="80">
        <f t="shared" ref="H30:H43" si="10">SUM(D30:E30)</f>
        <v>47</v>
      </c>
      <c r="I30" s="80">
        <f t="shared" ref="I30:I43" si="11">SUM(F30:G30)</f>
        <v>17</v>
      </c>
      <c r="J30" s="80">
        <f t="shared" ref="J30:J43" si="12">SUM(H30:I30)</f>
        <v>64</v>
      </c>
      <c r="K30" s="79">
        <f t="shared" si="3"/>
        <v>26.6</v>
      </c>
      <c r="L30" s="78">
        <f t="shared" si="4"/>
        <v>9.6999999999999993</v>
      </c>
    </row>
    <row r="31" spans="2:12" ht="14.45" customHeight="1" x14ac:dyDescent="0.15">
      <c r="B31" s="113" t="s">
        <v>146</v>
      </c>
      <c r="C31" s="112"/>
      <c r="D31" s="111">
        <v>17</v>
      </c>
      <c r="E31" s="110">
        <v>14</v>
      </c>
      <c r="F31" s="110">
        <v>18</v>
      </c>
      <c r="G31" s="110">
        <v>0</v>
      </c>
      <c r="H31" s="110">
        <f t="shared" si="10"/>
        <v>31</v>
      </c>
      <c r="I31" s="110">
        <f t="shared" si="11"/>
        <v>18</v>
      </c>
      <c r="J31" s="110">
        <f t="shared" si="12"/>
        <v>49</v>
      </c>
      <c r="K31" s="109">
        <f t="shared" si="3"/>
        <v>36.700000000000003</v>
      </c>
      <c r="L31" s="108">
        <f t="shared" si="4"/>
        <v>7.4</v>
      </c>
    </row>
    <row r="32" spans="2:12" ht="14.45" customHeight="1" x14ac:dyDescent="0.15">
      <c r="B32" s="113" t="s">
        <v>145</v>
      </c>
      <c r="C32" s="112"/>
      <c r="D32" s="111">
        <v>22</v>
      </c>
      <c r="E32" s="110">
        <v>4</v>
      </c>
      <c r="F32" s="110">
        <v>7</v>
      </c>
      <c r="G32" s="110">
        <v>0</v>
      </c>
      <c r="H32" s="110">
        <f t="shared" si="10"/>
        <v>26</v>
      </c>
      <c r="I32" s="110">
        <f t="shared" si="11"/>
        <v>7</v>
      </c>
      <c r="J32" s="110">
        <f t="shared" si="12"/>
        <v>33</v>
      </c>
      <c r="K32" s="109">
        <f t="shared" si="3"/>
        <v>21.2</v>
      </c>
      <c r="L32" s="108">
        <f t="shared" si="4"/>
        <v>5</v>
      </c>
    </row>
    <row r="33" spans="2:12" ht="14.45" customHeight="1" x14ac:dyDescent="0.15">
      <c r="B33" s="113" t="s">
        <v>144</v>
      </c>
      <c r="C33" s="112"/>
      <c r="D33" s="111">
        <v>15</v>
      </c>
      <c r="E33" s="110">
        <v>3</v>
      </c>
      <c r="F33" s="110">
        <v>7</v>
      </c>
      <c r="G33" s="110">
        <v>0</v>
      </c>
      <c r="H33" s="110">
        <f t="shared" si="10"/>
        <v>18</v>
      </c>
      <c r="I33" s="110">
        <f t="shared" si="11"/>
        <v>7</v>
      </c>
      <c r="J33" s="110">
        <f t="shared" si="12"/>
        <v>25</v>
      </c>
      <c r="K33" s="109">
        <f t="shared" si="3"/>
        <v>28</v>
      </c>
      <c r="L33" s="108">
        <f t="shared" si="4"/>
        <v>3.8</v>
      </c>
    </row>
    <row r="34" spans="2:12" ht="14.45" customHeight="1" x14ac:dyDescent="0.15">
      <c r="B34" s="113" t="s">
        <v>143</v>
      </c>
      <c r="C34" s="112"/>
      <c r="D34" s="111">
        <v>16</v>
      </c>
      <c r="E34" s="110">
        <v>10</v>
      </c>
      <c r="F34" s="110">
        <v>16</v>
      </c>
      <c r="G34" s="110">
        <v>0</v>
      </c>
      <c r="H34" s="110">
        <f t="shared" si="10"/>
        <v>26</v>
      </c>
      <c r="I34" s="110">
        <f t="shared" si="11"/>
        <v>16</v>
      </c>
      <c r="J34" s="110">
        <f t="shared" si="12"/>
        <v>42</v>
      </c>
      <c r="K34" s="109">
        <f t="shared" si="3"/>
        <v>38.1</v>
      </c>
      <c r="L34" s="108">
        <f t="shared" si="4"/>
        <v>6.3</v>
      </c>
    </row>
    <row r="35" spans="2:12" ht="14.45" customHeight="1" x14ac:dyDescent="0.15">
      <c r="B35" s="113" t="s">
        <v>142</v>
      </c>
      <c r="C35" s="112"/>
      <c r="D35" s="111">
        <v>37</v>
      </c>
      <c r="E35" s="110">
        <v>10</v>
      </c>
      <c r="F35" s="110">
        <v>8</v>
      </c>
      <c r="G35" s="110">
        <v>0</v>
      </c>
      <c r="H35" s="110">
        <f t="shared" si="10"/>
        <v>47</v>
      </c>
      <c r="I35" s="110">
        <f t="shared" si="11"/>
        <v>8</v>
      </c>
      <c r="J35" s="110">
        <f t="shared" si="12"/>
        <v>55</v>
      </c>
      <c r="K35" s="109">
        <f t="shared" si="3"/>
        <v>14.5</v>
      </c>
      <c r="L35" s="108">
        <f t="shared" si="4"/>
        <v>8.3000000000000007</v>
      </c>
    </row>
    <row r="36" spans="2:12" ht="14.45" customHeight="1" x14ac:dyDescent="0.15">
      <c r="B36" s="113" t="s">
        <v>141</v>
      </c>
      <c r="C36" s="112"/>
      <c r="D36" s="111">
        <v>26</v>
      </c>
      <c r="E36" s="110">
        <v>2</v>
      </c>
      <c r="F36" s="110">
        <v>19</v>
      </c>
      <c r="G36" s="110">
        <v>0</v>
      </c>
      <c r="H36" s="110">
        <f t="shared" si="10"/>
        <v>28</v>
      </c>
      <c r="I36" s="110">
        <f t="shared" si="11"/>
        <v>19</v>
      </c>
      <c r="J36" s="110">
        <f t="shared" si="12"/>
        <v>47</v>
      </c>
      <c r="K36" s="109">
        <f t="shared" si="3"/>
        <v>40.4</v>
      </c>
      <c r="L36" s="108">
        <f t="shared" si="4"/>
        <v>7.1</v>
      </c>
    </row>
    <row r="37" spans="2:12" ht="14.45" customHeight="1" x14ac:dyDescent="0.15">
      <c r="B37" s="113" t="s">
        <v>140</v>
      </c>
      <c r="C37" s="112"/>
      <c r="D37" s="111">
        <v>20</v>
      </c>
      <c r="E37" s="110">
        <v>18</v>
      </c>
      <c r="F37" s="110">
        <v>21</v>
      </c>
      <c r="G37" s="110">
        <v>0</v>
      </c>
      <c r="H37" s="110">
        <f t="shared" si="10"/>
        <v>38</v>
      </c>
      <c r="I37" s="110">
        <f t="shared" si="11"/>
        <v>21</v>
      </c>
      <c r="J37" s="110">
        <f t="shared" si="12"/>
        <v>59</v>
      </c>
      <c r="K37" s="109">
        <f t="shared" si="3"/>
        <v>35.6</v>
      </c>
      <c r="L37" s="108">
        <f t="shared" si="4"/>
        <v>8.9</v>
      </c>
    </row>
    <row r="38" spans="2:12" ht="14.45" customHeight="1" x14ac:dyDescent="0.15">
      <c r="B38" s="107" t="s">
        <v>86</v>
      </c>
      <c r="C38" s="106"/>
      <c r="D38" s="105">
        <v>4</v>
      </c>
      <c r="E38" s="104">
        <v>6</v>
      </c>
      <c r="F38" s="104">
        <v>3</v>
      </c>
      <c r="G38" s="104">
        <v>0</v>
      </c>
      <c r="H38" s="104">
        <f t="shared" si="10"/>
        <v>10</v>
      </c>
      <c r="I38" s="104">
        <f t="shared" si="11"/>
        <v>3</v>
      </c>
      <c r="J38" s="104">
        <f t="shared" si="12"/>
        <v>13</v>
      </c>
      <c r="K38" s="103">
        <f t="shared" si="3"/>
        <v>23.1</v>
      </c>
      <c r="L38" s="102">
        <f t="shared" si="4"/>
        <v>2</v>
      </c>
    </row>
    <row r="39" spans="2:12" ht="14.45" customHeight="1" x14ac:dyDescent="0.15">
      <c r="B39" s="101" t="s">
        <v>85</v>
      </c>
      <c r="C39" s="100"/>
      <c r="D39" s="99">
        <v>9</v>
      </c>
      <c r="E39" s="98">
        <v>5</v>
      </c>
      <c r="F39" s="98">
        <v>3</v>
      </c>
      <c r="G39" s="98">
        <v>0</v>
      </c>
      <c r="H39" s="98">
        <f t="shared" si="10"/>
        <v>14</v>
      </c>
      <c r="I39" s="98">
        <f t="shared" si="11"/>
        <v>3</v>
      </c>
      <c r="J39" s="98">
        <f t="shared" si="12"/>
        <v>17</v>
      </c>
      <c r="K39" s="97">
        <f t="shared" si="3"/>
        <v>17.600000000000001</v>
      </c>
      <c r="L39" s="96">
        <f t="shared" si="4"/>
        <v>2.6</v>
      </c>
    </row>
    <row r="40" spans="2:12" ht="14.45" customHeight="1" x14ac:dyDescent="0.15">
      <c r="B40" s="101" t="s">
        <v>84</v>
      </c>
      <c r="C40" s="100"/>
      <c r="D40" s="99">
        <v>3</v>
      </c>
      <c r="E40" s="98">
        <v>2</v>
      </c>
      <c r="F40" s="98">
        <v>1</v>
      </c>
      <c r="G40" s="98">
        <v>0</v>
      </c>
      <c r="H40" s="98">
        <f t="shared" si="10"/>
        <v>5</v>
      </c>
      <c r="I40" s="98">
        <f t="shared" si="11"/>
        <v>1</v>
      </c>
      <c r="J40" s="98">
        <f t="shared" si="12"/>
        <v>6</v>
      </c>
      <c r="K40" s="97">
        <f t="shared" si="3"/>
        <v>16.7</v>
      </c>
      <c r="L40" s="96">
        <f t="shared" si="4"/>
        <v>0.9</v>
      </c>
    </row>
    <row r="41" spans="2:12" ht="14.45" customHeight="1" x14ac:dyDescent="0.15">
      <c r="B41" s="101" t="s">
        <v>83</v>
      </c>
      <c r="C41" s="100"/>
      <c r="D41" s="99">
        <v>8</v>
      </c>
      <c r="E41" s="98">
        <v>3</v>
      </c>
      <c r="F41" s="98">
        <v>1</v>
      </c>
      <c r="G41" s="98">
        <v>0</v>
      </c>
      <c r="H41" s="98">
        <f t="shared" si="10"/>
        <v>11</v>
      </c>
      <c r="I41" s="98">
        <f t="shared" si="11"/>
        <v>1</v>
      </c>
      <c r="J41" s="98">
        <f t="shared" si="12"/>
        <v>12</v>
      </c>
      <c r="K41" s="97">
        <f t="shared" si="3"/>
        <v>8.3000000000000007</v>
      </c>
      <c r="L41" s="96">
        <f t="shared" si="4"/>
        <v>1.8</v>
      </c>
    </row>
    <row r="42" spans="2:12" ht="14.45" customHeight="1" x14ac:dyDescent="0.15">
      <c r="B42" s="101" t="s">
        <v>82</v>
      </c>
      <c r="C42" s="100"/>
      <c r="D42" s="99">
        <v>7</v>
      </c>
      <c r="E42" s="98">
        <v>5</v>
      </c>
      <c r="F42" s="98">
        <v>0</v>
      </c>
      <c r="G42" s="98">
        <v>0</v>
      </c>
      <c r="H42" s="98">
        <f t="shared" si="10"/>
        <v>12</v>
      </c>
      <c r="I42" s="98">
        <f t="shared" si="11"/>
        <v>0</v>
      </c>
      <c r="J42" s="98">
        <f t="shared" si="12"/>
        <v>12</v>
      </c>
      <c r="K42" s="97">
        <f t="shared" si="3"/>
        <v>0</v>
      </c>
      <c r="L42" s="96">
        <f t="shared" si="4"/>
        <v>1.8</v>
      </c>
    </row>
    <row r="43" spans="2:12" ht="14.45" customHeight="1" x14ac:dyDescent="0.15">
      <c r="B43" s="95" t="s">
        <v>139</v>
      </c>
      <c r="C43" s="94"/>
      <c r="D43" s="93">
        <v>4</v>
      </c>
      <c r="E43" s="92">
        <v>2</v>
      </c>
      <c r="F43" s="92">
        <v>1</v>
      </c>
      <c r="G43" s="92">
        <v>0</v>
      </c>
      <c r="H43" s="92">
        <f t="shared" si="10"/>
        <v>6</v>
      </c>
      <c r="I43" s="92">
        <f t="shared" si="11"/>
        <v>1</v>
      </c>
      <c r="J43" s="92">
        <f t="shared" si="12"/>
        <v>7</v>
      </c>
      <c r="K43" s="91">
        <f t="shared" si="3"/>
        <v>14.3</v>
      </c>
      <c r="L43" s="90">
        <f t="shared" si="4"/>
        <v>1.1000000000000001</v>
      </c>
    </row>
    <row r="44" spans="2:12" ht="14.45" customHeight="1" thickBot="1" x14ac:dyDescent="0.2">
      <c r="B44" s="89" t="s">
        <v>80</v>
      </c>
      <c r="C44" s="88"/>
      <c r="D44" s="87">
        <f t="shared" ref="D44:J44" si="13">SUBTOTAL(9,D38:D43)</f>
        <v>35</v>
      </c>
      <c r="E44" s="86">
        <f t="shared" si="13"/>
        <v>23</v>
      </c>
      <c r="F44" s="86">
        <f t="shared" si="13"/>
        <v>9</v>
      </c>
      <c r="G44" s="86">
        <f t="shared" si="13"/>
        <v>0</v>
      </c>
      <c r="H44" s="86">
        <f t="shared" si="13"/>
        <v>58</v>
      </c>
      <c r="I44" s="86">
        <f t="shared" si="13"/>
        <v>9</v>
      </c>
      <c r="J44" s="86">
        <f t="shared" si="13"/>
        <v>67</v>
      </c>
      <c r="K44" s="85">
        <f t="shared" si="3"/>
        <v>13.4</v>
      </c>
      <c r="L44" s="84">
        <f t="shared" si="4"/>
        <v>10.1</v>
      </c>
    </row>
    <row r="45" spans="2:12" ht="14.45" customHeight="1" thickTop="1" x14ac:dyDescent="0.15">
      <c r="B45" s="107" t="s">
        <v>79</v>
      </c>
      <c r="C45" s="106"/>
      <c r="D45" s="105">
        <v>10</v>
      </c>
      <c r="E45" s="104">
        <v>4</v>
      </c>
      <c r="F45" s="104">
        <v>1</v>
      </c>
      <c r="G45" s="104">
        <v>0</v>
      </c>
      <c r="H45" s="104">
        <f t="shared" ref="H45:H50" si="14">SUM(D45:E45)</f>
        <v>14</v>
      </c>
      <c r="I45" s="104">
        <f t="shared" ref="I45:I50" si="15">SUM(F45:G45)</f>
        <v>1</v>
      </c>
      <c r="J45" s="104">
        <f t="shared" ref="J45:J50" si="16">SUM(H45:I45)</f>
        <v>15</v>
      </c>
      <c r="K45" s="103">
        <f t="shared" si="3"/>
        <v>6.7</v>
      </c>
      <c r="L45" s="102">
        <f t="shared" si="4"/>
        <v>2.2999999999999998</v>
      </c>
    </row>
    <row r="46" spans="2:12" ht="14.45" customHeight="1" x14ac:dyDescent="0.15">
      <c r="B46" s="101" t="s">
        <v>78</v>
      </c>
      <c r="C46" s="100"/>
      <c r="D46" s="99">
        <v>9</v>
      </c>
      <c r="E46" s="98">
        <v>1</v>
      </c>
      <c r="F46" s="98">
        <v>2</v>
      </c>
      <c r="G46" s="98">
        <v>0</v>
      </c>
      <c r="H46" s="98">
        <f t="shared" si="14"/>
        <v>10</v>
      </c>
      <c r="I46" s="98">
        <f t="shared" si="15"/>
        <v>2</v>
      </c>
      <c r="J46" s="98">
        <f t="shared" si="16"/>
        <v>12</v>
      </c>
      <c r="K46" s="97">
        <f t="shared" si="3"/>
        <v>16.7</v>
      </c>
      <c r="L46" s="96">
        <f t="shared" si="4"/>
        <v>1.8</v>
      </c>
    </row>
    <row r="47" spans="2:12" ht="14.45" customHeight="1" x14ac:dyDescent="0.15">
      <c r="B47" s="101" t="s">
        <v>77</v>
      </c>
      <c r="C47" s="100"/>
      <c r="D47" s="99">
        <v>16</v>
      </c>
      <c r="E47" s="98">
        <v>0</v>
      </c>
      <c r="F47" s="98">
        <v>0</v>
      </c>
      <c r="G47" s="98">
        <v>0</v>
      </c>
      <c r="H47" s="98">
        <f t="shared" si="14"/>
        <v>16</v>
      </c>
      <c r="I47" s="98">
        <f t="shared" si="15"/>
        <v>0</v>
      </c>
      <c r="J47" s="98">
        <f t="shared" si="16"/>
        <v>16</v>
      </c>
      <c r="K47" s="97">
        <f t="shared" si="3"/>
        <v>0</v>
      </c>
      <c r="L47" s="96">
        <f t="shared" si="4"/>
        <v>2.4</v>
      </c>
    </row>
    <row r="48" spans="2:12" ht="14.45" customHeight="1" x14ac:dyDescent="0.15">
      <c r="B48" s="101" t="s">
        <v>76</v>
      </c>
      <c r="C48" s="100"/>
      <c r="D48" s="99">
        <v>8</v>
      </c>
      <c r="E48" s="98">
        <v>3</v>
      </c>
      <c r="F48" s="98">
        <v>2</v>
      </c>
      <c r="G48" s="98">
        <v>0</v>
      </c>
      <c r="H48" s="98">
        <f t="shared" si="14"/>
        <v>11</v>
      </c>
      <c r="I48" s="98">
        <f t="shared" si="15"/>
        <v>2</v>
      </c>
      <c r="J48" s="98">
        <f t="shared" si="16"/>
        <v>13</v>
      </c>
      <c r="K48" s="97">
        <f t="shared" si="3"/>
        <v>15.4</v>
      </c>
      <c r="L48" s="96">
        <f t="shared" si="4"/>
        <v>2</v>
      </c>
    </row>
    <row r="49" spans="2:13" ht="14.45" customHeight="1" x14ac:dyDescent="0.15">
      <c r="B49" s="101" t="s">
        <v>75</v>
      </c>
      <c r="C49" s="100"/>
      <c r="D49" s="99">
        <v>6</v>
      </c>
      <c r="E49" s="98">
        <v>2</v>
      </c>
      <c r="F49" s="98">
        <v>1</v>
      </c>
      <c r="G49" s="98">
        <v>0</v>
      </c>
      <c r="H49" s="98">
        <f t="shared" si="14"/>
        <v>8</v>
      </c>
      <c r="I49" s="98">
        <f t="shared" si="15"/>
        <v>1</v>
      </c>
      <c r="J49" s="98">
        <f t="shared" si="16"/>
        <v>9</v>
      </c>
      <c r="K49" s="97">
        <f t="shared" si="3"/>
        <v>11.1</v>
      </c>
      <c r="L49" s="96">
        <f t="shared" si="4"/>
        <v>1.4</v>
      </c>
    </row>
    <row r="50" spans="2:13" ht="14.45" customHeight="1" x14ac:dyDescent="0.15">
      <c r="B50" s="95" t="s">
        <v>138</v>
      </c>
      <c r="C50" s="94"/>
      <c r="D50" s="93">
        <v>15</v>
      </c>
      <c r="E50" s="92">
        <v>1</v>
      </c>
      <c r="F50" s="92">
        <v>1</v>
      </c>
      <c r="G50" s="92">
        <v>0</v>
      </c>
      <c r="H50" s="92">
        <f t="shared" si="14"/>
        <v>16</v>
      </c>
      <c r="I50" s="92">
        <f t="shared" si="15"/>
        <v>1</v>
      </c>
      <c r="J50" s="92">
        <f t="shared" si="16"/>
        <v>17</v>
      </c>
      <c r="K50" s="91">
        <f t="shared" si="3"/>
        <v>5.9</v>
      </c>
      <c r="L50" s="90">
        <f t="shared" si="4"/>
        <v>2.6</v>
      </c>
    </row>
    <row r="51" spans="2:13" ht="14.45" customHeight="1" thickBot="1" x14ac:dyDescent="0.2">
      <c r="B51" s="89" t="s">
        <v>73</v>
      </c>
      <c r="C51" s="88"/>
      <c r="D51" s="87">
        <f t="shared" ref="D51:J51" si="17">SUBTOTAL(9,D45:D50)</f>
        <v>64</v>
      </c>
      <c r="E51" s="86">
        <f t="shared" si="17"/>
        <v>11</v>
      </c>
      <c r="F51" s="86">
        <f t="shared" si="17"/>
        <v>7</v>
      </c>
      <c r="G51" s="86">
        <f t="shared" si="17"/>
        <v>0</v>
      </c>
      <c r="H51" s="86">
        <f t="shared" si="17"/>
        <v>75</v>
      </c>
      <c r="I51" s="86">
        <f t="shared" si="17"/>
        <v>7</v>
      </c>
      <c r="J51" s="86">
        <f t="shared" si="17"/>
        <v>82</v>
      </c>
      <c r="K51" s="85">
        <f t="shared" si="3"/>
        <v>8.5</v>
      </c>
      <c r="L51" s="84">
        <f t="shared" si="4"/>
        <v>12.4</v>
      </c>
    </row>
    <row r="52" spans="2:13" ht="14.45" customHeight="1" thickTop="1" x14ac:dyDescent="0.15">
      <c r="B52" s="83" t="s">
        <v>13</v>
      </c>
      <c r="C52" s="82"/>
      <c r="D52" s="81">
        <f t="shared" ref="D52:J52" si="18">SUBTOTAL(9,D16:D51)</f>
        <v>376</v>
      </c>
      <c r="E52" s="80">
        <f t="shared" si="18"/>
        <v>136</v>
      </c>
      <c r="F52" s="80">
        <f t="shared" si="18"/>
        <v>150</v>
      </c>
      <c r="G52" s="80">
        <f t="shared" si="18"/>
        <v>0</v>
      </c>
      <c r="H52" s="80">
        <f t="shared" si="18"/>
        <v>512</v>
      </c>
      <c r="I52" s="80">
        <f t="shared" si="18"/>
        <v>150</v>
      </c>
      <c r="J52" s="80">
        <f t="shared" si="18"/>
        <v>662</v>
      </c>
      <c r="K52" s="79">
        <f t="shared" si="3"/>
        <v>22.7</v>
      </c>
      <c r="L52" s="78">
        <f t="shared" si="4"/>
        <v>100</v>
      </c>
    </row>
    <row r="53" spans="2:13" ht="15" customHeight="1" x14ac:dyDescent="0.15">
      <c r="B53" s="77"/>
      <c r="C53" s="77"/>
      <c r="D53" s="76"/>
      <c r="E53" s="76"/>
      <c r="F53" s="76"/>
      <c r="G53" s="76"/>
      <c r="H53" s="76"/>
      <c r="I53" s="76"/>
      <c r="J53" s="76"/>
      <c r="K53" s="75"/>
      <c r="L53" s="75"/>
    </row>
    <row r="54" spans="2:13" ht="16.5" customHeight="1" x14ac:dyDescent="0.15">
      <c r="B54" s="74"/>
      <c r="C54" s="73"/>
      <c r="D54" s="73"/>
      <c r="E54" s="73"/>
      <c r="F54" s="73"/>
      <c r="G54" s="73"/>
      <c r="H54" s="73"/>
      <c r="I54" s="73"/>
      <c r="J54" s="73"/>
      <c r="K54" s="73"/>
      <c r="L54" s="73"/>
      <c r="M54" s="73"/>
    </row>
  </sheetData>
  <mergeCells count="2">
    <mergeCell ref="G4:G10"/>
    <mergeCell ref="D14:L14"/>
  </mergeCells>
  <phoneticPr fontId="1"/>
  <printOptions horizontalCentered="1"/>
  <pageMargins left="0.78740157480314965" right="0.78740157480314965" top="0.78740157480314965" bottom="0.70866141732283472" header="0.31496062992125984" footer="0.31496062992125984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N54"/>
  <sheetViews>
    <sheetView showGridLines="0" zoomScaleNormal="100" zoomScaleSheetLayoutView="100" workbookViewId="0">
      <selection activeCell="D9" sqref="D9"/>
    </sheetView>
  </sheetViews>
  <sheetFormatPr defaultColWidth="8" defaultRowHeight="16.5" customHeight="1" x14ac:dyDescent="0.15"/>
  <cols>
    <col min="1" max="1" width="2.5" style="71" customWidth="1"/>
    <col min="2" max="2" width="5.5" style="72" customWidth="1"/>
    <col min="3" max="3" width="5.5" style="71" customWidth="1"/>
    <col min="4" max="12" width="8" style="71" customWidth="1"/>
    <col min="13" max="250" width="7.5" style="71" customWidth="1"/>
    <col min="251" max="16384" width="8" style="71"/>
  </cols>
  <sheetData>
    <row r="2" spans="2:14" ht="18" customHeight="1" x14ac:dyDescent="0.15">
      <c r="B2" s="140" t="s">
        <v>120</v>
      </c>
      <c r="G2" s="139"/>
      <c r="H2" s="138"/>
      <c r="I2" s="137"/>
      <c r="J2" s="137"/>
      <c r="K2" s="137"/>
      <c r="L2" s="136"/>
      <c r="M2" s="135"/>
    </row>
    <row r="3" spans="2:14" ht="14.45" customHeight="1" x14ac:dyDescent="0.15">
      <c r="B3" s="71"/>
      <c r="G3" s="134"/>
      <c r="H3" s="130"/>
      <c r="I3" s="73"/>
      <c r="J3" s="73"/>
      <c r="K3" s="73"/>
      <c r="L3" s="129"/>
    </row>
    <row r="4" spans="2:14" ht="14.45" customHeight="1" x14ac:dyDescent="0.15">
      <c r="B4" s="71"/>
      <c r="G4" s="216" t="s">
        <v>119</v>
      </c>
      <c r="H4" s="130"/>
      <c r="I4" s="73"/>
      <c r="J4" s="73"/>
      <c r="K4" s="73"/>
      <c r="L4" s="129"/>
    </row>
    <row r="5" spans="2:14" ht="14.45" customHeight="1" x14ac:dyDescent="0.15">
      <c r="B5" s="128" t="s">
        <v>118</v>
      </c>
      <c r="C5" s="128"/>
      <c r="D5" s="128" t="s">
        <v>117</v>
      </c>
      <c r="G5" s="216"/>
      <c r="H5" s="130"/>
      <c r="I5" s="73"/>
      <c r="J5" s="73"/>
      <c r="K5" s="73"/>
      <c r="L5" s="129"/>
    </row>
    <row r="6" spans="2:14" ht="14.45" customHeight="1" x14ac:dyDescent="0.15">
      <c r="B6" s="128"/>
      <c r="C6" s="128"/>
      <c r="D6" s="132" t="s">
        <v>116</v>
      </c>
      <c r="G6" s="216"/>
      <c r="H6" s="130"/>
      <c r="I6" s="73"/>
      <c r="J6" s="73"/>
      <c r="K6" s="73"/>
      <c r="L6" s="129"/>
    </row>
    <row r="7" spans="2:14" ht="14.45" customHeight="1" x14ac:dyDescent="0.15">
      <c r="B7" s="128"/>
      <c r="C7" s="128"/>
      <c r="D7" s="128"/>
      <c r="G7" s="216"/>
      <c r="H7" s="130"/>
      <c r="I7" s="73"/>
      <c r="J7" s="73"/>
      <c r="K7" s="73"/>
      <c r="L7" s="129"/>
    </row>
    <row r="8" spans="2:14" ht="14.45" customHeight="1" x14ac:dyDescent="0.15">
      <c r="B8" s="128" t="s">
        <v>115</v>
      </c>
      <c r="C8" s="128"/>
      <c r="D8" s="128" t="s">
        <v>239</v>
      </c>
      <c r="G8" s="216"/>
      <c r="H8" s="130"/>
      <c r="I8" s="73"/>
      <c r="J8" s="73"/>
      <c r="K8" s="73"/>
      <c r="L8" s="129"/>
    </row>
    <row r="9" spans="2:14" ht="14.45" customHeight="1" x14ac:dyDescent="0.15">
      <c r="B9" s="133"/>
      <c r="C9" s="128"/>
      <c r="D9" s="132" t="s">
        <v>114</v>
      </c>
      <c r="G9" s="216"/>
      <c r="H9" s="130"/>
      <c r="I9" s="73"/>
      <c r="J9" s="73"/>
      <c r="K9" s="73"/>
      <c r="L9" s="129"/>
    </row>
    <row r="10" spans="2:14" ht="14.45" customHeight="1" x14ac:dyDescent="0.15">
      <c r="B10" s="128"/>
      <c r="C10" s="128"/>
      <c r="D10" s="128"/>
      <c r="G10" s="216"/>
      <c r="H10" s="130"/>
      <c r="I10" s="73"/>
      <c r="J10" s="73"/>
      <c r="K10" s="73"/>
      <c r="L10" s="129"/>
    </row>
    <row r="11" spans="2:14" ht="14.45" customHeight="1" x14ac:dyDescent="0.15">
      <c r="B11" s="128" t="s">
        <v>113</v>
      </c>
      <c r="C11" s="128"/>
      <c r="D11" s="128" t="s">
        <v>27</v>
      </c>
      <c r="G11" s="131"/>
      <c r="H11" s="130"/>
      <c r="I11" s="73"/>
      <c r="J11" s="73"/>
      <c r="K11" s="73"/>
      <c r="L11" s="129"/>
      <c r="N11" s="73"/>
    </row>
    <row r="12" spans="2:14" ht="14.45" customHeight="1" x14ac:dyDescent="0.15">
      <c r="B12" s="128"/>
      <c r="C12" s="128"/>
      <c r="D12" s="128"/>
      <c r="G12" s="127"/>
      <c r="H12" s="126"/>
      <c r="I12" s="125"/>
      <c r="J12" s="125"/>
      <c r="K12" s="125"/>
      <c r="L12" s="124"/>
      <c r="N12" s="73"/>
    </row>
    <row r="13" spans="2:14" ht="14.45" customHeight="1" x14ac:dyDescent="0.15">
      <c r="L13" s="123" t="s">
        <v>112</v>
      </c>
      <c r="N13" s="73"/>
    </row>
    <row r="14" spans="2:14" ht="28.9" customHeight="1" x14ac:dyDescent="0.15">
      <c r="B14" s="122"/>
      <c r="C14" s="121" t="s">
        <v>111</v>
      </c>
      <c r="D14" s="217" t="s">
        <v>42</v>
      </c>
      <c r="E14" s="218"/>
      <c r="F14" s="218"/>
      <c r="G14" s="218"/>
      <c r="H14" s="218"/>
      <c r="I14" s="218"/>
      <c r="J14" s="218"/>
      <c r="K14" s="218"/>
      <c r="L14" s="219"/>
    </row>
    <row r="15" spans="2:14" ht="28.9" customHeight="1" x14ac:dyDescent="0.15">
      <c r="B15" s="120" t="s">
        <v>110</v>
      </c>
      <c r="C15" s="119" t="s">
        <v>109</v>
      </c>
      <c r="D15" s="118" t="s">
        <v>18</v>
      </c>
      <c r="E15" s="117" t="s">
        <v>19</v>
      </c>
      <c r="F15" s="117" t="s">
        <v>20</v>
      </c>
      <c r="G15" s="117" t="s">
        <v>10</v>
      </c>
      <c r="H15" s="117" t="s">
        <v>21</v>
      </c>
      <c r="I15" s="117" t="s">
        <v>22</v>
      </c>
      <c r="J15" s="117" t="s">
        <v>23</v>
      </c>
      <c r="K15" s="117" t="s">
        <v>24</v>
      </c>
      <c r="L15" s="116" t="s">
        <v>25</v>
      </c>
    </row>
    <row r="16" spans="2:14" ht="14.45" customHeight="1" x14ac:dyDescent="0.15">
      <c r="B16" s="107" t="s">
        <v>171</v>
      </c>
      <c r="C16" s="106"/>
      <c r="D16" s="105">
        <v>17</v>
      </c>
      <c r="E16" s="104">
        <v>4</v>
      </c>
      <c r="F16" s="104">
        <v>2</v>
      </c>
      <c r="G16" s="104">
        <v>0</v>
      </c>
      <c r="H16" s="104">
        <f t="shared" ref="H16:H21" si="0">SUM(D16:E16)</f>
        <v>21</v>
      </c>
      <c r="I16" s="104">
        <f t="shared" ref="I16:I21" si="1">SUM(F16:G16)</f>
        <v>2</v>
      </c>
      <c r="J16" s="104">
        <f t="shared" ref="J16:J21" si="2">SUM(H16:I16)</f>
        <v>23</v>
      </c>
      <c r="K16" s="103">
        <f t="shared" ref="K16:K52" si="3">IF(J16=0,0,ROUND(I16/J16*100,1))</f>
        <v>8.6999999999999993</v>
      </c>
      <c r="L16" s="102">
        <f t="shared" ref="L16:L52" si="4">IF(J16=0,0,ROUND(J16/$J$52*100,1))</f>
        <v>3.1</v>
      </c>
    </row>
    <row r="17" spans="2:12" ht="14.45" customHeight="1" x14ac:dyDescent="0.15">
      <c r="B17" s="101" t="s">
        <v>170</v>
      </c>
      <c r="C17" s="100"/>
      <c r="D17" s="99">
        <v>10</v>
      </c>
      <c r="E17" s="98">
        <v>2</v>
      </c>
      <c r="F17" s="98">
        <v>1</v>
      </c>
      <c r="G17" s="98">
        <v>0</v>
      </c>
      <c r="H17" s="98">
        <f t="shared" si="0"/>
        <v>12</v>
      </c>
      <c r="I17" s="98">
        <f t="shared" si="1"/>
        <v>1</v>
      </c>
      <c r="J17" s="98">
        <f t="shared" si="2"/>
        <v>13</v>
      </c>
      <c r="K17" s="97">
        <f t="shared" si="3"/>
        <v>7.7</v>
      </c>
      <c r="L17" s="96">
        <f t="shared" si="4"/>
        <v>1.8</v>
      </c>
    </row>
    <row r="18" spans="2:12" ht="14.45" customHeight="1" x14ac:dyDescent="0.15">
      <c r="B18" s="101" t="s">
        <v>169</v>
      </c>
      <c r="C18" s="100"/>
      <c r="D18" s="99">
        <v>9</v>
      </c>
      <c r="E18" s="98">
        <v>4</v>
      </c>
      <c r="F18" s="98">
        <v>1</v>
      </c>
      <c r="G18" s="98">
        <v>0</v>
      </c>
      <c r="H18" s="98">
        <f t="shared" si="0"/>
        <v>13</v>
      </c>
      <c r="I18" s="98">
        <f t="shared" si="1"/>
        <v>1</v>
      </c>
      <c r="J18" s="98">
        <f t="shared" si="2"/>
        <v>14</v>
      </c>
      <c r="K18" s="97">
        <f t="shared" si="3"/>
        <v>7.1</v>
      </c>
      <c r="L18" s="96">
        <f t="shared" si="4"/>
        <v>1.9</v>
      </c>
    </row>
    <row r="19" spans="2:12" ht="14.45" customHeight="1" x14ac:dyDescent="0.15">
      <c r="B19" s="101" t="s">
        <v>168</v>
      </c>
      <c r="C19" s="100"/>
      <c r="D19" s="99">
        <v>18</v>
      </c>
      <c r="E19" s="98">
        <v>1</v>
      </c>
      <c r="F19" s="98">
        <v>0</v>
      </c>
      <c r="G19" s="98">
        <v>0</v>
      </c>
      <c r="H19" s="98">
        <f t="shared" si="0"/>
        <v>19</v>
      </c>
      <c r="I19" s="98">
        <f t="shared" si="1"/>
        <v>0</v>
      </c>
      <c r="J19" s="98">
        <f t="shared" si="2"/>
        <v>19</v>
      </c>
      <c r="K19" s="97">
        <f t="shared" si="3"/>
        <v>0</v>
      </c>
      <c r="L19" s="96">
        <f t="shared" si="4"/>
        <v>2.6</v>
      </c>
    </row>
    <row r="20" spans="2:12" ht="14.45" customHeight="1" x14ac:dyDescent="0.15">
      <c r="B20" s="101" t="s">
        <v>167</v>
      </c>
      <c r="C20" s="100"/>
      <c r="D20" s="99">
        <v>21</v>
      </c>
      <c r="E20" s="98">
        <v>4</v>
      </c>
      <c r="F20" s="98">
        <v>1</v>
      </c>
      <c r="G20" s="98">
        <v>0</v>
      </c>
      <c r="H20" s="98">
        <f t="shared" si="0"/>
        <v>25</v>
      </c>
      <c r="I20" s="98">
        <f t="shared" si="1"/>
        <v>1</v>
      </c>
      <c r="J20" s="98">
        <f t="shared" si="2"/>
        <v>26</v>
      </c>
      <c r="K20" s="97">
        <f t="shared" si="3"/>
        <v>3.8</v>
      </c>
      <c r="L20" s="96">
        <f t="shared" si="4"/>
        <v>3.5</v>
      </c>
    </row>
    <row r="21" spans="2:12" ht="14.45" customHeight="1" x14ac:dyDescent="0.15">
      <c r="B21" s="95" t="s">
        <v>166</v>
      </c>
      <c r="C21" s="94"/>
      <c r="D21" s="93">
        <v>5</v>
      </c>
      <c r="E21" s="92">
        <v>2</v>
      </c>
      <c r="F21" s="92">
        <v>0</v>
      </c>
      <c r="G21" s="92">
        <v>0</v>
      </c>
      <c r="H21" s="92">
        <f t="shared" si="0"/>
        <v>7</v>
      </c>
      <c r="I21" s="92">
        <f t="shared" si="1"/>
        <v>0</v>
      </c>
      <c r="J21" s="92">
        <f t="shared" si="2"/>
        <v>7</v>
      </c>
      <c r="K21" s="91">
        <f t="shared" si="3"/>
        <v>0</v>
      </c>
      <c r="L21" s="90">
        <f t="shared" si="4"/>
        <v>1</v>
      </c>
    </row>
    <row r="22" spans="2:12" ht="14.45" customHeight="1" thickBot="1" x14ac:dyDescent="0.2">
      <c r="B22" s="89" t="s">
        <v>102</v>
      </c>
      <c r="C22" s="88"/>
      <c r="D22" s="87">
        <f t="shared" ref="D22:J22" si="5">SUBTOTAL(9,D16:D21)</f>
        <v>80</v>
      </c>
      <c r="E22" s="86">
        <f t="shared" si="5"/>
        <v>17</v>
      </c>
      <c r="F22" s="86">
        <f t="shared" si="5"/>
        <v>5</v>
      </c>
      <c r="G22" s="86">
        <f t="shared" si="5"/>
        <v>0</v>
      </c>
      <c r="H22" s="86">
        <f t="shared" si="5"/>
        <v>97</v>
      </c>
      <c r="I22" s="86">
        <f t="shared" si="5"/>
        <v>5</v>
      </c>
      <c r="J22" s="86">
        <f t="shared" si="5"/>
        <v>102</v>
      </c>
      <c r="K22" s="85">
        <f t="shared" si="3"/>
        <v>4.9000000000000004</v>
      </c>
      <c r="L22" s="84">
        <f t="shared" si="4"/>
        <v>13.9</v>
      </c>
    </row>
    <row r="23" spans="2:12" ht="14.45" customHeight="1" thickTop="1" x14ac:dyDescent="0.15">
      <c r="B23" s="107" t="s">
        <v>101</v>
      </c>
      <c r="C23" s="106"/>
      <c r="D23" s="105">
        <v>17</v>
      </c>
      <c r="E23" s="104">
        <v>6</v>
      </c>
      <c r="F23" s="104">
        <v>0</v>
      </c>
      <c r="G23" s="104">
        <v>0</v>
      </c>
      <c r="H23" s="104">
        <f t="shared" ref="H23:H28" si="6">SUM(D23:E23)</f>
        <v>23</v>
      </c>
      <c r="I23" s="104">
        <f t="shared" ref="I23:I28" si="7">SUM(F23:G23)</f>
        <v>0</v>
      </c>
      <c r="J23" s="104">
        <f t="shared" ref="J23:J28" si="8">SUM(H23:I23)</f>
        <v>23</v>
      </c>
      <c r="K23" s="103">
        <f t="shared" si="3"/>
        <v>0</v>
      </c>
      <c r="L23" s="102">
        <f t="shared" si="4"/>
        <v>3.1</v>
      </c>
    </row>
    <row r="24" spans="2:12" ht="14.45" customHeight="1" x14ac:dyDescent="0.15">
      <c r="B24" s="101" t="s">
        <v>100</v>
      </c>
      <c r="C24" s="100"/>
      <c r="D24" s="99">
        <v>19</v>
      </c>
      <c r="E24" s="98">
        <v>1</v>
      </c>
      <c r="F24" s="98">
        <v>5</v>
      </c>
      <c r="G24" s="98">
        <v>1</v>
      </c>
      <c r="H24" s="98">
        <f t="shared" si="6"/>
        <v>20</v>
      </c>
      <c r="I24" s="98">
        <f t="shared" si="7"/>
        <v>6</v>
      </c>
      <c r="J24" s="98">
        <f t="shared" si="8"/>
        <v>26</v>
      </c>
      <c r="K24" s="97">
        <f t="shared" si="3"/>
        <v>23.1</v>
      </c>
      <c r="L24" s="96">
        <f t="shared" si="4"/>
        <v>3.5</v>
      </c>
    </row>
    <row r="25" spans="2:12" ht="14.45" customHeight="1" x14ac:dyDescent="0.15">
      <c r="B25" s="101" t="s">
        <v>99</v>
      </c>
      <c r="C25" s="100"/>
      <c r="D25" s="99">
        <v>12</v>
      </c>
      <c r="E25" s="98">
        <v>1</v>
      </c>
      <c r="F25" s="98">
        <v>3</v>
      </c>
      <c r="G25" s="98">
        <v>0</v>
      </c>
      <c r="H25" s="98">
        <f t="shared" si="6"/>
        <v>13</v>
      </c>
      <c r="I25" s="98">
        <f t="shared" si="7"/>
        <v>3</v>
      </c>
      <c r="J25" s="98">
        <f t="shared" si="8"/>
        <v>16</v>
      </c>
      <c r="K25" s="97">
        <f t="shared" si="3"/>
        <v>18.8</v>
      </c>
      <c r="L25" s="96">
        <f t="shared" si="4"/>
        <v>2.2000000000000002</v>
      </c>
    </row>
    <row r="26" spans="2:12" ht="14.45" customHeight="1" x14ac:dyDescent="0.15">
      <c r="B26" s="101" t="s">
        <v>98</v>
      </c>
      <c r="C26" s="100"/>
      <c r="D26" s="99">
        <v>12</v>
      </c>
      <c r="E26" s="98">
        <v>5</v>
      </c>
      <c r="F26" s="98">
        <v>1</v>
      </c>
      <c r="G26" s="98">
        <v>0</v>
      </c>
      <c r="H26" s="98">
        <f t="shared" si="6"/>
        <v>17</v>
      </c>
      <c r="I26" s="98">
        <f t="shared" si="7"/>
        <v>1</v>
      </c>
      <c r="J26" s="98">
        <f t="shared" si="8"/>
        <v>18</v>
      </c>
      <c r="K26" s="97">
        <f t="shared" si="3"/>
        <v>5.6</v>
      </c>
      <c r="L26" s="96">
        <f t="shared" si="4"/>
        <v>2.5</v>
      </c>
    </row>
    <row r="27" spans="2:12" ht="14.45" customHeight="1" x14ac:dyDescent="0.15">
      <c r="B27" s="101" t="s">
        <v>97</v>
      </c>
      <c r="C27" s="100"/>
      <c r="D27" s="99">
        <v>10</v>
      </c>
      <c r="E27" s="98">
        <v>0</v>
      </c>
      <c r="F27" s="98">
        <v>4</v>
      </c>
      <c r="G27" s="98">
        <v>0</v>
      </c>
      <c r="H27" s="98">
        <f t="shared" si="6"/>
        <v>10</v>
      </c>
      <c r="I27" s="98">
        <f t="shared" si="7"/>
        <v>4</v>
      </c>
      <c r="J27" s="98">
        <f t="shared" si="8"/>
        <v>14</v>
      </c>
      <c r="K27" s="97">
        <f t="shared" si="3"/>
        <v>28.6</v>
      </c>
      <c r="L27" s="96">
        <f t="shared" si="4"/>
        <v>1.9</v>
      </c>
    </row>
    <row r="28" spans="2:12" ht="14.45" customHeight="1" x14ac:dyDescent="0.15">
      <c r="B28" s="95" t="s">
        <v>165</v>
      </c>
      <c r="C28" s="94"/>
      <c r="D28" s="93">
        <v>3</v>
      </c>
      <c r="E28" s="92">
        <v>2</v>
      </c>
      <c r="F28" s="92">
        <v>2</v>
      </c>
      <c r="G28" s="92">
        <v>0</v>
      </c>
      <c r="H28" s="92">
        <f t="shared" si="6"/>
        <v>5</v>
      </c>
      <c r="I28" s="92">
        <f t="shared" si="7"/>
        <v>2</v>
      </c>
      <c r="J28" s="92">
        <f t="shared" si="8"/>
        <v>7</v>
      </c>
      <c r="K28" s="91">
        <f t="shared" si="3"/>
        <v>28.6</v>
      </c>
      <c r="L28" s="90">
        <f t="shared" si="4"/>
        <v>1</v>
      </c>
    </row>
    <row r="29" spans="2:12" ht="14.45" customHeight="1" thickBot="1" x14ac:dyDescent="0.2">
      <c r="B29" s="89" t="s">
        <v>95</v>
      </c>
      <c r="C29" s="88"/>
      <c r="D29" s="87">
        <f t="shared" ref="D29:J29" si="9">SUBTOTAL(9,D23:D28)</f>
        <v>73</v>
      </c>
      <c r="E29" s="86">
        <f t="shared" si="9"/>
        <v>15</v>
      </c>
      <c r="F29" s="86">
        <f t="shared" si="9"/>
        <v>15</v>
      </c>
      <c r="G29" s="86">
        <f t="shared" si="9"/>
        <v>1</v>
      </c>
      <c r="H29" s="86">
        <f t="shared" si="9"/>
        <v>88</v>
      </c>
      <c r="I29" s="86">
        <f t="shared" si="9"/>
        <v>16</v>
      </c>
      <c r="J29" s="86">
        <f t="shared" si="9"/>
        <v>104</v>
      </c>
      <c r="K29" s="85">
        <f t="shared" si="3"/>
        <v>15.4</v>
      </c>
      <c r="L29" s="84">
        <f t="shared" si="4"/>
        <v>14.2</v>
      </c>
    </row>
    <row r="30" spans="2:12" ht="14.45" customHeight="1" thickTop="1" x14ac:dyDescent="0.15">
      <c r="B30" s="115" t="s">
        <v>164</v>
      </c>
      <c r="C30" s="114"/>
      <c r="D30" s="81">
        <v>29</v>
      </c>
      <c r="E30" s="80">
        <v>10</v>
      </c>
      <c r="F30" s="80">
        <v>11</v>
      </c>
      <c r="G30" s="80">
        <v>0</v>
      </c>
      <c r="H30" s="80">
        <f t="shared" ref="H30:H43" si="10">SUM(D30:E30)</f>
        <v>39</v>
      </c>
      <c r="I30" s="80">
        <f t="shared" ref="I30:I43" si="11">SUM(F30:G30)</f>
        <v>11</v>
      </c>
      <c r="J30" s="80">
        <f t="shared" ref="J30:J43" si="12">SUM(H30:I30)</f>
        <v>50</v>
      </c>
      <c r="K30" s="79">
        <f t="shared" si="3"/>
        <v>22</v>
      </c>
      <c r="L30" s="78">
        <f t="shared" si="4"/>
        <v>6.8</v>
      </c>
    </row>
    <row r="31" spans="2:12" ht="14.45" customHeight="1" x14ac:dyDescent="0.15">
      <c r="B31" s="113" t="s">
        <v>163</v>
      </c>
      <c r="C31" s="112"/>
      <c r="D31" s="111">
        <v>24</v>
      </c>
      <c r="E31" s="110">
        <v>15</v>
      </c>
      <c r="F31" s="110">
        <v>16</v>
      </c>
      <c r="G31" s="110">
        <v>0</v>
      </c>
      <c r="H31" s="110">
        <f t="shared" si="10"/>
        <v>39</v>
      </c>
      <c r="I31" s="110">
        <f t="shared" si="11"/>
        <v>16</v>
      </c>
      <c r="J31" s="110">
        <f t="shared" si="12"/>
        <v>55</v>
      </c>
      <c r="K31" s="109">
        <f t="shared" si="3"/>
        <v>29.1</v>
      </c>
      <c r="L31" s="108">
        <f t="shared" si="4"/>
        <v>7.5</v>
      </c>
    </row>
    <row r="32" spans="2:12" ht="14.45" customHeight="1" x14ac:dyDescent="0.15">
      <c r="B32" s="113" t="s">
        <v>162</v>
      </c>
      <c r="C32" s="112"/>
      <c r="D32" s="111">
        <v>17</v>
      </c>
      <c r="E32" s="110">
        <v>6</v>
      </c>
      <c r="F32" s="110">
        <v>16</v>
      </c>
      <c r="G32" s="110">
        <v>0</v>
      </c>
      <c r="H32" s="110">
        <f t="shared" si="10"/>
        <v>23</v>
      </c>
      <c r="I32" s="110">
        <f t="shared" si="11"/>
        <v>16</v>
      </c>
      <c r="J32" s="110">
        <f t="shared" si="12"/>
        <v>39</v>
      </c>
      <c r="K32" s="109">
        <f t="shared" si="3"/>
        <v>41</v>
      </c>
      <c r="L32" s="108">
        <f t="shared" si="4"/>
        <v>5.3</v>
      </c>
    </row>
    <row r="33" spans="2:12" ht="14.45" customHeight="1" x14ac:dyDescent="0.15">
      <c r="B33" s="113" t="s">
        <v>161</v>
      </c>
      <c r="C33" s="112"/>
      <c r="D33" s="111">
        <v>19</v>
      </c>
      <c r="E33" s="110">
        <v>4</v>
      </c>
      <c r="F33" s="110">
        <v>14</v>
      </c>
      <c r="G33" s="110">
        <v>0</v>
      </c>
      <c r="H33" s="110">
        <f t="shared" si="10"/>
        <v>23</v>
      </c>
      <c r="I33" s="110">
        <f t="shared" si="11"/>
        <v>14</v>
      </c>
      <c r="J33" s="110">
        <f t="shared" si="12"/>
        <v>37</v>
      </c>
      <c r="K33" s="109">
        <f t="shared" si="3"/>
        <v>37.799999999999997</v>
      </c>
      <c r="L33" s="108">
        <f t="shared" si="4"/>
        <v>5</v>
      </c>
    </row>
    <row r="34" spans="2:12" ht="14.45" customHeight="1" x14ac:dyDescent="0.15">
      <c r="B34" s="113" t="s">
        <v>160</v>
      </c>
      <c r="C34" s="112"/>
      <c r="D34" s="111">
        <v>17</v>
      </c>
      <c r="E34" s="110">
        <v>10</v>
      </c>
      <c r="F34" s="110">
        <v>11</v>
      </c>
      <c r="G34" s="110">
        <v>0</v>
      </c>
      <c r="H34" s="110">
        <f t="shared" si="10"/>
        <v>27</v>
      </c>
      <c r="I34" s="110">
        <f t="shared" si="11"/>
        <v>11</v>
      </c>
      <c r="J34" s="110">
        <f t="shared" si="12"/>
        <v>38</v>
      </c>
      <c r="K34" s="109">
        <f t="shared" si="3"/>
        <v>28.9</v>
      </c>
      <c r="L34" s="108">
        <f t="shared" si="4"/>
        <v>5.2</v>
      </c>
    </row>
    <row r="35" spans="2:12" ht="14.45" customHeight="1" x14ac:dyDescent="0.15">
      <c r="B35" s="113" t="s">
        <v>159</v>
      </c>
      <c r="C35" s="112"/>
      <c r="D35" s="111">
        <v>23</v>
      </c>
      <c r="E35" s="110">
        <v>13</v>
      </c>
      <c r="F35" s="110">
        <v>21</v>
      </c>
      <c r="G35" s="110">
        <v>1</v>
      </c>
      <c r="H35" s="110">
        <f t="shared" si="10"/>
        <v>36</v>
      </c>
      <c r="I35" s="110">
        <f t="shared" si="11"/>
        <v>22</v>
      </c>
      <c r="J35" s="110">
        <f t="shared" si="12"/>
        <v>58</v>
      </c>
      <c r="K35" s="109">
        <f t="shared" si="3"/>
        <v>37.9</v>
      </c>
      <c r="L35" s="108">
        <f t="shared" si="4"/>
        <v>7.9</v>
      </c>
    </row>
    <row r="36" spans="2:12" ht="14.45" customHeight="1" x14ac:dyDescent="0.15">
      <c r="B36" s="113" t="s">
        <v>158</v>
      </c>
      <c r="C36" s="112"/>
      <c r="D36" s="111">
        <v>28</v>
      </c>
      <c r="E36" s="110">
        <v>13</v>
      </c>
      <c r="F36" s="110">
        <v>20</v>
      </c>
      <c r="G36" s="110">
        <v>0</v>
      </c>
      <c r="H36" s="110">
        <f t="shared" si="10"/>
        <v>41</v>
      </c>
      <c r="I36" s="110">
        <f t="shared" si="11"/>
        <v>20</v>
      </c>
      <c r="J36" s="110">
        <f t="shared" si="12"/>
        <v>61</v>
      </c>
      <c r="K36" s="109">
        <f t="shared" si="3"/>
        <v>32.799999999999997</v>
      </c>
      <c r="L36" s="108">
        <f t="shared" si="4"/>
        <v>8.3000000000000007</v>
      </c>
    </row>
    <row r="37" spans="2:12" ht="14.45" customHeight="1" x14ac:dyDescent="0.15">
      <c r="B37" s="113" t="s">
        <v>157</v>
      </c>
      <c r="C37" s="112"/>
      <c r="D37" s="111">
        <v>36</v>
      </c>
      <c r="E37" s="110">
        <v>14</v>
      </c>
      <c r="F37" s="110">
        <v>19</v>
      </c>
      <c r="G37" s="110">
        <v>0</v>
      </c>
      <c r="H37" s="110">
        <f t="shared" si="10"/>
        <v>50</v>
      </c>
      <c r="I37" s="110">
        <f t="shared" si="11"/>
        <v>19</v>
      </c>
      <c r="J37" s="110">
        <f t="shared" si="12"/>
        <v>69</v>
      </c>
      <c r="K37" s="109">
        <f t="shared" si="3"/>
        <v>27.5</v>
      </c>
      <c r="L37" s="108">
        <f t="shared" si="4"/>
        <v>9.4</v>
      </c>
    </row>
    <row r="38" spans="2:12" ht="14.45" customHeight="1" x14ac:dyDescent="0.15">
      <c r="B38" s="107" t="s">
        <v>86</v>
      </c>
      <c r="C38" s="106"/>
      <c r="D38" s="105">
        <v>3</v>
      </c>
      <c r="E38" s="104">
        <v>1</v>
      </c>
      <c r="F38" s="104">
        <v>6</v>
      </c>
      <c r="G38" s="104">
        <v>0</v>
      </c>
      <c r="H38" s="104">
        <f t="shared" si="10"/>
        <v>4</v>
      </c>
      <c r="I38" s="104">
        <f t="shared" si="11"/>
        <v>6</v>
      </c>
      <c r="J38" s="104">
        <f t="shared" si="12"/>
        <v>10</v>
      </c>
      <c r="K38" s="103">
        <f t="shared" si="3"/>
        <v>60</v>
      </c>
      <c r="L38" s="102">
        <f t="shared" si="4"/>
        <v>1.4</v>
      </c>
    </row>
    <row r="39" spans="2:12" ht="14.45" customHeight="1" x14ac:dyDescent="0.15">
      <c r="B39" s="101" t="s">
        <v>85</v>
      </c>
      <c r="C39" s="100"/>
      <c r="D39" s="99">
        <v>7</v>
      </c>
      <c r="E39" s="98">
        <v>1</v>
      </c>
      <c r="F39" s="98">
        <v>1</v>
      </c>
      <c r="G39" s="98">
        <v>0</v>
      </c>
      <c r="H39" s="98">
        <f t="shared" si="10"/>
        <v>8</v>
      </c>
      <c r="I39" s="98">
        <f t="shared" si="11"/>
        <v>1</v>
      </c>
      <c r="J39" s="98">
        <f t="shared" si="12"/>
        <v>9</v>
      </c>
      <c r="K39" s="97">
        <f t="shared" si="3"/>
        <v>11.1</v>
      </c>
      <c r="L39" s="96">
        <f t="shared" si="4"/>
        <v>1.2</v>
      </c>
    </row>
    <row r="40" spans="2:12" ht="14.45" customHeight="1" x14ac:dyDescent="0.15">
      <c r="B40" s="101" t="s">
        <v>84</v>
      </c>
      <c r="C40" s="100"/>
      <c r="D40" s="99">
        <v>5</v>
      </c>
      <c r="E40" s="98">
        <v>1</v>
      </c>
      <c r="F40" s="98">
        <v>2</v>
      </c>
      <c r="G40" s="98">
        <v>0</v>
      </c>
      <c r="H40" s="98">
        <f t="shared" si="10"/>
        <v>6</v>
      </c>
      <c r="I40" s="98">
        <f t="shared" si="11"/>
        <v>2</v>
      </c>
      <c r="J40" s="98">
        <f t="shared" si="12"/>
        <v>8</v>
      </c>
      <c r="K40" s="97">
        <f t="shared" si="3"/>
        <v>25</v>
      </c>
      <c r="L40" s="96">
        <f t="shared" si="4"/>
        <v>1.1000000000000001</v>
      </c>
    </row>
    <row r="41" spans="2:12" ht="14.45" customHeight="1" x14ac:dyDescent="0.15">
      <c r="B41" s="101" t="s">
        <v>83</v>
      </c>
      <c r="C41" s="100"/>
      <c r="D41" s="99">
        <v>3</v>
      </c>
      <c r="E41" s="98">
        <v>2</v>
      </c>
      <c r="F41" s="98">
        <v>0</v>
      </c>
      <c r="G41" s="98">
        <v>0</v>
      </c>
      <c r="H41" s="98">
        <f t="shared" si="10"/>
        <v>5</v>
      </c>
      <c r="I41" s="98">
        <f t="shared" si="11"/>
        <v>0</v>
      </c>
      <c r="J41" s="98">
        <f t="shared" si="12"/>
        <v>5</v>
      </c>
      <c r="K41" s="97">
        <f t="shared" si="3"/>
        <v>0</v>
      </c>
      <c r="L41" s="96">
        <f t="shared" si="4"/>
        <v>0.7</v>
      </c>
    </row>
    <row r="42" spans="2:12" ht="14.45" customHeight="1" x14ac:dyDescent="0.15">
      <c r="B42" s="101" t="s">
        <v>82</v>
      </c>
      <c r="C42" s="100"/>
      <c r="D42" s="99">
        <v>12</v>
      </c>
      <c r="E42" s="98">
        <v>5</v>
      </c>
      <c r="F42" s="98">
        <v>1</v>
      </c>
      <c r="G42" s="98">
        <v>0</v>
      </c>
      <c r="H42" s="98">
        <f t="shared" si="10"/>
        <v>17</v>
      </c>
      <c r="I42" s="98">
        <f t="shared" si="11"/>
        <v>1</v>
      </c>
      <c r="J42" s="98">
        <f t="shared" si="12"/>
        <v>18</v>
      </c>
      <c r="K42" s="97">
        <f t="shared" si="3"/>
        <v>5.6</v>
      </c>
      <c r="L42" s="96">
        <f t="shared" si="4"/>
        <v>2.5</v>
      </c>
    </row>
    <row r="43" spans="2:12" ht="14.45" customHeight="1" x14ac:dyDescent="0.15">
      <c r="B43" s="95" t="s">
        <v>156</v>
      </c>
      <c r="C43" s="94"/>
      <c r="D43" s="93">
        <v>9</v>
      </c>
      <c r="E43" s="92">
        <v>2</v>
      </c>
      <c r="F43" s="92">
        <v>1</v>
      </c>
      <c r="G43" s="92">
        <v>1</v>
      </c>
      <c r="H43" s="92">
        <f t="shared" si="10"/>
        <v>11</v>
      </c>
      <c r="I43" s="92">
        <f t="shared" si="11"/>
        <v>2</v>
      </c>
      <c r="J43" s="92">
        <f t="shared" si="12"/>
        <v>13</v>
      </c>
      <c r="K43" s="91">
        <f t="shared" si="3"/>
        <v>15.4</v>
      </c>
      <c r="L43" s="90">
        <f t="shared" si="4"/>
        <v>1.8</v>
      </c>
    </row>
    <row r="44" spans="2:12" ht="14.45" customHeight="1" thickBot="1" x14ac:dyDescent="0.2">
      <c r="B44" s="89" t="s">
        <v>80</v>
      </c>
      <c r="C44" s="88"/>
      <c r="D44" s="87">
        <f t="shared" ref="D44:J44" si="13">SUBTOTAL(9,D38:D43)</f>
        <v>39</v>
      </c>
      <c r="E44" s="86">
        <f t="shared" si="13"/>
        <v>12</v>
      </c>
      <c r="F44" s="86">
        <f t="shared" si="13"/>
        <v>11</v>
      </c>
      <c r="G44" s="86">
        <f t="shared" si="13"/>
        <v>1</v>
      </c>
      <c r="H44" s="86">
        <f t="shared" si="13"/>
        <v>51</v>
      </c>
      <c r="I44" s="86">
        <f t="shared" si="13"/>
        <v>12</v>
      </c>
      <c r="J44" s="86">
        <f t="shared" si="13"/>
        <v>63</v>
      </c>
      <c r="K44" s="85">
        <f t="shared" si="3"/>
        <v>19</v>
      </c>
      <c r="L44" s="84">
        <f t="shared" si="4"/>
        <v>8.6</v>
      </c>
    </row>
    <row r="45" spans="2:12" ht="14.45" customHeight="1" thickTop="1" x14ac:dyDescent="0.15">
      <c r="B45" s="107" t="s">
        <v>79</v>
      </c>
      <c r="C45" s="106"/>
      <c r="D45" s="105">
        <v>7</v>
      </c>
      <c r="E45" s="104">
        <v>3</v>
      </c>
      <c r="F45" s="104">
        <v>1</v>
      </c>
      <c r="G45" s="104">
        <v>0</v>
      </c>
      <c r="H45" s="104">
        <f t="shared" ref="H45:H50" si="14">SUM(D45:E45)</f>
        <v>10</v>
      </c>
      <c r="I45" s="104">
        <f t="shared" ref="I45:I50" si="15">SUM(F45:G45)</f>
        <v>1</v>
      </c>
      <c r="J45" s="104">
        <f t="shared" ref="J45:J50" si="16">SUM(H45:I45)</f>
        <v>11</v>
      </c>
      <c r="K45" s="103">
        <f t="shared" si="3"/>
        <v>9.1</v>
      </c>
      <c r="L45" s="102">
        <f t="shared" si="4"/>
        <v>1.5</v>
      </c>
    </row>
    <row r="46" spans="2:12" ht="14.45" customHeight="1" x14ac:dyDescent="0.15">
      <c r="B46" s="101" t="s">
        <v>78</v>
      </c>
      <c r="C46" s="100"/>
      <c r="D46" s="99">
        <v>8</v>
      </c>
      <c r="E46" s="98">
        <v>0</v>
      </c>
      <c r="F46" s="98">
        <v>0</v>
      </c>
      <c r="G46" s="98">
        <v>0</v>
      </c>
      <c r="H46" s="98">
        <f t="shared" si="14"/>
        <v>8</v>
      </c>
      <c r="I46" s="98">
        <f t="shared" si="15"/>
        <v>0</v>
      </c>
      <c r="J46" s="98">
        <f t="shared" si="16"/>
        <v>8</v>
      </c>
      <c r="K46" s="97">
        <f t="shared" si="3"/>
        <v>0</v>
      </c>
      <c r="L46" s="96">
        <f t="shared" si="4"/>
        <v>1.1000000000000001</v>
      </c>
    </row>
    <row r="47" spans="2:12" ht="14.45" customHeight="1" x14ac:dyDescent="0.15">
      <c r="B47" s="101" t="s">
        <v>77</v>
      </c>
      <c r="C47" s="100"/>
      <c r="D47" s="99">
        <v>7</v>
      </c>
      <c r="E47" s="98">
        <v>3</v>
      </c>
      <c r="F47" s="98">
        <v>0</v>
      </c>
      <c r="G47" s="98">
        <v>0</v>
      </c>
      <c r="H47" s="98">
        <f t="shared" si="14"/>
        <v>10</v>
      </c>
      <c r="I47" s="98">
        <f t="shared" si="15"/>
        <v>0</v>
      </c>
      <c r="J47" s="98">
        <f t="shared" si="16"/>
        <v>10</v>
      </c>
      <c r="K47" s="97">
        <f t="shared" si="3"/>
        <v>0</v>
      </c>
      <c r="L47" s="96">
        <f t="shared" si="4"/>
        <v>1.4</v>
      </c>
    </row>
    <row r="48" spans="2:12" ht="14.45" customHeight="1" x14ac:dyDescent="0.15">
      <c r="B48" s="101" t="s">
        <v>76</v>
      </c>
      <c r="C48" s="100"/>
      <c r="D48" s="99">
        <v>14</v>
      </c>
      <c r="E48" s="98">
        <v>1</v>
      </c>
      <c r="F48" s="98">
        <v>0</v>
      </c>
      <c r="G48" s="98">
        <v>0</v>
      </c>
      <c r="H48" s="98">
        <f t="shared" si="14"/>
        <v>15</v>
      </c>
      <c r="I48" s="98">
        <f t="shared" si="15"/>
        <v>0</v>
      </c>
      <c r="J48" s="98">
        <f t="shared" si="16"/>
        <v>15</v>
      </c>
      <c r="K48" s="97">
        <f t="shared" si="3"/>
        <v>0</v>
      </c>
      <c r="L48" s="96">
        <f t="shared" si="4"/>
        <v>2</v>
      </c>
    </row>
    <row r="49" spans="2:13" ht="14.45" customHeight="1" x14ac:dyDescent="0.15">
      <c r="B49" s="101" t="s">
        <v>75</v>
      </c>
      <c r="C49" s="100"/>
      <c r="D49" s="99">
        <v>7</v>
      </c>
      <c r="E49" s="98">
        <v>1</v>
      </c>
      <c r="F49" s="98">
        <v>0</v>
      </c>
      <c r="G49" s="98">
        <v>0</v>
      </c>
      <c r="H49" s="98">
        <f t="shared" si="14"/>
        <v>8</v>
      </c>
      <c r="I49" s="98">
        <f t="shared" si="15"/>
        <v>0</v>
      </c>
      <c r="J49" s="98">
        <f t="shared" si="16"/>
        <v>8</v>
      </c>
      <c r="K49" s="97">
        <f t="shared" si="3"/>
        <v>0</v>
      </c>
      <c r="L49" s="96">
        <f t="shared" si="4"/>
        <v>1.1000000000000001</v>
      </c>
    </row>
    <row r="50" spans="2:13" ht="14.45" customHeight="1" x14ac:dyDescent="0.15">
      <c r="B50" s="95" t="s">
        <v>155</v>
      </c>
      <c r="C50" s="94"/>
      <c r="D50" s="93">
        <v>5</v>
      </c>
      <c r="E50" s="92">
        <v>0</v>
      </c>
      <c r="F50" s="92">
        <v>1</v>
      </c>
      <c r="G50" s="92">
        <v>0</v>
      </c>
      <c r="H50" s="92">
        <f t="shared" si="14"/>
        <v>5</v>
      </c>
      <c r="I50" s="92">
        <f t="shared" si="15"/>
        <v>1</v>
      </c>
      <c r="J50" s="92">
        <f t="shared" si="16"/>
        <v>6</v>
      </c>
      <c r="K50" s="91">
        <f t="shared" si="3"/>
        <v>16.7</v>
      </c>
      <c r="L50" s="90">
        <f t="shared" si="4"/>
        <v>0.8</v>
      </c>
    </row>
    <row r="51" spans="2:13" ht="14.45" customHeight="1" thickBot="1" x14ac:dyDescent="0.2">
      <c r="B51" s="89" t="s">
        <v>73</v>
      </c>
      <c r="C51" s="88"/>
      <c r="D51" s="87">
        <f t="shared" ref="D51:J51" si="17">SUBTOTAL(9,D45:D50)</f>
        <v>48</v>
      </c>
      <c r="E51" s="86">
        <f t="shared" si="17"/>
        <v>8</v>
      </c>
      <c r="F51" s="86">
        <f t="shared" si="17"/>
        <v>2</v>
      </c>
      <c r="G51" s="86">
        <f t="shared" si="17"/>
        <v>0</v>
      </c>
      <c r="H51" s="86">
        <f t="shared" si="17"/>
        <v>56</v>
      </c>
      <c r="I51" s="86">
        <f t="shared" si="17"/>
        <v>2</v>
      </c>
      <c r="J51" s="86">
        <f t="shared" si="17"/>
        <v>58</v>
      </c>
      <c r="K51" s="85">
        <f t="shared" si="3"/>
        <v>3.4</v>
      </c>
      <c r="L51" s="84">
        <f t="shared" si="4"/>
        <v>7.9</v>
      </c>
    </row>
    <row r="52" spans="2:13" ht="14.45" customHeight="1" thickTop="1" x14ac:dyDescent="0.15">
      <c r="B52" s="83" t="s">
        <v>13</v>
      </c>
      <c r="C52" s="82"/>
      <c r="D52" s="81">
        <f t="shared" ref="D52:J52" si="18">SUBTOTAL(9,D16:D51)</f>
        <v>433</v>
      </c>
      <c r="E52" s="80">
        <f t="shared" si="18"/>
        <v>137</v>
      </c>
      <c r="F52" s="80">
        <f t="shared" si="18"/>
        <v>161</v>
      </c>
      <c r="G52" s="80">
        <f t="shared" si="18"/>
        <v>3</v>
      </c>
      <c r="H52" s="80">
        <f t="shared" si="18"/>
        <v>570</v>
      </c>
      <c r="I52" s="80">
        <f t="shared" si="18"/>
        <v>164</v>
      </c>
      <c r="J52" s="80">
        <f t="shared" si="18"/>
        <v>734</v>
      </c>
      <c r="K52" s="79">
        <f t="shared" si="3"/>
        <v>22.3</v>
      </c>
      <c r="L52" s="78">
        <f t="shared" si="4"/>
        <v>100</v>
      </c>
    </row>
    <row r="53" spans="2:13" ht="15" customHeight="1" x14ac:dyDescent="0.15">
      <c r="B53" s="77"/>
      <c r="C53" s="77"/>
      <c r="D53" s="76"/>
      <c r="E53" s="76"/>
      <c r="F53" s="76"/>
      <c r="G53" s="76"/>
      <c r="H53" s="76"/>
      <c r="I53" s="76"/>
      <c r="J53" s="76"/>
      <c r="K53" s="75"/>
      <c r="L53" s="75"/>
    </row>
    <row r="54" spans="2:13" ht="16.5" customHeight="1" x14ac:dyDescent="0.15">
      <c r="B54" s="74"/>
      <c r="C54" s="73"/>
      <c r="D54" s="73"/>
      <c r="E54" s="73"/>
      <c r="F54" s="73"/>
      <c r="G54" s="73"/>
      <c r="H54" s="73"/>
      <c r="I54" s="73"/>
      <c r="J54" s="73"/>
      <c r="K54" s="73"/>
      <c r="L54" s="73"/>
      <c r="M54" s="73"/>
    </row>
  </sheetData>
  <mergeCells count="2">
    <mergeCell ref="G4:G10"/>
    <mergeCell ref="D14:L14"/>
  </mergeCells>
  <phoneticPr fontId="1"/>
  <printOptions horizontalCentered="1"/>
  <pageMargins left="0.78740157480314965" right="0.78740157480314965" top="0.78740157480314965" bottom="0.70866141732283472" header="0.31496062992125984" footer="0.31496062992125984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N54"/>
  <sheetViews>
    <sheetView showGridLines="0" zoomScaleNormal="100" zoomScaleSheetLayoutView="100" workbookViewId="0">
      <selection activeCell="D9" sqref="D9"/>
    </sheetView>
  </sheetViews>
  <sheetFormatPr defaultColWidth="8" defaultRowHeight="16.5" customHeight="1" x14ac:dyDescent="0.15"/>
  <cols>
    <col min="1" max="1" width="2.5" style="71" customWidth="1"/>
    <col min="2" max="2" width="5.5" style="72" customWidth="1"/>
    <col min="3" max="3" width="5.5" style="71" customWidth="1"/>
    <col min="4" max="12" width="8" style="71" customWidth="1"/>
    <col min="13" max="250" width="7.5" style="71" customWidth="1"/>
    <col min="251" max="16384" width="8" style="71"/>
  </cols>
  <sheetData>
    <row r="2" spans="2:14" ht="18" customHeight="1" x14ac:dyDescent="0.15">
      <c r="B2" s="140" t="s">
        <v>120</v>
      </c>
      <c r="G2" s="139"/>
      <c r="H2" s="138"/>
      <c r="I2" s="137"/>
      <c r="J2" s="137"/>
      <c r="K2" s="137"/>
      <c r="L2" s="136"/>
      <c r="M2" s="135"/>
    </row>
    <row r="3" spans="2:14" ht="14.45" customHeight="1" x14ac:dyDescent="0.15">
      <c r="B3" s="71"/>
      <c r="G3" s="134"/>
      <c r="H3" s="130"/>
      <c r="I3" s="73"/>
      <c r="J3" s="73"/>
      <c r="K3" s="73"/>
      <c r="L3" s="129"/>
    </row>
    <row r="4" spans="2:14" ht="14.45" customHeight="1" x14ac:dyDescent="0.15">
      <c r="B4" s="71"/>
      <c r="G4" s="216" t="s">
        <v>119</v>
      </c>
      <c r="H4" s="130"/>
      <c r="I4" s="73"/>
      <c r="J4" s="73"/>
      <c r="K4" s="73"/>
      <c r="L4" s="129"/>
    </row>
    <row r="5" spans="2:14" ht="14.45" customHeight="1" x14ac:dyDescent="0.15">
      <c r="B5" s="128" t="s">
        <v>118</v>
      </c>
      <c r="C5" s="128"/>
      <c r="D5" s="128" t="s">
        <v>117</v>
      </c>
      <c r="G5" s="216"/>
      <c r="H5" s="130"/>
      <c r="I5" s="73"/>
      <c r="J5" s="73"/>
      <c r="K5" s="73"/>
      <c r="L5" s="129"/>
    </row>
    <row r="6" spans="2:14" ht="14.45" customHeight="1" x14ac:dyDescent="0.15">
      <c r="B6" s="128"/>
      <c r="C6" s="128"/>
      <c r="D6" s="132" t="s">
        <v>116</v>
      </c>
      <c r="G6" s="216"/>
      <c r="H6" s="130"/>
      <c r="I6" s="73"/>
      <c r="J6" s="73"/>
      <c r="K6" s="73"/>
      <c r="L6" s="129"/>
    </row>
    <row r="7" spans="2:14" ht="14.45" customHeight="1" x14ac:dyDescent="0.15">
      <c r="B7" s="128"/>
      <c r="C7" s="128"/>
      <c r="D7" s="128"/>
      <c r="G7" s="216"/>
      <c r="H7" s="130"/>
      <c r="I7" s="73"/>
      <c r="J7" s="73"/>
      <c r="K7" s="73"/>
      <c r="L7" s="129"/>
    </row>
    <row r="8" spans="2:14" ht="14.45" customHeight="1" x14ac:dyDescent="0.15">
      <c r="B8" s="128" t="s">
        <v>115</v>
      </c>
      <c r="C8" s="128"/>
      <c r="D8" s="128" t="s">
        <v>239</v>
      </c>
      <c r="G8" s="216"/>
      <c r="H8" s="130"/>
      <c r="I8" s="73"/>
      <c r="J8" s="73"/>
      <c r="K8" s="73"/>
      <c r="L8" s="129"/>
    </row>
    <row r="9" spans="2:14" ht="14.45" customHeight="1" x14ac:dyDescent="0.15">
      <c r="B9" s="133"/>
      <c r="C9" s="128"/>
      <c r="D9" s="132" t="s">
        <v>114</v>
      </c>
      <c r="G9" s="216"/>
      <c r="H9" s="130"/>
      <c r="I9" s="73"/>
      <c r="J9" s="73"/>
      <c r="K9" s="73"/>
      <c r="L9" s="129"/>
    </row>
    <row r="10" spans="2:14" ht="14.45" customHeight="1" x14ac:dyDescent="0.15">
      <c r="B10" s="128"/>
      <c r="C10" s="128"/>
      <c r="D10" s="128"/>
      <c r="G10" s="216"/>
      <c r="H10" s="130"/>
      <c r="I10" s="73"/>
      <c r="J10" s="73"/>
      <c r="K10" s="73"/>
      <c r="L10" s="129"/>
    </row>
    <row r="11" spans="2:14" ht="14.45" customHeight="1" x14ac:dyDescent="0.15">
      <c r="B11" s="128" t="s">
        <v>113</v>
      </c>
      <c r="C11" s="128"/>
      <c r="D11" s="128" t="s">
        <v>27</v>
      </c>
      <c r="G11" s="131"/>
      <c r="H11" s="130"/>
      <c r="I11" s="73"/>
      <c r="J11" s="73"/>
      <c r="K11" s="73"/>
      <c r="L11" s="129"/>
      <c r="N11" s="73"/>
    </row>
    <row r="12" spans="2:14" ht="14.45" customHeight="1" x14ac:dyDescent="0.15">
      <c r="B12" s="128"/>
      <c r="C12" s="128"/>
      <c r="D12" s="128"/>
      <c r="G12" s="127"/>
      <c r="H12" s="126"/>
      <c r="I12" s="125"/>
      <c r="J12" s="125"/>
      <c r="K12" s="125"/>
      <c r="L12" s="124"/>
      <c r="N12" s="73"/>
    </row>
    <row r="13" spans="2:14" ht="14.45" customHeight="1" x14ac:dyDescent="0.15">
      <c r="L13" s="123" t="s">
        <v>112</v>
      </c>
      <c r="N13" s="73"/>
    </row>
    <row r="14" spans="2:14" ht="28.9" customHeight="1" x14ac:dyDescent="0.15">
      <c r="B14" s="122"/>
      <c r="C14" s="121" t="s">
        <v>111</v>
      </c>
      <c r="D14" s="217" t="s">
        <v>43</v>
      </c>
      <c r="E14" s="218"/>
      <c r="F14" s="218"/>
      <c r="G14" s="218"/>
      <c r="H14" s="218"/>
      <c r="I14" s="218"/>
      <c r="J14" s="218"/>
      <c r="K14" s="218"/>
      <c r="L14" s="219"/>
    </row>
    <row r="15" spans="2:14" ht="28.9" customHeight="1" x14ac:dyDescent="0.15">
      <c r="B15" s="120" t="s">
        <v>110</v>
      </c>
      <c r="C15" s="119" t="s">
        <v>109</v>
      </c>
      <c r="D15" s="118" t="s">
        <v>18</v>
      </c>
      <c r="E15" s="117" t="s">
        <v>19</v>
      </c>
      <c r="F15" s="117" t="s">
        <v>20</v>
      </c>
      <c r="G15" s="117" t="s">
        <v>10</v>
      </c>
      <c r="H15" s="117" t="s">
        <v>21</v>
      </c>
      <c r="I15" s="117" t="s">
        <v>22</v>
      </c>
      <c r="J15" s="117" t="s">
        <v>23</v>
      </c>
      <c r="K15" s="117" t="s">
        <v>24</v>
      </c>
      <c r="L15" s="116" t="s">
        <v>25</v>
      </c>
    </row>
    <row r="16" spans="2:14" ht="14.45" customHeight="1" x14ac:dyDescent="0.15">
      <c r="B16" s="107" t="s">
        <v>108</v>
      </c>
      <c r="C16" s="106"/>
      <c r="D16" s="105">
        <v>37</v>
      </c>
      <c r="E16" s="104">
        <v>5</v>
      </c>
      <c r="F16" s="104">
        <v>0</v>
      </c>
      <c r="G16" s="104">
        <v>0</v>
      </c>
      <c r="H16" s="104">
        <f t="shared" ref="H16:H21" si="0">SUM(D16:E16)</f>
        <v>42</v>
      </c>
      <c r="I16" s="104">
        <f t="shared" ref="I16:I21" si="1">SUM(F16:G16)</f>
        <v>0</v>
      </c>
      <c r="J16" s="104">
        <f t="shared" ref="J16:J21" si="2">SUM(H16:I16)</f>
        <v>42</v>
      </c>
      <c r="K16" s="103">
        <f t="shared" ref="K16:K52" si="3">IF(J16=0,0,ROUND(I16/J16*100,1))</f>
        <v>0</v>
      </c>
      <c r="L16" s="102">
        <f t="shared" ref="L16:L52" si="4">IF(J16=0,0,ROUND(J16/$J$52*100,1))</f>
        <v>2</v>
      </c>
    </row>
    <row r="17" spans="2:12" ht="14.45" customHeight="1" x14ac:dyDescent="0.15">
      <c r="B17" s="101" t="s">
        <v>107</v>
      </c>
      <c r="C17" s="100"/>
      <c r="D17" s="99">
        <v>26</v>
      </c>
      <c r="E17" s="98">
        <v>4</v>
      </c>
      <c r="F17" s="98">
        <v>4</v>
      </c>
      <c r="G17" s="98">
        <v>0</v>
      </c>
      <c r="H17" s="98">
        <f t="shared" si="0"/>
        <v>30</v>
      </c>
      <c r="I17" s="98">
        <f t="shared" si="1"/>
        <v>4</v>
      </c>
      <c r="J17" s="98">
        <f t="shared" si="2"/>
        <v>34</v>
      </c>
      <c r="K17" s="97">
        <f t="shared" si="3"/>
        <v>11.8</v>
      </c>
      <c r="L17" s="96">
        <f t="shared" si="4"/>
        <v>1.6</v>
      </c>
    </row>
    <row r="18" spans="2:12" ht="14.45" customHeight="1" x14ac:dyDescent="0.15">
      <c r="B18" s="101" t="s">
        <v>106</v>
      </c>
      <c r="C18" s="100"/>
      <c r="D18" s="99">
        <v>27</v>
      </c>
      <c r="E18" s="98">
        <v>10</v>
      </c>
      <c r="F18" s="98">
        <v>1</v>
      </c>
      <c r="G18" s="98">
        <v>0</v>
      </c>
      <c r="H18" s="98">
        <f t="shared" si="0"/>
        <v>37</v>
      </c>
      <c r="I18" s="98">
        <f t="shared" si="1"/>
        <v>1</v>
      </c>
      <c r="J18" s="98">
        <f t="shared" si="2"/>
        <v>38</v>
      </c>
      <c r="K18" s="97">
        <f t="shared" si="3"/>
        <v>2.6</v>
      </c>
      <c r="L18" s="96">
        <f t="shared" si="4"/>
        <v>1.8</v>
      </c>
    </row>
    <row r="19" spans="2:12" ht="14.45" customHeight="1" x14ac:dyDescent="0.15">
      <c r="B19" s="101" t="s">
        <v>105</v>
      </c>
      <c r="C19" s="100"/>
      <c r="D19" s="99">
        <v>25</v>
      </c>
      <c r="E19" s="98">
        <v>5</v>
      </c>
      <c r="F19" s="98">
        <v>0</v>
      </c>
      <c r="G19" s="98">
        <v>0</v>
      </c>
      <c r="H19" s="98">
        <f t="shared" si="0"/>
        <v>30</v>
      </c>
      <c r="I19" s="98">
        <f t="shared" si="1"/>
        <v>0</v>
      </c>
      <c r="J19" s="98">
        <f t="shared" si="2"/>
        <v>30</v>
      </c>
      <c r="K19" s="97">
        <f t="shared" si="3"/>
        <v>0</v>
      </c>
      <c r="L19" s="96">
        <f t="shared" si="4"/>
        <v>1.4</v>
      </c>
    </row>
    <row r="20" spans="2:12" ht="14.45" customHeight="1" x14ac:dyDescent="0.15">
      <c r="B20" s="101" t="s">
        <v>104</v>
      </c>
      <c r="C20" s="100"/>
      <c r="D20" s="99">
        <v>35</v>
      </c>
      <c r="E20" s="98">
        <v>13</v>
      </c>
      <c r="F20" s="98">
        <v>3</v>
      </c>
      <c r="G20" s="98">
        <v>0</v>
      </c>
      <c r="H20" s="98">
        <f t="shared" si="0"/>
        <v>48</v>
      </c>
      <c r="I20" s="98">
        <f t="shared" si="1"/>
        <v>3</v>
      </c>
      <c r="J20" s="98">
        <f t="shared" si="2"/>
        <v>51</v>
      </c>
      <c r="K20" s="97">
        <f t="shared" si="3"/>
        <v>5.9</v>
      </c>
      <c r="L20" s="96">
        <f t="shared" si="4"/>
        <v>2.5</v>
      </c>
    </row>
    <row r="21" spans="2:12" ht="14.45" customHeight="1" x14ac:dyDescent="0.15">
      <c r="B21" s="95" t="s">
        <v>103</v>
      </c>
      <c r="C21" s="94"/>
      <c r="D21" s="93">
        <v>30</v>
      </c>
      <c r="E21" s="92">
        <v>6</v>
      </c>
      <c r="F21" s="92">
        <v>1</v>
      </c>
      <c r="G21" s="92">
        <v>0</v>
      </c>
      <c r="H21" s="92">
        <f t="shared" si="0"/>
        <v>36</v>
      </c>
      <c r="I21" s="92">
        <f t="shared" si="1"/>
        <v>1</v>
      </c>
      <c r="J21" s="92">
        <f t="shared" si="2"/>
        <v>37</v>
      </c>
      <c r="K21" s="91">
        <f t="shared" si="3"/>
        <v>2.7</v>
      </c>
      <c r="L21" s="90">
        <f t="shared" si="4"/>
        <v>1.8</v>
      </c>
    </row>
    <row r="22" spans="2:12" ht="14.45" customHeight="1" thickBot="1" x14ac:dyDescent="0.2">
      <c r="B22" s="89" t="s">
        <v>102</v>
      </c>
      <c r="C22" s="88"/>
      <c r="D22" s="87">
        <f t="shared" ref="D22:J22" si="5">SUBTOTAL(9,D16:D21)</f>
        <v>180</v>
      </c>
      <c r="E22" s="86">
        <f t="shared" si="5"/>
        <v>43</v>
      </c>
      <c r="F22" s="86">
        <f t="shared" si="5"/>
        <v>9</v>
      </c>
      <c r="G22" s="86">
        <f t="shared" si="5"/>
        <v>0</v>
      </c>
      <c r="H22" s="86">
        <f t="shared" si="5"/>
        <v>223</v>
      </c>
      <c r="I22" s="86">
        <f t="shared" si="5"/>
        <v>9</v>
      </c>
      <c r="J22" s="86">
        <f t="shared" si="5"/>
        <v>232</v>
      </c>
      <c r="K22" s="85">
        <f t="shared" si="3"/>
        <v>3.9</v>
      </c>
      <c r="L22" s="84">
        <f t="shared" si="4"/>
        <v>11.2</v>
      </c>
    </row>
    <row r="23" spans="2:12" ht="14.45" customHeight="1" thickTop="1" x14ac:dyDescent="0.15">
      <c r="B23" s="107" t="s">
        <v>101</v>
      </c>
      <c r="C23" s="106"/>
      <c r="D23" s="105">
        <v>23</v>
      </c>
      <c r="E23" s="104">
        <v>7</v>
      </c>
      <c r="F23" s="104">
        <v>1</v>
      </c>
      <c r="G23" s="104">
        <v>0</v>
      </c>
      <c r="H23" s="104">
        <f t="shared" ref="H23:H28" si="6">SUM(D23:E23)</f>
        <v>30</v>
      </c>
      <c r="I23" s="104">
        <f t="shared" ref="I23:I28" si="7">SUM(F23:G23)</f>
        <v>1</v>
      </c>
      <c r="J23" s="104">
        <f t="shared" ref="J23:J28" si="8">SUM(H23:I23)</f>
        <v>31</v>
      </c>
      <c r="K23" s="103">
        <f t="shared" si="3"/>
        <v>3.2</v>
      </c>
      <c r="L23" s="102">
        <f t="shared" si="4"/>
        <v>1.5</v>
      </c>
    </row>
    <row r="24" spans="2:12" ht="14.45" customHeight="1" x14ac:dyDescent="0.15">
      <c r="B24" s="101" t="s">
        <v>100</v>
      </c>
      <c r="C24" s="100"/>
      <c r="D24" s="99">
        <v>34</v>
      </c>
      <c r="E24" s="98">
        <v>12</v>
      </c>
      <c r="F24" s="98">
        <v>4</v>
      </c>
      <c r="G24" s="98">
        <v>0</v>
      </c>
      <c r="H24" s="98">
        <f t="shared" si="6"/>
        <v>46</v>
      </c>
      <c r="I24" s="98">
        <f t="shared" si="7"/>
        <v>4</v>
      </c>
      <c r="J24" s="98">
        <f t="shared" si="8"/>
        <v>50</v>
      </c>
      <c r="K24" s="97">
        <f t="shared" si="3"/>
        <v>8</v>
      </c>
      <c r="L24" s="96">
        <f t="shared" si="4"/>
        <v>2.4</v>
      </c>
    </row>
    <row r="25" spans="2:12" ht="14.45" customHeight="1" x14ac:dyDescent="0.15">
      <c r="B25" s="101" t="s">
        <v>99</v>
      </c>
      <c r="C25" s="100"/>
      <c r="D25" s="99">
        <v>27</v>
      </c>
      <c r="E25" s="98">
        <v>4</v>
      </c>
      <c r="F25" s="98">
        <v>0</v>
      </c>
      <c r="G25" s="98">
        <v>0</v>
      </c>
      <c r="H25" s="98">
        <f t="shared" si="6"/>
        <v>31</v>
      </c>
      <c r="I25" s="98">
        <f t="shared" si="7"/>
        <v>0</v>
      </c>
      <c r="J25" s="98">
        <f t="shared" si="8"/>
        <v>31</v>
      </c>
      <c r="K25" s="97">
        <f t="shared" si="3"/>
        <v>0</v>
      </c>
      <c r="L25" s="96">
        <f t="shared" si="4"/>
        <v>1.5</v>
      </c>
    </row>
    <row r="26" spans="2:12" ht="14.45" customHeight="1" x14ac:dyDescent="0.15">
      <c r="B26" s="101" t="s">
        <v>98</v>
      </c>
      <c r="C26" s="100"/>
      <c r="D26" s="99">
        <v>43</v>
      </c>
      <c r="E26" s="98">
        <v>4</v>
      </c>
      <c r="F26" s="98">
        <v>2</v>
      </c>
      <c r="G26" s="98">
        <v>0</v>
      </c>
      <c r="H26" s="98">
        <f t="shared" si="6"/>
        <v>47</v>
      </c>
      <c r="I26" s="98">
        <f t="shared" si="7"/>
        <v>2</v>
      </c>
      <c r="J26" s="98">
        <f t="shared" si="8"/>
        <v>49</v>
      </c>
      <c r="K26" s="97">
        <f t="shared" si="3"/>
        <v>4.0999999999999996</v>
      </c>
      <c r="L26" s="96">
        <f t="shared" si="4"/>
        <v>2.4</v>
      </c>
    </row>
    <row r="27" spans="2:12" ht="14.45" customHeight="1" x14ac:dyDescent="0.15">
      <c r="B27" s="101" t="s">
        <v>97</v>
      </c>
      <c r="C27" s="100"/>
      <c r="D27" s="99">
        <v>18</v>
      </c>
      <c r="E27" s="98">
        <v>5</v>
      </c>
      <c r="F27" s="98">
        <v>1</v>
      </c>
      <c r="G27" s="98">
        <v>0</v>
      </c>
      <c r="H27" s="98">
        <f t="shared" si="6"/>
        <v>23</v>
      </c>
      <c r="I27" s="98">
        <f t="shared" si="7"/>
        <v>1</v>
      </c>
      <c r="J27" s="98">
        <f t="shared" si="8"/>
        <v>24</v>
      </c>
      <c r="K27" s="97">
        <f t="shared" si="3"/>
        <v>4.2</v>
      </c>
      <c r="L27" s="96">
        <f t="shared" si="4"/>
        <v>1.2</v>
      </c>
    </row>
    <row r="28" spans="2:12" ht="14.45" customHeight="1" x14ac:dyDescent="0.15">
      <c r="B28" s="95" t="s">
        <v>96</v>
      </c>
      <c r="C28" s="94"/>
      <c r="D28" s="93">
        <v>19</v>
      </c>
      <c r="E28" s="92">
        <v>5</v>
      </c>
      <c r="F28" s="92">
        <v>2</v>
      </c>
      <c r="G28" s="92">
        <v>0</v>
      </c>
      <c r="H28" s="92">
        <f t="shared" si="6"/>
        <v>24</v>
      </c>
      <c r="I28" s="92">
        <f t="shared" si="7"/>
        <v>2</v>
      </c>
      <c r="J28" s="92">
        <f t="shared" si="8"/>
        <v>26</v>
      </c>
      <c r="K28" s="91">
        <f t="shared" si="3"/>
        <v>7.7</v>
      </c>
      <c r="L28" s="90">
        <f t="shared" si="4"/>
        <v>1.3</v>
      </c>
    </row>
    <row r="29" spans="2:12" ht="14.45" customHeight="1" thickBot="1" x14ac:dyDescent="0.2">
      <c r="B29" s="89" t="s">
        <v>95</v>
      </c>
      <c r="C29" s="88"/>
      <c r="D29" s="87">
        <f t="shared" ref="D29:J29" si="9">SUBTOTAL(9,D23:D28)</f>
        <v>164</v>
      </c>
      <c r="E29" s="86">
        <f t="shared" si="9"/>
        <v>37</v>
      </c>
      <c r="F29" s="86">
        <f t="shared" si="9"/>
        <v>10</v>
      </c>
      <c r="G29" s="86">
        <f t="shared" si="9"/>
        <v>0</v>
      </c>
      <c r="H29" s="86">
        <f t="shared" si="9"/>
        <v>201</v>
      </c>
      <c r="I29" s="86">
        <f t="shared" si="9"/>
        <v>10</v>
      </c>
      <c r="J29" s="86">
        <f t="shared" si="9"/>
        <v>211</v>
      </c>
      <c r="K29" s="85">
        <f t="shared" si="3"/>
        <v>4.7</v>
      </c>
      <c r="L29" s="84">
        <f t="shared" si="4"/>
        <v>10.199999999999999</v>
      </c>
    </row>
    <row r="30" spans="2:12" ht="14.45" customHeight="1" thickTop="1" x14ac:dyDescent="0.15">
      <c r="B30" s="115" t="s">
        <v>94</v>
      </c>
      <c r="C30" s="114"/>
      <c r="D30" s="81">
        <v>110</v>
      </c>
      <c r="E30" s="80">
        <v>37</v>
      </c>
      <c r="F30" s="80">
        <v>24</v>
      </c>
      <c r="G30" s="80">
        <v>0</v>
      </c>
      <c r="H30" s="80">
        <f t="shared" ref="H30:H43" si="10">SUM(D30:E30)</f>
        <v>147</v>
      </c>
      <c r="I30" s="80">
        <f t="shared" ref="I30:I43" si="11">SUM(F30:G30)</f>
        <v>24</v>
      </c>
      <c r="J30" s="80">
        <f t="shared" ref="J30:J43" si="12">SUM(H30:I30)</f>
        <v>171</v>
      </c>
      <c r="K30" s="79">
        <f t="shared" si="3"/>
        <v>14</v>
      </c>
      <c r="L30" s="78">
        <f t="shared" si="4"/>
        <v>8.3000000000000007</v>
      </c>
    </row>
    <row r="31" spans="2:12" ht="14.45" customHeight="1" x14ac:dyDescent="0.15">
      <c r="B31" s="113" t="s">
        <v>93</v>
      </c>
      <c r="C31" s="112"/>
      <c r="D31" s="111">
        <v>91</v>
      </c>
      <c r="E31" s="110">
        <v>40</v>
      </c>
      <c r="F31" s="110">
        <v>37</v>
      </c>
      <c r="G31" s="110">
        <v>1</v>
      </c>
      <c r="H31" s="110">
        <f t="shared" si="10"/>
        <v>131</v>
      </c>
      <c r="I31" s="110">
        <f t="shared" si="11"/>
        <v>38</v>
      </c>
      <c r="J31" s="110">
        <f t="shared" si="12"/>
        <v>169</v>
      </c>
      <c r="K31" s="109">
        <f t="shared" si="3"/>
        <v>22.5</v>
      </c>
      <c r="L31" s="108">
        <f t="shared" si="4"/>
        <v>8.1999999999999993</v>
      </c>
    </row>
    <row r="32" spans="2:12" ht="14.45" customHeight="1" x14ac:dyDescent="0.15">
      <c r="B32" s="113" t="s">
        <v>92</v>
      </c>
      <c r="C32" s="112"/>
      <c r="D32" s="111">
        <v>70</v>
      </c>
      <c r="E32" s="110">
        <v>27</v>
      </c>
      <c r="F32" s="110">
        <v>23</v>
      </c>
      <c r="G32" s="110">
        <v>0</v>
      </c>
      <c r="H32" s="110">
        <f t="shared" si="10"/>
        <v>97</v>
      </c>
      <c r="I32" s="110">
        <f t="shared" si="11"/>
        <v>23</v>
      </c>
      <c r="J32" s="110">
        <f t="shared" si="12"/>
        <v>120</v>
      </c>
      <c r="K32" s="109">
        <f t="shared" si="3"/>
        <v>19.2</v>
      </c>
      <c r="L32" s="108">
        <f t="shared" si="4"/>
        <v>5.8</v>
      </c>
    </row>
    <row r="33" spans="2:12" ht="14.45" customHeight="1" x14ac:dyDescent="0.15">
      <c r="B33" s="113" t="s">
        <v>91</v>
      </c>
      <c r="C33" s="112"/>
      <c r="D33" s="111">
        <v>88</v>
      </c>
      <c r="E33" s="110">
        <v>30</v>
      </c>
      <c r="F33" s="110">
        <v>27</v>
      </c>
      <c r="G33" s="110">
        <v>0</v>
      </c>
      <c r="H33" s="110">
        <f t="shared" si="10"/>
        <v>118</v>
      </c>
      <c r="I33" s="110">
        <f t="shared" si="11"/>
        <v>27</v>
      </c>
      <c r="J33" s="110">
        <f t="shared" si="12"/>
        <v>145</v>
      </c>
      <c r="K33" s="109">
        <f t="shared" si="3"/>
        <v>18.600000000000001</v>
      </c>
      <c r="L33" s="108">
        <f t="shared" si="4"/>
        <v>7</v>
      </c>
    </row>
    <row r="34" spans="2:12" ht="14.45" customHeight="1" x14ac:dyDescent="0.15">
      <c r="B34" s="113" t="s">
        <v>90</v>
      </c>
      <c r="C34" s="112"/>
      <c r="D34" s="111">
        <v>73</v>
      </c>
      <c r="E34" s="110">
        <v>20</v>
      </c>
      <c r="F34" s="110">
        <v>21</v>
      </c>
      <c r="G34" s="110">
        <v>0</v>
      </c>
      <c r="H34" s="110">
        <f t="shared" si="10"/>
        <v>93</v>
      </c>
      <c r="I34" s="110">
        <f t="shared" si="11"/>
        <v>21</v>
      </c>
      <c r="J34" s="110">
        <f t="shared" si="12"/>
        <v>114</v>
      </c>
      <c r="K34" s="109">
        <f t="shared" si="3"/>
        <v>18.399999999999999</v>
      </c>
      <c r="L34" s="108">
        <f t="shared" si="4"/>
        <v>5.5</v>
      </c>
    </row>
    <row r="35" spans="2:12" ht="14.45" customHeight="1" x14ac:dyDescent="0.15">
      <c r="B35" s="113" t="s">
        <v>89</v>
      </c>
      <c r="C35" s="112"/>
      <c r="D35" s="111">
        <v>89</v>
      </c>
      <c r="E35" s="110">
        <v>46</v>
      </c>
      <c r="F35" s="110">
        <v>27</v>
      </c>
      <c r="G35" s="110">
        <v>0</v>
      </c>
      <c r="H35" s="110">
        <f t="shared" si="10"/>
        <v>135</v>
      </c>
      <c r="I35" s="110">
        <f t="shared" si="11"/>
        <v>27</v>
      </c>
      <c r="J35" s="110">
        <f t="shared" si="12"/>
        <v>162</v>
      </c>
      <c r="K35" s="109">
        <f t="shared" si="3"/>
        <v>16.7</v>
      </c>
      <c r="L35" s="108">
        <f t="shared" si="4"/>
        <v>7.8</v>
      </c>
    </row>
    <row r="36" spans="2:12" ht="14.45" customHeight="1" x14ac:dyDescent="0.15">
      <c r="B36" s="113" t="s">
        <v>88</v>
      </c>
      <c r="C36" s="112"/>
      <c r="D36" s="111">
        <v>103</v>
      </c>
      <c r="E36" s="110">
        <v>41</v>
      </c>
      <c r="F36" s="110">
        <v>20</v>
      </c>
      <c r="G36" s="110">
        <v>0</v>
      </c>
      <c r="H36" s="110">
        <f t="shared" si="10"/>
        <v>144</v>
      </c>
      <c r="I36" s="110">
        <f t="shared" si="11"/>
        <v>20</v>
      </c>
      <c r="J36" s="110">
        <f t="shared" si="12"/>
        <v>164</v>
      </c>
      <c r="K36" s="109">
        <f t="shared" si="3"/>
        <v>12.2</v>
      </c>
      <c r="L36" s="108">
        <f t="shared" si="4"/>
        <v>7.9</v>
      </c>
    </row>
    <row r="37" spans="2:12" ht="14.45" customHeight="1" x14ac:dyDescent="0.15">
      <c r="B37" s="113" t="s">
        <v>87</v>
      </c>
      <c r="C37" s="112"/>
      <c r="D37" s="111">
        <v>115</v>
      </c>
      <c r="E37" s="110">
        <v>61</v>
      </c>
      <c r="F37" s="110">
        <v>44</v>
      </c>
      <c r="G37" s="110">
        <v>0</v>
      </c>
      <c r="H37" s="110">
        <f t="shared" si="10"/>
        <v>176</v>
      </c>
      <c r="I37" s="110">
        <f t="shared" si="11"/>
        <v>44</v>
      </c>
      <c r="J37" s="110">
        <f t="shared" si="12"/>
        <v>220</v>
      </c>
      <c r="K37" s="109">
        <f t="shared" si="3"/>
        <v>20</v>
      </c>
      <c r="L37" s="108">
        <f t="shared" si="4"/>
        <v>10.6</v>
      </c>
    </row>
    <row r="38" spans="2:12" ht="14.45" customHeight="1" x14ac:dyDescent="0.15">
      <c r="B38" s="107" t="s">
        <v>86</v>
      </c>
      <c r="C38" s="106"/>
      <c r="D38" s="105">
        <v>20</v>
      </c>
      <c r="E38" s="104">
        <v>6</v>
      </c>
      <c r="F38" s="104">
        <v>5</v>
      </c>
      <c r="G38" s="104">
        <v>1</v>
      </c>
      <c r="H38" s="104">
        <f t="shared" si="10"/>
        <v>26</v>
      </c>
      <c r="I38" s="104">
        <f t="shared" si="11"/>
        <v>6</v>
      </c>
      <c r="J38" s="104">
        <f t="shared" si="12"/>
        <v>32</v>
      </c>
      <c r="K38" s="103">
        <f t="shared" si="3"/>
        <v>18.8</v>
      </c>
      <c r="L38" s="102">
        <f t="shared" si="4"/>
        <v>1.5</v>
      </c>
    </row>
    <row r="39" spans="2:12" ht="14.45" customHeight="1" x14ac:dyDescent="0.15">
      <c r="B39" s="101" t="s">
        <v>85</v>
      </c>
      <c r="C39" s="100"/>
      <c r="D39" s="99">
        <v>26</v>
      </c>
      <c r="E39" s="98">
        <v>13</v>
      </c>
      <c r="F39" s="98">
        <v>2</v>
      </c>
      <c r="G39" s="98">
        <v>0</v>
      </c>
      <c r="H39" s="98">
        <f t="shared" si="10"/>
        <v>39</v>
      </c>
      <c r="I39" s="98">
        <f t="shared" si="11"/>
        <v>2</v>
      </c>
      <c r="J39" s="98">
        <f t="shared" si="12"/>
        <v>41</v>
      </c>
      <c r="K39" s="97">
        <f t="shared" si="3"/>
        <v>4.9000000000000004</v>
      </c>
      <c r="L39" s="96">
        <f t="shared" si="4"/>
        <v>2</v>
      </c>
    </row>
    <row r="40" spans="2:12" ht="14.45" customHeight="1" x14ac:dyDescent="0.15">
      <c r="B40" s="101" t="s">
        <v>84</v>
      </c>
      <c r="C40" s="100"/>
      <c r="D40" s="99">
        <v>29</v>
      </c>
      <c r="E40" s="98">
        <v>4</v>
      </c>
      <c r="F40" s="98">
        <v>0</v>
      </c>
      <c r="G40" s="98">
        <v>0</v>
      </c>
      <c r="H40" s="98">
        <f t="shared" si="10"/>
        <v>33</v>
      </c>
      <c r="I40" s="98">
        <f t="shared" si="11"/>
        <v>0</v>
      </c>
      <c r="J40" s="98">
        <f t="shared" si="12"/>
        <v>33</v>
      </c>
      <c r="K40" s="97">
        <f t="shared" si="3"/>
        <v>0</v>
      </c>
      <c r="L40" s="96">
        <f t="shared" si="4"/>
        <v>1.6</v>
      </c>
    </row>
    <row r="41" spans="2:12" ht="14.45" customHeight="1" x14ac:dyDescent="0.15">
      <c r="B41" s="101" t="s">
        <v>83</v>
      </c>
      <c r="C41" s="100"/>
      <c r="D41" s="99">
        <v>20</v>
      </c>
      <c r="E41" s="98">
        <v>8</v>
      </c>
      <c r="F41" s="98">
        <v>3</v>
      </c>
      <c r="G41" s="98">
        <v>0</v>
      </c>
      <c r="H41" s="98">
        <f t="shared" si="10"/>
        <v>28</v>
      </c>
      <c r="I41" s="98">
        <f t="shared" si="11"/>
        <v>3</v>
      </c>
      <c r="J41" s="98">
        <f t="shared" si="12"/>
        <v>31</v>
      </c>
      <c r="K41" s="97">
        <f t="shared" si="3"/>
        <v>9.6999999999999993</v>
      </c>
      <c r="L41" s="96">
        <f t="shared" si="4"/>
        <v>1.5</v>
      </c>
    </row>
    <row r="42" spans="2:12" ht="14.45" customHeight="1" x14ac:dyDescent="0.15">
      <c r="B42" s="101" t="s">
        <v>82</v>
      </c>
      <c r="C42" s="100"/>
      <c r="D42" s="99">
        <v>31</v>
      </c>
      <c r="E42" s="98">
        <v>4</v>
      </c>
      <c r="F42" s="98">
        <v>2</v>
      </c>
      <c r="G42" s="98">
        <v>0</v>
      </c>
      <c r="H42" s="98">
        <f t="shared" si="10"/>
        <v>35</v>
      </c>
      <c r="I42" s="98">
        <f t="shared" si="11"/>
        <v>2</v>
      </c>
      <c r="J42" s="98">
        <f t="shared" si="12"/>
        <v>37</v>
      </c>
      <c r="K42" s="97">
        <f t="shared" si="3"/>
        <v>5.4</v>
      </c>
      <c r="L42" s="96">
        <f t="shared" si="4"/>
        <v>1.8</v>
      </c>
    </row>
    <row r="43" spans="2:12" ht="14.45" customHeight="1" x14ac:dyDescent="0.15">
      <c r="B43" s="95" t="s">
        <v>81</v>
      </c>
      <c r="C43" s="94"/>
      <c r="D43" s="93">
        <v>17</v>
      </c>
      <c r="E43" s="92">
        <v>5</v>
      </c>
      <c r="F43" s="92">
        <v>0</v>
      </c>
      <c r="G43" s="92">
        <v>0</v>
      </c>
      <c r="H43" s="92">
        <f t="shared" si="10"/>
        <v>22</v>
      </c>
      <c r="I43" s="92">
        <f t="shared" si="11"/>
        <v>0</v>
      </c>
      <c r="J43" s="92">
        <f t="shared" si="12"/>
        <v>22</v>
      </c>
      <c r="K43" s="91">
        <f t="shared" si="3"/>
        <v>0</v>
      </c>
      <c r="L43" s="90">
        <f t="shared" si="4"/>
        <v>1.1000000000000001</v>
      </c>
    </row>
    <row r="44" spans="2:12" ht="14.45" customHeight="1" thickBot="1" x14ac:dyDescent="0.2">
      <c r="B44" s="89" t="s">
        <v>80</v>
      </c>
      <c r="C44" s="88"/>
      <c r="D44" s="87">
        <f t="shared" ref="D44:J44" si="13">SUBTOTAL(9,D38:D43)</f>
        <v>143</v>
      </c>
      <c r="E44" s="86">
        <f t="shared" si="13"/>
        <v>40</v>
      </c>
      <c r="F44" s="86">
        <f t="shared" si="13"/>
        <v>12</v>
      </c>
      <c r="G44" s="86">
        <f t="shared" si="13"/>
        <v>1</v>
      </c>
      <c r="H44" s="86">
        <f t="shared" si="13"/>
        <v>183</v>
      </c>
      <c r="I44" s="86">
        <f t="shared" si="13"/>
        <v>13</v>
      </c>
      <c r="J44" s="86">
        <f t="shared" si="13"/>
        <v>196</v>
      </c>
      <c r="K44" s="85">
        <f t="shared" si="3"/>
        <v>6.6</v>
      </c>
      <c r="L44" s="84">
        <f t="shared" si="4"/>
        <v>9.5</v>
      </c>
    </row>
    <row r="45" spans="2:12" ht="14.45" customHeight="1" thickTop="1" x14ac:dyDescent="0.15">
      <c r="B45" s="107" t="s">
        <v>79</v>
      </c>
      <c r="C45" s="106"/>
      <c r="D45" s="105">
        <v>39</v>
      </c>
      <c r="E45" s="104">
        <v>6</v>
      </c>
      <c r="F45" s="104">
        <v>1</v>
      </c>
      <c r="G45" s="104">
        <v>0</v>
      </c>
      <c r="H45" s="104">
        <f t="shared" ref="H45:H50" si="14">SUM(D45:E45)</f>
        <v>45</v>
      </c>
      <c r="I45" s="104">
        <f t="shared" ref="I45:I50" si="15">SUM(F45:G45)</f>
        <v>1</v>
      </c>
      <c r="J45" s="104">
        <f t="shared" ref="J45:J50" si="16">SUM(H45:I45)</f>
        <v>46</v>
      </c>
      <c r="K45" s="103">
        <f t="shared" si="3"/>
        <v>2.2000000000000002</v>
      </c>
      <c r="L45" s="102">
        <f t="shared" si="4"/>
        <v>2.2000000000000002</v>
      </c>
    </row>
    <row r="46" spans="2:12" ht="14.45" customHeight="1" x14ac:dyDescent="0.15">
      <c r="B46" s="101" t="s">
        <v>78</v>
      </c>
      <c r="C46" s="100"/>
      <c r="D46" s="99">
        <v>24</v>
      </c>
      <c r="E46" s="98">
        <v>9</v>
      </c>
      <c r="F46" s="98">
        <v>1</v>
      </c>
      <c r="G46" s="98">
        <v>0</v>
      </c>
      <c r="H46" s="98">
        <f t="shared" si="14"/>
        <v>33</v>
      </c>
      <c r="I46" s="98">
        <f t="shared" si="15"/>
        <v>1</v>
      </c>
      <c r="J46" s="98">
        <f t="shared" si="16"/>
        <v>34</v>
      </c>
      <c r="K46" s="97">
        <f t="shared" si="3"/>
        <v>2.9</v>
      </c>
      <c r="L46" s="96">
        <f t="shared" si="4"/>
        <v>1.6</v>
      </c>
    </row>
    <row r="47" spans="2:12" ht="14.45" customHeight="1" x14ac:dyDescent="0.15">
      <c r="B47" s="101" t="s">
        <v>77</v>
      </c>
      <c r="C47" s="100"/>
      <c r="D47" s="99">
        <v>18</v>
      </c>
      <c r="E47" s="98">
        <v>6</v>
      </c>
      <c r="F47" s="98">
        <v>1</v>
      </c>
      <c r="G47" s="98">
        <v>0</v>
      </c>
      <c r="H47" s="98">
        <f t="shared" si="14"/>
        <v>24</v>
      </c>
      <c r="I47" s="98">
        <f t="shared" si="15"/>
        <v>1</v>
      </c>
      <c r="J47" s="98">
        <f t="shared" si="16"/>
        <v>25</v>
      </c>
      <c r="K47" s="97">
        <f t="shared" si="3"/>
        <v>4</v>
      </c>
      <c r="L47" s="96">
        <f t="shared" si="4"/>
        <v>1.2</v>
      </c>
    </row>
    <row r="48" spans="2:12" ht="14.45" customHeight="1" x14ac:dyDescent="0.15">
      <c r="B48" s="101" t="s">
        <v>76</v>
      </c>
      <c r="C48" s="100"/>
      <c r="D48" s="99">
        <v>21</v>
      </c>
      <c r="E48" s="98">
        <v>4</v>
      </c>
      <c r="F48" s="98">
        <v>2</v>
      </c>
      <c r="G48" s="98">
        <v>0</v>
      </c>
      <c r="H48" s="98">
        <f t="shared" si="14"/>
        <v>25</v>
      </c>
      <c r="I48" s="98">
        <f t="shared" si="15"/>
        <v>2</v>
      </c>
      <c r="J48" s="98">
        <f t="shared" si="16"/>
        <v>27</v>
      </c>
      <c r="K48" s="97">
        <f t="shared" si="3"/>
        <v>7.4</v>
      </c>
      <c r="L48" s="96">
        <f t="shared" si="4"/>
        <v>1.3</v>
      </c>
    </row>
    <row r="49" spans="2:13" ht="14.45" customHeight="1" x14ac:dyDescent="0.15">
      <c r="B49" s="101" t="s">
        <v>75</v>
      </c>
      <c r="C49" s="100"/>
      <c r="D49" s="99">
        <v>18</v>
      </c>
      <c r="E49" s="98">
        <v>1</v>
      </c>
      <c r="F49" s="98">
        <v>2</v>
      </c>
      <c r="G49" s="98">
        <v>0</v>
      </c>
      <c r="H49" s="98">
        <f t="shared" si="14"/>
        <v>19</v>
      </c>
      <c r="I49" s="98">
        <f t="shared" si="15"/>
        <v>2</v>
      </c>
      <c r="J49" s="98">
        <f t="shared" si="16"/>
        <v>21</v>
      </c>
      <c r="K49" s="97">
        <f t="shared" si="3"/>
        <v>9.5</v>
      </c>
      <c r="L49" s="96">
        <f t="shared" si="4"/>
        <v>1</v>
      </c>
    </row>
    <row r="50" spans="2:13" ht="14.45" customHeight="1" x14ac:dyDescent="0.15">
      <c r="B50" s="95" t="s">
        <v>74</v>
      </c>
      <c r="C50" s="94"/>
      <c r="D50" s="93">
        <v>11</v>
      </c>
      <c r="E50" s="92">
        <v>3</v>
      </c>
      <c r="F50" s="92">
        <v>1</v>
      </c>
      <c r="G50" s="92">
        <v>0</v>
      </c>
      <c r="H50" s="92">
        <f t="shared" si="14"/>
        <v>14</v>
      </c>
      <c r="I50" s="92">
        <f t="shared" si="15"/>
        <v>1</v>
      </c>
      <c r="J50" s="92">
        <f t="shared" si="16"/>
        <v>15</v>
      </c>
      <c r="K50" s="91">
        <f t="shared" si="3"/>
        <v>6.7</v>
      </c>
      <c r="L50" s="90">
        <f t="shared" si="4"/>
        <v>0.7</v>
      </c>
    </row>
    <row r="51" spans="2:13" ht="14.45" customHeight="1" thickBot="1" x14ac:dyDescent="0.2">
      <c r="B51" s="89" t="s">
        <v>73</v>
      </c>
      <c r="C51" s="88"/>
      <c r="D51" s="87">
        <f t="shared" ref="D51:J51" si="17">SUBTOTAL(9,D45:D50)</f>
        <v>131</v>
      </c>
      <c r="E51" s="86">
        <f t="shared" si="17"/>
        <v>29</v>
      </c>
      <c r="F51" s="86">
        <f t="shared" si="17"/>
        <v>8</v>
      </c>
      <c r="G51" s="86">
        <f t="shared" si="17"/>
        <v>0</v>
      </c>
      <c r="H51" s="86">
        <f t="shared" si="17"/>
        <v>160</v>
      </c>
      <c r="I51" s="86">
        <f t="shared" si="17"/>
        <v>8</v>
      </c>
      <c r="J51" s="86">
        <f t="shared" si="17"/>
        <v>168</v>
      </c>
      <c r="K51" s="85">
        <f t="shared" si="3"/>
        <v>4.8</v>
      </c>
      <c r="L51" s="84">
        <f t="shared" si="4"/>
        <v>8.1</v>
      </c>
    </row>
    <row r="52" spans="2:13" ht="14.45" customHeight="1" thickTop="1" x14ac:dyDescent="0.15">
      <c r="B52" s="83" t="s">
        <v>13</v>
      </c>
      <c r="C52" s="82"/>
      <c r="D52" s="81">
        <f t="shared" ref="D52:J52" si="18">SUBTOTAL(9,D16:D51)</f>
        <v>1357</v>
      </c>
      <c r="E52" s="80">
        <f t="shared" si="18"/>
        <v>451</v>
      </c>
      <c r="F52" s="80">
        <f t="shared" si="18"/>
        <v>262</v>
      </c>
      <c r="G52" s="80">
        <f t="shared" si="18"/>
        <v>2</v>
      </c>
      <c r="H52" s="80">
        <f t="shared" si="18"/>
        <v>1808</v>
      </c>
      <c r="I52" s="80">
        <f t="shared" si="18"/>
        <v>264</v>
      </c>
      <c r="J52" s="80">
        <f t="shared" si="18"/>
        <v>2072</v>
      </c>
      <c r="K52" s="79">
        <f t="shared" si="3"/>
        <v>12.7</v>
      </c>
      <c r="L52" s="78">
        <f t="shared" si="4"/>
        <v>100</v>
      </c>
    </row>
    <row r="53" spans="2:13" ht="15" customHeight="1" x14ac:dyDescent="0.15">
      <c r="B53" s="77"/>
      <c r="C53" s="77"/>
      <c r="D53" s="76"/>
      <c r="E53" s="76"/>
      <c r="F53" s="76"/>
      <c r="G53" s="76"/>
      <c r="H53" s="76"/>
      <c r="I53" s="76"/>
      <c r="J53" s="76"/>
      <c r="K53" s="75"/>
      <c r="L53" s="75"/>
    </row>
    <row r="54" spans="2:13" ht="16.5" customHeight="1" x14ac:dyDescent="0.15">
      <c r="B54" s="74"/>
      <c r="C54" s="73"/>
      <c r="D54" s="73"/>
      <c r="E54" s="73"/>
      <c r="F54" s="73"/>
      <c r="G54" s="73"/>
      <c r="H54" s="73"/>
      <c r="I54" s="73"/>
      <c r="J54" s="73"/>
      <c r="K54" s="73"/>
      <c r="L54" s="73"/>
      <c r="M54" s="73"/>
    </row>
  </sheetData>
  <mergeCells count="2">
    <mergeCell ref="G4:G10"/>
    <mergeCell ref="D14:L14"/>
  </mergeCells>
  <phoneticPr fontId="1"/>
  <printOptions horizontalCentered="1"/>
  <pageMargins left="0.78740157480314965" right="0.78740157480314965" top="0.78740157480314965" bottom="0.70866141732283472" header="0.31496062992125984" footer="0.31496062992125984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N54"/>
  <sheetViews>
    <sheetView showGridLines="0" zoomScaleNormal="100" zoomScaleSheetLayoutView="100" workbookViewId="0">
      <selection activeCell="D9" sqref="D9"/>
    </sheetView>
  </sheetViews>
  <sheetFormatPr defaultColWidth="8" defaultRowHeight="16.5" customHeight="1" x14ac:dyDescent="0.15"/>
  <cols>
    <col min="1" max="1" width="2.5" style="71" customWidth="1"/>
    <col min="2" max="2" width="5.5" style="72" customWidth="1"/>
    <col min="3" max="3" width="5.5" style="71" customWidth="1"/>
    <col min="4" max="12" width="8" style="71" customWidth="1"/>
    <col min="13" max="250" width="7.5" style="71" customWidth="1"/>
    <col min="251" max="16384" width="8" style="71"/>
  </cols>
  <sheetData>
    <row r="2" spans="2:14" ht="18" customHeight="1" x14ac:dyDescent="0.15">
      <c r="B2" s="140" t="s">
        <v>120</v>
      </c>
      <c r="G2" s="139"/>
      <c r="H2" s="138"/>
      <c r="I2" s="137"/>
      <c r="J2" s="137"/>
      <c r="K2" s="137"/>
      <c r="L2" s="136"/>
      <c r="M2" s="135"/>
    </row>
    <row r="3" spans="2:14" ht="14.45" customHeight="1" x14ac:dyDescent="0.15">
      <c r="B3" s="71"/>
      <c r="G3" s="134"/>
      <c r="H3" s="130"/>
      <c r="I3" s="73"/>
      <c r="J3" s="73"/>
      <c r="K3" s="73"/>
      <c r="L3" s="129"/>
    </row>
    <row r="4" spans="2:14" ht="14.45" customHeight="1" x14ac:dyDescent="0.15">
      <c r="B4" s="71"/>
      <c r="G4" s="216" t="s">
        <v>119</v>
      </c>
      <c r="H4" s="130"/>
      <c r="I4" s="73"/>
      <c r="J4" s="73"/>
      <c r="K4" s="73"/>
      <c r="L4" s="129"/>
    </row>
    <row r="5" spans="2:14" ht="14.45" customHeight="1" x14ac:dyDescent="0.15">
      <c r="B5" s="128" t="s">
        <v>118</v>
      </c>
      <c r="C5" s="128"/>
      <c r="D5" s="128" t="s">
        <v>117</v>
      </c>
      <c r="G5" s="216"/>
      <c r="H5" s="130"/>
      <c r="I5" s="73"/>
      <c r="J5" s="73"/>
      <c r="K5" s="73"/>
      <c r="L5" s="129"/>
    </row>
    <row r="6" spans="2:14" ht="14.45" customHeight="1" x14ac:dyDescent="0.15">
      <c r="B6" s="128"/>
      <c r="C6" s="128"/>
      <c r="D6" s="132" t="s">
        <v>116</v>
      </c>
      <c r="G6" s="216"/>
      <c r="H6" s="130"/>
      <c r="I6" s="73"/>
      <c r="J6" s="73"/>
      <c r="K6" s="73"/>
      <c r="L6" s="129"/>
    </row>
    <row r="7" spans="2:14" ht="14.45" customHeight="1" x14ac:dyDescent="0.15">
      <c r="B7" s="128"/>
      <c r="C7" s="128"/>
      <c r="D7" s="128"/>
      <c r="G7" s="216"/>
      <c r="H7" s="130"/>
      <c r="I7" s="73"/>
      <c r="J7" s="73"/>
      <c r="K7" s="73"/>
      <c r="L7" s="129"/>
    </row>
    <row r="8" spans="2:14" ht="14.45" customHeight="1" x14ac:dyDescent="0.15">
      <c r="B8" s="128" t="s">
        <v>115</v>
      </c>
      <c r="C8" s="128"/>
      <c r="D8" s="128" t="s">
        <v>239</v>
      </c>
      <c r="G8" s="216"/>
      <c r="H8" s="130"/>
      <c r="I8" s="73"/>
      <c r="J8" s="73"/>
      <c r="K8" s="73"/>
      <c r="L8" s="129"/>
    </row>
    <row r="9" spans="2:14" ht="14.45" customHeight="1" x14ac:dyDescent="0.15">
      <c r="B9" s="133"/>
      <c r="C9" s="128"/>
      <c r="D9" s="132" t="s">
        <v>114</v>
      </c>
      <c r="G9" s="216"/>
      <c r="H9" s="130"/>
      <c r="I9" s="73"/>
      <c r="J9" s="73"/>
      <c r="K9" s="73"/>
      <c r="L9" s="129"/>
    </row>
    <row r="10" spans="2:14" ht="14.45" customHeight="1" x14ac:dyDescent="0.15">
      <c r="B10" s="128"/>
      <c r="C10" s="128"/>
      <c r="D10" s="128"/>
      <c r="G10" s="216"/>
      <c r="H10" s="130"/>
      <c r="I10" s="73"/>
      <c r="J10" s="73"/>
      <c r="K10" s="73"/>
      <c r="L10" s="129"/>
    </row>
    <row r="11" spans="2:14" ht="14.45" customHeight="1" x14ac:dyDescent="0.15">
      <c r="B11" s="128" t="s">
        <v>113</v>
      </c>
      <c r="C11" s="128"/>
      <c r="D11" s="128" t="s">
        <v>27</v>
      </c>
      <c r="G11" s="131"/>
      <c r="H11" s="130"/>
      <c r="I11" s="73"/>
      <c r="J11" s="73"/>
      <c r="K11" s="73"/>
      <c r="L11" s="129"/>
      <c r="N11" s="73"/>
    </row>
    <row r="12" spans="2:14" ht="14.45" customHeight="1" x14ac:dyDescent="0.15">
      <c r="B12" s="128"/>
      <c r="C12" s="128"/>
      <c r="D12" s="128"/>
      <c r="G12" s="127"/>
      <c r="H12" s="126"/>
      <c r="I12" s="125"/>
      <c r="J12" s="125"/>
      <c r="K12" s="125"/>
      <c r="L12" s="124"/>
      <c r="N12" s="73"/>
    </row>
    <row r="13" spans="2:14" ht="14.45" customHeight="1" x14ac:dyDescent="0.15">
      <c r="L13" s="123" t="s">
        <v>112</v>
      </c>
      <c r="N13" s="73"/>
    </row>
    <row r="14" spans="2:14" ht="28.9" customHeight="1" x14ac:dyDescent="0.15">
      <c r="B14" s="122"/>
      <c r="C14" s="121" t="s">
        <v>111</v>
      </c>
      <c r="D14" s="217" t="s">
        <v>36</v>
      </c>
      <c r="E14" s="218"/>
      <c r="F14" s="218"/>
      <c r="G14" s="218"/>
      <c r="H14" s="218"/>
      <c r="I14" s="218"/>
      <c r="J14" s="218"/>
      <c r="K14" s="218"/>
      <c r="L14" s="219"/>
    </row>
    <row r="15" spans="2:14" ht="28.9" customHeight="1" x14ac:dyDescent="0.15">
      <c r="B15" s="120" t="s">
        <v>110</v>
      </c>
      <c r="C15" s="119" t="s">
        <v>109</v>
      </c>
      <c r="D15" s="118" t="s">
        <v>18</v>
      </c>
      <c r="E15" s="117" t="s">
        <v>19</v>
      </c>
      <c r="F15" s="117" t="s">
        <v>20</v>
      </c>
      <c r="G15" s="117" t="s">
        <v>10</v>
      </c>
      <c r="H15" s="117" t="s">
        <v>21</v>
      </c>
      <c r="I15" s="117" t="s">
        <v>22</v>
      </c>
      <c r="J15" s="117" t="s">
        <v>23</v>
      </c>
      <c r="K15" s="117" t="s">
        <v>24</v>
      </c>
      <c r="L15" s="116" t="s">
        <v>25</v>
      </c>
    </row>
    <row r="16" spans="2:14" ht="14.45" customHeight="1" x14ac:dyDescent="0.15">
      <c r="B16" s="107" t="s">
        <v>154</v>
      </c>
      <c r="C16" s="106"/>
      <c r="D16" s="105">
        <v>0</v>
      </c>
      <c r="E16" s="104">
        <v>1</v>
      </c>
      <c r="F16" s="104">
        <v>0</v>
      </c>
      <c r="G16" s="104">
        <v>0</v>
      </c>
      <c r="H16" s="104">
        <f t="shared" ref="H16:H21" si="0">SUM(D16:E16)</f>
        <v>1</v>
      </c>
      <c r="I16" s="104">
        <f t="shared" ref="I16:I21" si="1">SUM(F16:G16)</f>
        <v>0</v>
      </c>
      <c r="J16" s="104">
        <f t="shared" ref="J16:J21" si="2">SUM(H16:I16)</f>
        <v>1</v>
      </c>
      <c r="K16" s="103">
        <f t="shared" ref="K16:K52" si="3">IF(J16=0,0,ROUND(I16/J16*100,1))</f>
        <v>0</v>
      </c>
      <c r="L16" s="102">
        <f t="shared" ref="L16:L52" si="4">IF(J16=0,0,ROUND(J16/$J$52*100,1))</f>
        <v>0.4</v>
      </c>
    </row>
    <row r="17" spans="2:12" ht="14.45" customHeight="1" x14ac:dyDescent="0.15">
      <c r="B17" s="101" t="s">
        <v>153</v>
      </c>
      <c r="C17" s="100"/>
      <c r="D17" s="99">
        <v>0</v>
      </c>
      <c r="E17" s="98">
        <v>0</v>
      </c>
      <c r="F17" s="98">
        <v>0</v>
      </c>
      <c r="G17" s="98">
        <v>1</v>
      </c>
      <c r="H17" s="98">
        <f t="shared" si="0"/>
        <v>0</v>
      </c>
      <c r="I17" s="98">
        <f t="shared" si="1"/>
        <v>1</v>
      </c>
      <c r="J17" s="98">
        <f t="shared" si="2"/>
        <v>1</v>
      </c>
      <c r="K17" s="97">
        <f t="shared" si="3"/>
        <v>100</v>
      </c>
      <c r="L17" s="96">
        <f t="shared" si="4"/>
        <v>0.4</v>
      </c>
    </row>
    <row r="18" spans="2:12" ht="14.45" customHeight="1" x14ac:dyDescent="0.15">
      <c r="B18" s="101" t="s">
        <v>152</v>
      </c>
      <c r="C18" s="100"/>
      <c r="D18" s="99">
        <v>3</v>
      </c>
      <c r="E18" s="98">
        <v>0</v>
      </c>
      <c r="F18" s="98">
        <v>0</v>
      </c>
      <c r="G18" s="98">
        <v>0</v>
      </c>
      <c r="H18" s="98">
        <f t="shared" si="0"/>
        <v>3</v>
      </c>
      <c r="I18" s="98">
        <f t="shared" si="1"/>
        <v>0</v>
      </c>
      <c r="J18" s="98">
        <f t="shared" si="2"/>
        <v>3</v>
      </c>
      <c r="K18" s="97">
        <f t="shared" si="3"/>
        <v>0</v>
      </c>
      <c r="L18" s="96">
        <f t="shared" si="4"/>
        <v>1.2</v>
      </c>
    </row>
    <row r="19" spans="2:12" ht="14.45" customHeight="1" x14ac:dyDescent="0.15">
      <c r="B19" s="101" t="s">
        <v>151</v>
      </c>
      <c r="C19" s="100"/>
      <c r="D19" s="99">
        <v>4</v>
      </c>
      <c r="E19" s="98">
        <v>0</v>
      </c>
      <c r="F19" s="98">
        <v>0</v>
      </c>
      <c r="G19" s="98">
        <v>0</v>
      </c>
      <c r="H19" s="98">
        <f t="shared" si="0"/>
        <v>4</v>
      </c>
      <c r="I19" s="98">
        <f t="shared" si="1"/>
        <v>0</v>
      </c>
      <c r="J19" s="98">
        <f t="shared" si="2"/>
        <v>4</v>
      </c>
      <c r="K19" s="97">
        <f t="shared" si="3"/>
        <v>0</v>
      </c>
      <c r="L19" s="96">
        <f t="shared" si="4"/>
        <v>1.6</v>
      </c>
    </row>
    <row r="20" spans="2:12" ht="14.45" customHeight="1" x14ac:dyDescent="0.15">
      <c r="B20" s="101" t="s">
        <v>150</v>
      </c>
      <c r="C20" s="100"/>
      <c r="D20" s="99">
        <v>3</v>
      </c>
      <c r="E20" s="98">
        <v>2</v>
      </c>
      <c r="F20" s="98">
        <v>2</v>
      </c>
      <c r="G20" s="98">
        <v>0</v>
      </c>
      <c r="H20" s="98">
        <f t="shared" si="0"/>
        <v>5</v>
      </c>
      <c r="I20" s="98">
        <f t="shared" si="1"/>
        <v>2</v>
      </c>
      <c r="J20" s="98">
        <f t="shared" si="2"/>
        <v>7</v>
      </c>
      <c r="K20" s="97">
        <f t="shared" si="3"/>
        <v>28.6</v>
      </c>
      <c r="L20" s="96">
        <f t="shared" si="4"/>
        <v>2.8</v>
      </c>
    </row>
    <row r="21" spans="2:12" ht="14.45" customHeight="1" x14ac:dyDescent="0.15">
      <c r="B21" s="95" t="s">
        <v>149</v>
      </c>
      <c r="C21" s="94"/>
      <c r="D21" s="93">
        <v>1</v>
      </c>
      <c r="E21" s="92">
        <v>0</v>
      </c>
      <c r="F21" s="92">
        <v>1</v>
      </c>
      <c r="G21" s="92">
        <v>0</v>
      </c>
      <c r="H21" s="92">
        <f t="shared" si="0"/>
        <v>1</v>
      </c>
      <c r="I21" s="92">
        <f t="shared" si="1"/>
        <v>1</v>
      </c>
      <c r="J21" s="92">
        <f t="shared" si="2"/>
        <v>2</v>
      </c>
      <c r="K21" s="91">
        <f t="shared" si="3"/>
        <v>50</v>
      </c>
      <c r="L21" s="90">
        <f t="shared" si="4"/>
        <v>0.8</v>
      </c>
    </row>
    <row r="22" spans="2:12" ht="14.45" customHeight="1" thickBot="1" x14ac:dyDescent="0.2">
      <c r="B22" s="89" t="s">
        <v>102</v>
      </c>
      <c r="C22" s="88"/>
      <c r="D22" s="87">
        <f t="shared" ref="D22:J22" si="5">SUBTOTAL(9,D16:D21)</f>
        <v>11</v>
      </c>
      <c r="E22" s="86">
        <f t="shared" si="5"/>
        <v>3</v>
      </c>
      <c r="F22" s="86">
        <f t="shared" si="5"/>
        <v>3</v>
      </c>
      <c r="G22" s="86">
        <f t="shared" si="5"/>
        <v>1</v>
      </c>
      <c r="H22" s="86">
        <f t="shared" si="5"/>
        <v>14</v>
      </c>
      <c r="I22" s="86">
        <f t="shared" si="5"/>
        <v>4</v>
      </c>
      <c r="J22" s="86">
        <f t="shared" si="5"/>
        <v>18</v>
      </c>
      <c r="K22" s="85">
        <f t="shared" si="3"/>
        <v>22.2</v>
      </c>
      <c r="L22" s="84">
        <f t="shared" si="4"/>
        <v>7.1</v>
      </c>
    </row>
    <row r="23" spans="2:12" ht="14.45" customHeight="1" thickTop="1" x14ac:dyDescent="0.15">
      <c r="B23" s="107" t="s">
        <v>101</v>
      </c>
      <c r="C23" s="106"/>
      <c r="D23" s="105">
        <v>5</v>
      </c>
      <c r="E23" s="104">
        <v>0</v>
      </c>
      <c r="F23" s="104">
        <v>1</v>
      </c>
      <c r="G23" s="104">
        <v>0</v>
      </c>
      <c r="H23" s="104">
        <f t="shared" ref="H23:H28" si="6">SUM(D23:E23)</f>
        <v>5</v>
      </c>
      <c r="I23" s="104">
        <f t="shared" ref="I23:I28" si="7">SUM(F23:G23)</f>
        <v>1</v>
      </c>
      <c r="J23" s="104">
        <f t="shared" ref="J23:J28" si="8">SUM(H23:I23)</f>
        <v>6</v>
      </c>
      <c r="K23" s="103">
        <f t="shared" si="3"/>
        <v>16.7</v>
      </c>
      <c r="L23" s="102">
        <f t="shared" si="4"/>
        <v>2.4</v>
      </c>
    </row>
    <row r="24" spans="2:12" ht="14.45" customHeight="1" x14ac:dyDescent="0.15">
      <c r="B24" s="101" t="s">
        <v>100</v>
      </c>
      <c r="C24" s="100"/>
      <c r="D24" s="99">
        <v>7</v>
      </c>
      <c r="E24" s="98">
        <v>1</v>
      </c>
      <c r="F24" s="98">
        <v>0</v>
      </c>
      <c r="G24" s="98">
        <v>0</v>
      </c>
      <c r="H24" s="98">
        <f t="shared" si="6"/>
        <v>8</v>
      </c>
      <c r="I24" s="98">
        <f t="shared" si="7"/>
        <v>0</v>
      </c>
      <c r="J24" s="98">
        <f t="shared" si="8"/>
        <v>8</v>
      </c>
      <c r="K24" s="97">
        <f t="shared" si="3"/>
        <v>0</v>
      </c>
      <c r="L24" s="96">
        <f t="shared" si="4"/>
        <v>3.1</v>
      </c>
    </row>
    <row r="25" spans="2:12" ht="14.45" customHeight="1" x14ac:dyDescent="0.15">
      <c r="B25" s="101" t="s">
        <v>99</v>
      </c>
      <c r="C25" s="100"/>
      <c r="D25" s="99">
        <v>2</v>
      </c>
      <c r="E25" s="98">
        <v>0</v>
      </c>
      <c r="F25" s="98">
        <v>0</v>
      </c>
      <c r="G25" s="98">
        <v>0</v>
      </c>
      <c r="H25" s="98">
        <f t="shared" si="6"/>
        <v>2</v>
      </c>
      <c r="I25" s="98">
        <f t="shared" si="7"/>
        <v>0</v>
      </c>
      <c r="J25" s="98">
        <f t="shared" si="8"/>
        <v>2</v>
      </c>
      <c r="K25" s="97">
        <f t="shared" si="3"/>
        <v>0</v>
      </c>
      <c r="L25" s="96">
        <f t="shared" si="4"/>
        <v>0.8</v>
      </c>
    </row>
    <row r="26" spans="2:12" ht="14.45" customHeight="1" x14ac:dyDescent="0.15">
      <c r="B26" s="101" t="s">
        <v>98</v>
      </c>
      <c r="C26" s="100"/>
      <c r="D26" s="99">
        <v>3</v>
      </c>
      <c r="E26" s="98">
        <v>1</v>
      </c>
      <c r="F26" s="98">
        <v>0</v>
      </c>
      <c r="G26" s="98">
        <v>1</v>
      </c>
      <c r="H26" s="98">
        <f t="shared" si="6"/>
        <v>4</v>
      </c>
      <c r="I26" s="98">
        <f t="shared" si="7"/>
        <v>1</v>
      </c>
      <c r="J26" s="98">
        <f t="shared" si="8"/>
        <v>5</v>
      </c>
      <c r="K26" s="97">
        <f t="shared" si="3"/>
        <v>20</v>
      </c>
      <c r="L26" s="96">
        <f t="shared" si="4"/>
        <v>2</v>
      </c>
    </row>
    <row r="27" spans="2:12" ht="14.45" customHeight="1" x14ac:dyDescent="0.15">
      <c r="B27" s="101" t="s">
        <v>97</v>
      </c>
      <c r="C27" s="100"/>
      <c r="D27" s="99">
        <v>3</v>
      </c>
      <c r="E27" s="98">
        <v>3</v>
      </c>
      <c r="F27" s="98">
        <v>0</v>
      </c>
      <c r="G27" s="98">
        <v>0</v>
      </c>
      <c r="H27" s="98">
        <f t="shared" si="6"/>
        <v>6</v>
      </c>
      <c r="I27" s="98">
        <f t="shared" si="7"/>
        <v>0</v>
      </c>
      <c r="J27" s="98">
        <f t="shared" si="8"/>
        <v>6</v>
      </c>
      <c r="K27" s="97">
        <f t="shared" si="3"/>
        <v>0</v>
      </c>
      <c r="L27" s="96">
        <f t="shared" si="4"/>
        <v>2.4</v>
      </c>
    </row>
    <row r="28" spans="2:12" ht="14.45" customHeight="1" x14ac:dyDescent="0.15">
      <c r="B28" s="95" t="s">
        <v>148</v>
      </c>
      <c r="C28" s="94"/>
      <c r="D28" s="93">
        <v>5</v>
      </c>
      <c r="E28" s="92">
        <v>1</v>
      </c>
      <c r="F28" s="92">
        <v>1</v>
      </c>
      <c r="G28" s="92">
        <v>0</v>
      </c>
      <c r="H28" s="92">
        <f t="shared" si="6"/>
        <v>6</v>
      </c>
      <c r="I28" s="92">
        <f t="shared" si="7"/>
        <v>1</v>
      </c>
      <c r="J28" s="92">
        <f t="shared" si="8"/>
        <v>7</v>
      </c>
      <c r="K28" s="91">
        <f t="shared" si="3"/>
        <v>14.3</v>
      </c>
      <c r="L28" s="90">
        <f t="shared" si="4"/>
        <v>2.8</v>
      </c>
    </row>
    <row r="29" spans="2:12" ht="14.45" customHeight="1" thickBot="1" x14ac:dyDescent="0.2">
      <c r="B29" s="89" t="s">
        <v>95</v>
      </c>
      <c r="C29" s="88"/>
      <c r="D29" s="87">
        <f t="shared" ref="D29:J29" si="9">SUBTOTAL(9,D23:D28)</f>
        <v>25</v>
      </c>
      <c r="E29" s="86">
        <f t="shared" si="9"/>
        <v>6</v>
      </c>
      <c r="F29" s="86">
        <f t="shared" si="9"/>
        <v>2</v>
      </c>
      <c r="G29" s="86">
        <f t="shared" si="9"/>
        <v>1</v>
      </c>
      <c r="H29" s="86">
        <f t="shared" si="9"/>
        <v>31</v>
      </c>
      <c r="I29" s="86">
        <f t="shared" si="9"/>
        <v>3</v>
      </c>
      <c r="J29" s="86">
        <f t="shared" si="9"/>
        <v>34</v>
      </c>
      <c r="K29" s="85">
        <f t="shared" si="3"/>
        <v>8.8000000000000007</v>
      </c>
      <c r="L29" s="84">
        <f t="shared" si="4"/>
        <v>13.4</v>
      </c>
    </row>
    <row r="30" spans="2:12" ht="14.45" customHeight="1" thickTop="1" x14ac:dyDescent="0.15">
      <c r="B30" s="115" t="s">
        <v>147</v>
      </c>
      <c r="C30" s="114"/>
      <c r="D30" s="81">
        <v>16</v>
      </c>
      <c r="E30" s="80">
        <v>6</v>
      </c>
      <c r="F30" s="80">
        <v>0</v>
      </c>
      <c r="G30" s="80">
        <v>0</v>
      </c>
      <c r="H30" s="80">
        <f t="shared" ref="H30:H43" si="10">SUM(D30:E30)</f>
        <v>22</v>
      </c>
      <c r="I30" s="80">
        <f t="shared" ref="I30:I43" si="11">SUM(F30:G30)</f>
        <v>0</v>
      </c>
      <c r="J30" s="80">
        <f t="shared" ref="J30:J43" si="12">SUM(H30:I30)</f>
        <v>22</v>
      </c>
      <c r="K30" s="79">
        <f t="shared" si="3"/>
        <v>0</v>
      </c>
      <c r="L30" s="78">
        <f t="shared" si="4"/>
        <v>8.6999999999999993</v>
      </c>
    </row>
    <row r="31" spans="2:12" ht="14.45" customHeight="1" x14ac:dyDescent="0.15">
      <c r="B31" s="113" t="s">
        <v>146</v>
      </c>
      <c r="C31" s="112"/>
      <c r="D31" s="111">
        <v>6</v>
      </c>
      <c r="E31" s="110">
        <v>5</v>
      </c>
      <c r="F31" s="110">
        <v>1</v>
      </c>
      <c r="G31" s="110">
        <v>1</v>
      </c>
      <c r="H31" s="110">
        <f t="shared" si="10"/>
        <v>11</v>
      </c>
      <c r="I31" s="110">
        <f t="shared" si="11"/>
        <v>2</v>
      </c>
      <c r="J31" s="110">
        <f t="shared" si="12"/>
        <v>13</v>
      </c>
      <c r="K31" s="109">
        <f t="shared" si="3"/>
        <v>15.4</v>
      </c>
      <c r="L31" s="108">
        <f t="shared" si="4"/>
        <v>5.0999999999999996</v>
      </c>
    </row>
    <row r="32" spans="2:12" ht="14.45" customHeight="1" x14ac:dyDescent="0.15">
      <c r="B32" s="113" t="s">
        <v>145</v>
      </c>
      <c r="C32" s="112"/>
      <c r="D32" s="111">
        <v>9</v>
      </c>
      <c r="E32" s="110">
        <v>5</v>
      </c>
      <c r="F32" s="110">
        <v>1</v>
      </c>
      <c r="G32" s="110">
        <v>0</v>
      </c>
      <c r="H32" s="110">
        <f t="shared" si="10"/>
        <v>14</v>
      </c>
      <c r="I32" s="110">
        <f t="shared" si="11"/>
        <v>1</v>
      </c>
      <c r="J32" s="110">
        <f t="shared" si="12"/>
        <v>15</v>
      </c>
      <c r="K32" s="109">
        <f t="shared" si="3"/>
        <v>6.7</v>
      </c>
      <c r="L32" s="108">
        <f t="shared" si="4"/>
        <v>5.9</v>
      </c>
    </row>
    <row r="33" spans="2:12" ht="14.45" customHeight="1" x14ac:dyDescent="0.15">
      <c r="B33" s="113" t="s">
        <v>144</v>
      </c>
      <c r="C33" s="112"/>
      <c r="D33" s="111">
        <v>11</v>
      </c>
      <c r="E33" s="110">
        <v>4</v>
      </c>
      <c r="F33" s="110">
        <v>1</v>
      </c>
      <c r="G33" s="110">
        <v>0</v>
      </c>
      <c r="H33" s="110">
        <f t="shared" si="10"/>
        <v>15</v>
      </c>
      <c r="I33" s="110">
        <f t="shared" si="11"/>
        <v>1</v>
      </c>
      <c r="J33" s="110">
        <f t="shared" si="12"/>
        <v>16</v>
      </c>
      <c r="K33" s="109">
        <f t="shared" si="3"/>
        <v>6.3</v>
      </c>
      <c r="L33" s="108">
        <f t="shared" si="4"/>
        <v>6.3</v>
      </c>
    </row>
    <row r="34" spans="2:12" ht="14.45" customHeight="1" x14ac:dyDescent="0.15">
      <c r="B34" s="113" t="s">
        <v>143</v>
      </c>
      <c r="C34" s="112"/>
      <c r="D34" s="111">
        <v>18</v>
      </c>
      <c r="E34" s="110">
        <v>4</v>
      </c>
      <c r="F34" s="110">
        <v>3</v>
      </c>
      <c r="G34" s="110">
        <v>1</v>
      </c>
      <c r="H34" s="110">
        <f t="shared" si="10"/>
        <v>22</v>
      </c>
      <c r="I34" s="110">
        <f t="shared" si="11"/>
        <v>4</v>
      </c>
      <c r="J34" s="110">
        <f t="shared" si="12"/>
        <v>26</v>
      </c>
      <c r="K34" s="109">
        <f t="shared" si="3"/>
        <v>15.4</v>
      </c>
      <c r="L34" s="108">
        <f t="shared" si="4"/>
        <v>10.199999999999999</v>
      </c>
    </row>
    <row r="35" spans="2:12" ht="14.45" customHeight="1" x14ac:dyDescent="0.15">
      <c r="B35" s="113" t="s">
        <v>142</v>
      </c>
      <c r="C35" s="112"/>
      <c r="D35" s="111">
        <v>17</v>
      </c>
      <c r="E35" s="110">
        <v>6</v>
      </c>
      <c r="F35" s="110">
        <v>2</v>
      </c>
      <c r="G35" s="110">
        <v>1</v>
      </c>
      <c r="H35" s="110">
        <f t="shared" si="10"/>
        <v>23</v>
      </c>
      <c r="I35" s="110">
        <f t="shared" si="11"/>
        <v>3</v>
      </c>
      <c r="J35" s="110">
        <f t="shared" si="12"/>
        <v>26</v>
      </c>
      <c r="K35" s="109">
        <f t="shared" si="3"/>
        <v>11.5</v>
      </c>
      <c r="L35" s="108">
        <f t="shared" si="4"/>
        <v>10.199999999999999</v>
      </c>
    </row>
    <row r="36" spans="2:12" ht="14.45" customHeight="1" x14ac:dyDescent="0.15">
      <c r="B36" s="113" t="s">
        <v>141</v>
      </c>
      <c r="C36" s="112"/>
      <c r="D36" s="111">
        <v>11</v>
      </c>
      <c r="E36" s="110">
        <v>7</v>
      </c>
      <c r="F36" s="110">
        <v>0</v>
      </c>
      <c r="G36" s="110">
        <v>0</v>
      </c>
      <c r="H36" s="110">
        <f t="shared" si="10"/>
        <v>18</v>
      </c>
      <c r="I36" s="110">
        <f t="shared" si="11"/>
        <v>0</v>
      </c>
      <c r="J36" s="110">
        <f t="shared" si="12"/>
        <v>18</v>
      </c>
      <c r="K36" s="109">
        <f t="shared" si="3"/>
        <v>0</v>
      </c>
      <c r="L36" s="108">
        <f t="shared" si="4"/>
        <v>7.1</v>
      </c>
    </row>
    <row r="37" spans="2:12" ht="14.45" customHeight="1" x14ac:dyDescent="0.15">
      <c r="B37" s="113" t="s">
        <v>140</v>
      </c>
      <c r="C37" s="112"/>
      <c r="D37" s="111">
        <v>18</v>
      </c>
      <c r="E37" s="110">
        <v>8</v>
      </c>
      <c r="F37" s="110">
        <v>4</v>
      </c>
      <c r="G37" s="110">
        <v>1</v>
      </c>
      <c r="H37" s="110">
        <f t="shared" si="10"/>
        <v>26</v>
      </c>
      <c r="I37" s="110">
        <f t="shared" si="11"/>
        <v>5</v>
      </c>
      <c r="J37" s="110">
        <f t="shared" si="12"/>
        <v>31</v>
      </c>
      <c r="K37" s="109">
        <f t="shared" si="3"/>
        <v>16.100000000000001</v>
      </c>
      <c r="L37" s="108">
        <f t="shared" si="4"/>
        <v>12.2</v>
      </c>
    </row>
    <row r="38" spans="2:12" ht="14.45" customHeight="1" x14ac:dyDescent="0.15">
      <c r="B38" s="107" t="s">
        <v>86</v>
      </c>
      <c r="C38" s="106"/>
      <c r="D38" s="105">
        <v>3</v>
      </c>
      <c r="E38" s="104">
        <v>0</v>
      </c>
      <c r="F38" s="104">
        <v>0</v>
      </c>
      <c r="G38" s="104">
        <v>0</v>
      </c>
      <c r="H38" s="104">
        <f t="shared" si="10"/>
        <v>3</v>
      </c>
      <c r="I38" s="104">
        <f t="shared" si="11"/>
        <v>0</v>
      </c>
      <c r="J38" s="104">
        <f t="shared" si="12"/>
        <v>3</v>
      </c>
      <c r="K38" s="103">
        <f t="shared" si="3"/>
        <v>0</v>
      </c>
      <c r="L38" s="102">
        <f t="shared" si="4"/>
        <v>1.2</v>
      </c>
    </row>
    <row r="39" spans="2:12" ht="14.45" customHeight="1" x14ac:dyDescent="0.15">
      <c r="B39" s="101" t="s">
        <v>85</v>
      </c>
      <c r="C39" s="100"/>
      <c r="D39" s="99">
        <v>2</v>
      </c>
      <c r="E39" s="98">
        <v>0</v>
      </c>
      <c r="F39" s="98">
        <v>1</v>
      </c>
      <c r="G39" s="98">
        <v>0</v>
      </c>
      <c r="H39" s="98">
        <f t="shared" si="10"/>
        <v>2</v>
      </c>
      <c r="I39" s="98">
        <f t="shared" si="11"/>
        <v>1</v>
      </c>
      <c r="J39" s="98">
        <f t="shared" si="12"/>
        <v>3</v>
      </c>
      <c r="K39" s="97">
        <f t="shared" si="3"/>
        <v>33.299999999999997</v>
      </c>
      <c r="L39" s="96">
        <f t="shared" si="4"/>
        <v>1.2</v>
      </c>
    </row>
    <row r="40" spans="2:12" ht="14.45" customHeight="1" x14ac:dyDescent="0.15">
      <c r="B40" s="101" t="s">
        <v>84</v>
      </c>
      <c r="C40" s="100"/>
      <c r="D40" s="99">
        <v>4</v>
      </c>
      <c r="E40" s="98">
        <v>1</v>
      </c>
      <c r="F40" s="98">
        <v>0</v>
      </c>
      <c r="G40" s="98">
        <v>0</v>
      </c>
      <c r="H40" s="98">
        <f t="shared" si="10"/>
        <v>5</v>
      </c>
      <c r="I40" s="98">
        <f t="shared" si="11"/>
        <v>0</v>
      </c>
      <c r="J40" s="98">
        <f t="shared" si="12"/>
        <v>5</v>
      </c>
      <c r="K40" s="97">
        <f t="shared" si="3"/>
        <v>0</v>
      </c>
      <c r="L40" s="96">
        <f t="shared" si="4"/>
        <v>2</v>
      </c>
    </row>
    <row r="41" spans="2:12" ht="14.45" customHeight="1" x14ac:dyDescent="0.15">
      <c r="B41" s="101" t="s">
        <v>83</v>
      </c>
      <c r="C41" s="100"/>
      <c r="D41" s="99">
        <v>4</v>
      </c>
      <c r="E41" s="98">
        <v>1</v>
      </c>
      <c r="F41" s="98">
        <v>1</v>
      </c>
      <c r="G41" s="98">
        <v>0</v>
      </c>
      <c r="H41" s="98">
        <f t="shared" si="10"/>
        <v>5</v>
      </c>
      <c r="I41" s="98">
        <f t="shared" si="11"/>
        <v>1</v>
      </c>
      <c r="J41" s="98">
        <f t="shared" si="12"/>
        <v>6</v>
      </c>
      <c r="K41" s="97">
        <f t="shared" si="3"/>
        <v>16.7</v>
      </c>
      <c r="L41" s="96">
        <f t="shared" si="4"/>
        <v>2.4</v>
      </c>
    </row>
    <row r="42" spans="2:12" ht="14.45" customHeight="1" x14ac:dyDescent="0.15">
      <c r="B42" s="101" t="s">
        <v>82</v>
      </c>
      <c r="C42" s="100"/>
      <c r="D42" s="99">
        <v>2</v>
      </c>
      <c r="E42" s="98">
        <v>0</v>
      </c>
      <c r="F42" s="98">
        <v>0</v>
      </c>
      <c r="G42" s="98">
        <v>1</v>
      </c>
      <c r="H42" s="98">
        <f t="shared" si="10"/>
        <v>2</v>
      </c>
      <c r="I42" s="98">
        <f t="shared" si="11"/>
        <v>1</v>
      </c>
      <c r="J42" s="98">
        <f t="shared" si="12"/>
        <v>3</v>
      </c>
      <c r="K42" s="97">
        <f t="shared" si="3"/>
        <v>33.299999999999997</v>
      </c>
      <c r="L42" s="96">
        <f t="shared" si="4"/>
        <v>1.2</v>
      </c>
    </row>
    <row r="43" spans="2:12" ht="14.45" customHeight="1" x14ac:dyDescent="0.15">
      <c r="B43" s="95" t="s">
        <v>139</v>
      </c>
      <c r="C43" s="94"/>
      <c r="D43" s="93">
        <v>1</v>
      </c>
      <c r="E43" s="92">
        <v>0</v>
      </c>
      <c r="F43" s="92">
        <v>0</v>
      </c>
      <c r="G43" s="92">
        <v>0</v>
      </c>
      <c r="H43" s="92">
        <f t="shared" si="10"/>
        <v>1</v>
      </c>
      <c r="I43" s="92">
        <f t="shared" si="11"/>
        <v>0</v>
      </c>
      <c r="J43" s="92">
        <f t="shared" si="12"/>
        <v>1</v>
      </c>
      <c r="K43" s="91">
        <f t="shared" si="3"/>
        <v>0</v>
      </c>
      <c r="L43" s="90">
        <f t="shared" si="4"/>
        <v>0.4</v>
      </c>
    </row>
    <row r="44" spans="2:12" ht="14.45" customHeight="1" thickBot="1" x14ac:dyDescent="0.2">
      <c r="B44" s="89" t="s">
        <v>80</v>
      </c>
      <c r="C44" s="88"/>
      <c r="D44" s="87">
        <f t="shared" ref="D44:J44" si="13">SUBTOTAL(9,D38:D43)</f>
        <v>16</v>
      </c>
      <c r="E44" s="86">
        <f t="shared" si="13"/>
        <v>2</v>
      </c>
      <c r="F44" s="86">
        <f t="shared" si="13"/>
        <v>2</v>
      </c>
      <c r="G44" s="86">
        <f t="shared" si="13"/>
        <v>1</v>
      </c>
      <c r="H44" s="86">
        <f t="shared" si="13"/>
        <v>18</v>
      </c>
      <c r="I44" s="86">
        <f t="shared" si="13"/>
        <v>3</v>
      </c>
      <c r="J44" s="86">
        <f t="shared" si="13"/>
        <v>21</v>
      </c>
      <c r="K44" s="85">
        <f t="shared" si="3"/>
        <v>14.3</v>
      </c>
      <c r="L44" s="84">
        <f t="shared" si="4"/>
        <v>8.3000000000000007</v>
      </c>
    </row>
    <row r="45" spans="2:12" ht="14.45" customHeight="1" thickTop="1" x14ac:dyDescent="0.15">
      <c r="B45" s="107" t="s">
        <v>79</v>
      </c>
      <c r="C45" s="106"/>
      <c r="D45" s="105">
        <v>3</v>
      </c>
      <c r="E45" s="104">
        <v>0</v>
      </c>
      <c r="F45" s="104">
        <v>0</v>
      </c>
      <c r="G45" s="104">
        <v>0</v>
      </c>
      <c r="H45" s="104">
        <f t="shared" ref="H45:H50" si="14">SUM(D45:E45)</f>
        <v>3</v>
      </c>
      <c r="I45" s="104">
        <f t="shared" ref="I45:I50" si="15">SUM(F45:G45)</f>
        <v>0</v>
      </c>
      <c r="J45" s="104">
        <f t="shared" ref="J45:J50" si="16">SUM(H45:I45)</f>
        <v>3</v>
      </c>
      <c r="K45" s="103">
        <f t="shared" si="3"/>
        <v>0</v>
      </c>
      <c r="L45" s="102">
        <f t="shared" si="4"/>
        <v>1.2</v>
      </c>
    </row>
    <row r="46" spans="2:12" ht="14.45" customHeight="1" x14ac:dyDescent="0.15">
      <c r="B46" s="101" t="s">
        <v>78</v>
      </c>
      <c r="C46" s="100"/>
      <c r="D46" s="99">
        <v>2</v>
      </c>
      <c r="E46" s="98">
        <v>1</v>
      </c>
      <c r="F46" s="98">
        <v>0</v>
      </c>
      <c r="G46" s="98">
        <v>0</v>
      </c>
      <c r="H46" s="98">
        <f t="shared" si="14"/>
        <v>3</v>
      </c>
      <c r="I46" s="98">
        <f t="shared" si="15"/>
        <v>0</v>
      </c>
      <c r="J46" s="98">
        <f t="shared" si="16"/>
        <v>3</v>
      </c>
      <c r="K46" s="97">
        <f t="shared" si="3"/>
        <v>0</v>
      </c>
      <c r="L46" s="96">
        <f t="shared" si="4"/>
        <v>1.2</v>
      </c>
    </row>
    <row r="47" spans="2:12" ht="14.45" customHeight="1" x14ac:dyDescent="0.15">
      <c r="B47" s="101" t="s">
        <v>77</v>
      </c>
      <c r="C47" s="100"/>
      <c r="D47" s="99">
        <v>1</v>
      </c>
      <c r="E47" s="98">
        <v>0</v>
      </c>
      <c r="F47" s="98">
        <v>0</v>
      </c>
      <c r="G47" s="98">
        <v>0</v>
      </c>
      <c r="H47" s="98">
        <f t="shared" si="14"/>
        <v>1</v>
      </c>
      <c r="I47" s="98">
        <f t="shared" si="15"/>
        <v>0</v>
      </c>
      <c r="J47" s="98">
        <f t="shared" si="16"/>
        <v>1</v>
      </c>
      <c r="K47" s="97">
        <f t="shared" si="3"/>
        <v>0</v>
      </c>
      <c r="L47" s="96">
        <f t="shared" si="4"/>
        <v>0.4</v>
      </c>
    </row>
    <row r="48" spans="2:12" ht="14.45" customHeight="1" x14ac:dyDescent="0.15">
      <c r="B48" s="101" t="s">
        <v>76</v>
      </c>
      <c r="C48" s="100"/>
      <c r="D48" s="99">
        <v>4</v>
      </c>
      <c r="E48" s="98">
        <v>0</v>
      </c>
      <c r="F48" s="98">
        <v>0</v>
      </c>
      <c r="G48" s="98">
        <v>0</v>
      </c>
      <c r="H48" s="98">
        <f t="shared" si="14"/>
        <v>4</v>
      </c>
      <c r="I48" s="98">
        <f t="shared" si="15"/>
        <v>0</v>
      </c>
      <c r="J48" s="98">
        <f t="shared" si="16"/>
        <v>4</v>
      </c>
      <c r="K48" s="97">
        <f t="shared" si="3"/>
        <v>0</v>
      </c>
      <c r="L48" s="96">
        <f t="shared" si="4"/>
        <v>1.6</v>
      </c>
    </row>
    <row r="49" spans="2:13" ht="14.45" customHeight="1" x14ac:dyDescent="0.15">
      <c r="B49" s="101" t="s">
        <v>75</v>
      </c>
      <c r="C49" s="100"/>
      <c r="D49" s="99">
        <v>3</v>
      </c>
      <c r="E49" s="98">
        <v>0</v>
      </c>
      <c r="F49" s="98">
        <v>0</v>
      </c>
      <c r="G49" s="98">
        <v>0</v>
      </c>
      <c r="H49" s="98">
        <f t="shared" si="14"/>
        <v>3</v>
      </c>
      <c r="I49" s="98">
        <f t="shared" si="15"/>
        <v>0</v>
      </c>
      <c r="J49" s="98">
        <f t="shared" si="16"/>
        <v>3</v>
      </c>
      <c r="K49" s="97">
        <f t="shared" si="3"/>
        <v>0</v>
      </c>
      <c r="L49" s="96">
        <f t="shared" si="4"/>
        <v>1.2</v>
      </c>
    </row>
    <row r="50" spans="2:13" ht="14.45" customHeight="1" x14ac:dyDescent="0.15">
      <c r="B50" s="95" t="s">
        <v>138</v>
      </c>
      <c r="C50" s="94"/>
      <c r="D50" s="93">
        <v>0</v>
      </c>
      <c r="E50" s="92">
        <v>0</v>
      </c>
      <c r="F50" s="92">
        <v>0</v>
      </c>
      <c r="G50" s="92">
        <v>0</v>
      </c>
      <c r="H50" s="92">
        <f t="shared" si="14"/>
        <v>0</v>
      </c>
      <c r="I50" s="92">
        <f t="shared" si="15"/>
        <v>0</v>
      </c>
      <c r="J50" s="92">
        <f t="shared" si="16"/>
        <v>0</v>
      </c>
      <c r="K50" s="91">
        <f t="shared" si="3"/>
        <v>0</v>
      </c>
      <c r="L50" s="90">
        <f t="shared" si="4"/>
        <v>0</v>
      </c>
    </row>
    <row r="51" spans="2:13" ht="14.45" customHeight="1" thickBot="1" x14ac:dyDescent="0.2">
      <c r="B51" s="89" t="s">
        <v>73</v>
      </c>
      <c r="C51" s="88"/>
      <c r="D51" s="87">
        <f t="shared" ref="D51:J51" si="17">SUBTOTAL(9,D45:D50)</f>
        <v>13</v>
      </c>
      <c r="E51" s="86">
        <f t="shared" si="17"/>
        <v>1</v>
      </c>
      <c r="F51" s="86">
        <f t="shared" si="17"/>
        <v>0</v>
      </c>
      <c r="G51" s="86">
        <f t="shared" si="17"/>
        <v>0</v>
      </c>
      <c r="H51" s="86">
        <f t="shared" si="17"/>
        <v>14</v>
      </c>
      <c r="I51" s="86">
        <f t="shared" si="17"/>
        <v>0</v>
      </c>
      <c r="J51" s="86">
        <f t="shared" si="17"/>
        <v>14</v>
      </c>
      <c r="K51" s="85">
        <f t="shared" si="3"/>
        <v>0</v>
      </c>
      <c r="L51" s="84">
        <f t="shared" si="4"/>
        <v>5.5</v>
      </c>
    </row>
    <row r="52" spans="2:13" ht="14.45" customHeight="1" thickTop="1" x14ac:dyDescent="0.15">
      <c r="B52" s="83" t="s">
        <v>13</v>
      </c>
      <c r="C52" s="82"/>
      <c r="D52" s="81">
        <f t="shared" ref="D52:J52" si="18">SUBTOTAL(9,D16:D51)</f>
        <v>171</v>
      </c>
      <c r="E52" s="80">
        <f t="shared" si="18"/>
        <v>57</v>
      </c>
      <c r="F52" s="80">
        <f t="shared" si="18"/>
        <v>19</v>
      </c>
      <c r="G52" s="80">
        <f t="shared" si="18"/>
        <v>7</v>
      </c>
      <c r="H52" s="80">
        <f t="shared" si="18"/>
        <v>228</v>
      </c>
      <c r="I52" s="80">
        <f t="shared" si="18"/>
        <v>26</v>
      </c>
      <c r="J52" s="80">
        <f t="shared" si="18"/>
        <v>254</v>
      </c>
      <c r="K52" s="79">
        <f t="shared" si="3"/>
        <v>10.199999999999999</v>
      </c>
      <c r="L52" s="78">
        <f t="shared" si="4"/>
        <v>100</v>
      </c>
    </row>
    <row r="53" spans="2:13" ht="15" customHeight="1" x14ac:dyDescent="0.15">
      <c r="B53" s="77"/>
      <c r="C53" s="77"/>
      <c r="D53" s="76"/>
      <c r="E53" s="76"/>
      <c r="F53" s="76"/>
      <c r="G53" s="76"/>
      <c r="H53" s="76"/>
      <c r="I53" s="76"/>
      <c r="J53" s="76"/>
      <c r="K53" s="75"/>
      <c r="L53" s="75"/>
    </row>
    <row r="54" spans="2:13" ht="16.5" customHeight="1" x14ac:dyDescent="0.15">
      <c r="B54" s="74"/>
      <c r="C54" s="73"/>
      <c r="D54" s="73"/>
      <c r="E54" s="73"/>
      <c r="F54" s="73"/>
      <c r="G54" s="73"/>
      <c r="H54" s="73"/>
      <c r="I54" s="73"/>
      <c r="J54" s="73"/>
      <c r="K54" s="73"/>
      <c r="L54" s="73"/>
      <c r="M54" s="73"/>
    </row>
  </sheetData>
  <mergeCells count="2">
    <mergeCell ref="G4:G10"/>
    <mergeCell ref="D14:L14"/>
  </mergeCells>
  <phoneticPr fontId="1"/>
  <printOptions horizontalCentered="1"/>
  <pageMargins left="0.78740157480314965" right="0.78740157480314965" top="0.78740157480314965" bottom="0.70866141732283472" header="0.31496062992125984" footer="0.31496062992125984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N54"/>
  <sheetViews>
    <sheetView showGridLines="0" zoomScaleNormal="100" zoomScaleSheetLayoutView="100" workbookViewId="0">
      <selection activeCell="D9" sqref="D9"/>
    </sheetView>
  </sheetViews>
  <sheetFormatPr defaultColWidth="8" defaultRowHeight="16.5" customHeight="1" x14ac:dyDescent="0.15"/>
  <cols>
    <col min="1" max="1" width="2.5" style="71" customWidth="1"/>
    <col min="2" max="2" width="5.5" style="72" customWidth="1"/>
    <col min="3" max="3" width="5.5" style="71" customWidth="1"/>
    <col min="4" max="12" width="8" style="71" customWidth="1"/>
    <col min="13" max="250" width="7.5" style="71" customWidth="1"/>
    <col min="251" max="16384" width="8" style="71"/>
  </cols>
  <sheetData>
    <row r="2" spans="2:14" ht="18" customHeight="1" x14ac:dyDescent="0.15">
      <c r="B2" s="140" t="s">
        <v>120</v>
      </c>
      <c r="G2" s="139"/>
      <c r="H2" s="138"/>
      <c r="I2" s="137"/>
      <c r="J2" s="137"/>
      <c r="K2" s="137"/>
      <c r="L2" s="136"/>
      <c r="M2" s="135"/>
    </row>
    <row r="3" spans="2:14" ht="14.45" customHeight="1" x14ac:dyDescent="0.15">
      <c r="B3" s="71"/>
      <c r="G3" s="134"/>
      <c r="H3" s="130"/>
      <c r="I3" s="73"/>
      <c r="J3" s="73"/>
      <c r="K3" s="73"/>
      <c r="L3" s="129"/>
    </row>
    <row r="4" spans="2:14" ht="14.45" customHeight="1" x14ac:dyDescent="0.15">
      <c r="B4" s="71"/>
      <c r="G4" s="216" t="s">
        <v>119</v>
      </c>
      <c r="H4" s="130"/>
      <c r="I4" s="73"/>
      <c r="J4" s="73"/>
      <c r="K4" s="73"/>
      <c r="L4" s="129"/>
    </row>
    <row r="5" spans="2:14" ht="14.45" customHeight="1" x14ac:dyDescent="0.15">
      <c r="B5" s="128" t="s">
        <v>118</v>
      </c>
      <c r="C5" s="128"/>
      <c r="D5" s="128" t="s">
        <v>117</v>
      </c>
      <c r="G5" s="216"/>
      <c r="H5" s="130"/>
      <c r="I5" s="73"/>
      <c r="J5" s="73"/>
      <c r="K5" s="73"/>
      <c r="L5" s="129"/>
    </row>
    <row r="6" spans="2:14" ht="14.45" customHeight="1" x14ac:dyDescent="0.15">
      <c r="B6" s="128"/>
      <c r="C6" s="128"/>
      <c r="D6" s="132" t="s">
        <v>116</v>
      </c>
      <c r="G6" s="216"/>
      <c r="H6" s="130"/>
      <c r="I6" s="73"/>
      <c r="J6" s="73"/>
      <c r="K6" s="73"/>
      <c r="L6" s="129"/>
    </row>
    <row r="7" spans="2:14" ht="14.45" customHeight="1" x14ac:dyDescent="0.15">
      <c r="B7" s="128"/>
      <c r="C7" s="128"/>
      <c r="D7" s="128"/>
      <c r="G7" s="216"/>
      <c r="H7" s="130"/>
      <c r="I7" s="73"/>
      <c r="J7" s="73"/>
      <c r="K7" s="73"/>
      <c r="L7" s="129"/>
    </row>
    <row r="8" spans="2:14" ht="14.45" customHeight="1" x14ac:dyDescent="0.15">
      <c r="B8" s="128" t="s">
        <v>115</v>
      </c>
      <c r="C8" s="128"/>
      <c r="D8" s="128" t="s">
        <v>239</v>
      </c>
      <c r="G8" s="216"/>
      <c r="H8" s="130"/>
      <c r="I8" s="73"/>
      <c r="J8" s="73"/>
      <c r="K8" s="73"/>
      <c r="L8" s="129"/>
    </row>
    <row r="9" spans="2:14" ht="14.45" customHeight="1" x14ac:dyDescent="0.15">
      <c r="B9" s="133"/>
      <c r="C9" s="128"/>
      <c r="D9" s="132" t="s">
        <v>114</v>
      </c>
      <c r="G9" s="216"/>
      <c r="H9" s="130"/>
      <c r="I9" s="73"/>
      <c r="J9" s="73"/>
      <c r="K9" s="73"/>
      <c r="L9" s="129"/>
    </row>
    <row r="10" spans="2:14" ht="14.45" customHeight="1" x14ac:dyDescent="0.15">
      <c r="B10" s="128"/>
      <c r="C10" s="128"/>
      <c r="D10" s="128"/>
      <c r="G10" s="216"/>
      <c r="H10" s="130"/>
      <c r="I10" s="73"/>
      <c r="J10" s="73"/>
      <c r="K10" s="73"/>
      <c r="L10" s="129"/>
    </row>
    <row r="11" spans="2:14" ht="14.45" customHeight="1" x14ac:dyDescent="0.15">
      <c r="B11" s="128" t="s">
        <v>113</v>
      </c>
      <c r="C11" s="128"/>
      <c r="D11" s="128" t="s">
        <v>27</v>
      </c>
      <c r="G11" s="131"/>
      <c r="H11" s="130"/>
      <c r="I11" s="73"/>
      <c r="J11" s="73"/>
      <c r="K11" s="73"/>
      <c r="L11" s="129"/>
      <c r="N11" s="73"/>
    </row>
    <row r="12" spans="2:14" ht="14.45" customHeight="1" x14ac:dyDescent="0.15">
      <c r="B12" s="128"/>
      <c r="C12" s="128"/>
      <c r="D12" s="128"/>
      <c r="G12" s="127"/>
      <c r="H12" s="126"/>
      <c r="I12" s="125"/>
      <c r="J12" s="125"/>
      <c r="K12" s="125"/>
      <c r="L12" s="124"/>
      <c r="N12" s="73"/>
    </row>
    <row r="13" spans="2:14" ht="14.45" customHeight="1" x14ac:dyDescent="0.15">
      <c r="L13" s="123" t="s">
        <v>112</v>
      </c>
      <c r="N13" s="73"/>
    </row>
    <row r="14" spans="2:14" ht="28.9" customHeight="1" x14ac:dyDescent="0.15">
      <c r="B14" s="122"/>
      <c r="C14" s="121" t="s">
        <v>111</v>
      </c>
      <c r="D14" s="217" t="s">
        <v>37</v>
      </c>
      <c r="E14" s="218"/>
      <c r="F14" s="218"/>
      <c r="G14" s="218"/>
      <c r="H14" s="218"/>
      <c r="I14" s="218"/>
      <c r="J14" s="218"/>
      <c r="K14" s="218"/>
      <c r="L14" s="219"/>
    </row>
    <row r="15" spans="2:14" ht="28.9" customHeight="1" x14ac:dyDescent="0.15">
      <c r="B15" s="120" t="s">
        <v>110</v>
      </c>
      <c r="C15" s="119" t="s">
        <v>109</v>
      </c>
      <c r="D15" s="118" t="s">
        <v>18</v>
      </c>
      <c r="E15" s="117" t="s">
        <v>19</v>
      </c>
      <c r="F15" s="117" t="s">
        <v>20</v>
      </c>
      <c r="G15" s="117" t="s">
        <v>10</v>
      </c>
      <c r="H15" s="117" t="s">
        <v>21</v>
      </c>
      <c r="I15" s="117" t="s">
        <v>22</v>
      </c>
      <c r="J15" s="117" t="s">
        <v>23</v>
      </c>
      <c r="K15" s="117" t="s">
        <v>24</v>
      </c>
      <c r="L15" s="116" t="s">
        <v>25</v>
      </c>
    </row>
    <row r="16" spans="2:14" ht="14.45" customHeight="1" x14ac:dyDescent="0.15">
      <c r="B16" s="107" t="s">
        <v>154</v>
      </c>
      <c r="C16" s="106"/>
      <c r="D16" s="105">
        <v>3</v>
      </c>
      <c r="E16" s="104">
        <v>0</v>
      </c>
      <c r="F16" s="104">
        <v>0</v>
      </c>
      <c r="G16" s="104">
        <v>0</v>
      </c>
      <c r="H16" s="104">
        <f t="shared" ref="H16:H21" si="0">SUM(D16:E16)</f>
        <v>3</v>
      </c>
      <c r="I16" s="104">
        <f t="shared" ref="I16:I21" si="1">SUM(F16:G16)</f>
        <v>0</v>
      </c>
      <c r="J16" s="104">
        <f t="shared" ref="J16:J21" si="2">SUM(H16:I16)</f>
        <v>3</v>
      </c>
      <c r="K16" s="103">
        <f t="shared" ref="K16:K52" si="3">IF(J16=0,0,ROUND(I16/J16*100,1))</f>
        <v>0</v>
      </c>
      <c r="L16" s="102">
        <f t="shared" ref="L16:L52" si="4">IF(J16=0,0,ROUND(J16/$J$52*100,1))</f>
        <v>1.2</v>
      </c>
    </row>
    <row r="17" spans="2:12" ht="14.45" customHeight="1" x14ac:dyDescent="0.15">
      <c r="B17" s="101" t="s">
        <v>153</v>
      </c>
      <c r="C17" s="100"/>
      <c r="D17" s="99">
        <v>3</v>
      </c>
      <c r="E17" s="98">
        <v>1</v>
      </c>
      <c r="F17" s="98">
        <v>0</v>
      </c>
      <c r="G17" s="98">
        <v>0</v>
      </c>
      <c r="H17" s="98">
        <f t="shared" si="0"/>
        <v>4</v>
      </c>
      <c r="I17" s="98">
        <f t="shared" si="1"/>
        <v>0</v>
      </c>
      <c r="J17" s="98">
        <f t="shared" si="2"/>
        <v>4</v>
      </c>
      <c r="K17" s="97">
        <f t="shared" si="3"/>
        <v>0</v>
      </c>
      <c r="L17" s="96">
        <f t="shared" si="4"/>
        <v>1.6</v>
      </c>
    </row>
    <row r="18" spans="2:12" ht="14.45" customHeight="1" x14ac:dyDescent="0.15">
      <c r="B18" s="101" t="s">
        <v>152</v>
      </c>
      <c r="C18" s="100"/>
      <c r="D18" s="99">
        <v>3</v>
      </c>
      <c r="E18" s="98">
        <v>1</v>
      </c>
      <c r="F18" s="98">
        <v>0</v>
      </c>
      <c r="G18" s="98">
        <v>0</v>
      </c>
      <c r="H18" s="98">
        <f t="shared" si="0"/>
        <v>4</v>
      </c>
      <c r="I18" s="98">
        <f t="shared" si="1"/>
        <v>0</v>
      </c>
      <c r="J18" s="98">
        <f t="shared" si="2"/>
        <v>4</v>
      </c>
      <c r="K18" s="97">
        <f t="shared" si="3"/>
        <v>0</v>
      </c>
      <c r="L18" s="96">
        <f t="shared" si="4"/>
        <v>1.6</v>
      </c>
    </row>
    <row r="19" spans="2:12" ht="14.45" customHeight="1" x14ac:dyDescent="0.15">
      <c r="B19" s="101" t="s">
        <v>151</v>
      </c>
      <c r="C19" s="100"/>
      <c r="D19" s="99">
        <v>4</v>
      </c>
      <c r="E19" s="98">
        <v>0</v>
      </c>
      <c r="F19" s="98">
        <v>0</v>
      </c>
      <c r="G19" s="98">
        <v>0</v>
      </c>
      <c r="H19" s="98">
        <f t="shared" si="0"/>
        <v>4</v>
      </c>
      <c r="I19" s="98">
        <f t="shared" si="1"/>
        <v>0</v>
      </c>
      <c r="J19" s="98">
        <f t="shared" si="2"/>
        <v>4</v>
      </c>
      <c r="K19" s="97">
        <f t="shared" si="3"/>
        <v>0</v>
      </c>
      <c r="L19" s="96">
        <f t="shared" si="4"/>
        <v>1.6</v>
      </c>
    </row>
    <row r="20" spans="2:12" ht="14.45" customHeight="1" x14ac:dyDescent="0.15">
      <c r="B20" s="101" t="s">
        <v>150</v>
      </c>
      <c r="C20" s="100"/>
      <c r="D20" s="99">
        <v>3</v>
      </c>
      <c r="E20" s="98">
        <v>1</v>
      </c>
      <c r="F20" s="98">
        <v>0</v>
      </c>
      <c r="G20" s="98">
        <v>0</v>
      </c>
      <c r="H20" s="98">
        <f t="shared" si="0"/>
        <v>4</v>
      </c>
      <c r="I20" s="98">
        <f t="shared" si="1"/>
        <v>0</v>
      </c>
      <c r="J20" s="98">
        <f t="shared" si="2"/>
        <v>4</v>
      </c>
      <c r="K20" s="97">
        <f t="shared" si="3"/>
        <v>0</v>
      </c>
      <c r="L20" s="96">
        <f t="shared" si="4"/>
        <v>1.6</v>
      </c>
    </row>
    <row r="21" spans="2:12" ht="14.45" customHeight="1" x14ac:dyDescent="0.15">
      <c r="B21" s="95" t="s">
        <v>149</v>
      </c>
      <c r="C21" s="94"/>
      <c r="D21" s="93">
        <v>3</v>
      </c>
      <c r="E21" s="92">
        <v>0</v>
      </c>
      <c r="F21" s="92">
        <v>0</v>
      </c>
      <c r="G21" s="92">
        <v>0</v>
      </c>
      <c r="H21" s="92">
        <f t="shared" si="0"/>
        <v>3</v>
      </c>
      <c r="I21" s="92">
        <f t="shared" si="1"/>
        <v>0</v>
      </c>
      <c r="J21" s="92">
        <f t="shared" si="2"/>
        <v>3</v>
      </c>
      <c r="K21" s="91">
        <f t="shared" si="3"/>
        <v>0</v>
      </c>
      <c r="L21" s="90">
        <f t="shared" si="4"/>
        <v>1.2</v>
      </c>
    </row>
    <row r="22" spans="2:12" ht="14.45" customHeight="1" thickBot="1" x14ac:dyDescent="0.2">
      <c r="B22" s="89" t="s">
        <v>102</v>
      </c>
      <c r="C22" s="88"/>
      <c r="D22" s="87">
        <f t="shared" ref="D22:J22" si="5">SUBTOTAL(9,D16:D21)</f>
        <v>19</v>
      </c>
      <c r="E22" s="86">
        <f t="shared" si="5"/>
        <v>3</v>
      </c>
      <c r="F22" s="86">
        <f t="shared" si="5"/>
        <v>0</v>
      </c>
      <c r="G22" s="86">
        <f t="shared" si="5"/>
        <v>0</v>
      </c>
      <c r="H22" s="86">
        <f t="shared" si="5"/>
        <v>22</v>
      </c>
      <c r="I22" s="86">
        <f t="shared" si="5"/>
        <v>0</v>
      </c>
      <c r="J22" s="86">
        <f t="shared" si="5"/>
        <v>22</v>
      </c>
      <c r="K22" s="85">
        <f t="shared" si="3"/>
        <v>0</v>
      </c>
      <c r="L22" s="84">
        <f t="shared" si="4"/>
        <v>8.8000000000000007</v>
      </c>
    </row>
    <row r="23" spans="2:12" ht="14.45" customHeight="1" thickTop="1" x14ac:dyDescent="0.15">
      <c r="B23" s="107" t="s">
        <v>101</v>
      </c>
      <c r="C23" s="106"/>
      <c r="D23" s="105">
        <v>3</v>
      </c>
      <c r="E23" s="104">
        <v>1</v>
      </c>
      <c r="F23" s="104">
        <v>0</v>
      </c>
      <c r="G23" s="104">
        <v>1</v>
      </c>
      <c r="H23" s="104">
        <f t="shared" ref="H23:H28" si="6">SUM(D23:E23)</f>
        <v>4</v>
      </c>
      <c r="I23" s="104">
        <f t="shared" ref="I23:I28" si="7">SUM(F23:G23)</f>
        <v>1</v>
      </c>
      <c r="J23" s="104">
        <f t="shared" ref="J23:J28" si="8">SUM(H23:I23)</f>
        <v>5</v>
      </c>
      <c r="K23" s="103">
        <f t="shared" si="3"/>
        <v>20</v>
      </c>
      <c r="L23" s="102">
        <f t="shared" si="4"/>
        <v>2</v>
      </c>
    </row>
    <row r="24" spans="2:12" ht="14.45" customHeight="1" x14ac:dyDescent="0.15">
      <c r="B24" s="101" t="s">
        <v>100</v>
      </c>
      <c r="C24" s="100"/>
      <c r="D24" s="99">
        <v>3</v>
      </c>
      <c r="E24" s="98">
        <v>0</v>
      </c>
      <c r="F24" s="98">
        <v>0</v>
      </c>
      <c r="G24" s="98">
        <v>0</v>
      </c>
      <c r="H24" s="98">
        <f t="shared" si="6"/>
        <v>3</v>
      </c>
      <c r="I24" s="98">
        <f t="shared" si="7"/>
        <v>0</v>
      </c>
      <c r="J24" s="98">
        <f t="shared" si="8"/>
        <v>3</v>
      </c>
      <c r="K24" s="97">
        <f t="shared" si="3"/>
        <v>0</v>
      </c>
      <c r="L24" s="96">
        <f t="shared" si="4"/>
        <v>1.2</v>
      </c>
    </row>
    <row r="25" spans="2:12" ht="14.45" customHeight="1" x14ac:dyDescent="0.15">
      <c r="B25" s="101" t="s">
        <v>99</v>
      </c>
      <c r="C25" s="100"/>
      <c r="D25" s="99">
        <v>2</v>
      </c>
      <c r="E25" s="98">
        <v>0</v>
      </c>
      <c r="F25" s="98">
        <v>1</v>
      </c>
      <c r="G25" s="98">
        <v>0</v>
      </c>
      <c r="H25" s="98">
        <f t="shared" si="6"/>
        <v>2</v>
      </c>
      <c r="I25" s="98">
        <f t="shared" si="7"/>
        <v>1</v>
      </c>
      <c r="J25" s="98">
        <f t="shared" si="8"/>
        <v>3</v>
      </c>
      <c r="K25" s="97">
        <f t="shared" si="3"/>
        <v>33.299999999999997</v>
      </c>
      <c r="L25" s="96">
        <f t="shared" si="4"/>
        <v>1.2</v>
      </c>
    </row>
    <row r="26" spans="2:12" ht="14.45" customHeight="1" x14ac:dyDescent="0.15">
      <c r="B26" s="101" t="s">
        <v>98</v>
      </c>
      <c r="C26" s="100"/>
      <c r="D26" s="99">
        <v>6</v>
      </c>
      <c r="E26" s="98">
        <v>1</v>
      </c>
      <c r="F26" s="98">
        <v>0</v>
      </c>
      <c r="G26" s="98">
        <v>0</v>
      </c>
      <c r="H26" s="98">
        <f t="shared" si="6"/>
        <v>7</v>
      </c>
      <c r="I26" s="98">
        <f t="shared" si="7"/>
        <v>0</v>
      </c>
      <c r="J26" s="98">
        <f t="shared" si="8"/>
        <v>7</v>
      </c>
      <c r="K26" s="97">
        <f t="shared" si="3"/>
        <v>0</v>
      </c>
      <c r="L26" s="96">
        <f t="shared" si="4"/>
        <v>2.8</v>
      </c>
    </row>
    <row r="27" spans="2:12" ht="14.45" customHeight="1" x14ac:dyDescent="0.15">
      <c r="B27" s="101" t="s">
        <v>97</v>
      </c>
      <c r="C27" s="100"/>
      <c r="D27" s="99">
        <v>1</v>
      </c>
      <c r="E27" s="98">
        <v>0</v>
      </c>
      <c r="F27" s="98">
        <v>1</v>
      </c>
      <c r="G27" s="98">
        <v>0</v>
      </c>
      <c r="H27" s="98">
        <f t="shared" si="6"/>
        <v>1</v>
      </c>
      <c r="I27" s="98">
        <f t="shared" si="7"/>
        <v>1</v>
      </c>
      <c r="J27" s="98">
        <f t="shared" si="8"/>
        <v>2</v>
      </c>
      <c r="K27" s="97">
        <f t="shared" si="3"/>
        <v>50</v>
      </c>
      <c r="L27" s="96">
        <f t="shared" si="4"/>
        <v>0.8</v>
      </c>
    </row>
    <row r="28" spans="2:12" ht="14.45" customHeight="1" x14ac:dyDescent="0.15">
      <c r="B28" s="95" t="s">
        <v>148</v>
      </c>
      <c r="C28" s="94"/>
      <c r="D28" s="93">
        <v>2</v>
      </c>
      <c r="E28" s="92">
        <v>0</v>
      </c>
      <c r="F28" s="92">
        <v>0</v>
      </c>
      <c r="G28" s="92">
        <v>0</v>
      </c>
      <c r="H28" s="92">
        <f t="shared" si="6"/>
        <v>2</v>
      </c>
      <c r="I28" s="92">
        <f t="shared" si="7"/>
        <v>0</v>
      </c>
      <c r="J28" s="92">
        <f t="shared" si="8"/>
        <v>2</v>
      </c>
      <c r="K28" s="91">
        <f t="shared" si="3"/>
        <v>0</v>
      </c>
      <c r="L28" s="90">
        <f t="shared" si="4"/>
        <v>0.8</v>
      </c>
    </row>
    <row r="29" spans="2:12" ht="14.45" customHeight="1" thickBot="1" x14ac:dyDescent="0.2">
      <c r="B29" s="89" t="s">
        <v>95</v>
      </c>
      <c r="C29" s="88"/>
      <c r="D29" s="87">
        <f t="shared" ref="D29:J29" si="9">SUBTOTAL(9,D23:D28)</f>
        <v>17</v>
      </c>
      <c r="E29" s="86">
        <f t="shared" si="9"/>
        <v>2</v>
      </c>
      <c r="F29" s="86">
        <f t="shared" si="9"/>
        <v>2</v>
      </c>
      <c r="G29" s="86">
        <f t="shared" si="9"/>
        <v>1</v>
      </c>
      <c r="H29" s="86">
        <f t="shared" si="9"/>
        <v>19</v>
      </c>
      <c r="I29" s="86">
        <f t="shared" si="9"/>
        <v>3</v>
      </c>
      <c r="J29" s="86">
        <f t="shared" si="9"/>
        <v>22</v>
      </c>
      <c r="K29" s="85">
        <f t="shared" si="3"/>
        <v>13.6</v>
      </c>
      <c r="L29" s="84">
        <f t="shared" si="4"/>
        <v>8.8000000000000007</v>
      </c>
    </row>
    <row r="30" spans="2:12" ht="14.45" customHeight="1" thickTop="1" x14ac:dyDescent="0.15">
      <c r="B30" s="115" t="s">
        <v>147</v>
      </c>
      <c r="C30" s="114"/>
      <c r="D30" s="81">
        <v>21</v>
      </c>
      <c r="E30" s="80">
        <v>5</v>
      </c>
      <c r="F30" s="80">
        <v>1</v>
      </c>
      <c r="G30" s="80">
        <v>0</v>
      </c>
      <c r="H30" s="80">
        <f t="shared" ref="H30:H43" si="10">SUM(D30:E30)</f>
        <v>26</v>
      </c>
      <c r="I30" s="80">
        <f t="shared" ref="I30:I43" si="11">SUM(F30:G30)</f>
        <v>1</v>
      </c>
      <c r="J30" s="80">
        <f t="shared" ref="J30:J43" si="12">SUM(H30:I30)</f>
        <v>27</v>
      </c>
      <c r="K30" s="79">
        <f t="shared" si="3"/>
        <v>3.7</v>
      </c>
      <c r="L30" s="78">
        <f t="shared" si="4"/>
        <v>10.8</v>
      </c>
    </row>
    <row r="31" spans="2:12" ht="14.45" customHeight="1" x14ac:dyDescent="0.15">
      <c r="B31" s="113" t="s">
        <v>146</v>
      </c>
      <c r="C31" s="112"/>
      <c r="D31" s="111">
        <v>12</v>
      </c>
      <c r="E31" s="110">
        <v>3</v>
      </c>
      <c r="F31" s="110">
        <v>2</v>
      </c>
      <c r="G31" s="110">
        <v>1</v>
      </c>
      <c r="H31" s="110">
        <f t="shared" si="10"/>
        <v>15</v>
      </c>
      <c r="I31" s="110">
        <f t="shared" si="11"/>
        <v>3</v>
      </c>
      <c r="J31" s="110">
        <f t="shared" si="12"/>
        <v>18</v>
      </c>
      <c r="K31" s="109">
        <f t="shared" si="3"/>
        <v>16.7</v>
      </c>
      <c r="L31" s="108">
        <f t="shared" si="4"/>
        <v>7.2</v>
      </c>
    </row>
    <row r="32" spans="2:12" ht="14.45" customHeight="1" x14ac:dyDescent="0.15">
      <c r="B32" s="113" t="s">
        <v>145</v>
      </c>
      <c r="C32" s="112"/>
      <c r="D32" s="111">
        <v>5</v>
      </c>
      <c r="E32" s="110">
        <v>1</v>
      </c>
      <c r="F32" s="110">
        <v>2</v>
      </c>
      <c r="G32" s="110">
        <v>0</v>
      </c>
      <c r="H32" s="110">
        <f t="shared" si="10"/>
        <v>6</v>
      </c>
      <c r="I32" s="110">
        <f t="shared" si="11"/>
        <v>2</v>
      </c>
      <c r="J32" s="110">
        <f t="shared" si="12"/>
        <v>8</v>
      </c>
      <c r="K32" s="109">
        <f t="shared" si="3"/>
        <v>25</v>
      </c>
      <c r="L32" s="108">
        <f t="shared" si="4"/>
        <v>3.2</v>
      </c>
    </row>
    <row r="33" spans="2:12" ht="14.45" customHeight="1" x14ac:dyDescent="0.15">
      <c r="B33" s="113" t="s">
        <v>144</v>
      </c>
      <c r="C33" s="112"/>
      <c r="D33" s="111">
        <v>10</v>
      </c>
      <c r="E33" s="110">
        <v>4</v>
      </c>
      <c r="F33" s="110">
        <v>1</v>
      </c>
      <c r="G33" s="110">
        <v>0</v>
      </c>
      <c r="H33" s="110">
        <f t="shared" si="10"/>
        <v>14</v>
      </c>
      <c r="I33" s="110">
        <f t="shared" si="11"/>
        <v>1</v>
      </c>
      <c r="J33" s="110">
        <f t="shared" si="12"/>
        <v>15</v>
      </c>
      <c r="K33" s="109">
        <f t="shared" si="3"/>
        <v>6.7</v>
      </c>
      <c r="L33" s="108">
        <f t="shared" si="4"/>
        <v>6</v>
      </c>
    </row>
    <row r="34" spans="2:12" ht="14.45" customHeight="1" x14ac:dyDescent="0.15">
      <c r="B34" s="113" t="s">
        <v>143</v>
      </c>
      <c r="C34" s="112"/>
      <c r="D34" s="111">
        <v>12</v>
      </c>
      <c r="E34" s="110">
        <v>5</v>
      </c>
      <c r="F34" s="110">
        <v>0</v>
      </c>
      <c r="G34" s="110">
        <v>1</v>
      </c>
      <c r="H34" s="110">
        <f t="shared" si="10"/>
        <v>17</v>
      </c>
      <c r="I34" s="110">
        <f t="shared" si="11"/>
        <v>1</v>
      </c>
      <c r="J34" s="110">
        <f t="shared" si="12"/>
        <v>18</v>
      </c>
      <c r="K34" s="109">
        <f t="shared" si="3"/>
        <v>5.6</v>
      </c>
      <c r="L34" s="108">
        <f t="shared" si="4"/>
        <v>7.2</v>
      </c>
    </row>
    <row r="35" spans="2:12" ht="14.45" customHeight="1" x14ac:dyDescent="0.15">
      <c r="B35" s="113" t="s">
        <v>142</v>
      </c>
      <c r="C35" s="112"/>
      <c r="D35" s="111">
        <v>11</v>
      </c>
      <c r="E35" s="110">
        <v>3</v>
      </c>
      <c r="F35" s="110">
        <v>3</v>
      </c>
      <c r="G35" s="110">
        <v>1</v>
      </c>
      <c r="H35" s="110">
        <f t="shared" si="10"/>
        <v>14</v>
      </c>
      <c r="I35" s="110">
        <f t="shared" si="11"/>
        <v>4</v>
      </c>
      <c r="J35" s="110">
        <f t="shared" si="12"/>
        <v>18</v>
      </c>
      <c r="K35" s="109">
        <f t="shared" si="3"/>
        <v>22.2</v>
      </c>
      <c r="L35" s="108">
        <f t="shared" si="4"/>
        <v>7.2</v>
      </c>
    </row>
    <row r="36" spans="2:12" ht="14.45" customHeight="1" x14ac:dyDescent="0.15">
      <c r="B36" s="113" t="s">
        <v>141</v>
      </c>
      <c r="C36" s="112"/>
      <c r="D36" s="111">
        <v>14</v>
      </c>
      <c r="E36" s="110">
        <v>6</v>
      </c>
      <c r="F36" s="110">
        <v>4</v>
      </c>
      <c r="G36" s="110">
        <v>1</v>
      </c>
      <c r="H36" s="110">
        <f t="shared" si="10"/>
        <v>20</v>
      </c>
      <c r="I36" s="110">
        <f t="shared" si="11"/>
        <v>5</v>
      </c>
      <c r="J36" s="110">
        <f t="shared" si="12"/>
        <v>25</v>
      </c>
      <c r="K36" s="109">
        <f t="shared" si="3"/>
        <v>20</v>
      </c>
      <c r="L36" s="108">
        <f t="shared" si="4"/>
        <v>10</v>
      </c>
    </row>
    <row r="37" spans="2:12" ht="14.45" customHeight="1" x14ac:dyDescent="0.15">
      <c r="B37" s="113" t="s">
        <v>140</v>
      </c>
      <c r="C37" s="112"/>
      <c r="D37" s="111">
        <v>17</v>
      </c>
      <c r="E37" s="110">
        <v>7</v>
      </c>
      <c r="F37" s="110">
        <v>1</v>
      </c>
      <c r="G37" s="110">
        <v>0</v>
      </c>
      <c r="H37" s="110">
        <f t="shared" si="10"/>
        <v>24</v>
      </c>
      <c r="I37" s="110">
        <f t="shared" si="11"/>
        <v>1</v>
      </c>
      <c r="J37" s="110">
        <f t="shared" si="12"/>
        <v>25</v>
      </c>
      <c r="K37" s="109">
        <f t="shared" si="3"/>
        <v>4</v>
      </c>
      <c r="L37" s="108">
        <f t="shared" si="4"/>
        <v>10</v>
      </c>
    </row>
    <row r="38" spans="2:12" ht="14.45" customHeight="1" x14ac:dyDescent="0.15">
      <c r="B38" s="107" t="s">
        <v>86</v>
      </c>
      <c r="C38" s="106"/>
      <c r="D38" s="105">
        <v>5</v>
      </c>
      <c r="E38" s="104">
        <v>1</v>
      </c>
      <c r="F38" s="104">
        <v>0</v>
      </c>
      <c r="G38" s="104">
        <v>0</v>
      </c>
      <c r="H38" s="104">
        <f t="shared" si="10"/>
        <v>6</v>
      </c>
      <c r="I38" s="104">
        <f t="shared" si="11"/>
        <v>0</v>
      </c>
      <c r="J38" s="104">
        <f t="shared" si="12"/>
        <v>6</v>
      </c>
      <c r="K38" s="103">
        <f t="shared" si="3"/>
        <v>0</v>
      </c>
      <c r="L38" s="102">
        <f t="shared" si="4"/>
        <v>2.4</v>
      </c>
    </row>
    <row r="39" spans="2:12" ht="14.45" customHeight="1" x14ac:dyDescent="0.15">
      <c r="B39" s="101" t="s">
        <v>85</v>
      </c>
      <c r="C39" s="100"/>
      <c r="D39" s="99">
        <v>2</v>
      </c>
      <c r="E39" s="98">
        <v>1</v>
      </c>
      <c r="F39" s="98">
        <v>0</v>
      </c>
      <c r="G39" s="98">
        <v>0</v>
      </c>
      <c r="H39" s="98">
        <f t="shared" si="10"/>
        <v>3</v>
      </c>
      <c r="I39" s="98">
        <f t="shared" si="11"/>
        <v>0</v>
      </c>
      <c r="J39" s="98">
        <f t="shared" si="12"/>
        <v>3</v>
      </c>
      <c r="K39" s="97">
        <f t="shared" si="3"/>
        <v>0</v>
      </c>
      <c r="L39" s="96">
        <f t="shared" si="4"/>
        <v>1.2</v>
      </c>
    </row>
    <row r="40" spans="2:12" ht="14.45" customHeight="1" x14ac:dyDescent="0.15">
      <c r="B40" s="101" t="s">
        <v>84</v>
      </c>
      <c r="C40" s="100"/>
      <c r="D40" s="99">
        <v>2</v>
      </c>
      <c r="E40" s="98">
        <v>0</v>
      </c>
      <c r="F40" s="98">
        <v>0</v>
      </c>
      <c r="G40" s="98">
        <v>1</v>
      </c>
      <c r="H40" s="98">
        <f t="shared" si="10"/>
        <v>2</v>
      </c>
      <c r="I40" s="98">
        <f t="shared" si="11"/>
        <v>1</v>
      </c>
      <c r="J40" s="98">
        <f t="shared" si="12"/>
        <v>3</v>
      </c>
      <c r="K40" s="97">
        <f t="shared" si="3"/>
        <v>33.299999999999997</v>
      </c>
      <c r="L40" s="96">
        <f t="shared" si="4"/>
        <v>1.2</v>
      </c>
    </row>
    <row r="41" spans="2:12" ht="14.45" customHeight="1" x14ac:dyDescent="0.15">
      <c r="B41" s="101" t="s">
        <v>83</v>
      </c>
      <c r="C41" s="100"/>
      <c r="D41" s="99">
        <v>3</v>
      </c>
      <c r="E41" s="98">
        <v>0</v>
      </c>
      <c r="F41" s="98">
        <v>0</v>
      </c>
      <c r="G41" s="98">
        <v>0</v>
      </c>
      <c r="H41" s="98">
        <f t="shared" si="10"/>
        <v>3</v>
      </c>
      <c r="I41" s="98">
        <f t="shared" si="11"/>
        <v>0</v>
      </c>
      <c r="J41" s="98">
        <f t="shared" si="12"/>
        <v>3</v>
      </c>
      <c r="K41" s="97">
        <f t="shared" si="3"/>
        <v>0</v>
      </c>
      <c r="L41" s="96">
        <f t="shared" si="4"/>
        <v>1.2</v>
      </c>
    </row>
    <row r="42" spans="2:12" ht="14.45" customHeight="1" x14ac:dyDescent="0.15">
      <c r="B42" s="101" t="s">
        <v>82</v>
      </c>
      <c r="C42" s="100"/>
      <c r="D42" s="99">
        <v>6</v>
      </c>
      <c r="E42" s="98">
        <v>0</v>
      </c>
      <c r="F42" s="98">
        <v>1</v>
      </c>
      <c r="G42" s="98">
        <v>0</v>
      </c>
      <c r="H42" s="98">
        <f t="shared" si="10"/>
        <v>6</v>
      </c>
      <c r="I42" s="98">
        <f t="shared" si="11"/>
        <v>1</v>
      </c>
      <c r="J42" s="98">
        <f t="shared" si="12"/>
        <v>7</v>
      </c>
      <c r="K42" s="97">
        <f t="shared" si="3"/>
        <v>14.3</v>
      </c>
      <c r="L42" s="96">
        <f t="shared" si="4"/>
        <v>2.8</v>
      </c>
    </row>
    <row r="43" spans="2:12" ht="14.45" customHeight="1" x14ac:dyDescent="0.15">
      <c r="B43" s="95" t="s">
        <v>139</v>
      </c>
      <c r="C43" s="94"/>
      <c r="D43" s="93">
        <v>6</v>
      </c>
      <c r="E43" s="92">
        <v>0</v>
      </c>
      <c r="F43" s="92">
        <v>0</v>
      </c>
      <c r="G43" s="92">
        <v>0</v>
      </c>
      <c r="H43" s="92">
        <f t="shared" si="10"/>
        <v>6</v>
      </c>
      <c r="I43" s="92">
        <f t="shared" si="11"/>
        <v>0</v>
      </c>
      <c r="J43" s="92">
        <f t="shared" si="12"/>
        <v>6</v>
      </c>
      <c r="K43" s="91">
        <f t="shared" si="3"/>
        <v>0</v>
      </c>
      <c r="L43" s="90">
        <f t="shared" si="4"/>
        <v>2.4</v>
      </c>
    </row>
    <row r="44" spans="2:12" ht="14.45" customHeight="1" thickBot="1" x14ac:dyDescent="0.2">
      <c r="B44" s="89" t="s">
        <v>80</v>
      </c>
      <c r="C44" s="88"/>
      <c r="D44" s="87">
        <f t="shared" ref="D44:J44" si="13">SUBTOTAL(9,D38:D43)</f>
        <v>24</v>
      </c>
      <c r="E44" s="86">
        <f t="shared" si="13"/>
        <v>2</v>
      </c>
      <c r="F44" s="86">
        <f t="shared" si="13"/>
        <v>1</v>
      </c>
      <c r="G44" s="86">
        <f t="shared" si="13"/>
        <v>1</v>
      </c>
      <c r="H44" s="86">
        <f t="shared" si="13"/>
        <v>26</v>
      </c>
      <c r="I44" s="86">
        <f t="shared" si="13"/>
        <v>2</v>
      </c>
      <c r="J44" s="86">
        <f t="shared" si="13"/>
        <v>28</v>
      </c>
      <c r="K44" s="85">
        <f t="shared" si="3"/>
        <v>7.1</v>
      </c>
      <c r="L44" s="84">
        <f t="shared" si="4"/>
        <v>11.2</v>
      </c>
    </row>
    <row r="45" spans="2:12" ht="14.45" customHeight="1" thickTop="1" x14ac:dyDescent="0.15">
      <c r="B45" s="107" t="s">
        <v>79</v>
      </c>
      <c r="C45" s="106"/>
      <c r="D45" s="105">
        <v>2</v>
      </c>
      <c r="E45" s="104">
        <v>1</v>
      </c>
      <c r="F45" s="104">
        <v>1</v>
      </c>
      <c r="G45" s="104">
        <v>0</v>
      </c>
      <c r="H45" s="104">
        <f t="shared" ref="H45:H50" si="14">SUM(D45:E45)</f>
        <v>3</v>
      </c>
      <c r="I45" s="104">
        <f t="shared" ref="I45:I50" si="15">SUM(F45:G45)</f>
        <v>1</v>
      </c>
      <c r="J45" s="104">
        <f t="shared" ref="J45:J50" si="16">SUM(H45:I45)</f>
        <v>4</v>
      </c>
      <c r="K45" s="103">
        <f t="shared" si="3"/>
        <v>25</v>
      </c>
      <c r="L45" s="102">
        <f t="shared" si="4"/>
        <v>1.6</v>
      </c>
    </row>
    <row r="46" spans="2:12" ht="14.45" customHeight="1" x14ac:dyDescent="0.15">
      <c r="B46" s="101" t="s">
        <v>78</v>
      </c>
      <c r="C46" s="100"/>
      <c r="D46" s="99">
        <v>3</v>
      </c>
      <c r="E46" s="98">
        <v>0</v>
      </c>
      <c r="F46" s="98">
        <v>0</v>
      </c>
      <c r="G46" s="98">
        <v>0</v>
      </c>
      <c r="H46" s="98">
        <f t="shared" si="14"/>
        <v>3</v>
      </c>
      <c r="I46" s="98">
        <f t="shared" si="15"/>
        <v>0</v>
      </c>
      <c r="J46" s="98">
        <f t="shared" si="16"/>
        <v>3</v>
      </c>
      <c r="K46" s="97">
        <f t="shared" si="3"/>
        <v>0</v>
      </c>
      <c r="L46" s="96">
        <f t="shared" si="4"/>
        <v>1.2</v>
      </c>
    </row>
    <row r="47" spans="2:12" ht="14.45" customHeight="1" x14ac:dyDescent="0.15">
      <c r="B47" s="101" t="s">
        <v>77</v>
      </c>
      <c r="C47" s="100"/>
      <c r="D47" s="99">
        <v>2</v>
      </c>
      <c r="E47" s="98">
        <v>0</v>
      </c>
      <c r="F47" s="98">
        <v>0</v>
      </c>
      <c r="G47" s="98">
        <v>0</v>
      </c>
      <c r="H47" s="98">
        <f t="shared" si="14"/>
        <v>2</v>
      </c>
      <c r="I47" s="98">
        <f t="shared" si="15"/>
        <v>0</v>
      </c>
      <c r="J47" s="98">
        <f t="shared" si="16"/>
        <v>2</v>
      </c>
      <c r="K47" s="97">
        <f t="shared" si="3"/>
        <v>0</v>
      </c>
      <c r="L47" s="96">
        <f t="shared" si="4"/>
        <v>0.8</v>
      </c>
    </row>
    <row r="48" spans="2:12" ht="14.45" customHeight="1" x14ac:dyDescent="0.15">
      <c r="B48" s="101" t="s">
        <v>76</v>
      </c>
      <c r="C48" s="100"/>
      <c r="D48" s="99">
        <v>3</v>
      </c>
      <c r="E48" s="98">
        <v>1</v>
      </c>
      <c r="F48" s="98">
        <v>0</v>
      </c>
      <c r="G48" s="98">
        <v>1</v>
      </c>
      <c r="H48" s="98">
        <f t="shared" si="14"/>
        <v>4</v>
      </c>
      <c r="I48" s="98">
        <f t="shared" si="15"/>
        <v>1</v>
      </c>
      <c r="J48" s="98">
        <f t="shared" si="16"/>
        <v>5</v>
      </c>
      <c r="K48" s="97">
        <f t="shared" si="3"/>
        <v>20</v>
      </c>
      <c r="L48" s="96">
        <f t="shared" si="4"/>
        <v>2</v>
      </c>
    </row>
    <row r="49" spans="2:13" ht="14.45" customHeight="1" x14ac:dyDescent="0.15">
      <c r="B49" s="101" t="s">
        <v>75</v>
      </c>
      <c r="C49" s="100"/>
      <c r="D49" s="99">
        <v>6</v>
      </c>
      <c r="E49" s="98">
        <v>1</v>
      </c>
      <c r="F49" s="98">
        <v>0</v>
      </c>
      <c r="G49" s="98">
        <v>0</v>
      </c>
      <c r="H49" s="98">
        <f t="shared" si="14"/>
        <v>7</v>
      </c>
      <c r="I49" s="98">
        <f t="shared" si="15"/>
        <v>0</v>
      </c>
      <c r="J49" s="98">
        <f t="shared" si="16"/>
        <v>7</v>
      </c>
      <c r="K49" s="97">
        <f t="shared" si="3"/>
        <v>0</v>
      </c>
      <c r="L49" s="96">
        <f t="shared" si="4"/>
        <v>2.8</v>
      </c>
    </row>
    <row r="50" spans="2:13" ht="14.45" customHeight="1" x14ac:dyDescent="0.15">
      <c r="B50" s="95" t="s">
        <v>138</v>
      </c>
      <c r="C50" s="94"/>
      <c r="D50" s="93">
        <v>4</v>
      </c>
      <c r="E50" s="92">
        <v>0</v>
      </c>
      <c r="F50" s="92">
        <v>0</v>
      </c>
      <c r="G50" s="92">
        <v>0</v>
      </c>
      <c r="H50" s="92">
        <f t="shared" si="14"/>
        <v>4</v>
      </c>
      <c r="I50" s="92">
        <f t="shared" si="15"/>
        <v>0</v>
      </c>
      <c r="J50" s="92">
        <f t="shared" si="16"/>
        <v>4</v>
      </c>
      <c r="K50" s="91">
        <f t="shared" si="3"/>
        <v>0</v>
      </c>
      <c r="L50" s="90">
        <f t="shared" si="4"/>
        <v>1.6</v>
      </c>
    </row>
    <row r="51" spans="2:13" ht="14.45" customHeight="1" thickBot="1" x14ac:dyDescent="0.2">
      <c r="B51" s="89" t="s">
        <v>73</v>
      </c>
      <c r="C51" s="88"/>
      <c r="D51" s="87">
        <f t="shared" ref="D51:J51" si="17">SUBTOTAL(9,D45:D50)</f>
        <v>20</v>
      </c>
      <c r="E51" s="86">
        <f t="shared" si="17"/>
        <v>3</v>
      </c>
      <c r="F51" s="86">
        <f t="shared" si="17"/>
        <v>1</v>
      </c>
      <c r="G51" s="86">
        <f t="shared" si="17"/>
        <v>1</v>
      </c>
      <c r="H51" s="86">
        <f t="shared" si="17"/>
        <v>23</v>
      </c>
      <c r="I51" s="86">
        <f t="shared" si="17"/>
        <v>2</v>
      </c>
      <c r="J51" s="86">
        <f t="shared" si="17"/>
        <v>25</v>
      </c>
      <c r="K51" s="85">
        <f t="shared" si="3"/>
        <v>8</v>
      </c>
      <c r="L51" s="84">
        <f t="shared" si="4"/>
        <v>10</v>
      </c>
    </row>
    <row r="52" spans="2:13" ht="14.45" customHeight="1" thickTop="1" x14ac:dyDescent="0.15">
      <c r="B52" s="83" t="s">
        <v>13</v>
      </c>
      <c r="C52" s="82"/>
      <c r="D52" s="81">
        <f t="shared" ref="D52:J52" si="18">SUBTOTAL(9,D16:D51)</f>
        <v>182</v>
      </c>
      <c r="E52" s="80">
        <f t="shared" si="18"/>
        <v>44</v>
      </c>
      <c r="F52" s="80">
        <f t="shared" si="18"/>
        <v>18</v>
      </c>
      <c r="G52" s="80">
        <f t="shared" si="18"/>
        <v>7</v>
      </c>
      <c r="H52" s="80">
        <f t="shared" si="18"/>
        <v>226</v>
      </c>
      <c r="I52" s="80">
        <f t="shared" si="18"/>
        <v>25</v>
      </c>
      <c r="J52" s="80">
        <f t="shared" si="18"/>
        <v>251</v>
      </c>
      <c r="K52" s="79">
        <f t="shared" si="3"/>
        <v>10</v>
      </c>
      <c r="L52" s="78">
        <f t="shared" si="4"/>
        <v>100</v>
      </c>
    </row>
    <row r="53" spans="2:13" ht="15" customHeight="1" x14ac:dyDescent="0.15">
      <c r="B53" s="77"/>
      <c r="C53" s="77"/>
      <c r="D53" s="76"/>
      <c r="E53" s="76"/>
      <c r="F53" s="76"/>
      <c r="G53" s="76"/>
      <c r="H53" s="76"/>
      <c r="I53" s="76"/>
      <c r="J53" s="76"/>
      <c r="K53" s="75"/>
      <c r="L53" s="75"/>
    </row>
    <row r="54" spans="2:13" ht="16.5" customHeight="1" x14ac:dyDescent="0.15">
      <c r="B54" s="74"/>
      <c r="C54" s="73"/>
      <c r="D54" s="73"/>
      <c r="E54" s="73"/>
      <c r="F54" s="73"/>
      <c r="G54" s="73"/>
      <c r="H54" s="73"/>
      <c r="I54" s="73"/>
      <c r="J54" s="73"/>
      <c r="K54" s="73"/>
      <c r="L54" s="73"/>
      <c r="M54" s="73"/>
    </row>
  </sheetData>
  <mergeCells count="2">
    <mergeCell ref="G4:G10"/>
    <mergeCell ref="D14:L14"/>
  </mergeCells>
  <phoneticPr fontId="1"/>
  <printOptions horizontalCentered="1"/>
  <pageMargins left="0.78740157480314965" right="0.78740157480314965" top="0.78740157480314965" bottom="0.70866141732283472" header="0.31496062992125984" footer="0.31496062992125984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N54"/>
  <sheetViews>
    <sheetView showGridLines="0" zoomScaleNormal="100" zoomScaleSheetLayoutView="100" workbookViewId="0">
      <selection activeCell="D9" sqref="D9"/>
    </sheetView>
  </sheetViews>
  <sheetFormatPr defaultColWidth="8" defaultRowHeight="16.5" customHeight="1" x14ac:dyDescent="0.15"/>
  <cols>
    <col min="1" max="1" width="2.5" style="71" customWidth="1"/>
    <col min="2" max="2" width="5.5" style="72" customWidth="1"/>
    <col min="3" max="3" width="5.5" style="71" customWidth="1"/>
    <col min="4" max="12" width="8" style="71" customWidth="1"/>
    <col min="13" max="250" width="7.5" style="71" customWidth="1"/>
    <col min="251" max="16384" width="8" style="71"/>
  </cols>
  <sheetData>
    <row r="2" spans="2:14" ht="18" customHeight="1" x14ac:dyDescent="0.15">
      <c r="B2" s="140" t="s">
        <v>120</v>
      </c>
      <c r="G2" s="139"/>
      <c r="H2" s="138"/>
      <c r="I2" s="137"/>
      <c r="J2" s="137"/>
      <c r="K2" s="137"/>
      <c r="L2" s="136"/>
      <c r="M2" s="135"/>
    </row>
    <row r="3" spans="2:14" ht="14.45" customHeight="1" x14ac:dyDescent="0.15">
      <c r="B3" s="71"/>
      <c r="G3" s="134"/>
      <c r="H3" s="130"/>
      <c r="I3" s="73"/>
      <c r="J3" s="73"/>
      <c r="K3" s="73"/>
      <c r="L3" s="129"/>
    </row>
    <row r="4" spans="2:14" ht="14.45" customHeight="1" x14ac:dyDescent="0.15">
      <c r="B4" s="71"/>
      <c r="G4" s="216" t="s">
        <v>119</v>
      </c>
      <c r="H4" s="130"/>
      <c r="I4" s="73"/>
      <c r="J4" s="73"/>
      <c r="K4" s="73"/>
      <c r="L4" s="129"/>
    </row>
    <row r="5" spans="2:14" ht="14.45" customHeight="1" x14ac:dyDescent="0.15">
      <c r="B5" s="128" t="s">
        <v>118</v>
      </c>
      <c r="C5" s="128"/>
      <c r="D5" s="128" t="s">
        <v>117</v>
      </c>
      <c r="G5" s="216"/>
      <c r="H5" s="130"/>
      <c r="I5" s="73"/>
      <c r="J5" s="73"/>
      <c r="K5" s="73"/>
      <c r="L5" s="129"/>
    </row>
    <row r="6" spans="2:14" ht="14.45" customHeight="1" x14ac:dyDescent="0.15">
      <c r="B6" s="128"/>
      <c r="C6" s="128"/>
      <c r="D6" s="132" t="s">
        <v>116</v>
      </c>
      <c r="G6" s="216"/>
      <c r="H6" s="130"/>
      <c r="I6" s="73"/>
      <c r="J6" s="73"/>
      <c r="K6" s="73"/>
      <c r="L6" s="129"/>
    </row>
    <row r="7" spans="2:14" ht="14.45" customHeight="1" x14ac:dyDescent="0.15">
      <c r="B7" s="128"/>
      <c r="C7" s="128"/>
      <c r="D7" s="128"/>
      <c r="G7" s="216"/>
      <c r="H7" s="130"/>
      <c r="I7" s="73"/>
      <c r="J7" s="73"/>
      <c r="K7" s="73"/>
      <c r="L7" s="129"/>
    </row>
    <row r="8" spans="2:14" ht="14.45" customHeight="1" x14ac:dyDescent="0.15">
      <c r="B8" s="128" t="s">
        <v>115</v>
      </c>
      <c r="C8" s="128"/>
      <c r="D8" s="128" t="s">
        <v>239</v>
      </c>
      <c r="G8" s="216"/>
      <c r="H8" s="130"/>
      <c r="I8" s="73"/>
      <c r="J8" s="73"/>
      <c r="K8" s="73"/>
      <c r="L8" s="129"/>
    </row>
    <row r="9" spans="2:14" ht="14.45" customHeight="1" x14ac:dyDescent="0.15">
      <c r="B9" s="133"/>
      <c r="C9" s="128"/>
      <c r="D9" s="132" t="s">
        <v>114</v>
      </c>
      <c r="G9" s="216"/>
      <c r="H9" s="130"/>
      <c r="I9" s="73"/>
      <c r="J9" s="73"/>
      <c r="K9" s="73"/>
      <c r="L9" s="129"/>
    </row>
    <row r="10" spans="2:14" ht="14.45" customHeight="1" x14ac:dyDescent="0.15">
      <c r="B10" s="128"/>
      <c r="C10" s="128"/>
      <c r="D10" s="128"/>
      <c r="G10" s="216"/>
      <c r="H10" s="130"/>
      <c r="I10" s="73"/>
      <c r="J10" s="73"/>
      <c r="K10" s="73"/>
      <c r="L10" s="129"/>
    </row>
    <row r="11" spans="2:14" ht="14.45" customHeight="1" x14ac:dyDescent="0.15">
      <c r="B11" s="128" t="s">
        <v>113</v>
      </c>
      <c r="C11" s="128"/>
      <c r="D11" s="128" t="s">
        <v>27</v>
      </c>
      <c r="G11" s="131"/>
      <c r="H11" s="130"/>
      <c r="I11" s="73"/>
      <c r="J11" s="73"/>
      <c r="K11" s="73"/>
      <c r="L11" s="129"/>
      <c r="N11" s="73"/>
    </row>
    <row r="12" spans="2:14" ht="14.45" customHeight="1" x14ac:dyDescent="0.15">
      <c r="B12" s="128"/>
      <c r="C12" s="128"/>
      <c r="D12" s="128"/>
      <c r="G12" s="127"/>
      <c r="H12" s="126"/>
      <c r="I12" s="125"/>
      <c r="J12" s="125"/>
      <c r="K12" s="125"/>
      <c r="L12" s="124"/>
      <c r="N12" s="73"/>
    </row>
    <row r="13" spans="2:14" ht="14.45" customHeight="1" x14ac:dyDescent="0.15">
      <c r="L13" s="123" t="s">
        <v>112</v>
      </c>
      <c r="N13" s="73"/>
    </row>
    <row r="14" spans="2:14" ht="28.9" customHeight="1" x14ac:dyDescent="0.15">
      <c r="B14" s="122"/>
      <c r="C14" s="121" t="s">
        <v>111</v>
      </c>
      <c r="D14" s="217" t="s">
        <v>38</v>
      </c>
      <c r="E14" s="218"/>
      <c r="F14" s="218"/>
      <c r="G14" s="218"/>
      <c r="H14" s="218"/>
      <c r="I14" s="218"/>
      <c r="J14" s="218"/>
      <c r="K14" s="218"/>
      <c r="L14" s="219"/>
    </row>
    <row r="15" spans="2:14" ht="28.9" customHeight="1" x14ac:dyDescent="0.15">
      <c r="B15" s="120" t="s">
        <v>110</v>
      </c>
      <c r="C15" s="119" t="s">
        <v>109</v>
      </c>
      <c r="D15" s="118" t="s">
        <v>18</v>
      </c>
      <c r="E15" s="117" t="s">
        <v>19</v>
      </c>
      <c r="F15" s="117" t="s">
        <v>20</v>
      </c>
      <c r="G15" s="117" t="s">
        <v>10</v>
      </c>
      <c r="H15" s="117" t="s">
        <v>21</v>
      </c>
      <c r="I15" s="117" t="s">
        <v>22</v>
      </c>
      <c r="J15" s="117" t="s">
        <v>23</v>
      </c>
      <c r="K15" s="117" t="s">
        <v>24</v>
      </c>
      <c r="L15" s="116" t="s">
        <v>25</v>
      </c>
    </row>
    <row r="16" spans="2:14" ht="14.45" customHeight="1" x14ac:dyDescent="0.15">
      <c r="B16" s="107" t="s">
        <v>154</v>
      </c>
      <c r="C16" s="106"/>
      <c r="D16" s="105">
        <v>43</v>
      </c>
      <c r="E16" s="104">
        <v>13</v>
      </c>
      <c r="F16" s="104">
        <v>11</v>
      </c>
      <c r="G16" s="104">
        <v>0</v>
      </c>
      <c r="H16" s="104">
        <f t="shared" ref="H16:H21" si="0">SUM(D16:E16)</f>
        <v>56</v>
      </c>
      <c r="I16" s="104">
        <f t="shared" ref="I16:I21" si="1">SUM(F16:G16)</f>
        <v>11</v>
      </c>
      <c r="J16" s="104">
        <f t="shared" ref="J16:J21" si="2">SUM(H16:I16)</f>
        <v>67</v>
      </c>
      <c r="K16" s="103">
        <f t="shared" ref="K16:K52" si="3">IF(J16=0,0,ROUND(I16/J16*100,1))</f>
        <v>16.399999999999999</v>
      </c>
      <c r="L16" s="102">
        <f t="shared" ref="L16:L52" si="4">IF(J16=0,0,ROUND(J16/$J$52*100,1))</f>
        <v>2.2999999999999998</v>
      </c>
    </row>
    <row r="17" spans="2:12" ht="14.45" customHeight="1" x14ac:dyDescent="0.15">
      <c r="B17" s="101" t="s">
        <v>153</v>
      </c>
      <c r="C17" s="100"/>
      <c r="D17" s="99">
        <v>35</v>
      </c>
      <c r="E17" s="98">
        <v>12</v>
      </c>
      <c r="F17" s="98">
        <v>5</v>
      </c>
      <c r="G17" s="98">
        <v>1</v>
      </c>
      <c r="H17" s="98">
        <f t="shared" si="0"/>
        <v>47</v>
      </c>
      <c r="I17" s="98">
        <f t="shared" si="1"/>
        <v>6</v>
      </c>
      <c r="J17" s="98">
        <f t="shared" si="2"/>
        <v>53</v>
      </c>
      <c r="K17" s="97">
        <f t="shared" si="3"/>
        <v>11.3</v>
      </c>
      <c r="L17" s="96">
        <f t="shared" si="4"/>
        <v>1.8</v>
      </c>
    </row>
    <row r="18" spans="2:12" ht="14.45" customHeight="1" x14ac:dyDescent="0.15">
      <c r="B18" s="101" t="s">
        <v>152</v>
      </c>
      <c r="C18" s="100"/>
      <c r="D18" s="99">
        <v>46</v>
      </c>
      <c r="E18" s="98">
        <v>11</v>
      </c>
      <c r="F18" s="98">
        <v>7</v>
      </c>
      <c r="G18" s="98">
        <v>0</v>
      </c>
      <c r="H18" s="98">
        <f t="shared" si="0"/>
        <v>57</v>
      </c>
      <c r="I18" s="98">
        <f t="shared" si="1"/>
        <v>7</v>
      </c>
      <c r="J18" s="98">
        <f t="shared" si="2"/>
        <v>64</v>
      </c>
      <c r="K18" s="97">
        <f t="shared" si="3"/>
        <v>10.9</v>
      </c>
      <c r="L18" s="96">
        <f t="shared" si="4"/>
        <v>2.2000000000000002</v>
      </c>
    </row>
    <row r="19" spans="2:12" ht="14.45" customHeight="1" x14ac:dyDescent="0.15">
      <c r="B19" s="101" t="s">
        <v>151</v>
      </c>
      <c r="C19" s="100"/>
      <c r="D19" s="99">
        <v>49</v>
      </c>
      <c r="E19" s="98">
        <v>11</v>
      </c>
      <c r="F19" s="98">
        <v>8</v>
      </c>
      <c r="G19" s="98">
        <v>1</v>
      </c>
      <c r="H19" s="98">
        <f t="shared" si="0"/>
        <v>60</v>
      </c>
      <c r="I19" s="98">
        <f t="shared" si="1"/>
        <v>9</v>
      </c>
      <c r="J19" s="98">
        <f t="shared" si="2"/>
        <v>69</v>
      </c>
      <c r="K19" s="97">
        <f t="shared" si="3"/>
        <v>13</v>
      </c>
      <c r="L19" s="96">
        <f t="shared" si="4"/>
        <v>2.2999999999999998</v>
      </c>
    </row>
    <row r="20" spans="2:12" ht="14.45" customHeight="1" x14ac:dyDescent="0.15">
      <c r="B20" s="101" t="s">
        <v>150</v>
      </c>
      <c r="C20" s="100"/>
      <c r="D20" s="99">
        <v>51</v>
      </c>
      <c r="E20" s="98">
        <v>8</v>
      </c>
      <c r="F20" s="98">
        <v>4</v>
      </c>
      <c r="G20" s="98">
        <v>0</v>
      </c>
      <c r="H20" s="98">
        <f t="shared" si="0"/>
        <v>59</v>
      </c>
      <c r="I20" s="98">
        <f t="shared" si="1"/>
        <v>4</v>
      </c>
      <c r="J20" s="98">
        <f t="shared" si="2"/>
        <v>63</v>
      </c>
      <c r="K20" s="97">
        <f t="shared" si="3"/>
        <v>6.3</v>
      </c>
      <c r="L20" s="96">
        <f t="shared" si="4"/>
        <v>2.1</v>
      </c>
    </row>
    <row r="21" spans="2:12" ht="14.45" customHeight="1" x14ac:dyDescent="0.15">
      <c r="B21" s="95" t="s">
        <v>149</v>
      </c>
      <c r="C21" s="94"/>
      <c r="D21" s="93">
        <v>34</v>
      </c>
      <c r="E21" s="92">
        <v>3</v>
      </c>
      <c r="F21" s="92">
        <v>7</v>
      </c>
      <c r="G21" s="92">
        <v>0</v>
      </c>
      <c r="H21" s="92">
        <f t="shared" si="0"/>
        <v>37</v>
      </c>
      <c r="I21" s="92">
        <f t="shared" si="1"/>
        <v>7</v>
      </c>
      <c r="J21" s="92">
        <f t="shared" si="2"/>
        <v>44</v>
      </c>
      <c r="K21" s="91">
        <f t="shared" si="3"/>
        <v>15.9</v>
      </c>
      <c r="L21" s="90">
        <f t="shared" si="4"/>
        <v>1.5</v>
      </c>
    </row>
    <row r="22" spans="2:12" ht="14.45" customHeight="1" thickBot="1" x14ac:dyDescent="0.2">
      <c r="B22" s="89" t="s">
        <v>102</v>
      </c>
      <c r="C22" s="88"/>
      <c r="D22" s="87">
        <f t="shared" ref="D22:J22" si="5">SUBTOTAL(9,D16:D21)</f>
        <v>258</v>
      </c>
      <c r="E22" s="86">
        <f t="shared" si="5"/>
        <v>58</v>
      </c>
      <c r="F22" s="86">
        <f t="shared" si="5"/>
        <v>42</v>
      </c>
      <c r="G22" s="86">
        <f t="shared" si="5"/>
        <v>2</v>
      </c>
      <c r="H22" s="86">
        <f t="shared" si="5"/>
        <v>316</v>
      </c>
      <c r="I22" s="86">
        <f t="shared" si="5"/>
        <v>44</v>
      </c>
      <c r="J22" s="86">
        <f t="shared" si="5"/>
        <v>360</v>
      </c>
      <c r="K22" s="85">
        <f t="shared" si="3"/>
        <v>12.2</v>
      </c>
      <c r="L22" s="84">
        <f t="shared" si="4"/>
        <v>12.2</v>
      </c>
    </row>
    <row r="23" spans="2:12" ht="14.45" customHeight="1" thickTop="1" x14ac:dyDescent="0.15">
      <c r="B23" s="107" t="s">
        <v>101</v>
      </c>
      <c r="C23" s="106"/>
      <c r="D23" s="105">
        <v>47</v>
      </c>
      <c r="E23" s="104">
        <v>9</v>
      </c>
      <c r="F23" s="104">
        <v>6</v>
      </c>
      <c r="G23" s="104">
        <v>0</v>
      </c>
      <c r="H23" s="104">
        <f t="shared" ref="H23:H28" si="6">SUM(D23:E23)</f>
        <v>56</v>
      </c>
      <c r="I23" s="104">
        <f t="shared" ref="I23:I28" si="7">SUM(F23:G23)</f>
        <v>6</v>
      </c>
      <c r="J23" s="104">
        <f t="shared" ref="J23:J28" si="8">SUM(H23:I23)</f>
        <v>62</v>
      </c>
      <c r="K23" s="103">
        <f t="shared" si="3"/>
        <v>9.6999999999999993</v>
      </c>
      <c r="L23" s="102">
        <f t="shared" si="4"/>
        <v>2.1</v>
      </c>
    </row>
    <row r="24" spans="2:12" ht="14.45" customHeight="1" x14ac:dyDescent="0.15">
      <c r="B24" s="101" t="s">
        <v>100</v>
      </c>
      <c r="C24" s="100"/>
      <c r="D24" s="99">
        <v>51</v>
      </c>
      <c r="E24" s="98">
        <v>9</v>
      </c>
      <c r="F24" s="98">
        <v>6</v>
      </c>
      <c r="G24" s="98">
        <v>0</v>
      </c>
      <c r="H24" s="98">
        <f t="shared" si="6"/>
        <v>60</v>
      </c>
      <c r="I24" s="98">
        <f t="shared" si="7"/>
        <v>6</v>
      </c>
      <c r="J24" s="98">
        <f t="shared" si="8"/>
        <v>66</v>
      </c>
      <c r="K24" s="97">
        <f t="shared" si="3"/>
        <v>9.1</v>
      </c>
      <c r="L24" s="96">
        <f t="shared" si="4"/>
        <v>2.2000000000000002</v>
      </c>
    </row>
    <row r="25" spans="2:12" ht="14.45" customHeight="1" x14ac:dyDescent="0.15">
      <c r="B25" s="101" t="s">
        <v>99</v>
      </c>
      <c r="C25" s="100"/>
      <c r="D25" s="99">
        <v>30</v>
      </c>
      <c r="E25" s="98">
        <v>7</v>
      </c>
      <c r="F25" s="98">
        <v>5</v>
      </c>
      <c r="G25" s="98">
        <v>0</v>
      </c>
      <c r="H25" s="98">
        <f t="shared" si="6"/>
        <v>37</v>
      </c>
      <c r="I25" s="98">
        <f t="shared" si="7"/>
        <v>5</v>
      </c>
      <c r="J25" s="98">
        <f t="shared" si="8"/>
        <v>42</v>
      </c>
      <c r="K25" s="97">
        <f t="shared" si="3"/>
        <v>11.9</v>
      </c>
      <c r="L25" s="96">
        <f t="shared" si="4"/>
        <v>1.4</v>
      </c>
    </row>
    <row r="26" spans="2:12" ht="14.45" customHeight="1" x14ac:dyDescent="0.15">
      <c r="B26" s="101" t="s">
        <v>98</v>
      </c>
      <c r="C26" s="100"/>
      <c r="D26" s="99">
        <v>28</v>
      </c>
      <c r="E26" s="98">
        <v>8</v>
      </c>
      <c r="F26" s="98">
        <v>4</v>
      </c>
      <c r="G26" s="98">
        <v>0</v>
      </c>
      <c r="H26" s="98">
        <f t="shared" si="6"/>
        <v>36</v>
      </c>
      <c r="I26" s="98">
        <f t="shared" si="7"/>
        <v>4</v>
      </c>
      <c r="J26" s="98">
        <f t="shared" si="8"/>
        <v>40</v>
      </c>
      <c r="K26" s="97">
        <f t="shared" si="3"/>
        <v>10</v>
      </c>
      <c r="L26" s="96">
        <f t="shared" si="4"/>
        <v>1.4</v>
      </c>
    </row>
    <row r="27" spans="2:12" ht="14.45" customHeight="1" x14ac:dyDescent="0.15">
      <c r="B27" s="101" t="s">
        <v>97</v>
      </c>
      <c r="C27" s="100"/>
      <c r="D27" s="99">
        <v>28</v>
      </c>
      <c r="E27" s="98">
        <v>6</v>
      </c>
      <c r="F27" s="98">
        <v>8</v>
      </c>
      <c r="G27" s="98">
        <v>0</v>
      </c>
      <c r="H27" s="98">
        <f t="shared" si="6"/>
        <v>34</v>
      </c>
      <c r="I27" s="98">
        <f t="shared" si="7"/>
        <v>8</v>
      </c>
      <c r="J27" s="98">
        <f t="shared" si="8"/>
        <v>42</v>
      </c>
      <c r="K27" s="97">
        <f t="shared" si="3"/>
        <v>19</v>
      </c>
      <c r="L27" s="96">
        <f t="shared" si="4"/>
        <v>1.4</v>
      </c>
    </row>
    <row r="28" spans="2:12" ht="14.45" customHeight="1" x14ac:dyDescent="0.15">
      <c r="B28" s="95" t="s">
        <v>148</v>
      </c>
      <c r="C28" s="94"/>
      <c r="D28" s="93">
        <v>15</v>
      </c>
      <c r="E28" s="92">
        <v>2</v>
      </c>
      <c r="F28" s="92">
        <v>10</v>
      </c>
      <c r="G28" s="92">
        <v>0</v>
      </c>
      <c r="H28" s="92">
        <f t="shared" si="6"/>
        <v>17</v>
      </c>
      <c r="I28" s="92">
        <f t="shared" si="7"/>
        <v>10</v>
      </c>
      <c r="J28" s="92">
        <f t="shared" si="8"/>
        <v>27</v>
      </c>
      <c r="K28" s="91">
        <f t="shared" si="3"/>
        <v>37</v>
      </c>
      <c r="L28" s="90">
        <f t="shared" si="4"/>
        <v>0.9</v>
      </c>
    </row>
    <row r="29" spans="2:12" ht="14.45" customHeight="1" thickBot="1" x14ac:dyDescent="0.2">
      <c r="B29" s="89" t="s">
        <v>95</v>
      </c>
      <c r="C29" s="88"/>
      <c r="D29" s="87">
        <f t="shared" ref="D29:J29" si="9">SUBTOTAL(9,D23:D28)</f>
        <v>199</v>
      </c>
      <c r="E29" s="86">
        <f t="shared" si="9"/>
        <v>41</v>
      </c>
      <c r="F29" s="86">
        <f t="shared" si="9"/>
        <v>39</v>
      </c>
      <c r="G29" s="86">
        <f t="shared" si="9"/>
        <v>0</v>
      </c>
      <c r="H29" s="86">
        <f t="shared" si="9"/>
        <v>240</v>
      </c>
      <c r="I29" s="86">
        <f t="shared" si="9"/>
        <v>39</v>
      </c>
      <c r="J29" s="86">
        <f t="shared" si="9"/>
        <v>279</v>
      </c>
      <c r="K29" s="85">
        <f t="shared" si="3"/>
        <v>14</v>
      </c>
      <c r="L29" s="84">
        <f t="shared" si="4"/>
        <v>9.5</v>
      </c>
    </row>
    <row r="30" spans="2:12" ht="14.45" customHeight="1" thickTop="1" x14ac:dyDescent="0.15">
      <c r="B30" s="115" t="s">
        <v>147</v>
      </c>
      <c r="C30" s="114"/>
      <c r="D30" s="81">
        <v>116</v>
      </c>
      <c r="E30" s="80">
        <v>28</v>
      </c>
      <c r="F30" s="80">
        <v>33</v>
      </c>
      <c r="G30" s="80">
        <v>2</v>
      </c>
      <c r="H30" s="80">
        <f t="shared" ref="H30:H43" si="10">SUM(D30:E30)</f>
        <v>144</v>
      </c>
      <c r="I30" s="80">
        <f t="shared" ref="I30:I43" si="11">SUM(F30:G30)</f>
        <v>35</v>
      </c>
      <c r="J30" s="80">
        <f t="shared" ref="J30:J43" si="12">SUM(H30:I30)</f>
        <v>179</v>
      </c>
      <c r="K30" s="79">
        <f t="shared" si="3"/>
        <v>19.600000000000001</v>
      </c>
      <c r="L30" s="78">
        <f t="shared" si="4"/>
        <v>6.1</v>
      </c>
    </row>
    <row r="31" spans="2:12" ht="14.45" customHeight="1" x14ac:dyDescent="0.15">
      <c r="B31" s="113" t="s">
        <v>146</v>
      </c>
      <c r="C31" s="112"/>
      <c r="D31" s="111">
        <v>112</v>
      </c>
      <c r="E31" s="110">
        <v>37</v>
      </c>
      <c r="F31" s="110">
        <v>26</v>
      </c>
      <c r="G31" s="110">
        <v>1</v>
      </c>
      <c r="H31" s="110">
        <f t="shared" si="10"/>
        <v>149</v>
      </c>
      <c r="I31" s="110">
        <f t="shared" si="11"/>
        <v>27</v>
      </c>
      <c r="J31" s="110">
        <f t="shared" si="12"/>
        <v>176</v>
      </c>
      <c r="K31" s="109">
        <f t="shared" si="3"/>
        <v>15.3</v>
      </c>
      <c r="L31" s="108">
        <f t="shared" si="4"/>
        <v>6</v>
      </c>
    </row>
    <row r="32" spans="2:12" ht="14.45" customHeight="1" x14ac:dyDescent="0.15">
      <c r="B32" s="113" t="s">
        <v>145</v>
      </c>
      <c r="C32" s="112"/>
      <c r="D32" s="111">
        <v>111</v>
      </c>
      <c r="E32" s="110">
        <v>38</v>
      </c>
      <c r="F32" s="110">
        <v>46</v>
      </c>
      <c r="G32" s="110">
        <v>0</v>
      </c>
      <c r="H32" s="110">
        <f t="shared" si="10"/>
        <v>149</v>
      </c>
      <c r="I32" s="110">
        <f t="shared" si="11"/>
        <v>46</v>
      </c>
      <c r="J32" s="110">
        <f t="shared" si="12"/>
        <v>195</v>
      </c>
      <c r="K32" s="109">
        <f t="shared" si="3"/>
        <v>23.6</v>
      </c>
      <c r="L32" s="108">
        <f t="shared" si="4"/>
        <v>6.6</v>
      </c>
    </row>
    <row r="33" spans="2:12" ht="14.45" customHeight="1" x14ac:dyDescent="0.15">
      <c r="B33" s="113" t="s">
        <v>144</v>
      </c>
      <c r="C33" s="112"/>
      <c r="D33" s="111">
        <v>131</v>
      </c>
      <c r="E33" s="110">
        <v>36</v>
      </c>
      <c r="F33" s="110">
        <v>48</v>
      </c>
      <c r="G33" s="110">
        <v>1</v>
      </c>
      <c r="H33" s="110">
        <f t="shared" si="10"/>
        <v>167</v>
      </c>
      <c r="I33" s="110">
        <f t="shared" si="11"/>
        <v>49</v>
      </c>
      <c r="J33" s="110">
        <f t="shared" si="12"/>
        <v>216</v>
      </c>
      <c r="K33" s="109">
        <f t="shared" si="3"/>
        <v>22.7</v>
      </c>
      <c r="L33" s="108">
        <f t="shared" si="4"/>
        <v>7.3</v>
      </c>
    </row>
    <row r="34" spans="2:12" ht="14.45" customHeight="1" x14ac:dyDescent="0.15">
      <c r="B34" s="113" t="s">
        <v>143</v>
      </c>
      <c r="C34" s="112"/>
      <c r="D34" s="111">
        <v>115</v>
      </c>
      <c r="E34" s="110">
        <v>43</v>
      </c>
      <c r="F34" s="110">
        <v>36</v>
      </c>
      <c r="G34" s="110">
        <v>1</v>
      </c>
      <c r="H34" s="110">
        <f t="shared" si="10"/>
        <v>158</v>
      </c>
      <c r="I34" s="110">
        <f t="shared" si="11"/>
        <v>37</v>
      </c>
      <c r="J34" s="110">
        <f t="shared" si="12"/>
        <v>195</v>
      </c>
      <c r="K34" s="109">
        <f t="shared" si="3"/>
        <v>19</v>
      </c>
      <c r="L34" s="108">
        <f t="shared" si="4"/>
        <v>6.6</v>
      </c>
    </row>
    <row r="35" spans="2:12" ht="14.45" customHeight="1" x14ac:dyDescent="0.15">
      <c r="B35" s="113" t="s">
        <v>142</v>
      </c>
      <c r="C35" s="112"/>
      <c r="D35" s="111">
        <v>145</v>
      </c>
      <c r="E35" s="110">
        <v>35</v>
      </c>
      <c r="F35" s="110">
        <v>42</v>
      </c>
      <c r="G35" s="110">
        <v>1</v>
      </c>
      <c r="H35" s="110">
        <f t="shared" si="10"/>
        <v>180</v>
      </c>
      <c r="I35" s="110">
        <f t="shared" si="11"/>
        <v>43</v>
      </c>
      <c r="J35" s="110">
        <f t="shared" si="12"/>
        <v>223</v>
      </c>
      <c r="K35" s="109">
        <f t="shared" si="3"/>
        <v>19.3</v>
      </c>
      <c r="L35" s="108">
        <f t="shared" si="4"/>
        <v>7.6</v>
      </c>
    </row>
    <row r="36" spans="2:12" ht="14.45" customHeight="1" x14ac:dyDescent="0.15">
      <c r="B36" s="113" t="s">
        <v>141</v>
      </c>
      <c r="C36" s="112"/>
      <c r="D36" s="111">
        <v>156</v>
      </c>
      <c r="E36" s="110">
        <v>26</v>
      </c>
      <c r="F36" s="110">
        <v>44</v>
      </c>
      <c r="G36" s="110">
        <v>0</v>
      </c>
      <c r="H36" s="110">
        <f t="shared" si="10"/>
        <v>182</v>
      </c>
      <c r="I36" s="110">
        <f t="shared" si="11"/>
        <v>44</v>
      </c>
      <c r="J36" s="110">
        <f t="shared" si="12"/>
        <v>226</v>
      </c>
      <c r="K36" s="109">
        <f t="shared" si="3"/>
        <v>19.5</v>
      </c>
      <c r="L36" s="108">
        <f t="shared" si="4"/>
        <v>7.7</v>
      </c>
    </row>
    <row r="37" spans="2:12" ht="14.45" customHeight="1" x14ac:dyDescent="0.15">
      <c r="B37" s="113" t="s">
        <v>140</v>
      </c>
      <c r="C37" s="112"/>
      <c r="D37" s="111">
        <v>180</v>
      </c>
      <c r="E37" s="110">
        <v>52</v>
      </c>
      <c r="F37" s="110">
        <v>39</v>
      </c>
      <c r="G37" s="110">
        <v>1</v>
      </c>
      <c r="H37" s="110">
        <f t="shared" si="10"/>
        <v>232</v>
      </c>
      <c r="I37" s="110">
        <f t="shared" si="11"/>
        <v>40</v>
      </c>
      <c r="J37" s="110">
        <f t="shared" si="12"/>
        <v>272</v>
      </c>
      <c r="K37" s="109">
        <f t="shared" si="3"/>
        <v>14.7</v>
      </c>
      <c r="L37" s="108">
        <f t="shared" si="4"/>
        <v>9.1999999999999993</v>
      </c>
    </row>
    <row r="38" spans="2:12" ht="14.45" customHeight="1" x14ac:dyDescent="0.15">
      <c r="B38" s="107" t="s">
        <v>86</v>
      </c>
      <c r="C38" s="106"/>
      <c r="D38" s="105">
        <v>25</v>
      </c>
      <c r="E38" s="104">
        <v>9</v>
      </c>
      <c r="F38" s="104">
        <v>3</v>
      </c>
      <c r="G38" s="104">
        <v>0</v>
      </c>
      <c r="H38" s="104">
        <f t="shared" si="10"/>
        <v>34</v>
      </c>
      <c r="I38" s="104">
        <f t="shared" si="11"/>
        <v>3</v>
      </c>
      <c r="J38" s="104">
        <f t="shared" si="12"/>
        <v>37</v>
      </c>
      <c r="K38" s="103">
        <f t="shared" si="3"/>
        <v>8.1</v>
      </c>
      <c r="L38" s="102">
        <f t="shared" si="4"/>
        <v>1.3</v>
      </c>
    </row>
    <row r="39" spans="2:12" ht="14.45" customHeight="1" x14ac:dyDescent="0.15">
      <c r="B39" s="101" t="s">
        <v>85</v>
      </c>
      <c r="C39" s="100"/>
      <c r="D39" s="99">
        <v>24</v>
      </c>
      <c r="E39" s="98">
        <v>11</v>
      </c>
      <c r="F39" s="98">
        <v>4</v>
      </c>
      <c r="G39" s="98">
        <v>1</v>
      </c>
      <c r="H39" s="98">
        <f t="shared" si="10"/>
        <v>35</v>
      </c>
      <c r="I39" s="98">
        <f t="shared" si="11"/>
        <v>5</v>
      </c>
      <c r="J39" s="98">
        <f t="shared" si="12"/>
        <v>40</v>
      </c>
      <c r="K39" s="97">
        <f t="shared" si="3"/>
        <v>12.5</v>
      </c>
      <c r="L39" s="96">
        <f t="shared" si="4"/>
        <v>1.4</v>
      </c>
    </row>
    <row r="40" spans="2:12" ht="14.45" customHeight="1" x14ac:dyDescent="0.15">
      <c r="B40" s="101" t="s">
        <v>84</v>
      </c>
      <c r="C40" s="100"/>
      <c r="D40" s="99">
        <v>46</v>
      </c>
      <c r="E40" s="98">
        <v>9</v>
      </c>
      <c r="F40" s="98">
        <v>3</v>
      </c>
      <c r="G40" s="98">
        <v>0</v>
      </c>
      <c r="H40" s="98">
        <f t="shared" si="10"/>
        <v>55</v>
      </c>
      <c r="I40" s="98">
        <f t="shared" si="11"/>
        <v>3</v>
      </c>
      <c r="J40" s="98">
        <f t="shared" si="12"/>
        <v>58</v>
      </c>
      <c r="K40" s="97">
        <f t="shared" si="3"/>
        <v>5.2</v>
      </c>
      <c r="L40" s="96">
        <f t="shared" si="4"/>
        <v>2</v>
      </c>
    </row>
    <row r="41" spans="2:12" ht="14.45" customHeight="1" x14ac:dyDescent="0.15">
      <c r="B41" s="101" t="s">
        <v>83</v>
      </c>
      <c r="C41" s="100"/>
      <c r="D41" s="99">
        <v>40</v>
      </c>
      <c r="E41" s="98">
        <v>12</v>
      </c>
      <c r="F41" s="98">
        <v>5</v>
      </c>
      <c r="G41" s="98">
        <v>0</v>
      </c>
      <c r="H41" s="98">
        <f t="shared" si="10"/>
        <v>52</v>
      </c>
      <c r="I41" s="98">
        <f t="shared" si="11"/>
        <v>5</v>
      </c>
      <c r="J41" s="98">
        <f t="shared" si="12"/>
        <v>57</v>
      </c>
      <c r="K41" s="97">
        <f t="shared" si="3"/>
        <v>8.8000000000000007</v>
      </c>
      <c r="L41" s="96">
        <f t="shared" si="4"/>
        <v>1.9</v>
      </c>
    </row>
    <row r="42" spans="2:12" ht="14.45" customHeight="1" x14ac:dyDescent="0.15">
      <c r="B42" s="101" t="s">
        <v>82</v>
      </c>
      <c r="C42" s="100"/>
      <c r="D42" s="99">
        <v>30</v>
      </c>
      <c r="E42" s="98">
        <v>9</v>
      </c>
      <c r="F42" s="98">
        <v>4</v>
      </c>
      <c r="G42" s="98">
        <v>0</v>
      </c>
      <c r="H42" s="98">
        <f t="shared" si="10"/>
        <v>39</v>
      </c>
      <c r="I42" s="98">
        <f t="shared" si="11"/>
        <v>4</v>
      </c>
      <c r="J42" s="98">
        <f t="shared" si="12"/>
        <v>43</v>
      </c>
      <c r="K42" s="97">
        <f t="shared" si="3"/>
        <v>9.3000000000000007</v>
      </c>
      <c r="L42" s="96">
        <f t="shared" si="4"/>
        <v>1.5</v>
      </c>
    </row>
    <row r="43" spans="2:12" ht="14.45" customHeight="1" x14ac:dyDescent="0.15">
      <c r="B43" s="95" t="s">
        <v>139</v>
      </c>
      <c r="C43" s="94"/>
      <c r="D43" s="93">
        <v>44</v>
      </c>
      <c r="E43" s="92">
        <v>10</v>
      </c>
      <c r="F43" s="92">
        <v>5</v>
      </c>
      <c r="G43" s="92">
        <v>0</v>
      </c>
      <c r="H43" s="92">
        <f t="shared" si="10"/>
        <v>54</v>
      </c>
      <c r="I43" s="92">
        <f t="shared" si="11"/>
        <v>5</v>
      </c>
      <c r="J43" s="92">
        <f t="shared" si="12"/>
        <v>59</v>
      </c>
      <c r="K43" s="91">
        <f t="shared" si="3"/>
        <v>8.5</v>
      </c>
      <c r="L43" s="90">
        <f t="shared" si="4"/>
        <v>2</v>
      </c>
    </row>
    <row r="44" spans="2:12" ht="14.45" customHeight="1" thickBot="1" x14ac:dyDescent="0.2">
      <c r="B44" s="89" t="s">
        <v>80</v>
      </c>
      <c r="C44" s="88"/>
      <c r="D44" s="87">
        <f t="shared" ref="D44:J44" si="13">SUBTOTAL(9,D38:D43)</f>
        <v>209</v>
      </c>
      <c r="E44" s="86">
        <f t="shared" si="13"/>
        <v>60</v>
      </c>
      <c r="F44" s="86">
        <f t="shared" si="13"/>
        <v>24</v>
      </c>
      <c r="G44" s="86">
        <f t="shared" si="13"/>
        <v>1</v>
      </c>
      <c r="H44" s="86">
        <f t="shared" si="13"/>
        <v>269</v>
      </c>
      <c r="I44" s="86">
        <f t="shared" si="13"/>
        <v>25</v>
      </c>
      <c r="J44" s="86">
        <f t="shared" si="13"/>
        <v>294</v>
      </c>
      <c r="K44" s="85">
        <f t="shared" si="3"/>
        <v>8.5</v>
      </c>
      <c r="L44" s="84">
        <f t="shared" si="4"/>
        <v>10</v>
      </c>
    </row>
    <row r="45" spans="2:12" ht="14.45" customHeight="1" thickTop="1" x14ac:dyDescent="0.15">
      <c r="B45" s="107" t="s">
        <v>79</v>
      </c>
      <c r="C45" s="106"/>
      <c r="D45" s="105">
        <v>57</v>
      </c>
      <c r="E45" s="104">
        <v>9</v>
      </c>
      <c r="F45" s="104">
        <v>6</v>
      </c>
      <c r="G45" s="104">
        <v>0</v>
      </c>
      <c r="H45" s="104">
        <f t="shared" ref="H45:H50" si="14">SUM(D45:E45)</f>
        <v>66</v>
      </c>
      <c r="I45" s="104">
        <f t="shared" ref="I45:I50" si="15">SUM(F45:G45)</f>
        <v>6</v>
      </c>
      <c r="J45" s="104">
        <f t="shared" ref="J45:J50" si="16">SUM(H45:I45)</f>
        <v>72</v>
      </c>
      <c r="K45" s="103">
        <f t="shared" si="3"/>
        <v>8.3000000000000007</v>
      </c>
      <c r="L45" s="102">
        <f t="shared" si="4"/>
        <v>2.4</v>
      </c>
    </row>
    <row r="46" spans="2:12" ht="14.45" customHeight="1" x14ac:dyDescent="0.15">
      <c r="B46" s="101" t="s">
        <v>78</v>
      </c>
      <c r="C46" s="100"/>
      <c r="D46" s="99">
        <v>45</v>
      </c>
      <c r="E46" s="98">
        <v>13</v>
      </c>
      <c r="F46" s="98">
        <v>4</v>
      </c>
      <c r="G46" s="98">
        <v>1</v>
      </c>
      <c r="H46" s="98">
        <f t="shared" si="14"/>
        <v>58</v>
      </c>
      <c r="I46" s="98">
        <f t="shared" si="15"/>
        <v>5</v>
      </c>
      <c r="J46" s="98">
        <f t="shared" si="16"/>
        <v>63</v>
      </c>
      <c r="K46" s="97">
        <f t="shared" si="3"/>
        <v>7.9</v>
      </c>
      <c r="L46" s="96">
        <f t="shared" si="4"/>
        <v>2.1</v>
      </c>
    </row>
    <row r="47" spans="2:12" ht="14.45" customHeight="1" x14ac:dyDescent="0.15">
      <c r="B47" s="101" t="s">
        <v>77</v>
      </c>
      <c r="C47" s="100"/>
      <c r="D47" s="99">
        <v>47</v>
      </c>
      <c r="E47" s="98">
        <v>13</v>
      </c>
      <c r="F47" s="98">
        <v>2</v>
      </c>
      <c r="G47" s="98">
        <v>0</v>
      </c>
      <c r="H47" s="98">
        <f t="shared" si="14"/>
        <v>60</v>
      </c>
      <c r="I47" s="98">
        <f t="shared" si="15"/>
        <v>2</v>
      </c>
      <c r="J47" s="98">
        <f t="shared" si="16"/>
        <v>62</v>
      </c>
      <c r="K47" s="97">
        <f t="shared" si="3"/>
        <v>3.2</v>
      </c>
      <c r="L47" s="96">
        <f t="shared" si="4"/>
        <v>2.1</v>
      </c>
    </row>
    <row r="48" spans="2:12" ht="14.45" customHeight="1" x14ac:dyDescent="0.15">
      <c r="B48" s="101" t="s">
        <v>76</v>
      </c>
      <c r="C48" s="100"/>
      <c r="D48" s="99">
        <v>35</v>
      </c>
      <c r="E48" s="98">
        <v>9</v>
      </c>
      <c r="F48" s="98">
        <v>3</v>
      </c>
      <c r="G48" s="98">
        <v>0</v>
      </c>
      <c r="H48" s="98">
        <f t="shared" si="14"/>
        <v>44</v>
      </c>
      <c r="I48" s="98">
        <f t="shared" si="15"/>
        <v>3</v>
      </c>
      <c r="J48" s="98">
        <f t="shared" si="16"/>
        <v>47</v>
      </c>
      <c r="K48" s="97">
        <f t="shared" si="3"/>
        <v>6.4</v>
      </c>
      <c r="L48" s="96">
        <f t="shared" si="4"/>
        <v>1.6</v>
      </c>
    </row>
    <row r="49" spans="2:13" ht="14.45" customHeight="1" x14ac:dyDescent="0.15">
      <c r="B49" s="101" t="s">
        <v>75</v>
      </c>
      <c r="C49" s="100"/>
      <c r="D49" s="99">
        <v>28</v>
      </c>
      <c r="E49" s="98">
        <v>6</v>
      </c>
      <c r="F49" s="98">
        <v>2</v>
      </c>
      <c r="G49" s="98">
        <v>0</v>
      </c>
      <c r="H49" s="98">
        <f t="shared" si="14"/>
        <v>34</v>
      </c>
      <c r="I49" s="98">
        <f t="shared" si="15"/>
        <v>2</v>
      </c>
      <c r="J49" s="98">
        <f t="shared" si="16"/>
        <v>36</v>
      </c>
      <c r="K49" s="97">
        <f t="shared" si="3"/>
        <v>5.6</v>
      </c>
      <c r="L49" s="96">
        <f t="shared" si="4"/>
        <v>1.2</v>
      </c>
    </row>
    <row r="50" spans="2:13" ht="14.45" customHeight="1" x14ac:dyDescent="0.15">
      <c r="B50" s="95" t="s">
        <v>138</v>
      </c>
      <c r="C50" s="94"/>
      <c r="D50" s="93">
        <v>45</v>
      </c>
      <c r="E50" s="92">
        <v>5</v>
      </c>
      <c r="F50" s="92">
        <v>0</v>
      </c>
      <c r="G50" s="92">
        <v>0</v>
      </c>
      <c r="H50" s="92">
        <f t="shared" si="14"/>
        <v>50</v>
      </c>
      <c r="I50" s="92">
        <f t="shared" si="15"/>
        <v>0</v>
      </c>
      <c r="J50" s="92">
        <f t="shared" si="16"/>
        <v>50</v>
      </c>
      <c r="K50" s="91">
        <f t="shared" si="3"/>
        <v>0</v>
      </c>
      <c r="L50" s="90">
        <f t="shared" si="4"/>
        <v>1.7</v>
      </c>
    </row>
    <row r="51" spans="2:13" ht="14.45" customHeight="1" thickBot="1" x14ac:dyDescent="0.2">
      <c r="B51" s="89" t="s">
        <v>73</v>
      </c>
      <c r="C51" s="88"/>
      <c r="D51" s="87">
        <f t="shared" ref="D51:J51" si="17">SUBTOTAL(9,D45:D50)</f>
        <v>257</v>
      </c>
      <c r="E51" s="86">
        <f t="shared" si="17"/>
        <v>55</v>
      </c>
      <c r="F51" s="86">
        <f t="shared" si="17"/>
        <v>17</v>
      </c>
      <c r="G51" s="86">
        <f t="shared" si="17"/>
        <v>1</v>
      </c>
      <c r="H51" s="86">
        <f t="shared" si="17"/>
        <v>312</v>
      </c>
      <c r="I51" s="86">
        <f t="shared" si="17"/>
        <v>18</v>
      </c>
      <c r="J51" s="86">
        <f t="shared" si="17"/>
        <v>330</v>
      </c>
      <c r="K51" s="85">
        <f t="shared" si="3"/>
        <v>5.5</v>
      </c>
      <c r="L51" s="84">
        <f t="shared" si="4"/>
        <v>11.2</v>
      </c>
    </row>
    <row r="52" spans="2:13" ht="14.45" customHeight="1" thickTop="1" x14ac:dyDescent="0.15">
      <c r="B52" s="83" t="s">
        <v>13</v>
      </c>
      <c r="C52" s="82"/>
      <c r="D52" s="81">
        <f t="shared" ref="D52:J52" si="18">SUBTOTAL(9,D16:D51)</f>
        <v>1989</v>
      </c>
      <c r="E52" s="80">
        <f t="shared" si="18"/>
        <v>509</v>
      </c>
      <c r="F52" s="80">
        <f t="shared" si="18"/>
        <v>436</v>
      </c>
      <c r="G52" s="80">
        <f t="shared" si="18"/>
        <v>11</v>
      </c>
      <c r="H52" s="80">
        <f t="shared" si="18"/>
        <v>2498</v>
      </c>
      <c r="I52" s="80">
        <f t="shared" si="18"/>
        <v>447</v>
      </c>
      <c r="J52" s="80">
        <f t="shared" si="18"/>
        <v>2945</v>
      </c>
      <c r="K52" s="79">
        <f t="shared" si="3"/>
        <v>15.2</v>
      </c>
      <c r="L52" s="78">
        <f t="shared" si="4"/>
        <v>100</v>
      </c>
    </row>
    <row r="53" spans="2:13" ht="15" customHeight="1" x14ac:dyDescent="0.15">
      <c r="B53" s="77"/>
      <c r="C53" s="77"/>
      <c r="D53" s="76"/>
      <c r="E53" s="76"/>
      <c r="F53" s="76"/>
      <c r="G53" s="76"/>
      <c r="H53" s="76"/>
      <c r="I53" s="76"/>
      <c r="J53" s="76"/>
      <c r="K53" s="75"/>
      <c r="L53" s="75"/>
    </row>
    <row r="54" spans="2:13" ht="16.5" customHeight="1" x14ac:dyDescent="0.15">
      <c r="B54" s="74"/>
      <c r="C54" s="73"/>
      <c r="D54" s="73"/>
      <c r="E54" s="73"/>
      <c r="F54" s="73"/>
      <c r="G54" s="73"/>
      <c r="H54" s="73"/>
      <c r="I54" s="73"/>
      <c r="J54" s="73"/>
      <c r="K54" s="73"/>
      <c r="L54" s="73"/>
      <c r="M54" s="73"/>
    </row>
  </sheetData>
  <mergeCells count="2">
    <mergeCell ref="G4:G10"/>
    <mergeCell ref="D14:L14"/>
  </mergeCells>
  <phoneticPr fontId="1"/>
  <printOptions horizontalCentered="1"/>
  <pageMargins left="0.78740157480314965" right="0.78740157480314965" top="0.78740157480314965" bottom="0.70866141732283472" header="0.31496062992125984" footer="0.31496062992125984"/>
  <pageSetup paperSize="9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N54"/>
  <sheetViews>
    <sheetView showGridLines="0" zoomScaleNormal="100" zoomScaleSheetLayoutView="100" workbookViewId="0">
      <selection activeCell="D9" sqref="D9"/>
    </sheetView>
  </sheetViews>
  <sheetFormatPr defaultColWidth="8" defaultRowHeight="16.5" customHeight="1" x14ac:dyDescent="0.15"/>
  <cols>
    <col min="1" max="1" width="2.5" style="71" customWidth="1"/>
    <col min="2" max="2" width="5.5" style="72" customWidth="1"/>
    <col min="3" max="3" width="5.5" style="71" customWidth="1"/>
    <col min="4" max="12" width="8" style="71" customWidth="1"/>
    <col min="13" max="250" width="7.5" style="71" customWidth="1"/>
    <col min="251" max="16384" width="8" style="71"/>
  </cols>
  <sheetData>
    <row r="2" spans="2:14" ht="18" customHeight="1" x14ac:dyDescent="0.15">
      <c r="B2" s="140" t="s">
        <v>120</v>
      </c>
      <c r="G2" s="139"/>
      <c r="H2" s="138"/>
      <c r="I2" s="137"/>
      <c r="J2" s="137"/>
      <c r="K2" s="137"/>
      <c r="L2" s="136"/>
      <c r="M2" s="135"/>
    </row>
    <row r="3" spans="2:14" ht="14.45" customHeight="1" x14ac:dyDescent="0.15">
      <c r="B3" s="71"/>
      <c r="G3" s="134"/>
      <c r="H3" s="130"/>
      <c r="I3" s="73"/>
      <c r="J3" s="73"/>
      <c r="K3" s="73"/>
      <c r="L3" s="129"/>
    </row>
    <row r="4" spans="2:14" ht="14.45" customHeight="1" x14ac:dyDescent="0.15">
      <c r="B4" s="71"/>
      <c r="G4" s="216" t="s">
        <v>119</v>
      </c>
      <c r="H4" s="130"/>
      <c r="I4" s="73"/>
      <c r="J4" s="73"/>
      <c r="K4" s="73"/>
      <c r="L4" s="129"/>
    </row>
    <row r="5" spans="2:14" ht="14.45" customHeight="1" x14ac:dyDescent="0.15">
      <c r="B5" s="128" t="s">
        <v>118</v>
      </c>
      <c r="C5" s="128"/>
      <c r="D5" s="128" t="s">
        <v>117</v>
      </c>
      <c r="G5" s="216"/>
      <c r="H5" s="130"/>
      <c r="I5" s="73"/>
      <c r="J5" s="73"/>
      <c r="K5" s="73"/>
      <c r="L5" s="129"/>
    </row>
    <row r="6" spans="2:14" ht="14.45" customHeight="1" x14ac:dyDescent="0.15">
      <c r="B6" s="128"/>
      <c r="C6" s="128"/>
      <c r="D6" s="132" t="s">
        <v>116</v>
      </c>
      <c r="G6" s="216"/>
      <c r="H6" s="130"/>
      <c r="I6" s="73"/>
      <c r="J6" s="73"/>
      <c r="K6" s="73"/>
      <c r="L6" s="129"/>
    </row>
    <row r="7" spans="2:14" ht="14.45" customHeight="1" x14ac:dyDescent="0.15">
      <c r="B7" s="128"/>
      <c r="C7" s="128"/>
      <c r="D7" s="128"/>
      <c r="G7" s="216"/>
      <c r="H7" s="130"/>
      <c r="I7" s="73"/>
      <c r="J7" s="73"/>
      <c r="K7" s="73"/>
      <c r="L7" s="129"/>
    </row>
    <row r="8" spans="2:14" ht="14.45" customHeight="1" x14ac:dyDescent="0.15">
      <c r="B8" s="128" t="s">
        <v>115</v>
      </c>
      <c r="C8" s="128"/>
      <c r="D8" s="128" t="s">
        <v>239</v>
      </c>
      <c r="G8" s="216"/>
      <c r="H8" s="130"/>
      <c r="I8" s="73"/>
      <c r="J8" s="73"/>
      <c r="K8" s="73"/>
      <c r="L8" s="129"/>
    </row>
    <row r="9" spans="2:14" ht="14.45" customHeight="1" x14ac:dyDescent="0.15">
      <c r="B9" s="133"/>
      <c r="C9" s="128"/>
      <c r="D9" s="132" t="s">
        <v>114</v>
      </c>
      <c r="G9" s="216"/>
      <c r="H9" s="130"/>
      <c r="I9" s="73"/>
      <c r="J9" s="73"/>
      <c r="K9" s="73"/>
      <c r="L9" s="129"/>
    </row>
    <row r="10" spans="2:14" ht="14.45" customHeight="1" x14ac:dyDescent="0.15">
      <c r="B10" s="128"/>
      <c r="C10" s="128"/>
      <c r="D10" s="128"/>
      <c r="G10" s="216"/>
      <c r="H10" s="130"/>
      <c r="I10" s="73"/>
      <c r="J10" s="73"/>
      <c r="K10" s="73"/>
      <c r="L10" s="129"/>
    </row>
    <row r="11" spans="2:14" ht="14.45" customHeight="1" x14ac:dyDescent="0.15">
      <c r="B11" s="128" t="s">
        <v>113</v>
      </c>
      <c r="C11" s="128"/>
      <c r="D11" s="128" t="s">
        <v>27</v>
      </c>
      <c r="G11" s="131"/>
      <c r="H11" s="130"/>
      <c r="I11" s="73"/>
      <c r="J11" s="73"/>
      <c r="K11" s="73"/>
      <c r="L11" s="129"/>
      <c r="N11" s="73"/>
    </row>
    <row r="12" spans="2:14" ht="14.45" customHeight="1" x14ac:dyDescent="0.15">
      <c r="B12" s="128"/>
      <c r="C12" s="128"/>
      <c r="D12" s="128"/>
      <c r="G12" s="127"/>
      <c r="H12" s="126"/>
      <c r="I12" s="125"/>
      <c r="J12" s="125"/>
      <c r="K12" s="125"/>
      <c r="L12" s="124"/>
      <c r="N12" s="73"/>
    </row>
    <row r="13" spans="2:14" ht="14.45" customHeight="1" x14ac:dyDescent="0.15">
      <c r="L13" s="123" t="s">
        <v>112</v>
      </c>
      <c r="N13" s="73"/>
    </row>
    <row r="14" spans="2:14" ht="28.9" customHeight="1" x14ac:dyDescent="0.15">
      <c r="B14" s="122"/>
      <c r="C14" s="121" t="s">
        <v>111</v>
      </c>
      <c r="D14" s="217" t="s">
        <v>39</v>
      </c>
      <c r="E14" s="218"/>
      <c r="F14" s="218"/>
      <c r="G14" s="218"/>
      <c r="H14" s="218"/>
      <c r="I14" s="218"/>
      <c r="J14" s="218"/>
      <c r="K14" s="218"/>
      <c r="L14" s="219"/>
    </row>
    <row r="15" spans="2:14" ht="28.9" customHeight="1" x14ac:dyDescent="0.15">
      <c r="B15" s="120" t="s">
        <v>110</v>
      </c>
      <c r="C15" s="119" t="s">
        <v>109</v>
      </c>
      <c r="D15" s="118" t="s">
        <v>18</v>
      </c>
      <c r="E15" s="117" t="s">
        <v>19</v>
      </c>
      <c r="F15" s="117" t="s">
        <v>20</v>
      </c>
      <c r="G15" s="117" t="s">
        <v>10</v>
      </c>
      <c r="H15" s="117" t="s">
        <v>21</v>
      </c>
      <c r="I15" s="117" t="s">
        <v>22</v>
      </c>
      <c r="J15" s="117" t="s">
        <v>23</v>
      </c>
      <c r="K15" s="117" t="s">
        <v>24</v>
      </c>
      <c r="L15" s="116" t="s">
        <v>25</v>
      </c>
    </row>
    <row r="16" spans="2:14" ht="14.45" customHeight="1" x14ac:dyDescent="0.15">
      <c r="B16" s="107" t="s">
        <v>108</v>
      </c>
      <c r="C16" s="106"/>
      <c r="D16" s="105">
        <v>4</v>
      </c>
      <c r="E16" s="104">
        <v>0</v>
      </c>
      <c r="F16" s="104">
        <v>0</v>
      </c>
      <c r="G16" s="104">
        <v>0</v>
      </c>
      <c r="H16" s="104">
        <f t="shared" ref="H16:H21" si="0">SUM(D16:E16)</f>
        <v>4</v>
      </c>
      <c r="I16" s="104">
        <f t="shared" ref="I16:I21" si="1">SUM(F16:G16)</f>
        <v>0</v>
      </c>
      <c r="J16" s="104">
        <f t="shared" ref="J16:J21" si="2">SUM(H16:I16)</f>
        <v>4</v>
      </c>
      <c r="K16" s="103">
        <f t="shared" ref="K16:K52" si="3">IF(J16=0,0,ROUND(I16/J16*100,1))</f>
        <v>0</v>
      </c>
      <c r="L16" s="102">
        <f t="shared" ref="L16:L52" si="4">IF(J16=0,0,ROUND(J16/$J$52*100,1))</f>
        <v>1.5</v>
      </c>
    </row>
    <row r="17" spans="2:12" ht="14.45" customHeight="1" x14ac:dyDescent="0.15">
      <c r="B17" s="101" t="s">
        <v>107</v>
      </c>
      <c r="C17" s="100"/>
      <c r="D17" s="99">
        <v>1</v>
      </c>
      <c r="E17" s="98">
        <v>3</v>
      </c>
      <c r="F17" s="98">
        <v>1</v>
      </c>
      <c r="G17" s="98">
        <v>0</v>
      </c>
      <c r="H17" s="98">
        <f t="shared" si="0"/>
        <v>4</v>
      </c>
      <c r="I17" s="98">
        <f t="shared" si="1"/>
        <v>1</v>
      </c>
      <c r="J17" s="98">
        <f t="shared" si="2"/>
        <v>5</v>
      </c>
      <c r="K17" s="97">
        <f t="shared" si="3"/>
        <v>20</v>
      </c>
      <c r="L17" s="96">
        <f t="shared" si="4"/>
        <v>1.9</v>
      </c>
    </row>
    <row r="18" spans="2:12" ht="14.45" customHeight="1" x14ac:dyDescent="0.15">
      <c r="B18" s="101" t="s">
        <v>106</v>
      </c>
      <c r="C18" s="100"/>
      <c r="D18" s="99">
        <v>2</v>
      </c>
      <c r="E18" s="98">
        <v>0</v>
      </c>
      <c r="F18" s="98">
        <v>1</v>
      </c>
      <c r="G18" s="98">
        <v>1</v>
      </c>
      <c r="H18" s="98">
        <f t="shared" si="0"/>
        <v>2</v>
      </c>
      <c r="I18" s="98">
        <f t="shared" si="1"/>
        <v>2</v>
      </c>
      <c r="J18" s="98">
        <f t="shared" si="2"/>
        <v>4</v>
      </c>
      <c r="K18" s="97">
        <f t="shared" si="3"/>
        <v>50</v>
      </c>
      <c r="L18" s="96">
        <f t="shared" si="4"/>
        <v>1.5</v>
      </c>
    </row>
    <row r="19" spans="2:12" ht="14.45" customHeight="1" x14ac:dyDescent="0.15">
      <c r="B19" s="101" t="s">
        <v>105</v>
      </c>
      <c r="C19" s="100"/>
      <c r="D19" s="99">
        <v>2</v>
      </c>
      <c r="E19" s="98">
        <v>0</v>
      </c>
      <c r="F19" s="98">
        <v>0</v>
      </c>
      <c r="G19" s="98">
        <v>0</v>
      </c>
      <c r="H19" s="98">
        <f t="shared" si="0"/>
        <v>2</v>
      </c>
      <c r="I19" s="98">
        <f t="shared" si="1"/>
        <v>0</v>
      </c>
      <c r="J19" s="98">
        <f t="shared" si="2"/>
        <v>2</v>
      </c>
      <c r="K19" s="97">
        <f t="shared" si="3"/>
        <v>0</v>
      </c>
      <c r="L19" s="96">
        <f t="shared" si="4"/>
        <v>0.8</v>
      </c>
    </row>
    <row r="20" spans="2:12" ht="14.45" customHeight="1" x14ac:dyDescent="0.15">
      <c r="B20" s="101" t="s">
        <v>104</v>
      </c>
      <c r="C20" s="100"/>
      <c r="D20" s="99">
        <v>4</v>
      </c>
      <c r="E20" s="98">
        <v>0</v>
      </c>
      <c r="F20" s="98">
        <v>0</v>
      </c>
      <c r="G20" s="98">
        <v>0</v>
      </c>
      <c r="H20" s="98">
        <f t="shared" si="0"/>
        <v>4</v>
      </c>
      <c r="I20" s="98">
        <f t="shared" si="1"/>
        <v>0</v>
      </c>
      <c r="J20" s="98">
        <f t="shared" si="2"/>
        <v>4</v>
      </c>
      <c r="K20" s="97">
        <f t="shared" si="3"/>
        <v>0</v>
      </c>
      <c r="L20" s="96">
        <f t="shared" si="4"/>
        <v>1.5</v>
      </c>
    </row>
    <row r="21" spans="2:12" ht="14.45" customHeight="1" x14ac:dyDescent="0.15">
      <c r="B21" s="95" t="s">
        <v>103</v>
      </c>
      <c r="C21" s="94"/>
      <c r="D21" s="93">
        <v>5</v>
      </c>
      <c r="E21" s="92">
        <v>1</v>
      </c>
      <c r="F21" s="92">
        <v>0</v>
      </c>
      <c r="G21" s="92">
        <v>0</v>
      </c>
      <c r="H21" s="92">
        <f t="shared" si="0"/>
        <v>6</v>
      </c>
      <c r="I21" s="92">
        <f t="shared" si="1"/>
        <v>0</v>
      </c>
      <c r="J21" s="92">
        <f t="shared" si="2"/>
        <v>6</v>
      </c>
      <c r="K21" s="91">
        <f t="shared" si="3"/>
        <v>0</v>
      </c>
      <c r="L21" s="90">
        <f t="shared" si="4"/>
        <v>2.2999999999999998</v>
      </c>
    </row>
    <row r="22" spans="2:12" ht="14.45" customHeight="1" thickBot="1" x14ac:dyDescent="0.2">
      <c r="B22" s="89" t="s">
        <v>102</v>
      </c>
      <c r="C22" s="88"/>
      <c r="D22" s="87">
        <f t="shared" ref="D22:J22" si="5">SUBTOTAL(9,D16:D21)</f>
        <v>18</v>
      </c>
      <c r="E22" s="86">
        <f t="shared" si="5"/>
        <v>4</v>
      </c>
      <c r="F22" s="86">
        <f t="shared" si="5"/>
        <v>2</v>
      </c>
      <c r="G22" s="86">
        <f t="shared" si="5"/>
        <v>1</v>
      </c>
      <c r="H22" s="86">
        <f t="shared" si="5"/>
        <v>22</v>
      </c>
      <c r="I22" s="86">
        <f t="shared" si="5"/>
        <v>3</v>
      </c>
      <c r="J22" s="86">
        <f t="shared" si="5"/>
        <v>25</v>
      </c>
      <c r="K22" s="85">
        <f t="shared" si="3"/>
        <v>12</v>
      </c>
      <c r="L22" s="84">
        <f t="shared" si="4"/>
        <v>9.5</v>
      </c>
    </row>
    <row r="23" spans="2:12" ht="14.45" customHeight="1" thickTop="1" x14ac:dyDescent="0.15">
      <c r="B23" s="107" t="s">
        <v>101</v>
      </c>
      <c r="C23" s="106"/>
      <c r="D23" s="105">
        <v>2</v>
      </c>
      <c r="E23" s="104">
        <v>2</v>
      </c>
      <c r="F23" s="104">
        <v>0</v>
      </c>
      <c r="G23" s="104">
        <v>0</v>
      </c>
      <c r="H23" s="104">
        <f t="shared" ref="H23:H28" si="6">SUM(D23:E23)</f>
        <v>4</v>
      </c>
      <c r="I23" s="104">
        <f t="shared" ref="I23:I28" si="7">SUM(F23:G23)</f>
        <v>0</v>
      </c>
      <c r="J23" s="104">
        <f t="shared" ref="J23:J28" si="8">SUM(H23:I23)</f>
        <v>4</v>
      </c>
      <c r="K23" s="103">
        <f t="shared" si="3"/>
        <v>0</v>
      </c>
      <c r="L23" s="102">
        <f t="shared" si="4"/>
        <v>1.5</v>
      </c>
    </row>
    <row r="24" spans="2:12" ht="14.45" customHeight="1" x14ac:dyDescent="0.15">
      <c r="B24" s="101" t="s">
        <v>100</v>
      </c>
      <c r="C24" s="100"/>
      <c r="D24" s="99">
        <v>5</v>
      </c>
      <c r="E24" s="98">
        <v>2</v>
      </c>
      <c r="F24" s="98">
        <v>0</v>
      </c>
      <c r="G24" s="98">
        <v>0</v>
      </c>
      <c r="H24" s="98">
        <f t="shared" si="6"/>
        <v>7</v>
      </c>
      <c r="I24" s="98">
        <f t="shared" si="7"/>
        <v>0</v>
      </c>
      <c r="J24" s="98">
        <f t="shared" si="8"/>
        <v>7</v>
      </c>
      <c r="K24" s="97">
        <f t="shared" si="3"/>
        <v>0</v>
      </c>
      <c r="L24" s="96">
        <f t="shared" si="4"/>
        <v>2.7</v>
      </c>
    </row>
    <row r="25" spans="2:12" ht="14.45" customHeight="1" x14ac:dyDescent="0.15">
      <c r="B25" s="101" t="s">
        <v>99</v>
      </c>
      <c r="C25" s="100"/>
      <c r="D25" s="99">
        <v>5</v>
      </c>
      <c r="E25" s="98">
        <v>0</v>
      </c>
      <c r="F25" s="98">
        <v>0</v>
      </c>
      <c r="G25" s="98">
        <v>0</v>
      </c>
      <c r="H25" s="98">
        <f t="shared" si="6"/>
        <v>5</v>
      </c>
      <c r="I25" s="98">
        <f t="shared" si="7"/>
        <v>0</v>
      </c>
      <c r="J25" s="98">
        <f t="shared" si="8"/>
        <v>5</v>
      </c>
      <c r="K25" s="97">
        <f t="shared" si="3"/>
        <v>0</v>
      </c>
      <c r="L25" s="96">
        <f t="shared" si="4"/>
        <v>1.9</v>
      </c>
    </row>
    <row r="26" spans="2:12" ht="14.45" customHeight="1" x14ac:dyDescent="0.15">
      <c r="B26" s="101" t="s">
        <v>98</v>
      </c>
      <c r="C26" s="100"/>
      <c r="D26" s="99">
        <v>5</v>
      </c>
      <c r="E26" s="98">
        <v>0</v>
      </c>
      <c r="F26" s="98">
        <v>0</v>
      </c>
      <c r="G26" s="98">
        <v>1</v>
      </c>
      <c r="H26" s="98">
        <f t="shared" si="6"/>
        <v>5</v>
      </c>
      <c r="I26" s="98">
        <f t="shared" si="7"/>
        <v>1</v>
      </c>
      <c r="J26" s="98">
        <f t="shared" si="8"/>
        <v>6</v>
      </c>
      <c r="K26" s="97">
        <f t="shared" si="3"/>
        <v>16.7</v>
      </c>
      <c r="L26" s="96">
        <f t="shared" si="4"/>
        <v>2.2999999999999998</v>
      </c>
    </row>
    <row r="27" spans="2:12" ht="14.45" customHeight="1" x14ac:dyDescent="0.15">
      <c r="B27" s="101" t="s">
        <v>97</v>
      </c>
      <c r="C27" s="100"/>
      <c r="D27" s="99">
        <v>0</v>
      </c>
      <c r="E27" s="98">
        <v>1</v>
      </c>
      <c r="F27" s="98">
        <v>0</v>
      </c>
      <c r="G27" s="98">
        <v>0</v>
      </c>
      <c r="H27" s="98">
        <f t="shared" si="6"/>
        <v>1</v>
      </c>
      <c r="I27" s="98">
        <f t="shared" si="7"/>
        <v>0</v>
      </c>
      <c r="J27" s="98">
        <f t="shared" si="8"/>
        <v>1</v>
      </c>
      <c r="K27" s="97">
        <f t="shared" si="3"/>
        <v>0</v>
      </c>
      <c r="L27" s="96">
        <f t="shared" si="4"/>
        <v>0.4</v>
      </c>
    </row>
    <row r="28" spans="2:12" ht="14.45" customHeight="1" x14ac:dyDescent="0.15">
      <c r="B28" s="95" t="s">
        <v>96</v>
      </c>
      <c r="C28" s="94"/>
      <c r="D28" s="93">
        <v>2</v>
      </c>
      <c r="E28" s="92">
        <v>1</v>
      </c>
      <c r="F28" s="92">
        <v>0</v>
      </c>
      <c r="G28" s="92">
        <v>0</v>
      </c>
      <c r="H28" s="92">
        <f t="shared" si="6"/>
        <v>3</v>
      </c>
      <c r="I28" s="92">
        <f t="shared" si="7"/>
        <v>0</v>
      </c>
      <c r="J28" s="92">
        <f t="shared" si="8"/>
        <v>3</v>
      </c>
      <c r="K28" s="91">
        <f t="shared" si="3"/>
        <v>0</v>
      </c>
      <c r="L28" s="90">
        <f t="shared" si="4"/>
        <v>1.1000000000000001</v>
      </c>
    </row>
    <row r="29" spans="2:12" ht="14.45" customHeight="1" thickBot="1" x14ac:dyDescent="0.2">
      <c r="B29" s="89" t="s">
        <v>95</v>
      </c>
      <c r="C29" s="88"/>
      <c r="D29" s="87">
        <f t="shared" ref="D29:J29" si="9">SUBTOTAL(9,D23:D28)</f>
        <v>19</v>
      </c>
      <c r="E29" s="86">
        <f t="shared" si="9"/>
        <v>6</v>
      </c>
      <c r="F29" s="86">
        <f t="shared" si="9"/>
        <v>0</v>
      </c>
      <c r="G29" s="86">
        <f t="shared" si="9"/>
        <v>1</v>
      </c>
      <c r="H29" s="86">
        <f t="shared" si="9"/>
        <v>25</v>
      </c>
      <c r="I29" s="86">
        <f t="shared" si="9"/>
        <v>1</v>
      </c>
      <c r="J29" s="86">
        <f t="shared" si="9"/>
        <v>26</v>
      </c>
      <c r="K29" s="85">
        <f t="shared" si="3"/>
        <v>3.8</v>
      </c>
      <c r="L29" s="84">
        <f t="shared" si="4"/>
        <v>9.9</v>
      </c>
    </row>
    <row r="30" spans="2:12" ht="14.45" customHeight="1" thickTop="1" x14ac:dyDescent="0.15">
      <c r="B30" s="115" t="s">
        <v>94</v>
      </c>
      <c r="C30" s="114"/>
      <c r="D30" s="81">
        <v>12</v>
      </c>
      <c r="E30" s="80">
        <v>2</v>
      </c>
      <c r="F30" s="80">
        <v>4</v>
      </c>
      <c r="G30" s="80">
        <v>1</v>
      </c>
      <c r="H30" s="80">
        <f t="shared" ref="H30:H43" si="10">SUM(D30:E30)</f>
        <v>14</v>
      </c>
      <c r="I30" s="80">
        <f t="shared" ref="I30:I43" si="11">SUM(F30:G30)</f>
        <v>5</v>
      </c>
      <c r="J30" s="80">
        <f t="shared" ref="J30:J43" si="12">SUM(H30:I30)</f>
        <v>19</v>
      </c>
      <c r="K30" s="79">
        <f t="shared" si="3"/>
        <v>26.3</v>
      </c>
      <c r="L30" s="78">
        <f t="shared" si="4"/>
        <v>7.3</v>
      </c>
    </row>
    <row r="31" spans="2:12" ht="14.45" customHeight="1" x14ac:dyDescent="0.15">
      <c r="B31" s="113" t="s">
        <v>93</v>
      </c>
      <c r="C31" s="112"/>
      <c r="D31" s="111">
        <v>8</v>
      </c>
      <c r="E31" s="110">
        <v>3</v>
      </c>
      <c r="F31" s="110">
        <v>5</v>
      </c>
      <c r="G31" s="110">
        <v>1</v>
      </c>
      <c r="H31" s="110">
        <f t="shared" si="10"/>
        <v>11</v>
      </c>
      <c r="I31" s="110">
        <f t="shared" si="11"/>
        <v>6</v>
      </c>
      <c r="J31" s="110">
        <f t="shared" si="12"/>
        <v>17</v>
      </c>
      <c r="K31" s="109">
        <f t="shared" si="3"/>
        <v>35.299999999999997</v>
      </c>
      <c r="L31" s="108">
        <f t="shared" si="4"/>
        <v>6.5</v>
      </c>
    </row>
    <row r="32" spans="2:12" ht="14.45" customHeight="1" x14ac:dyDescent="0.15">
      <c r="B32" s="113" t="s">
        <v>92</v>
      </c>
      <c r="C32" s="112"/>
      <c r="D32" s="111">
        <v>12</v>
      </c>
      <c r="E32" s="110">
        <v>3</v>
      </c>
      <c r="F32" s="110">
        <v>2</v>
      </c>
      <c r="G32" s="110">
        <v>0</v>
      </c>
      <c r="H32" s="110">
        <f t="shared" si="10"/>
        <v>15</v>
      </c>
      <c r="I32" s="110">
        <f t="shared" si="11"/>
        <v>2</v>
      </c>
      <c r="J32" s="110">
        <f t="shared" si="12"/>
        <v>17</v>
      </c>
      <c r="K32" s="109">
        <f t="shared" si="3"/>
        <v>11.8</v>
      </c>
      <c r="L32" s="108">
        <f t="shared" si="4"/>
        <v>6.5</v>
      </c>
    </row>
    <row r="33" spans="2:12" ht="14.45" customHeight="1" x14ac:dyDescent="0.15">
      <c r="B33" s="113" t="s">
        <v>91</v>
      </c>
      <c r="C33" s="112"/>
      <c r="D33" s="111">
        <v>13</v>
      </c>
      <c r="E33" s="110">
        <v>4</v>
      </c>
      <c r="F33" s="110">
        <v>1</v>
      </c>
      <c r="G33" s="110">
        <v>0</v>
      </c>
      <c r="H33" s="110">
        <f t="shared" si="10"/>
        <v>17</v>
      </c>
      <c r="I33" s="110">
        <f t="shared" si="11"/>
        <v>1</v>
      </c>
      <c r="J33" s="110">
        <f t="shared" si="12"/>
        <v>18</v>
      </c>
      <c r="K33" s="109">
        <f t="shared" si="3"/>
        <v>5.6</v>
      </c>
      <c r="L33" s="108">
        <f t="shared" si="4"/>
        <v>6.9</v>
      </c>
    </row>
    <row r="34" spans="2:12" ht="14.45" customHeight="1" x14ac:dyDescent="0.15">
      <c r="B34" s="113" t="s">
        <v>90</v>
      </c>
      <c r="C34" s="112"/>
      <c r="D34" s="111">
        <v>8</v>
      </c>
      <c r="E34" s="110">
        <v>3</v>
      </c>
      <c r="F34" s="110">
        <v>2</v>
      </c>
      <c r="G34" s="110">
        <v>1</v>
      </c>
      <c r="H34" s="110">
        <f t="shared" si="10"/>
        <v>11</v>
      </c>
      <c r="I34" s="110">
        <f t="shared" si="11"/>
        <v>3</v>
      </c>
      <c r="J34" s="110">
        <f t="shared" si="12"/>
        <v>14</v>
      </c>
      <c r="K34" s="109">
        <f t="shared" si="3"/>
        <v>21.4</v>
      </c>
      <c r="L34" s="108">
        <f t="shared" si="4"/>
        <v>5.3</v>
      </c>
    </row>
    <row r="35" spans="2:12" ht="14.45" customHeight="1" x14ac:dyDescent="0.15">
      <c r="B35" s="113" t="s">
        <v>89</v>
      </c>
      <c r="C35" s="112"/>
      <c r="D35" s="111">
        <v>10</v>
      </c>
      <c r="E35" s="110">
        <v>5</v>
      </c>
      <c r="F35" s="110">
        <v>6</v>
      </c>
      <c r="G35" s="110">
        <v>1</v>
      </c>
      <c r="H35" s="110">
        <f t="shared" si="10"/>
        <v>15</v>
      </c>
      <c r="I35" s="110">
        <f t="shared" si="11"/>
        <v>7</v>
      </c>
      <c r="J35" s="110">
        <f t="shared" si="12"/>
        <v>22</v>
      </c>
      <c r="K35" s="109">
        <f t="shared" si="3"/>
        <v>31.8</v>
      </c>
      <c r="L35" s="108">
        <f t="shared" si="4"/>
        <v>8.4</v>
      </c>
    </row>
    <row r="36" spans="2:12" ht="14.45" customHeight="1" x14ac:dyDescent="0.15">
      <c r="B36" s="113" t="s">
        <v>88</v>
      </c>
      <c r="C36" s="112"/>
      <c r="D36" s="111">
        <v>12</v>
      </c>
      <c r="E36" s="110">
        <v>6</v>
      </c>
      <c r="F36" s="110">
        <v>0</v>
      </c>
      <c r="G36" s="110">
        <v>0</v>
      </c>
      <c r="H36" s="110">
        <f t="shared" si="10"/>
        <v>18</v>
      </c>
      <c r="I36" s="110">
        <f t="shared" si="11"/>
        <v>0</v>
      </c>
      <c r="J36" s="110">
        <f t="shared" si="12"/>
        <v>18</v>
      </c>
      <c r="K36" s="109">
        <f t="shared" si="3"/>
        <v>0</v>
      </c>
      <c r="L36" s="108">
        <f t="shared" si="4"/>
        <v>6.9</v>
      </c>
    </row>
    <row r="37" spans="2:12" ht="14.45" customHeight="1" x14ac:dyDescent="0.15">
      <c r="B37" s="113" t="s">
        <v>87</v>
      </c>
      <c r="C37" s="112"/>
      <c r="D37" s="111">
        <v>26</v>
      </c>
      <c r="E37" s="110">
        <v>5</v>
      </c>
      <c r="F37" s="110">
        <v>3</v>
      </c>
      <c r="G37" s="110">
        <v>0</v>
      </c>
      <c r="H37" s="110">
        <f t="shared" si="10"/>
        <v>31</v>
      </c>
      <c r="I37" s="110">
        <f t="shared" si="11"/>
        <v>3</v>
      </c>
      <c r="J37" s="110">
        <f t="shared" si="12"/>
        <v>34</v>
      </c>
      <c r="K37" s="109">
        <f t="shared" si="3"/>
        <v>8.8000000000000007</v>
      </c>
      <c r="L37" s="108">
        <f t="shared" si="4"/>
        <v>13</v>
      </c>
    </row>
    <row r="38" spans="2:12" ht="14.45" customHeight="1" x14ac:dyDescent="0.15">
      <c r="B38" s="107" t="s">
        <v>86</v>
      </c>
      <c r="C38" s="106"/>
      <c r="D38" s="105">
        <v>2</v>
      </c>
      <c r="E38" s="104">
        <v>0</v>
      </c>
      <c r="F38" s="104">
        <v>0</v>
      </c>
      <c r="G38" s="104">
        <v>0</v>
      </c>
      <c r="H38" s="104">
        <f t="shared" si="10"/>
        <v>2</v>
      </c>
      <c r="I38" s="104">
        <f t="shared" si="11"/>
        <v>0</v>
      </c>
      <c r="J38" s="104">
        <f t="shared" si="12"/>
        <v>2</v>
      </c>
      <c r="K38" s="103">
        <f t="shared" si="3"/>
        <v>0</v>
      </c>
      <c r="L38" s="102">
        <f t="shared" si="4"/>
        <v>0.8</v>
      </c>
    </row>
    <row r="39" spans="2:12" ht="14.45" customHeight="1" x14ac:dyDescent="0.15">
      <c r="B39" s="101" t="s">
        <v>85</v>
      </c>
      <c r="C39" s="100"/>
      <c r="D39" s="99">
        <v>0</v>
      </c>
      <c r="E39" s="98">
        <v>2</v>
      </c>
      <c r="F39" s="98">
        <v>0</v>
      </c>
      <c r="G39" s="98">
        <v>0</v>
      </c>
      <c r="H39" s="98">
        <f t="shared" si="10"/>
        <v>2</v>
      </c>
      <c r="I39" s="98">
        <f t="shared" si="11"/>
        <v>0</v>
      </c>
      <c r="J39" s="98">
        <f t="shared" si="12"/>
        <v>2</v>
      </c>
      <c r="K39" s="97">
        <f t="shared" si="3"/>
        <v>0</v>
      </c>
      <c r="L39" s="96">
        <f t="shared" si="4"/>
        <v>0.8</v>
      </c>
    </row>
    <row r="40" spans="2:12" ht="14.45" customHeight="1" x14ac:dyDescent="0.15">
      <c r="B40" s="101" t="s">
        <v>84</v>
      </c>
      <c r="C40" s="100"/>
      <c r="D40" s="99">
        <v>5</v>
      </c>
      <c r="E40" s="98">
        <v>0</v>
      </c>
      <c r="F40" s="98">
        <v>0</v>
      </c>
      <c r="G40" s="98">
        <v>0</v>
      </c>
      <c r="H40" s="98">
        <f t="shared" si="10"/>
        <v>5</v>
      </c>
      <c r="I40" s="98">
        <f t="shared" si="11"/>
        <v>0</v>
      </c>
      <c r="J40" s="98">
        <f t="shared" si="12"/>
        <v>5</v>
      </c>
      <c r="K40" s="97">
        <f t="shared" si="3"/>
        <v>0</v>
      </c>
      <c r="L40" s="96">
        <f t="shared" si="4"/>
        <v>1.9</v>
      </c>
    </row>
    <row r="41" spans="2:12" ht="14.45" customHeight="1" x14ac:dyDescent="0.15">
      <c r="B41" s="101" t="s">
        <v>83</v>
      </c>
      <c r="C41" s="100"/>
      <c r="D41" s="99">
        <v>7</v>
      </c>
      <c r="E41" s="98">
        <v>0</v>
      </c>
      <c r="F41" s="98">
        <v>0</v>
      </c>
      <c r="G41" s="98">
        <v>0</v>
      </c>
      <c r="H41" s="98">
        <f t="shared" si="10"/>
        <v>7</v>
      </c>
      <c r="I41" s="98">
        <f t="shared" si="11"/>
        <v>0</v>
      </c>
      <c r="J41" s="98">
        <f t="shared" si="12"/>
        <v>7</v>
      </c>
      <c r="K41" s="97">
        <f t="shared" si="3"/>
        <v>0</v>
      </c>
      <c r="L41" s="96">
        <f t="shared" si="4"/>
        <v>2.7</v>
      </c>
    </row>
    <row r="42" spans="2:12" ht="14.45" customHeight="1" x14ac:dyDescent="0.15">
      <c r="B42" s="101" t="s">
        <v>82</v>
      </c>
      <c r="C42" s="100"/>
      <c r="D42" s="99">
        <v>4</v>
      </c>
      <c r="E42" s="98">
        <v>0</v>
      </c>
      <c r="F42" s="98">
        <v>0</v>
      </c>
      <c r="G42" s="98">
        <v>0</v>
      </c>
      <c r="H42" s="98">
        <f t="shared" si="10"/>
        <v>4</v>
      </c>
      <c r="I42" s="98">
        <f t="shared" si="11"/>
        <v>0</v>
      </c>
      <c r="J42" s="98">
        <f t="shared" si="12"/>
        <v>4</v>
      </c>
      <c r="K42" s="97">
        <f t="shared" si="3"/>
        <v>0</v>
      </c>
      <c r="L42" s="96">
        <f t="shared" si="4"/>
        <v>1.5</v>
      </c>
    </row>
    <row r="43" spans="2:12" ht="14.45" customHeight="1" x14ac:dyDescent="0.15">
      <c r="B43" s="95" t="s">
        <v>81</v>
      </c>
      <c r="C43" s="94"/>
      <c r="D43" s="93">
        <v>5</v>
      </c>
      <c r="E43" s="92">
        <v>1</v>
      </c>
      <c r="F43" s="92">
        <v>0</v>
      </c>
      <c r="G43" s="92">
        <v>0</v>
      </c>
      <c r="H43" s="92">
        <f t="shared" si="10"/>
        <v>6</v>
      </c>
      <c r="I43" s="92">
        <f t="shared" si="11"/>
        <v>0</v>
      </c>
      <c r="J43" s="92">
        <f t="shared" si="12"/>
        <v>6</v>
      </c>
      <c r="K43" s="91">
        <f t="shared" si="3"/>
        <v>0</v>
      </c>
      <c r="L43" s="90">
        <f t="shared" si="4"/>
        <v>2.2999999999999998</v>
      </c>
    </row>
    <row r="44" spans="2:12" ht="14.45" customHeight="1" thickBot="1" x14ac:dyDescent="0.2">
      <c r="B44" s="89" t="s">
        <v>80</v>
      </c>
      <c r="C44" s="88"/>
      <c r="D44" s="87">
        <f t="shared" ref="D44:J44" si="13">SUBTOTAL(9,D38:D43)</f>
        <v>23</v>
      </c>
      <c r="E44" s="86">
        <f t="shared" si="13"/>
        <v>3</v>
      </c>
      <c r="F44" s="86">
        <f t="shared" si="13"/>
        <v>0</v>
      </c>
      <c r="G44" s="86">
        <f t="shared" si="13"/>
        <v>0</v>
      </c>
      <c r="H44" s="86">
        <f t="shared" si="13"/>
        <v>26</v>
      </c>
      <c r="I44" s="86">
        <f t="shared" si="13"/>
        <v>0</v>
      </c>
      <c r="J44" s="86">
        <f t="shared" si="13"/>
        <v>26</v>
      </c>
      <c r="K44" s="85">
        <f t="shared" si="3"/>
        <v>0</v>
      </c>
      <c r="L44" s="84">
        <f t="shared" si="4"/>
        <v>9.9</v>
      </c>
    </row>
    <row r="45" spans="2:12" ht="14.45" customHeight="1" thickTop="1" x14ac:dyDescent="0.15">
      <c r="B45" s="107" t="s">
        <v>79</v>
      </c>
      <c r="C45" s="106"/>
      <c r="D45" s="105">
        <v>5</v>
      </c>
      <c r="E45" s="104">
        <v>1</v>
      </c>
      <c r="F45" s="104">
        <v>2</v>
      </c>
      <c r="G45" s="104">
        <v>0</v>
      </c>
      <c r="H45" s="104">
        <f t="shared" ref="H45:H50" si="14">SUM(D45:E45)</f>
        <v>6</v>
      </c>
      <c r="I45" s="104">
        <f t="shared" ref="I45:I50" si="15">SUM(F45:G45)</f>
        <v>2</v>
      </c>
      <c r="J45" s="104">
        <f t="shared" ref="J45:J50" si="16">SUM(H45:I45)</f>
        <v>8</v>
      </c>
      <c r="K45" s="103">
        <f t="shared" si="3"/>
        <v>25</v>
      </c>
      <c r="L45" s="102">
        <f t="shared" si="4"/>
        <v>3.1</v>
      </c>
    </row>
    <row r="46" spans="2:12" ht="14.45" customHeight="1" x14ac:dyDescent="0.15">
      <c r="B46" s="101" t="s">
        <v>78</v>
      </c>
      <c r="C46" s="100"/>
      <c r="D46" s="99">
        <v>5</v>
      </c>
      <c r="E46" s="98">
        <v>0</v>
      </c>
      <c r="F46" s="98">
        <v>0</v>
      </c>
      <c r="G46" s="98">
        <v>0</v>
      </c>
      <c r="H46" s="98">
        <f t="shared" si="14"/>
        <v>5</v>
      </c>
      <c r="I46" s="98">
        <f t="shared" si="15"/>
        <v>0</v>
      </c>
      <c r="J46" s="98">
        <f t="shared" si="16"/>
        <v>5</v>
      </c>
      <c r="K46" s="97">
        <f t="shared" si="3"/>
        <v>0</v>
      </c>
      <c r="L46" s="96">
        <f t="shared" si="4"/>
        <v>1.9</v>
      </c>
    </row>
    <row r="47" spans="2:12" ht="14.45" customHeight="1" x14ac:dyDescent="0.15">
      <c r="B47" s="101" t="s">
        <v>77</v>
      </c>
      <c r="C47" s="100"/>
      <c r="D47" s="99">
        <v>1</v>
      </c>
      <c r="E47" s="98">
        <v>1</v>
      </c>
      <c r="F47" s="98">
        <v>0</v>
      </c>
      <c r="G47" s="98">
        <v>0</v>
      </c>
      <c r="H47" s="98">
        <f t="shared" si="14"/>
        <v>2</v>
      </c>
      <c r="I47" s="98">
        <f t="shared" si="15"/>
        <v>0</v>
      </c>
      <c r="J47" s="98">
        <f t="shared" si="16"/>
        <v>2</v>
      </c>
      <c r="K47" s="97">
        <f t="shared" si="3"/>
        <v>0</v>
      </c>
      <c r="L47" s="96">
        <f t="shared" si="4"/>
        <v>0.8</v>
      </c>
    </row>
    <row r="48" spans="2:12" ht="14.45" customHeight="1" x14ac:dyDescent="0.15">
      <c r="B48" s="101" t="s">
        <v>76</v>
      </c>
      <c r="C48" s="100"/>
      <c r="D48" s="99">
        <v>2</v>
      </c>
      <c r="E48" s="98">
        <v>1</v>
      </c>
      <c r="F48" s="98">
        <v>0</v>
      </c>
      <c r="G48" s="98">
        <v>0</v>
      </c>
      <c r="H48" s="98">
        <f t="shared" si="14"/>
        <v>3</v>
      </c>
      <c r="I48" s="98">
        <f t="shared" si="15"/>
        <v>0</v>
      </c>
      <c r="J48" s="98">
        <f t="shared" si="16"/>
        <v>3</v>
      </c>
      <c r="K48" s="97">
        <f t="shared" si="3"/>
        <v>0</v>
      </c>
      <c r="L48" s="96">
        <f t="shared" si="4"/>
        <v>1.1000000000000001</v>
      </c>
    </row>
    <row r="49" spans="2:13" ht="14.45" customHeight="1" x14ac:dyDescent="0.15">
      <c r="B49" s="101" t="s">
        <v>75</v>
      </c>
      <c r="C49" s="100"/>
      <c r="D49" s="99">
        <v>3</v>
      </c>
      <c r="E49" s="98">
        <v>0</v>
      </c>
      <c r="F49" s="98">
        <v>0</v>
      </c>
      <c r="G49" s="98">
        <v>0</v>
      </c>
      <c r="H49" s="98">
        <f t="shared" si="14"/>
        <v>3</v>
      </c>
      <c r="I49" s="98">
        <f t="shared" si="15"/>
        <v>0</v>
      </c>
      <c r="J49" s="98">
        <f t="shared" si="16"/>
        <v>3</v>
      </c>
      <c r="K49" s="97">
        <f t="shared" si="3"/>
        <v>0</v>
      </c>
      <c r="L49" s="96">
        <f t="shared" si="4"/>
        <v>1.1000000000000001</v>
      </c>
    </row>
    <row r="50" spans="2:13" ht="14.45" customHeight="1" x14ac:dyDescent="0.15">
      <c r="B50" s="95" t="s">
        <v>74</v>
      </c>
      <c r="C50" s="94"/>
      <c r="D50" s="93">
        <v>5</v>
      </c>
      <c r="E50" s="92">
        <v>0</v>
      </c>
      <c r="F50" s="92">
        <v>0</v>
      </c>
      <c r="G50" s="92">
        <v>0</v>
      </c>
      <c r="H50" s="92">
        <f t="shared" si="14"/>
        <v>5</v>
      </c>
      <c r="I50" s="92">
        <f t="shared" si="15"/>
        <v>0</v>
      </c>
      <c r="J50" s="92">
        <f t="shared" si="16"/>
        <v>5</v>
      </c>
      <c r="K50" s="91">
        <f t="shared" si="3"/>
        <v>0</v>
      </c>
      <c r="L50" s="90">
        <f t="shared" si="4"/>
        <v>1.9</v>
      </c>
    </row>
    <row r="51" spans="2:13" ht="14.45" customHeight="1" thickBot="1" x14ac:dyDescent="0.2">
      <c r="B51" s="89" t="s">
        <v>73</v>
      </c>
      <c r="C51" s="88"/>
      <c r="D51" s="87">
        <f t="shared" ref="D51:J51" si="17">SUBTOTAL(9,D45:D50)</f>
        <v>21</v>
      </c>
      <c r="E51" s="86">
        <f t="shared" si="17"/>
        <v>3</v>
      </c>
      <c r="F51" s="86">
        <f t="shared" si="17"/>
        <v>2</v>
      </c>
      <c r="G51" s="86">
        <f t="shared" si="17"/>
        <v>0</v>
      </c>
      <c r="H51" s="86">
        <f t="shared" si="17"/>
        <v>24</v>
      </c>
      <c r="I51" s="86">
        <f t="shared" si="17"/>
        <v>2</v>
      </c>
      <c r="J51" s="86">
        <f t="shared" si="17"/>
        <v>26</v>
      </c>
      <c r="K51" s="85">
        <f t="shared" si="3"/>
        <v>7.7</v>
      </c>
      <c r="L51" s="84">
        <f t="shared" si="4"/>
        <v>9.9</v>
      </c>
    </row>
    <row r="52" spans="2:13" ht="14.45" customHeight="1" thickTop="1" x14ac:dyDescent="0.15">
      <c r="B52" s="83" t="s">
        <v>13</v>
      </c>
      <c r="C52" s="82"/>
      <c r="D52" s="81">
        <f t="shared" ref="D52:J52" si="18">SUBTOTAL(9,D16:D51)</f>
        <v>182</v>
      </c>
      <c r="E52" s="80">
        <f t="shared" si="18"/>
        <v>47</v>
      </c>
      <c r="F52" s="80">
        <f t="shared" si="18"/>
        <v>27</v>
      </c>
      <c r="G52" s="80">
        <f t="shared" si="18"/>
        <v>6</v>
      </c>
      <c r="H52" s="80">
        <f t="shared" si="18"/>
        <v>229</v>
      </c>
      <c r="I52" s="80">
        <f t="shared" si="18"/>
        <v>33</v>
      </c>
      <c r="J52" s="80">
        <f t="shared" si="18"/>
        <v>262</v>
      </c>
      <c r="K52" s="79">
        <f t="shared" si="3"/>
        <v>12.6</v>
      </c>
      <c r="L52" s="78">
        <f t="shared" si="4"/>
        <v>100</v>
      </c>
    </row>
    <row r="53" spans="2:13" ht="15" customHeight="1" x14ac:dyDescent="0.15">
      <c r="B53" s="77"/>
      <c r="C53" s="77"/>
      <c r="D53" s="76"/>
      <c r="E53" s="76"/>
      <c r="F53" s="76"/>
      <c r="G53" s="76"/>
      <c r="H53" s="76"/>
      <c r="I53" s="76"/>
      <c r="J53" s="76"/>
      <c r="K53" s="75"/>
      <c r="L53" s="75"/>
    </row>
    <row r="54" spans="2:13" ht="16.5" customHeight="1" x14ac:dyDescent="0.15">
      <c r="B54" s="74"/>
      <c r="C54" s="73"/>
      <c r="D54" s="73"/>
      <c r="E54" s="73"/>
      <c r="F54" s="73"/>
      <c r="G54" s="73"/>
      <c r="H54" s="73"/>
      <c r="I54" s="73"/>
      <c r="J54" s="73"/>
      <c r="K54" s="73"/>
      <c r="L54" s="73"/>
      <c r="M54" s="73"/>
    </row>
  </sheetData>
  <mergeCells count="2">
    <mergeCell ref="G4:G10"/>
    <mergeCell ref="D14:L14"/>
  </mergeCells>
  <phoneticPr fontId="1"/>
  <printOptions horizontalCentered="1"/>
  <pageMargins left="0.78740157480314965" right="0.78740157480314965" top="0.78740157480314965" bottom="0.70866141732283472" header="0.31496062992125984" footer="0.31496062992125984"/>
  <pageSetup paperSize="9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134"/>
  <sheetViews>
    <sheetView showGridLines="0" workbookViewId="0">
      <selection activeCell="Z67" sqref="Z67"/>
    </sheetView>
  </sheetViews>
  <sheetFormatPr defaultRowHeight="12" x14ac:dyDescent="0.15"/>
  <cols>
    <col min="1" max="7" width="9" style="63"/>
    <col min="8" max="8" width="8.375" style="63" customWidth="1"/>
    <col min="9" max="9" width="0.75" style="63" customWidth="1"/>
    <col min="10" max="22" width="2.375" style="63" customWidth="1"/>
    <col min="23" max="16384" width="9" style="63"/>
  </cols>
  <sheetData>
    <row r="1" spans="1:11" ht="12" customHeight="1" x14ac:dyDescent="0.2">
      <c r="A1" s="67"/>
      <c r="B1" s="64"/>
      <c r="C1" s="64"/>
      <c r="D1" s="64"/>
      <c r="E1" s="64"/>
      <c r="F1" s="64"/>
      <c r="G1" s="64"/>
      <c r="H1" s="64"/>
      <c r="I1" s="64"/>
      <c r="J1" s="64"/>
      <c r="K1" s="64"/>
    </row>
    <row r="2" spans="1:11" x14ac:dyDescent="0.15">
      <c r="A2" s="64"/>
      <c r="B2" s="64"/>
      <c r="C2" s="64"/>
      <c r="D2" s="64"/>
      <c r="E2" s="64"/>
      <c r="F2" s="64"/>
      <c r="G2" s="64"/>
      <c r="H2" s="64"/>
      <c r="I2" s="64"/>
      <c r="J2" s="64"/>
      <c r="K2" s="64"/>
    </row>
    <row r="3" spans="1:11" x14ac:dyDescent="0.15">
      <c r="A3" s="64"/>
      <c r="B3" s="64"/>
      <c r="C3" s="64"/>
      <c r="D3" s="64"/>
      <c r="E3" s="64"/>
      <c r="F3" s="64"/>
      <c r="G3" s="64"/>
      <c r="H3" s="64"/>
      <c r="I3" s="64"/>
      <c r="J3" s="64"/>
      <c r="K3" s="64"/>
    </row>
    <row r="4" spans="1:11" x14ac:dyDescent="0.15">
      <c r="A4" s="64"/>
      <c r="B4" s="64"/>
      <c r="C4" s="64"/>
      <c r="D4" s="64"/>
      <c r="E4" s="64"/>
      <c r="F4" s="64"/>
      <c r="G4" s="64"/>
      <c r="H4" s="64"/>
      <c r="I4" s="64"/>
      <c r="J4" s="64"/>
      <c r="K4" s="64"/>
    </row>
    <row r="5" spans="1:11" x14ac:dyDescent="0.15">
      <c r="A5" s="64"/>
      <c r="B5" s="64"/>
      <c r="C5" s="64"/>
      <c r="D5" s="64"/>
      <c r="E5" s="64"/>
      <c r="F5" s="64"/>
      <c r="G5" s="64"/>
      <c r="H5" s="64"/>
      <c r="I5" s="64"/>
      <c r="J5" s="64"/>
      <c r="K5" s="64"/>
    </row>
    <row r="6" spans="1:11" x14ac:dyDescent="0.15">
      <c r="A6" s="64"/>
      <c r="B6" s="64"/>
      <c r="C6" s="64"/>
      <c r="D6" s="64"/>
      <c r="E6" s="64"/>
      <c r="F6" s="64"/>
      <c r="G6" s="64"/>
      <c r="H6" s="64"/>
      <c r="I6" s="64"/>
      <c r="J6" s="64"/>
      <c r="K6" s="64"/>
    </row>
    <row r="7" spans="1:11" x14ac:dyDescent="0.15">
      <c r="A7" s="64"/>
      <c r="B7" s="64"/>
      <c r="C7" s="64"/>
      <c r="D7" s="64"/>
      <c r="E7" s="64"/>
      <c r="F7" s="64"/>
      <c r="G7" s="64"/>
      <c r="H7" s="64"/>
      <c r="I7" s="64"/>
      <c r="J7" s="64"/>
      <c r="K7" s="64"/>
    </row>
    <row r="8" spans="1:11" x14ac:dyDescent="0.15">
      <c r="A8" s="64"/>
      <c r="B8" s="64"/>
      <c r="C8" s="64"/>
      <c r="D8" s="64"/>
      <c r="E8" s="64"/>
      <c r="F8" s="64"/>
      <c r="G8" s="64"/>
      <c r="H8" s="64"/>
      <c r="I8" s="64"/>
      <c r="J8" s="64"/>
      <c r="K8" s="64"/>
    </row>
    <row r="9" spans="1:11" x14ac:dyDescent="0.15">
      <c r="A9" s="64"/>
      <c r="B9" s="64"/>
      <c r="C9" s="64"/>
      <c r="D9" s="64"/>
      <c r="E9" s="64"/>
      <c r="F9" s="64"/>
      <c r="G9" s="64"/>
      <c r="H9" s="64"/>
      <c r="I9" s="64"/>
      <c r="J9" s="64"/>
      <c r="K9" s="64"/>
    </row>
    <row r="10" spans="1:11" x14ac:dyDescent="0.15">
      <c r="A10" s="64"/>
      <c r="B10" s="64"/>
      <c r="C10" s="64"/>
      <c r="D10" s="64"/>
      <c r="E10" s="64"/>
      <c r="F10" s="64"/>
      <c r="G10" s="64"/>
      <c r="H10" s="64"/>
      <c r="I10" s="64"/>
      <c r="J10" s="64"/>
      <c r="K10" s="64"/>
    </row>
    <row r="11" spans="1:11" x14ac:dyDescent="0.15">
      <c r="A11" s="64"/>
      <c r="B11" s="64"/>
      <c r="C11" s="64"/>
      <c r="D11" s="64"/>
      <c r="E11" s="64"/>
      <c r="F11" s="64"/>
      <c r="G11" s="64"/>
      <c r="H11" s="64"/>
      <c r="I11" s="64"/>
      <c r="J11" s="64"/>
      <c r="K11" s="64"/>
    </row>
    <row r="12" spans="1:11" x14ac:dyDescent="0.15">
      <c r="A12" s="64"/>
      <c r="B12" s="64"/>
      <c r="C12" s="64"/>
      <c r="D12" s="64"/>
      <c r="E12" s="64"/>
      <c r="F12" s="64"/>
      <c r="G12" s="64"/>
      <c r="H12" s="64"/>
      <c r="I12" s="64"/>
      <c r="J12" s="64"/>
      <c r="K12" s="64"/>
    </row>
    <row r="13" spans="1:11" ht="17.25" x14ac:dyDescent="0.2">
      <c r="A13" s="64"/>
      <c r="B13" s="64"/>
      <c r="C13" s="67"/>
      <c r="D13" s="64"/>
      <c r="E13" s="64"/>
      <c r="F13" s="64"/>
      <c r="G13" s="64"/>
      <c r="H13" s="64"/>
      <c r="I13" s="64"/>
      <c r="J13" s="64"/>
      <c r="K13" s="64"/>
    </row>
    <row r="14" spans="1:11" x14ac:dyDescent="0.15">
      <c r="A14" s="64"/>
      <c r="B14" s="64"/>
      <c r="C14" s="64"/>
      <c r="D14" s="64"/>
      <c r="E14" s="64"/>
      <c r="F14" s="64"/>
      <c r="G14" s="64"/>
      <c r="H14" s="64"/>
      <c r="I14" s="64"/>
      <c r="J14" s="64"/>
      <c r="K14" s="64"/>
    </row>
    <row r="15" spans="1:11" x14ac:dyDescent="0.15">
      <c r="A15" s="64"/>
      <c r="B15" s="64"/>
      <c r="C15" s="64"/>
      <c r="D15" s="64"/>
      <c r="E15" s="64"/>
      <c r="F15" s="64"/>
      <c r="G15" s="64"/>
      <c r="H15" s="64"/>
      <c r="I15" s="64"/>
      <c r="J15" s="64"/>
      <c r="K15" s="64"/>
    </row>
    <row r="16" spans="1:11" x14ac:dyDescent="0.15">
      <c r="A16" s="64"/>
      <c r="B16" s="64"/>
      <c r="C16" s="64"/>
      <c r="D16" s="64"/>
      <c r="E16" s="64"/>
      <c r="F16" s="64"/>
      <c r="G16" s="64"/>
      <c r="H16" s="64"/>
      <c r="I16" s="64"/>
      <c r="J16" s="64"/>
      <c r="K16" s="64"/>
    </row>
    <row r="17" spans="1:11" x14ac:dyDescent="0.15">
      <c r="A17" s="64"/>
      <c r="B17" s="64"/>
      <c r="C17" s="64"/>
      <c r="D17" s="64"/>
      <c r="E17" s="64"/>
      <c r="F17" s="64"/>
      <c r="G17" s="64"/>
      <c r="H17" s="64"/>
      <c r="I17" s="64"/>
      <c r="J17" s="64"/>
      <c r="K17" s="64"/>
    </row>
    <row r="18" spans="1:11" x14ac:dyDescent="0.15">
      <c r="A18" s="64"/>
      <c r="B18" s="64"/>
      <c r="C18" s="64"/>
      <c r="D18" s="64"/>
      <c r="E18" s="64"/>
      <c r="F18" s="64"/>
      <c r="G18" s="64"/>
      <c r="H18" s="64"/>
      <c r="I18" s="64"/>
      <c r="J18" s="64"/>
      <c r="K18" s="64"/>
    </row>
    <row r="19" spans="1:11" x14ac:dyDescent="0.15">
      <c r="A19" s="64"/>
      <c r="B19" s="64"/>
      <c r="C19" s="64"/>
      <c r="D19" s="64"/>
      <c r="E19" s="64"/>
      <c r="F19" s="64"/>
      <c r="G19" s="64"/>
      <c r="H19" s="64"/>
      <c r="I19" s="64"/>
      <c r="J19" s="64"/>
      <c r="K19" s="64"/>
    </row>
    <row r="20" spans="1:11" x14ac:dyDescent="0.15">
      <c r="A20" s="64"/>
      <c r="B20" s="64"/>
      <c r="C20" s="64"/>
      <c r="D20" s="64"/>
      <c r="E20" s="64"/>
      <c r="F20" s="64"/>
      <c r="G20" s="64"/>
      <c r="H20" s="64"/>
      <c r="I20" s="64"/>
      <c r="J20" s="64"/>
      <c r="K20" s="64"/>
    </row>
    <row r="21" spans="1:11" x14ac:dyDescent="0.15">
      <c r="A21" s="64"/>
      <c r="B21" s="64"/>
      <c r="C21" s="64"/>
      <c r="D21" s="64"/>
      <c r="E21" s="64"/>
      <c r="F21" s="64"/>
      <c r="G21" s="64"/>
      <c r="H21" s="64"/>
      <c r="I21" s="64"/>
      <c r="J21" s="64"/>
      <c r="K21" s="64"/>
    </row>
    <row r="22" spans="1:11" x14ac:dyDescent="0.15">
      <c r="A22" s="64"/>
      <c r="B22" s="64"/>
      <c r="C22" s="64"/>
      <c r="D22" s="64"/>
      <c r="E22" s="64"/>
      <c r="F22" s="64"/>
      <c r="G22" s="64"/>
      <c r="H22" s="64"/>
      <c r="I22" s="64"/>
      <c r="J22" s="64"/>
      <c r="K22" s="64"/>
    </row>
    <row r="23" spans="1:11" x14ac:dyDescent="0.15">
      <c r="A23" s="64"/>
      <c r="B23" s="64"/>
      <c r="C23" s="64"/>
      <c r="D23" s="64"/>
      <c r="E23" s="64"/>
      <c r="F23" s="64"/>
      <c r="G23" s="64"/>
      <c r="H23" s="64"/>
      <c r="I23" s="64"/>
      <c r="J23" s="64"/>
      <c r="K23" s="64"/>
    </row>
    <row r="24" spans="1:11" x14ac:dyDescent="0.15">
      <c r="A24" s="64"/>
      <c r="B24" s="64"/>
      <c r="C24" s="64"/>
      <c r="D24" s="64"/>
      <c r="E24" s="64"/>
      <c r="F24" s="64"/>
      <c r="G24" s="64"/>
      <c r="H24" s="64"/>
      <c r="I24" s="64"/>
      <c r="J24" s="64"/>
      <c r="K24" s="64"/>
    </row>
    <row r="25" spans="1:11" x14ac:dyDescent="0.15">
      <c r="A25" s="64"/>
      <c r="B25" s="64"/>
      <c r="C25" s="64"/>
      <c r="D25" s="64"/>
      <c r="E25" s="64"/>
      <c r="F25" s="64"/>
      <c r="G25" s="64"/>
      <c r="H25" s="64"/>
      <c r="I25" s="64"/>
      <c r="J25" s="64"/>
      <c r="K25" s="64"/>
    </row>
    <row r="26" spans="1:11" x14ac:dyDescent="0.15">
      <c r="A26" s="64"/>
      <c r="B26" s="64"/>
      <c r="C26" s="64"/>
      <c r="D26" s="64"/>
      <c r="E26" s="64"/>
      <c r="F26" s="64"/>
      <c r="G26" s="64"/>
      <c r="H26" s="64"/>
      <c r="I26" s="64"/>
      <c r="J26" s="64"/>
      <c r="K26" s="64"/>
    </row>
    <row r="27" spans="1:11" x14ac:dyDescent="0.15">
      <c r="A27" s="64"/>
      <c r="B27" s="64"/>
      <c r="C27" s="64"/>
      <c r="D27" s="64"/>
      <c r="E27" s="64"/>
      <c r="F27" s="64"/>
      <c r="G27" s="64"/>
      <c r="H27" s="64"/>
      <c r="I27" s="64"/>
      <c r="J27" s="64"/>
      <c r="K27" s="64"/>
    </row>
    <row r="28" spans="1:11" x14ac:dyDescent="0.15">
      <c r="A28" s="64"/>
      <c r="B28" s="64"/>
      <c r="C28" s="64"/>
      <c r="D28" s="64"/>
      <c r="E28" s="64"/>
      <c r="F28" s="64"/>
      <c r="G28" s="64"/>
      <c r="H28" s="64"/>
      <c r="I28" s="64"/>
      <c r="J28" s="64"/>
      <c r="K28" s="64"/>
    </row>
    <row r="29" spans="1:11" x14ac:dyDescent="0.15">
      <c r="A29" s="64"/>
      <c r="B29" s="64"/>
      <c r="C29" s="64"/>
      <c r="D29" s="64"/>
      <c r="E29" s="64"/>
      <c r="F29" s="64"/>
      <c r="G29" s="64"/>
      <c r="H29" s="64"/>
      <c r="I29" s="64"/>
      <c r="J29" s="64"/>
      <c r="K29" s="64"/>
    </row>
    <row r="30" spans="1:11" x14ac:dyDescent="0.15">
      <c r="A30" s="64"/>
      <c r="B30" s="64"/>
      <c r="C30" s="64"/>
      <c r="D30" s="64"/>
      <c r="E30" s="64"/>
      <c r="F30" s="64"/>
      <c r="G30" s="64"/>
      <c r="H30" s="64"/>
      <c r="I30" s="64"/>
      <c r="J30" s="64"/>
      <c r="K30" s="64"/>
    </row>
    <row r="31" spans="1:11" x14ac:dyDescent="0.15">
      <c r="A31" s="64"/>
      <c r="B31" s="64"/>
      <c r="C31" s="64"/>
      <c r="D31" s="64"/>
      <c r="E31" s="64"/>
      <c r="F31" s="64"/>
      <c r="G31" s="64"/>
      <c r="H31" s="64"/>
      <c r="I31" s="64"/>
      <c r="J31" s="64"/>
      <c r="K31" s="64"/>
    </row>
    <row r="32" spans="1:11" x14ac:dyDescent="0.15">
      <c r="A32" s="66"/>
      <c r="B32" s="66"/>
      <c r="C32" s="66"/>
      <c r="D32" s="66"/>
      <c r="E32" s="66"/>
      <c r="F32" s="66"/>
      <c r="G32" s="66"/>
      <c r="H32" s="66"/>
      <c r="I32" s="64"/>
      <c r="J32" s="64"/>
      <c r="K32" s="64"/>
    </row>
    <row r="33" spans="1:22" ht="19.5" customHeight="1" x14ac:dyDescent="0.2">
      <c r="A33" s="230"/>
      <c r="B33" s="230"/>
      <c r="C33" s="230"/>
      <c r="D33" s="230"/>
      <c r="E33" s="230"/>
      <c r="F33" s="230"/>
      <c r="G33" s="230"/>
      <c r="H33" s="230"/>
      <c r="I33" s="65"/>
      <c r="J33" s="231" t="s">
        <v>51</v>
      </c>
      <c r="K33" s="232"/>
      <c r="L33" s="232"/>
      <c r="M33" s="232"/>
      <c r="N33" s="232"/>
      <c r="O33" s="232"/>
      <c r="P33" s="232"/>
      <c r="Q33" s="232"/>
      <c r="R33" s="232"/>
      <c r="S33" s="232"/>
      <c r="T33" s="232"/>
      <c r="U33" s="232"/>
      <c r="V33" s="232"/>
    </row>
    <row r="34" spans="1:22" x14ac:dyDescent="0.15">
      <c r="A34" s="64"/>
      <c r="B34" s="64"/>
      <c r="C34" s="64"/>
      <c r="D34" s="64"/>
      <c r="E34" s="64"/>
      <c r="F34" s="64"/>
      <c r="G34" s="64"/>
      <c r="H34" s="64"/>
      <c r="I34" s="64"/>
      <c r="J34" s="64"/>
      <c r="K34" s="64"/>
    </row>
    <row r="35" spans="1:22" x14ac:dyDescent="0.15">
      <c r="A35" s="64"/>
      <c r="B35" s="64"/>
      <c r="C35" s="64"/>
      <c r="D35" s="64"/>
      <c r="E35" s="64"/>
      <c r="F35" s="64"/>
      <c r="G35" s="64"/>
      <c r="H35" s="64"/>
      <c r="I35" s="64"/>
      <c r="J35" s="64"/>
      <c r="K35" s="64"/>
    </row>
    <row r="36" spans="1:22" x14ac:dyDescent="0.15">
      <c r="A36" s="64"/>
      <c r="B36" s="64"/>
      <c r="C36" s="64"/>
      <c r="D36" s="64"/>
      <c r="E36" s="64"/>
      <c r="F36" s="64"/>
      <c r="G36" s="64"/>
      <c r="H36" s="64"/>
      <c r="I36" s="64"/>
      <c r="J36" s="64"/>
      <c r="K36" s="64"/>
    </row>
    <row r="37" spans="1:22" x14ac:dyDescent="0.15">
      <c r="A37" s="64"/>
      <c r="B37" s="64"/>
      <c r="C37" s="64"/>
      <c r="D37" s="64"/>
      <c r="E37" s="64"/>
      <c r="F37" s="64"/>
      <c r="G37" s="64"/>
      <c r="H37" s="64"/>
      <c r="I37" s="64"/>
      <c r="J37" s="64"/>
      <c r="K37" s="64"/>
    </row>
    <row r="38" spans="1:22" x14ac:dyDescent="0.15">
      <c r="A38" s="64"/>
      <c r="B38" s="64"/>
      <c r="C38" s="64"/>
      <c r="D38" s="64"/>
      <c r="E38" s="64"/>
      <c r="F38" s="64"/>
      <c r="G38" s="64"/>
      <c r="H38" s="64"/>
      <c r="I38" s="64"/>
      <c r="J38" s="64"/>
      <c r="K38" s="64"/>
    </row>
    <row r="39" spans="1:22" x14ac:dyDescent="0.15">
      <c r="A39" s="64"/>
      <c r="B39" s="64"/>
      <c r="C39" s="64"/>
      <c r="D39" s="64"/>
      <c r="E39" s="64"/>
      <c r="F39" s="64"/>
      <c r="G39" s="64"/>
      <c r="H39" s="64"/>
      <c r="I39" s="64"/>
      <c r="J39" s="64"/>
      <c r="K39" s="64"/>
    </row>
    <row r="40" spans="1:22" x14ac:dyDescent="0.15">
      <c r="A40" s="64"/>
      <c r="B40" s="64"/>
      <c r="C40" s="64"/>
      <c r="D40" s="64"/>
      <c r="E40" s="64"/>
      <c r="F40" s="64"/>
      <c r="G40" s="64"/>
      <c r="H40" s="64"/>
      <c r="I40" s="64"/>
      <c r="J40" s="64"/>
      <c r="K40" s="64"/>
    </row>
    <row r="41" spans="1:22" x14ac:dyDescent="0.15">
      <c r="A41" s="64"/>
      <c r="B41" s="64"/>
      <c r="C41" s="64"/>
      <c r="D41" s="64"/>
      <c r="E41" s="64"/>
      <c r="F41" s="64"/>
      <c r="G41" s="64"/>
      <c r="H41" s="64"/>
      <c r="I41" s="64"/>
      <c r="J41" s="64"/>
      <c r="K41" s="64"/>
    </row>
    <row r="42" spans="1:22" x14ac:dyDescent="0.15">
      <c r="A42" s="64"/>
      <c r="B42" s="64"/>
      <c r="C42" s="64"/>
      <c r="D42" s="64"/>
      <c r="E42" s="64"/>
      <c r="F42" s="64"/>
      <c r="G42" s="64"/>
      <c r="H42" s="64"/>
      <c r="I42" s="64"/>
      <c r="J42" s="64"/>
      <c r="K42" s="64"/>
    </row>
    <row r="43" spans="1:22" x14ac:dyDescent="0.15">
      <c r="A43" s="64"/>
      <c r="B43" s="64"/>
      <c r="C43" s="64"/>
      <c r="D43" s="64"/>
      <c r="E43" s="64"/>
      <c r="F43" s="64"/>
      <c r="G43" s="64"/>
      <c r="H43" s="64"/>
      <c r="I43" s="64"/>
      <c r="J43" s="64"/>
      <c r="K43" s="64"/>
    </row>
    <row r="44" spans="1:22" x14ac:dyDescent="0.15">
      <c r="A44" s="64"/>
      <c r="B44" s="64"/>
      <c r="C44" s="64"/>
      <c r="D44" s="64"/>
      <c r="E44" s="64"/>
      <c r="F44" s="64"/>
      <c r="G44" s="64"/>
      <c r="H44" s="64"/>
      <c r="I44" s="64"/>
      <c r="J44" s="64"/>
      <c r="K44" s="64"/>
    </row>
    <row r="45" spans="1:22" x14ac:dyDescent="0.15">
      <c r="A45" s="64"/>
      <c r="B45" s="64"/>
      <c r="C45" s="64"/>
      <c r="D45" s="64"/>
      <c r="E45" s="64"/>
      <c r="F45" s="64"/>
      <c r="G45" s="64"/>
      <c r="H45" s="64"/>
      <c r="I45" s="64"/>
      <c r="J45" s="64"/>
      <c r="K45" s="64"/>
    </row>
    <row r="46" spans="1:22" x14ac:dyDescent="0.15">
      <c r="A46" s="64"/>
      <c r="B46" s="64"/>
      <c r="C46" s="64"/>
      <c r="D46" s="64"/>
      <c r="E46" s="64"/>
      <c r="F46" s="64"/>
      <c r="G46" s="64"/>
      <c r="H46" s="64"/>
      <c r="I46" s="64"/>
      <c r="J46" s="64"/>
      <c r="K46" s="64"/>
    </row>
    <row r="47" spans="1:22" x14ac:dyDescent="0.15">
      <c r="A47" s="64"/>
      <c r="B47" s="64"/>
      <c r="C47" s="64"/>
      <c r="D47" s="64"/>
      <c r="E47" s="64"/>
      <c r="F47" s="64"/>
      <c r="G47" s="64"/>
      <c r="H47" s="64"/>
      <c r="I47" s="64"/>
      <c r="J47" s="64"/>
      <c r="K47" s="64"/>
    </row>
    <row r="48" spans="1:22" x14ac:dyDescent="0.15">
      <c r="A48" s="64"/>
      <c r="B48" s="64"/>
      <c r="C48" s="64"/>
      <c r="D48" s="64"/>
      <c r="E48" s="64"/>
      <c r="F48" s="64"/>
      <c r="G48" s="64"/>
      <c r="H48" s="64"/>
      <c r="I48" s="64"/>
      <c r="J48" s="64"/>
      <c r="K48" s="64"/>
    </row>
    <row r="49" spans="1:12" x14ac:dyDescent="0.15">
      <c r="A49" s="64"/>
      <c r="B49" s="64"/>
      <c r="C49" s="64"/>
      <c r="D49" s="64"/>
      <c r="E49" s="64"/>
      <c r="F49" s="64"/>
      <c r="G49" s="64"/>
      <c r="H49" s="64"/>
      <c r="I49" s="64"/>
      <c r="J49" s="64"/>
      <c r="K49" s="64"/>
    </row>
    <row r="50" spans="1:12" x14ac:dyDescent="0.15">
      <c r="A50" s="64"/>
      <c r="B50" s="64"/>
      <c r="C50" s="64"/>
      <c r="D50" s="64"/>
      <c r="E50" s="64"/>
      <c r="F50" s="64"/>
      <c r="G50" s="64"/>
      <c r="H50" s="64"/>
      <c r="I50" s="64"/>
      <c r="J50" s="64"/>
      <c r="K50" s="64"/>
    </row>
    <row r="51" spans="1:12" x14ac:dyDescent="0.15">
      <c r="A51" s="64"/>
      <c r="B51" s="64"/>
      <c r="C51" s="64"/>
      <c r="D51" s="64"/>
      <c r="E51" s="64"/>
      <c r="F51" s="64"/>
      <c r="G51" s="64"/>
      <c r="H51" s="64"/>
      <c r="I51" s="64"/>
      <c r="J51" s="64"/>
      <c r="K51" s="64"/>
    </row>
    <row r="52" spans="1:12" x14ac:dyDescent="0.15">
      <c r="A52" s="64"/>
      <c r="B52" s="64"/>
      <c r="C52" s="64"/>
      <c r="D52" s="64"/>
      <c r="E52" s="64"/>
      <c r="F52" s="64"/>
      <c r="G52" s="64"/>
      <c r="H52" s="64"/>
      <c r="I52" s="64"/>
      <c r="J52" s="64"/>
      <c r="K52" s="64"/>
    </row>
    <row r="53" spans="1:12" x14ac:dyDescent="0.15">
      <c r="A53" s="64"/>
      <c r="B53" s="64"/>
      <c r="C53" s="64"/>
      <c r="D53" s="64"/>
      <c r="E53" s="64"/>
      <c r="F53" s="64"/>
      <c r="G53" s="64"/>
      <c r="H53" s="64"/>
      <c r="I53" s="64"/>
      <c r="J53" s="64"/>
      <c r="K53" s="64"/>
    </row>
    <row r="54" spans="1:12" x14ac:dyDescent="0.15">
      <c r="A54" s="64"/>
      <c r="B54" s="64"/>
      <c r="C54" s="64"/>
      <c r="D54" s="64"/>
      <c r="E54" s="64"/>
      <c r="F54" s="64"/>
      <c r="G54" s="64"/>
      <c r="H54" s="64"/>
      <c r="I54" s="64"/>
      <c r="J54" s="64"/>
      <c r="K54" s="64"/>
    </row>
    <row r="55" spans="1:12" x14ac:dyDescent="0.15">
      <c r="A55" s="64"/>
      <c r="B55" s="64"/>
      <c r="C55" s="64"/>
      <c r="D55" s="64"/>
      <c r="E55" s="64"/>
      <c r="F55" s="64"/>
      <c r="G55" s="64"/>
      <c r="H55" s="64"/>
      <c r="I55" s="64"/>
      <c r="J55" s="64"/>
      <c r="K55" s="64"/>
    </row>
    <row r="56" spans="1:12" x14ac:dyDescent="0.15">
      <c r="A56" s="64"/>
      <c r="B56" s="64"/>
      <c r="C56" s="64"/>
      <c r="D56" s="64"/>
      <c r="E56" s="64"/>
      <c r="F56" s="64"/>
      <c r="G56" s="64"/>
      <c r="H56" s="64"/>
      <c r="I56" s="64"/>
      <c r="J56" s="64"/>
      <c r="K56" s="64"/>
    </row>
    <row r="57" spans="1:12" x14ac:dyDescent="0.15">
      <c r="A57" s="64"/>
      <c r="B57" s="64"/>
      <c r="C57" s="64"/>
      <c r="D57" s="64"/>
      <c r="E57" s="64"/>
      <c r="F57" s="64"/>
      <c r="G57" s="64"/>
      <c r="H57" s="64"/>
      <c r="I57" s="64"/>
      <c r="J57" s="64"/>
      <c r="K57" s="64"/>
    </row>
    <row r="58" spans="1:12" x14ac:dyDescent="0.15">
      <c r="A58" s="64"/>
      <c r="B58" s="64"/>
      <c r="C58" s="64"/>
      <c r="D58" s="64"/>
      <c r="E58" s="64"/>
      <c r="F58" s="64"/>
      <c r="G58" s="64"/>
      <c r="H58" s="64"/>
      <c r="I58" s="64"/>
      <c r="J58" s="64"/>
      <c r="K58" s="64"/>
    </row>
    <row r="59" spans="1:12" x14ac:dyDescent="0.15">
      <c r="A59" s="64"/>
      <c r="B59" s="64"/>
      <c r="C59" s="64"/>
      <c r="D59" s="64"/>
      <c r="E59" s="64"/>
      <c r="F59" s="64"/>
      <c r="G59" s="64"/>
      <c r="H59" s="64"/>
      <c r="I59" s="64"/>
      <c r="J59" s="64"/>
      <c r="K59" s="64"/>
    </row>
    <row r="60" spans="1:12" x14ac:dyDescent="0.15">
      <c r="A60" s="64"/>
      <c r="B60" s="64"/>
      <c r="C60" s="64"/>
      <c r="D60" s="64"/>
      <c r="E60" s="64"/>
      <c r="F60" s="64"/>
      <c r="G60" s="64"/>
      <c r="H60" s="64"/>
      <c r="I60" s="64"/>
      <c r="J60" s="64"/>
      <c r="K60" s="64"/>
    </row>
    <row r="61" spans="1:12" x14ac:dyDescent="0.15">
      <c r="A61" s="64"/>
      <c r="B61" s="64"/>
      <c r="C61" s="64"/>
      <c r="D61" s="64"/>
      <c r="E61" s="64"/>
      <c r="F61" s="64"/>
      <c r="G61" s="64"/>
      <c r="H61" s="64"/>
      <c r="I61" s="64"/>
      <c r="J61" s="64"/>
      <c r="K61" s="64"/>
    </row>
    <row r="62" spans="1:12" x14ac:dyDescent="0.15">
      <c r="A62" s="64"/>
      <c r="B62" s="64"/>
      <c r="C62" s="64"/>
      <c r="D62" s="64"/>
      <c r="E62" s="64"/>
      <c r="F62" s="64"/>
      <c r="G62" s="64"/>
      <c r="H62" s="64"/>
      <c r="I62" s="64"/>
      <c r="J62" s="64"/>
      <c r="K62" s="64"/>
    </row>
    <row r="63" spans="1:12" x14ac:dyDescent="0.15">
      <c r="A63" s="64"/>
      <c r="B63" s="64"/>
      <c r="C63" s="64"/>
      <c r="D63" s="64"/>
      <c r="E63" s="64"/>
      <c r="F63" s="64"/>
      <c r="G63" s="64"/>
      <c r="H63" s="64"/>
      <c r="I63" s="64"/>
      <c r="J63" s="64"/>
      <c r="K63" s="64"/>
      <c r="L63" s="64"/>
    </row>
    <row r="64" spans="1:12" x14ac:dyDescent="0.15">
      <c r="A64" s="64"/>
      <c r="B64" s="64"/>
      <c r="C64" s="64"/>
      <c r="D64" s="64"/>
      <c r="E64" s="64"/>
      <c r="F64" s="64"/>
      <c r="G64" s="64"/>
      <c r="H64" s="64"/>
      <c r="I64" s="64"/>
      <c r="J64" s="64"/>
      <c r="K64" s="64"/>
      <c r="L64" s="64"/>
    </row>
    <row r="65" spans="1:12" x14ac:dyDescent="0.15">
      <c r="A65" s="64"/>
      <c r="B65" s="64"/>
      <c r="C65" s="64"/>
      <c r="D65" s="64"/>
      <c r="E65" s="64"/>
      <c r="F65" s="64"/>
      <c r="G65" s="64"/>
      <c r="H65" s="64"/>
      <c r="I65" s="64"/>
      <c r="J65" s="64"/>
      <c r="K65" s="64"/>
      <c r="L65" s="64"/>
    </row>
    <row r="66" spans="1:12" x14ac:dyDescent="0.15">
      <c r="A66" s="64"/>
      <c r="B66" s="64"/>
      <c r="C66" s="64"/>
      <c r="D66" s="64"/>
      <c r="E66" s="64"/>
      <c r="F66" s="64"/>
      <c r="G66" s="64"/>
      <c r="H66" s="64"/>
      <c r="I66" s="64"/>
      <c r="J66" s="64"/>
      <c r="K66" s="64"/>
      <c r="L66" s="64"/>
    </row>
    <row r="67" spans="1:12" x14ac:dyDescent="0.15">
      <c r="A67" s="64"/>
      <c r="B67" s="64"/>
      <c r="C67" s="64"/>
      <c r="D67" s="64"/>
      <c r="E67" s="64"/>
      <c r="F67" s="64"/>
      <c r="G67" s="64"/>
      <c r="H67" s="64"/>
      <c r="I67" s="64"/>
      <c r="J67" s="64"/>
      <c r="K67" s="64"/>
      <c r="L67" s="64"/>
    </row>
    <row r="68" spans="1:12" x14ac:dyDescent="0.15">
      <c r="A68" s="64"/>
      <c r="B68" s="64"/>
      <c r="C68" s="64"/>
      <c r="D68" s="64"/>
      <c r="E68" s="64"/>
      <c r="F68" s="64"/>
      <c r="G68" s="64"/>
      <c r="H68" s="64"/>
      <c r="I68" s="64"/>
      <c r="J68" s="64"/>
      <c r="K68" s="64"/>
      <c r="L68" s="64"/>
    </row>
    <row r="69" spans="1:12" x14ac:dyDescent="0.15">
      <c r="A69" s="64"/>
      <c r="B69" s="64"/>
      <c r="C69" s="64"/>
      <c r="D69" s="64"/>
      <c r="E69" s="64"/>
      <c r="F69" s="64"/>
      <c r="G69" s="64"/>
      <c r="H69" s="64"/>
      <c r="I69" s="64"/>
      <c r="J69" s="64"/>
      <c r="K69" s="64"/>
      <c r="L69" s="64"/>
    </row>
    <row r="70" spans="1:12" x14ac:dyDescent="0.15">
      <c r="A70" s="64"/>
      <c r="B70" s="64"/>
      <c r="C70" s="64"/>
      <c r="D70" s="64"/>
      <c r="E70" s="64"/>
      <c r="F70" s="64"/>
      <c r="G70" s="64"/>
      <c r="H70" s="64"/>
      <c r="I70" s="64"/>
      <c r="J70" s="64"/>
      <c r="K70" s="64"/>
      <c r="L70" s="64"/>
    </row>
    <row r="71" spans="1:12" x14ac:dyDescent="0.15">
      <c r="A71" s="64"/>
      <c r="B71" s="64"/>
      <c r="C71" s="64"/>
      <c r="D71" s="64"/>
      <c r="E71" s="64"/>
      <c r="F71" s="64"/>
      <c r="G71" s="64"/>
      <c r="H71" s="64"/>
      <c r="I71" s="64"/>
      <c r="J71" s="64"/>
      <c r="K71" s="64"/>
      <c r="L71" s="64"/>
    </row>
    <row r="72" spans="1:12" x14ac:dyDescent="0.15">
      <c r="A72" s="64"/>
      <c r="B72" s="64"/>
      <c r="C72" s="64"/>
      <c r="D72" s="64"/>
      <c r="E72" s="64"/>
      <c r="F72" s="64"/>
      <c r="G72" s="64"/>
      <c r="H72" s="64"/>
      <c r="I72" s="64"/>
      <c r="J72" s="64"/>
      <c r="K72" s="64"/>
      <c r="L72" s="64"/>
    </row>
    <row r="73" spans="1:12" x14ac:dyDescent="0.15">
      <c r="A73" s="64"/>
      <c r="B73" s="64"/>
      <c r="C73" s="64"/>
      <c r="D73" s="64"/>
      <c r="E73" s="64"/>
      <c r="F73" s="64"/>
      <c r="G73" s="64"/>
      <c r="H73" s="64"/>
      <c r="I73" s="64"/>
      <c r="J73" s="64"/>
      <c r="K73" s="64"/>
      <c r="L73" s="64"/>
    </row>
    <row r="74" spans="1:12" x14ac:dyDescent="0.15">
      <c r="A74" s="64"/>
      <c r="B74" s="64"/>
      <c r="C74" s="64"/>
      <c r="D74" s="64"/>
      <c r="E74" s="64"/>
      <c r="F74" s="64"/>
      <c r="G74" s="64"/>
      <c r="H74" s="64"/>
      <c r="I74" s="64"/>
      <c r="J74" s="64"/>
      <c r="K74" s="64"/>
      <c r="L74" s="64"/>
    </row>
    <row r="75" spans="1:12" x14ac:dyDescent="0.15">
      <c r="A75" s="64"/>
      <c r="B75" s="64"/>
      <c r="C75" s="64"/>
      <c r="D75" s="64"/>
      <c r="E75" s="64"/>
      <c r="F75" s="64"/>
      <c r="G75" s="64"/>
      <c r="H75" s="64"/>
      <c r="I75" s="64"/>
      <c r="J75" s="64"/>
      <c r="K75" s="64"/>
      <c r="L75" s="64"/>
    </row>
    <row r="76" spans="1:12" x14ac:dyDescent="0.15">
      <c r="A76" s="64"/>
      <c r="B76" s="64"/>
      <c r="C76" s="64"/>
      <c r="D76" s="64"/>
      <c r="E76" s="64"/>
      <c r="F76" s="64"/>
      <c r="G76" s="64"/>
      <c r="H76" s="64"/>
      <c r="I76" s="64"/>
      <c r="J76" s="64"/>
      <c r="K76" s="64"/>
      <c r="L76" s="64"/>
    </row>
    <row r="77" spans="1:12" x14ac:dyDescent="0.15">
      <c r="A77" s="64"/>
      <c r="B77" s="64"/>
      <c r="C77" s="64"/>
      <c r="D77" s="64"/>
      <c r="E77" s="64"/>
      <c r="F77" s="64"/>
      <c r="G77" s="64"/>
      <c r="H77" s="64"/>
      <c r="I77" s="64"/>
      <c r="J77" s="64"/>
      <c r="K77" s="64"/>
      <c r="L77" s="64"/>
    </row>
    <row r="78" spans="1:12" x14ac:dyDescent="0.15">
      <c r="A78" s="64"/>
      <c r="B78" s="64"/>
      <c r="C78" s="64"/>
      <c r="D78" s="64"/>
      <c r="E78" s="64"/>
      <c r="F78" s="64"/>
      <c r="G78" s="64"/>
      <c r="H78" s="64"/>
      <c r="I78" s="64"/>
      <c r="J78" s="64"/>
      <c r="K78" s="64"/>
      <c r="L78" s="64"/>
    </row>
    <row r="79" spans="1:12" x14ac:dyDescent="0.15">
      <c r="A79" s="64"/>
      <c r="B79" s="64"/>
      <c r="C79" s="64"/>
      <c r="D79" s="64"/>
      <c r="E79" s="64"/>
      <c r="F79" s="64"/>
      <c r="G79" s="64"/>
      <c r="H79" s="64"/>
      <c r="I79" s="64"/>
      <c r="J79" s="64"/>
      <c r="K79" s="64"/>
      <c r="L79" s="64"/>
    </row>
    <row r="80" spans="1:12" x14ac:dyDescent="0.15">
      <c r="A80" s="64"/>
      <c r="B80" s="64"/>
      <c r="C80" s="64"/>
      <c r="D80" s="64"/>
      <c r="E80" s="64"/>
      <c r="F80" s="64"/>
      <c r="G80" s="64"/>
      <c r="H80" s="64"/>
      <c r="I80" s="64"/>
      <c r="J80" s="64"/>
      <c r="K80" s="64"/>
      <c r="L80" s="64"/>
    </row>
    <row r="81" spans="1:12" x14ac:dyDescent="0.15">
      <c r="A81" s="64"/>
      <c r="B81" s="64"/>
      <c r="C81" s="64"/>
      <c r="D81" s="64"/>
      <c r="E81" s="64"/>
      <c r="F81" s="64"/>
      <c r="G81" s="64"/>
      <c r="H81" s="64"/>
      <c r="I81" s="64"/>
      <c r="J81" s="64"/>
      <c r="K81" s="64"/>
      <c r="L81" s="64"/>
    </row>
    <row r="82" spans="1:12" x14ac:dyDescent="0.15">
      <c r="A82" s="64"/>
      <c r="B82" s="64"/>
      <c r="C82" s="64"/>
      <c r="D82" s="64"/>
      <c r="E82" s="64"/>
      <c r="F82" s="64"/>
      <c r="G82" s="64"/>
      <c r="H82" s="64"/>
      <c r="I82" s="64"/>
      <c r="J82" s="64"/>
      <c r="K82" s="64"/>
      <c r="L82" s="64"/>
    </row>
    <row r="83" spans="1:12" x14ac:dyDescent="0.15">
      <c r="A83" s="64"/>
      <c r="B83" s="64"/>
      <c r="C83" s="64"/>
      <c r="D83" s="64"/>
      <c r="E83" s="64"/>
      <c r="F83" s="64"/>
      <c r="G83" s="64"/>
      <c r="H83" s="64"/>
      <c r="I83" s="64"/>
      <c r="J83" s="64"/>
      <c r="K83" s="64"/>
      <c r="L83" s="64"/>
    </row>
    <row r="84" spans="1:12" x14ac:dyDescent="0.15">
      <c r="A84" s="64"/>
      <c r="B84" s="64"/>
      <c r="C84" s="64"/>
      <c r="D84" s="64"/>
      <c r="E84" s="64"/>
      <c r="F84" s="64"/>
      <c r="G84" s="64"/>
      <c r="H84" s="64"/>
      <c r="I84" s="64"/>
      <c r="J84" s="64"/>
      <c r="K84" s="64"/>
      <c r="L84" s="64"/>
    </row>
    <row r="85" spans="1:12" x14ac:dyDescent="0.15">
      <c r="A85" s="64"/>
      <c r="B85" s="64"/>
      <c r="C85" s="64"/>
      <c r="D85" s="64"/>
      <c r="E85" s="64"/>
      <c r="F85" s="64"/>
      <c r="G85" s="64"/>
      <c r="H85" s="64"/>
      <c r="I85" s="64"/>
      <c r="J85" s="64"/>
      <c r="K85" s="64"/>
      <c r="L85" s="64"/>
    </row>
    <row r="86" spans="1:12" x14ac:dyDescent="0.15">
      <c r="A86" s="64"/>
      <c r="B86" s="64"/>
      <c r="C86" s="64"/>
      <c r="D86" s="64"/>
      <c r="E86" s="64"/>
      <c r="F86" s="64"/>
      <c r="G86" s="64"/>
      <c r="H86" s="64"/>
      <c r="I86" s="64"/>
      <c r="J86" s="64"/>
      <c r="K86" s="64"/>
      <c r="L86" s="64"/>
    </row>
    <row r="87" spans="1:12" x14ac:dyDescent="0.15">
      <c r="A87" s="64"/>
      <c r="B87" s="64"/>
      <c r="C87" s="64"/>
      <c r="D87" s="64"/>
      <c r="E87" s="64"/>
      <c r="F87" s="64"/>
      <c r="G87" s="64"/>
      <c r="H87" s="64"/>
      <c r="I87" s="64"/>
      <c r="J87" s="64"/>
      <c r="K87" s="64"/>
      <c r="L87" s="64"/>
    </row>
    <row r="88" spans="1:12" x14ac:dyDescent="0.15">
      <c r="A88" s="64"/>
      <c r="B88" s="64"/>
      <c r="C88" s="64"/>
      <c r="D88" s="64"/>
      <c r="E88" s="64"/>
      <c r="F88" s="64"/>
      <c r="G88" s="64"/>
      <c r="H88" s="64"/>
      <c r="I88" s="64"/>
      <c r="J88" s="64"/>
      <c r="K88" s="64"/>
      <c r="L88" s="64"/>
    </row>
    <row r="89" spans="1:12" x14ac:dyDescent="0.15">
      <c r="A89" s="64"/>
      <c r="B89" s="64"/>
      <c r="C89" s="64"/>
      <c r="D89" s="64"/>
      <c r="E89" s="64"/>
      <c r="F89" s="64"/>
      <c r="G89" s="64"/>
      <c r="H89" s="64"/>
      <c r="I89" s="64"/>
      <c r="J89" s="64"/>
      <c r="K89" s="64"/>
      <c r="L89" s="64"/>
    </row>
    <row r="90" spans="1:12" x14ac:dyDescent="0.15">
      <c r="A90" s="64"/>
      <c r="B90" s="64"/>
      <c r="C90" s="64"/>
      <c r="D90" s="64"/>
      <c r="E90" s="64"/>
      <c r="F90" s="64"/>
      <c r="G90" s="64"/>
      <c r="H90" s="64"/>
      <c r="I90" s="64"/>
      <c r="J90" s="64"/>
      <c r="K90" s="64"/>
      <c r="L90" s="64"/>
    </row>
    <row r="91" spans="1:12" x14ac:dyDescent="0.15">
      <c r="A91" s="64"/>
      <c r="B91" s="64"/>
      <c r="C91" s="64"/>
      <c r="D91" s="64"/>
      <c r="E91" s="64"/>
      <c r="F91" s="64"/>
      <c r="G91" s="64"/>
      <c r="H91" s="64"/>
      <c r="I91" s="64"/>
      <c r="J91" s="64"/>
      <c r="K91" s="64"/>
      <c r="L91" s="64"/>
    </row>
    <row r="92" spans="1:12" x14ac:dyDescent="0.15">
      <c r="A92" s="64"/>
      <c r="B92" s="64"/>
      <c r="C92" s="64"/>
      <c r="D92" s="64"/>
      <c r="E92" s="64"/>
      <c r="F92" s="64"/>
      <c r="G92" s="64"/>
      <c r="H92" s="64"/>
      <c r="I92" s="64"/>
      <c r="J92" s="64"/>
      <c r="K92" s="64"/>
      <c r="L92" s="64"/>
    </row>
    <row r="93" spans="1:12" x14ac:dyDescent="0.15">
      <c r="A93" s="64"/>
      <c r="B93" s="64"/>
      <c r="C93" s="64"/>
      <c r="D93" s="64"/>
      <c r="E93" s="64"/>
      <c r="F93" s="64"/>
      <c r="G93" s="64"/>
      <c r="H93" s="64"/>
      <c r="I93" s="64"/>
      <c r="J93" s="64"/>
      <c r="K93" s="64"/>
      <c r="L93" s="64"/>
    </row>
    <row r="94" spans="1:12" x14ac:dyDescent="0.15">
      <c r="A94" s="64"/>
      <c r="B94" s="64"/>
      <c r="C94" s="64"/>
      <c r="D94" s="64"/>
      <c r="E94" s="64"/>
      <c r="F94" s="64"/>
      <c r="G94" s="64"/>
      <c r="H94" s="64"/>
      <c r="I94" s="64"/>
      <c r="J94" s="64"/>
      <c r="K94" s="64"/>
      <c r="L94" s="64"/>
    </row>
    <row r="95" spans="1:12" x14ac:dyDescent="0.15">
      <c r="A95" s="64"/>
      <c r="B95" s="64"/>
      <c r="C95" s="64"/>
      <c r="D95" s="64"/>
      <c r="E95" s="64"/>
      <c r="F95" s="64"/>
      <c r="G95" s="64"/>
      <c r="H95" s="64"/>
      <c r="I95" s="64"/>
      <c r="J95" s="64"/>
      <c r="K95" s="64"/>
      <c r="L95" s="64"/>
    </row>
    <row r="96" spans="1:12" x14ac:dyDescent="0.15">
      <c r="A96" s="64"/>
      <c r="B96" s="64"/>
      <c r="C96" s="64"/>
      <c r="D96" s="64"/>
      <c r="E96" s="64"/>
      <c r="F96" s="64"/>
      <c r="G96" s="64"/>
      <c r="H96" s="64"/>
      <c r="I96" s="64"/>
      <c r="J96" s="64"/>
      <c r="K96" s="64"/>
      <c r="L96" s="64"/>
    </row>
    <row r="97" spans="1:12" x14ac:dyDescent="0.15">
      <c r="A97" s="64"/>
      <c r="B97" s="64"/>
      <c r="C97" s="64"/>
      <c r="D97" s="64"/>
      <c r="E97" s="64"/>
      <c r="F97" s="64"/>
      <c r="G97" s="64"/>
      <c r="H97" s="64"/>
      <c r="I97" s="64"/>
      <c r="J97" s="64"/>
      <c r="K97" s="64"/>
      <c r="L97" s="64"/>
    </row>
    <row r="98" spans="1:12" x14ac:dyDescent="0.15">
      <c r="A98" s="64"/>
      <c r="B98" s="64"/>
      <c r="C98" s="64"/>
      <c r="D98" s="64"/>
      <c r="E98" s="64"/>
      <c r="F98" s="64"/>
      <c r="G98" s="64"/>
      <c r="H98" s="64"/>
      <c r="I98" s="64"/>
      <c r="J98" s="64"/>
      <c r="K98" s="64"/>
      <c r="L98" s="64"/>
    </row>
    <row r="99" spans="1:12" x14ac:dyDescent="0.15">
      <c r="A99" s="64"/>
      <c r="B99" s="64"/>
      <c r="C99" s="64"/>
      <c r="D99" s="64"/>
      <c r="E99" s="64"/>
      <c r="F99" s="64"/>
      <c r="G99" s="64"/>
      <c r="H99" s="64"/>
      <c r="I99" s="64"/>
      <c r="J99" s="64"/>
      <c r="K99" s="64"/>
      <c r="L99" s="64"/>
    </row>
    <row r="100" spans="1:12" x14ac:dyDescent="0.15">
      <c r="A100" s="64"/>
      <c r="B100" s="64"/>
      <c r="C100" s="64"/>
      <c r="D100" s="64"/>
      <c r="E100" s="64"/>
      <c r="F100" s="64"/>
      <c r="G100" s="64"/>
      <c r="H100" s="64"/>
      <c r="I100" s="64"/>
      <c r="J100" s="64"/>
      <c r="K100" s="64"/>
      <c r="L100" s="64"/>
    </row>
    <row r="101" spans="1:12" x14ac:dyDescent="0.15">
      <c r="A101" s="64"/>
      <c r="B101" s="64"/>
      <c r="C101" s="64"/>
      <c r="D101" s="64"/>
      <c r="E101" s="64"/>
      <c r="F101" s="64"/>
      <c r="G101" s="64"/>
      <c r="H101" s="64"/>
      <c r="I101" s="64"/>
      <c r="J101" s="64"/>
      <c r="K101" s="64"/>
      <c r="L101" s="64"/>
    </row>
    <row r="102" spans="1:12" x14ac:dyDescent="0.15">
      <c r="A102" s="64"/>
      <c r="B102" s="64"/>
      <c r="C102" s="64"/>
      <c r="D102" s="64"/>
      <c r="E102" s="64"/>
      <c r="F102" s="64"/>
      <c r="G102" s="64"/>
      <c r="H102" s="64"/>
      <c r="I102" s="64"/>
      <c r="J102" s="64"/>
      <c r="K102" s="64"/>
      <c r="L102" s="64"/>
    </row>
    <row r="103" spans="1:12" x14ac:dyDescent="0.15">
      <c r="A103" s="64"/>
      <c r="B103" s="64"/>
      <c r="C103" s="64"/>
      <c r="D103" s="64"/>
      <c r="E103" s="64"/>
      <c r="F103" s="64"/>
      <c r="G103" s="64"/>
      <c r="H103" s="64"/>
      <c r="I103" s="64"/>
      <c r="J103" s="64"/>
      <c r="K103" s="64"/>
      <c r="L103" s="64"/>
    </row>
    <row r="104" spans="1:12" x14ac:dyDescent="0.15">
      <c r="A104" s="64"/>
      <c r="B104" s="64"/>
      <c r="C104" s="64"/>
      <c r="D104" s="64"/>
      <c r="E104" s="64"/>
      <c r="F104" s="64"/>
      <c r="G104" s="64"/>
      <c r="H104" s="64"/>
      <c r="I104" s="64"/>
      <c r="J104" s="64"/>
      <c r="K104" s="64"/>
      <c r="L104" s="64"/>
    </row>
    <row r="105" spans="1:12" x14ac:dyDescent="0.15">
      <c r="A105" s="64"/>
      <c r="B105" s="64"/>
      <c r="C105" s="64"/>
      <c r="D105" s="64"/>
      <c r="E105" s="64"/>
      <c r="F105" s="64"/>
      <c r="G105" s="64"/>
      <c r="H105" s="64"/>
      <c r="I105" s="64"/>
      <c r="J105" s="64"/>
      <c r="K105" s="64"/>
      <c r="L105" s="64"/>
    </row>
    <row r="106" spans="1:12" x14ac:dyDescent="0.15">
      <c r="A106" s="64"/>
      <c r="B106" s="64"/>
      <c r="C106" s="64"/>
      <c r="D106" s="64"/>
      <c r="E106" s="64"/>
      <c r="F106" s="64"/>
      <c r="G106" s="64"/>
      <c r="H106" s="64"/>
      <c r="I106" s="64"/>
      <c r="J106" s="64"/>
      <c r="K106" s="64"/>
      <c r="L106" s="64"/>
    </row>
    <row r="107" spans="1:12" x14ac:dyDescent="0.15">
      <c r="A107" s="64"/>
      <c r="B107" s="64"/>
      <c r="C107" s="64"/>
      <c r="D107" s="64"/>
      <c r="E107" s="64"/>
      <c r="F107" s="64"/>
      <c r="G107" s="64"/>
      <c r="H107" s="64"/>
      <c r="I107" s="64"/>
      <c r="J107" s="64"/>
      <c r="K107" s="64"/>
      <c r="L107" s="64"/>
    </row>
    <row r="108" spans="1:12" x14ac:dyDescent="0.15">
      <c r="A108" s="64"/>
      <c r="B108" s="64"/>
      <c r="C108" s="64"/>
      <c r="D108" s="64"/>
      <c r="E108" s="64"/>
      <c r="F108" s="64"/>
      <c r="G108" s="64"/>
      <c r="H108" s="64"/>
      <c r="I108" s="64"/>
      <c r="J108" s="64"/>
      <c r="K108" s="64"/>
      <c r="L108" s="64"/>
    </row>
    <row r="109" spans="1:12" x14ac:dyDescent="0.15">
      <c r="A109" s="64"/>
      <c r="B109" s="64"/>
      <c r="C109" s="64"/>
      <c r="D109" s="64"/>
      <c r="E109" s="64"/>
      <c r="F109" s="64"/>
      <c r="G109" s="64"/>
      <c r="H109" s="64"/>
      <c r="I109" s="64"/>
      <c r="J109" s="64"/>
      <c r="K109" s="64"/>
      <c r="L109" s="64"/>
    </row>
    <row r="110" spans="1:12" x14ac:dyDescent="0.15">
      <c r="A110" s="64"/>
      <c r="B110" s="64"/>
      <c r="C110" s="64"/>
      <c r="D110" s="64"/>
      <c r="E110" s="64"/>
      <c r="F110" s="64"/>
      <c r="G110" s="64"/>
      <c r="H110" s="64"/>
      <c r="I110" s="64"/>
      <c r="J110" s="64"/>
      <c r="K110" s="64"/>
      <c r="L110" s="64"/>
    </row>
    <row r="111" spans="1:12" x14ac:dyDescent="0.15">
      <c r="A111" s="64"/>
      <c r="B111" s="64"/>
      <c r="C111" s="64"/>
      <c r="D111" s="64"/>
      <c r="E111" s="64"/>
      <c r="F111" s="64"/>
      <c r="G111" s="64"/>
      <c r="H111" s="64"/>
      <c r="I111" s="64"/>
      <c r="J111" s="64"/>
      <c r="K111" s="64"/>
      <c r="L111" s="64"/>
    </row>
    <row r="112" spans="1:12" x14ac:dyDescent="0.15">
      <c r="A112" s="64"/>
      <c r="B112" s="64"/>
      <c r="C112" s="64"/>
      <c r="D112" s="64"/>
      <c r="E112" s="64"/>
      <c r="F112" s="64"/>
      <c r="G112" s="64"/>
      <c r="H112" s="64"/>
      <c r="I112" s="64"/>
      <c r="J112" s="64"/>
      <c r="K112" s="64"/>
      <c r="L112" s="64"/>
    </row>
    <row r="113" spans="1:12" x14ac:dyDescent="0.15">
      <c r="A113" s="64"/>
      <c r="B113" s="64"/>
      <c r="C113" s="64"/>
      <c r="D113" s="64"/>
      <c r="E113" s="64"/>
      <c r="F113" s="64"/>
      <c r="G113" s="64"/>
      <c r="H113" s="64"/>
      <c r="I113" s="64"/>
      <c r="J113" s="64"/>
      <c r="K113" s="64"/>
      <c r="L113" s="64"/>
    </row>
    <row r="114" spans="1:12" x14ac:dyDescent="0.15">
      <c r="A114" s="64"/>
      <c r="B114" s="64"/>
      <c r="C114" s="64"/>
      <c r="D114" s="64"/>
      <c r="E114" s="64"/>
      <c r="F114" s="64"/>
      <c r="G114" s="64"/>
      <c r="H114" s="64"/>
      <c r="I114" s="64"/>
      <c r="J114" s="64"/>
      <c r="K114" s="64"/>
      <c r="L114" s="64"/>
    </row>
    <row r="115" spans="1:12" x14ac:dyDescent="0.15">
      <c r="A115" s="64"/>
      <c r="B115" s="64"/>
      <c r="C115" s="64"/>
      <c r="D115" s="64"/>
      <c r="E115" s="64"/>
      <c r="F115" s="64"/>
      <c r="G115" s="64"/>
      <c r="H115" s="64"/>
      <c r="I115" s="64"/>
      <c r="J115" s="64"/>
      <c r="K115" s="64"/>
      <c r="L115" s="64"/>
    </row>
    <row r="116" spans="1:12" x14ac:dyDescent="0.15">
      <c r="A116" s="64"/>
      <c r="B116" s="64"/>
      <c r="C116" s="64"/>
      <c r="D116" s="64"/>
      <c r="E116" s="64"/>
      <c r="F116" s="64"/>
      <c r="G116" s="64"/>
      <c r="H116" s="64"/>
      <c r="I116" s="64"/>
      <c r="J116" s="64"/>
      <c r="K116" s="64"/>
      <c r="L116" s="64"/>
    </row>
    <row r="117" spans="1:12" x14ac:dyDescent="0.15">
      <c r="A117" s="64"/>
      <c r="B117" s="64"/>
      <c r="C117" s="64"/>
      <c r="D117" s="64"/>
      <c r="E117" s="64"/>
      <c r="F117" s="64"/>
      <c r="G117" s="64"/>
      <c r="H117" s="64"/>
      <c r="I117" s="64"/>
      <c r="J117" s="64"/>
      <c r="K117" s="64"/>
      <c r="L117" s="64"/>
    </row>
    <row r="118" spans="1:12" x14ac:dyDescent="0.15">
      <c r="A118" s="64"/>
      <c r="B118" s="64"/>
      <c r="C118" s="64"/>
      <c r="D118" s="64"/>
      <c r="E118" s="64"/>
      <c r="F118" s="64"/>
      <c r="G118" s="64"/>
      <c r="H118" s="64"/>
      <c r="I118" s="64"/>
      <c r="J118" s="64"/>
      <c r="K118" s="64"/>
      <c r="L118" s="64"/>
    </row>
    <row r="119" spans="1:12" x14ac:dyDescent="0.15">
      <c r="A119" s="64"/>
      <c r="B119" s="64"/>
      <c r="C119" s="64"/>
      <c r="D119" s="64"/>
      <c r="E119" s="64"/>
      <c r="F119" s="64"/>
      <c r="G119" s="64"/>
      <c r="H119" s="64"/>
      <c r="I119" s="64"/>
      <c r="J119" s="64"/>
      <c r="K119" s="64"/>
      <c r="L119" s="64"/>
    </row>
    <row r="120" spans="1:12" x14ac:dyDescent="0.15">
      <c r="A120" s="64"/>
      <c r="B120" s="64"/>
      <c r="C120" s="64"/>
      <c r="D120" s="64"/>
      <c r="E120" s="64"/>
      <c r="F120" s="64"/>
      <c r="G120" s="64"/>
      <c r="H120" s="64"/>
      <c r="I120" s="64"/>
      <c r="J120" s="64"/>
      <c r="K120" s="64"/>
      <c r="L120" s="64"/>
    </row>
    <row r="121" spans="1:12" x14ac:dyDescent="0.15">
      <c r="A121" s="64"/>
      <c r="B121" s="64"/>
      <c r="C121" s="64"/>
      <c r="D121" s="64"/>
      <c r="E121" s="64"/>
      <c r="F121" s="64"/>
      <c r="G121" s="64"/>
      <c r="H121" s="64"/>
      <c r="I121" s="64"/>
      <c r="J121" s="64"/>
      <c r="K121" s="64"/>
      <c r="L121" s="64"/>
    </row>
    <row r="122" spans="1:12" x14ac:dyDescent="0.15">
      <c r="A122" s="64"/>
      <c r="B122" s="64"/>
      <c r="C122" s="64"/>
      <c r="D122" s="64"/>
      <c r="E122" s="64"/>
      <c r="F122" s="64"/>
      <c r="G122" s="64"/>
      <c r="H122" s="64"/>
      <c r="I122" s="64"/>
      <c r="J122" s="64"/>
      <c r="K122" s="64"/>
      <c r="L122" s="64"/>
    </row>
    <row r="123" spans="1:12" x14ac:dyDescent="0.15">
      <c r="A123" s="64"/>
      <c r="B123" s="64"/>
      <c r="C123" s="64"/>
      <c r="D123" s="64"/>
      <c r="E123" s="64"/>
      <c r="F123" s="64"/>
      <c r="G123" s="64"/>
      <c r="H123" s="64"/>
      <c r="I123" s="64"/>
      <c r="J123" s="64"/>
      <c r="K123" s="64"/>
      <c r="L123" s="64"/>
    </row>
    <row r="124" spans="1:12" x14ac:dyDescent="0.15">
      <c r="A124" s="64"/>
      <c r="B124" s="64"/>
      <c r="C124" s="64"/>
      <c r="D124" s="64"/>
      <c r="E124" s="64"/>
      <c r="F124" s="64"/>
      <c r="G124" s="64"/>
      <c r="H124" s="64"/>
      <c r="I124" s="64"/>
      <c r="J124" s="64"/>
      <c r="K124" s="64"/>
      <c r="L124" s="64"/>
    </row>
    <row r="125" spans="1:12" x14ac:dyDescent="0.15">
      <c r="A125" s="64"/>
      <c r="B125" s="64"/>
      <c r="C125" s="64"/>
      <c r="D125" s="64"/>
      <c r="E125" s="64"/>
      <c r="F125" s="64"/>
      <c r="G125" s="64"/>
      <c r="H125" s="64"/>
      <c r="I125" s="64"/>
      <c r="J125" s="64"/>
      <c r="K125" s="64"/>
      <c r="L125" s="64"/>
    </row>
    <row r="126" spans="1:12" x14ac:dyDescent="0.15">
      <c r="A126" s="64"/>
      <c r="B126" s="64"/>
      <c r="C126" s="64"/>
      <c r="D126" s="64"/>
      <c r="E126" s="64"/>
      <c r="F126" s="64"/>
      <c r="G126" s="64"/>
      <c r="H126" s="64"/>
      <c r="I126" s="64"/>
      <c r="J126" s="64"/>
      <c r="K126" s="64"/>
      <c r="L126" s="64"/>
    </row>
    <row r="127" spans="1:12" x14ac:dyDescent="0.15">
      <c r="A127" s="64"/>
      <c r="B127" s="64"/>
      <c r="C127" s="64"/>
      <c r="D127" s="64"/>
      <c r="E127" s="64"/>
      <c r="F127" s="64"/>
      <c r="G127" s="64"/>
      <c r="H127" s="64"/>
      <c r="I127" s="64"/>
      <c r="J127" s="64"/>
      <c r="K127" s="64"/>
      <c r="L127" s="64"/>
    </row>
    <row r="128" spans="1:12" x14ac:dyDescent="0.15">
      <c r="A128" s="64"/>
      <c r="B128" s="64"/>
      <c r="C128" s="64"/>
      <c r="D128" s="64"/>
      <c r="E128" s="64"/>
      <c r="F128" s="64"/>
      <c r="G128" s="64"/>
      <c r="H128" s="64"/>
      <c r="I128" s="64"/>
      <c r="J128" s="64"/>
      <c r="K128" s="64"/>
      <c r="L128" s="64"/>
    </row>
    <row r="129" spans="1:12" x14ac:dyDescent="0.15">
      <c r="A129" s="64"/>
      <c r="B129" s="64"/>
      <c r="C129" s="64"/>
      <c r="D129" s="64"/>
      <c r="E129" s="64"/>
      <c r="F129" s="64"/>
      <c r="G129" s="64"/>
      <c r="H129" s="64"/>
      <c r="I129" s="64"/>
      <c r="J129" s="64"/>
      <c r="K129" s="64"/>
      <c r="L129" s="64"/>
    </row>
    <row r="130" spans="1:12" x14ac:dyDescent="0.15">
      <c r="A130" s="64"/>
      <c r="B130" s="64"/>
      <c r="C130" s="64"/>
      <c r="D130" s="64"/>
      <c r="E130" s="64"/>
      <c r="F130" s="64"/>
      <c r="G130" s="64"/>
      <c r="H130" s="64"/>
      <c r="I130" s="64"/>
      <c r="J130" s="64"/>
      <c r="K130" s="64"/>
      <c r="L130" s="64"/>
    </row>
    <row r="131" spans="1:12" x14ac:dyDescent="0.15">
      <c r="A131" s="64"/>
      <c r="B131" s="64"/>
      <c r="C131" s="64"/>
      <c r="D131" s="64"/>
      <c r="E131" s="64"/>
      <c r="F131" s="64"/>
      <c r="G131" s="64"/>
      <c r="H131" s="64"/>
      <c r="I131" s="64"/>
      <c r="J131" s="64"/>
      <c r="K131" s="64"/>
      <c r="L131" s="64"/>
    </row>
    <row r="132" spans="1:12" x14ac:dyDescent="0.15">
      <c r="A132" s="64"/>
      <c r="B132" s="64"/>
      <c r="C132" s="64"/>
      <c r="D132" s="64"/>
      <c r="E132" s="64"/>
      <c r="F132" s="64"/>
      <c r="G132" s="64"/>
      <c r="H132" s="64"/>
      <c r="I132" s="64"/>
      <c r="J132" s="64"/>
      <c r="K132" s="64"/>
      <c r="L132" s="64"/>
    </row>
    <row r="133" spans="1:12" x14ac:dyDescent="0.15">
      <c r="A133" s="64"/>
      <c r="B133" s="64"/>
      <c r="C133" s="64"/>
      <c r="D133" s="64"/>
      <c r="E133" s="64"/>
      <c r="F133" s="64"/>
      <c r="G133" s="64"/>
      <c r="H133" s="64"/>
      <c r="I133" s="64"/>
      <c r="J133" s="64"/>
      <c r="K133" s="64"/>
      <c r="L133" s="64"/>
    </row>
    <row r="134" spans="1:12" x14ac:dyDescent="0.15">
      <c r="A134" s="64"/>
      <c r="B134" s="64"/>
      <c r="C134" s="64"/>
      <c r="D134" s="64"/>
      <c r="E134" s="64"/>
      <c r="F134" s="64"/>
      <c r="G134" s="64"/>
      <c r="H134" s="64"/>
      <c r="I134" s="64"/>
      <c r="J134" s="64"/>
      <c r="K134" s="64"/>
      <c r="L134" s="64"/>
    </row>
  </sheetData>
  <mergeCells count="2">
    <mergeCell ref="A33:H33"/>
    <mergeCell ref="J33:V33"/>
  </mergeCells>
  <phoneticPr fontId="1"/>
  <pageMargins left="0" right="0" top="0.98425196850393704" bottom="0.59055118110236227" header="0.51181102362204722" footer="0.51181102362204722"/>
  <pageSetup paperSize="9" scale="99" fitToHeight="0"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view="pageBreakPreview" zoomScaleNormal="100" zoomScaleSheetLayoutView="100" workbookViewId="0">
      <selection activeCell="Z67" sqref="Z67"/>
    </sheetView>
  </sheetViews>
  <sheetFormatPr defaultRowHeight="13.5" x14ac:dyDescent="0.15"/>
  <sheetData/>
  <phoneticPr fontId="1"/>
  <printOptions horizontalCentered="1"/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view="pageBreakPreview" zoomScaleNormal="100" zoomScaleSheetLayoutView="100" workbookViewId="0">
      <selection activeCell="Z67" sqref="Z67"/>
    </sheetView>
  </sheetViews>
  <sheetFormatPr defaultRowHeight="13.5" x14ac:dyDescent="0.15"/>
  <sheetData/>
  <phoneticPr fontId="1"/>
  <printOptions horizontalCentered="1"/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N54"/>
  <sheetViews>
    <sheetView showGridLines="0" tabSelected="1" zoomScaleNormal="100" zoomScaleSheetLayoutView="100" workbookViewId="0"/>
  </sheetViews>
  <sheetFormatPr defaultColWidth="8" defaultRowHeight="16.5" customHeight="1" x14ac:dyDescent="0.15"/>
  <cols>
    <col min="1" max="1" width="2.5" style="71" customWidth="1"/>
    <col min="2" max="2" width="5.5" style="72" customWidth="1"/>
    <col min="3" max="3" width="5.5" style="71" customWidth="1"/>
    <col min="4" max="12" width="8" style="71" customWidth="1"/>
    <col min="13" max="250" width="7.5" style="71" customWidth="1"/>
    <col min="251" max="16384" width="8" style="71"/>
  </cols>
  <sheetData>
    <row r="2" spans="2:14" ht="18" customHeight="1" x14ac:dyDescent="0.15">
      <c r="B2" s="140" t="s">
        <v>120</v>
      </c>
      <c r="G2" s="139"/>
      <c r="H2" s="138"/>
      <c r="I2" s="137"/>
      <c r="J2" s="137"/>
      <c r="K2" s="137"/>
      <c r="L2" s="136"/>
      <c r="M2" s="135"/>
    </row>
    <row r="3" spans="2:14" ht="14.45" customHeight="1" x14ac:dyDescent="0.15">
      <c r="B3" s="71"/>
      <c r="G3" s="134"/>
      <c r="H3" s="130"/>
      <c r="I3" s="73"/>
      <c r="J3" s="73"/>
      <c r="K3" s="73"/>
      <c r="L3" s="129"/>
    </row>
    <row r="4" spans="2:14" ht="14.45" customHeight="1" x14ac:dyDescent="0.15">
      <c r="B4" s="71"/>
      <c r="G4" s="216" t="s">
        <v>119</v>
      </c>
      <c r="H4" s="130"/>
      <c r="I4" s="73"/>
      <c r="J4" s="73"/>
      <c r="K4" s="73"/>
      <c r="L4" s="129"/>
    </row>
    <row r="5" spans="2:14" ht="14.45" customHeight="1" x14ac:dyDescent="0.15">
      <c r="B5" s="128" t="s">
        <v>118</v>
      </c>
      <c r="C5" s="128"/>
      <c r="D5" s="128" t="s">
        <v>117</v>
      </c>
      <c r="G5" s="216"/>
      <c r="H5" s="130"/>
      <c r="I5" s="73"/>
      <c r="J5" s="73"/>
      <c r="K5" s="73"/>
      <c r="L5" s="129"/>
    </row>
    <row r="6" spans="2:14" ht="14.45" customHeight="1" x14ac:dyDescent="0.15">
      <c r="B6" s="128"/>
      <c r="C6" s="128"/>
      <c r="D6" s="132" t="s">
        <v>116</v>
      </c>
      <c r="G6" s="216"/>
      <c r="H6" s="130"/>
      <c r="I6" s="73"/>
      <c r="J6" s="73"/>
      <c r="K6" s="73"/>
      <c r="L6" s="129"/>
    </row>
    <row r="7" spans="2:14" ht="14.45" customHeight="1" x14ac:dyDescent="0.15">
      <c r="B7" s="128"/>
      <c r="C7" s="128"/>
      <c r="D7" s="128"/>
      <c r="G7" s="216"/>
      <c r="H7" s="130"/>
      <c r="I7" s="73"/>
      <c r="J7" s="73"/>
      <c r="K7" s="73"/>
      <c r="L7" s="129"/>
    </row>
    <row r="8" spans="2:14" ht="14.45" customHeight="1" x14ac:dyDescent="0.15">
      <c r="B8" s="128" t="s">
        <v>115</v>
      </c>
      <c r="C8" s="128"/>
      <c r="D8" s="128" t="s">
        <v>239</v>
      </c>
      <c r="G8" s="216"/>
      <c r="H8" s="130"/>
      <c r="I8" s="73"/>
      <c r="J8" s="73"/>
      <c r="K8" s="73"/>
      <c r="L8" s="129"/>
    </row>
    <row r="9" spans="2:14" ht="14.45" customHeight="1" x14ac:dyDescent="0.15">
      <c r="B9" s="133"/>
      <c r="C9" s="128"/>
      <c r="D9" s="132" t="s">
        <v>114</v>
      </c>
      <c r="G9" s="216"/>
      <c r="H9" s="130"/>
      <c r="I9" s="73"/>
      <c r="J9" s="73"/>
      <c r="K9" s="73"/>
      <c r="L9" s="129"/>
    </row>
    <row r="10" spans="2:14" ht="14.45" customHeight="1" x14ac:dyDescent="0.15">
      <c r="B10" s="128"/>
      <c r="C10" s="128"/>
      <c r="D10" s="128"/>
      <c r="G10" s="216"/>
      <c r="H10" s="130"/>
      <c r="I10" s="73"/>
      <c r="J10" s="73"/>
      <c r="K10" s="73"/>
      <c r="L10" s="129"/>
    </row>
    <row r="11" spans="2:14" ht="14.45" customHeight="1" x14ac:dyDescent="0.15">
      <c r="B11" s="128" t="s">
        <v>113</v>
      </c>
      <c r="C11" s="128"/>
      <c r="D11" s="128" t="s">
        <v>27</v>
      </c>
      <c r="G11" s="131"/>
      <c r="H11" s="130"/>
      <c r="I11" s="73"/>
      <c r="J11" s="73"/>
      <c r="K11" s="73"/>
      <c r="L11" s="129"/>
      <c r="N11" s="73"/>
    </row>
    <row r="12" spans="2:14" ht="14.45" customHeight="1" x14ac:dyDescent="0.15">
      <c r="B12" s="128"/>
      <c r="C12" s="128"/>
      <c r="D12" s="128"/>
      <c r="G12" s="127"/>
      <c r="H12" s="126"/>
      <c r="I12" s="125"/>
      <c r="J12" s="125"/>
      <c r="K12" s="125"/>
      <c r="L12" s="124"/>
      <c r="N12" s="73"/>
    </row>
    <row r="13" spans="2:14" ht="14.45" customHeight="1" x14ac:dyDescent="0.15">
      <c r="L13" s="123" t="s">
        <v>112</v>
      </c>
      <c r="N13" s="73"/>
    </row>
    <row r="14" spans="2:14" ht="28.9" customHeight="1" x14ac:dyDescent="0.15">
      <c r="B14" s="122"/>
      <c r="C14" s="121" t="s">
        <v>111</v>
      </c>
      <c r="D14" s="217" t="s">
        <v>218</v>
      </c>
      <c r="E14" s="218"/>
      <c r="F14" s="218"/>
      <c r="G14" s="218"/>
      <c r="H14" s="218"/>
      <c r="I14" s="218"/>
      <c r="J14" s="218"/>
      <c r="K14" s="218"/>
      <c r="L14" s="219"/>
    </row>
    <row r="15" spans="2:14" ht="28.9" customHeight="1" x14ac:dyDescent="0.15">
      <c r="B15" s="120" t="s">
        <v>110</v>
      </c>
      <c r="C15" s="119" t="s">
        <v>109</v>
      </c>
      <c r="D15" s="118" t="s">
        <v>18</v>
      </c>
      <c r="E15" s="117" t="s">
        <v>19</v>
      </c>
      <c r="F15" s="117" t="s">
        <v>20</v>
      </c>
      <c r="G15" s="117" t="s">
        <v>10</v>
      </c>
      <c r="H15" s="117" t="s">
        <v>21</v>
      </c>
      <c r="I15" s="117" t="s">
        <v>22</v>
      </c>
      <c r="J15" s="117" t="s">
        <v>23</v>
      </c>
      <c r="K15" s="117" t="s">
        <v>24</v>
      </c>
      <c r="L15" s="116" t="s">
        <v>25</v>
      </c>
    </row>
    <row r="16" spans="2:14" ht="14.45" customHeight="1" x14ac:dyDescent="0.15">
      <c r="B16" s="107" t="s">
        <v>192</v>
      </c>
      <c r="C16" s="106"/>
      <c r="D16" s="105">
        <f>SUM('【断面別】自動車交通量(A断面流入)'!D16,'【断面別】自動車交通量(B断面流入)'!D16,'【断面別】自動車交通量(C断面流入)'!D16,'【断面別】自動車交通量(D断面流入)'!D16)</f>
        <v>273</v>
      </c>
      <c r="E16" s="104">
        <f>SUM('【断面別】自動車交通量(A断面流入)'!E16,'【断面別】自動車交通量(B断面流入)'!E16,'【断面別】自動車交通量(C断面流入)'!E16,'【断面別】自動車交通量(D断面流入)'!E16)</f>
        <v>55</v>
      </c>
      <c r="F16" s="104">
        <f>SUM('【断面別】自動車交通量(A断面流入)'!F16,'【断面別】自動車交通量(B断面流入)'!F16,'【断面別】自動車交通量(C断面流入)'!F16,'【断面別】自動車交通量(D断面流入)'!F16)</f>
        <v>39</v>
      </c>
      <c r="G16" s="104">
        <f>SUM('【断面別】自動車交通量(A断面流入)'!G16,'【断面別】自動車交通量(B断面流入)'!G16,'【断面別】自動車交通量(C断面流入)'!G16,'【断面別】自動車交通量(D断面流入)'!G16)</f>
        <v>1</v>
      </c>
      <c r="H16" s="104">
        <f t="shared" ref="H16:H21" si="0">SUM(D16:E16)</f>
        <v>328</v>
      </c>
      <c r="I16" s="104">
        <f t="shared" ref="I16:I21" si="1">SUM(F16:G16)</f>
        <v>40</v>
      </c>
      <c r="J16" s="104">
        <f t="shared" ref="J16:J21" si="2">SUM(H16:I16)</f>
        <v>368</v>
      </c>
      <c r="K16" s="103">
        <f t="shared" ref="K16:K52" si="3">IF(J16=0,0,ROUND(I16/J16*100,1))</f>
        <v>10.9</v>
      </c>
      <c r="L16" s="102">
        <f t="shared" ref="L16:L52" si="4">IF(J16=0,0,ROUND(J16/$J$52*100,1))</f>
        <v>2.4</v>
      </c>
    </row>
    <row r="17" spans="2:12" ht="14.45" customHeight="1" x14ac:dyDescent="0.15">
      <c r="B17" s="101" t="s">
        <v>191</v>
      </c>
      <c r="C17" s="100"/>
      <c r="D17" s="99">
        <f>SUM('【断面別】自動車交通量(A断面流入)'!D17,'【断面別】自動車交通量(B断面流入)'!D17,'【断面別】自動車交通量(C断面流入)'!D17,'【断面別】自動車交通量(D断面流入)'!D17)</f>
        <v>179</v>
      </c>
      <c r="E17" s="98">
        <f>SUM('【断面別】自動車交通量(A断面流入)'!E17,'【断面別】自動車交通量(B断面流入)'!E17,'【断面別】自動車交通量(C断面流入)'!E17,'【断面別】自動車交通量(D断面流入)'!E17)</f>
        <v>64</v>
      </c>
      <c r="F17" s="98">
        <f>SUM('【断面別】自動車交通量(A断面流入)'!F17,'【断面別】自動車交通量(B断面流入)'!F17,'【断面別】自動車交通量(C断面流入)'!F17,'【断面別】自動車交通量(D断面流入)'!F17)</f>
        <v>23</v>
      </c>
      <c r="G17" s="98">
        <f>SUM('【断面別】自動車交通量(A断面流入)'!G17,'【断面別】自動車交通量(B断面流入)'!G17,'【断面別】自動車交通量(C断面流入)'!G17,'【断面別】自動車交通量(D断面流入)'!G17)</f>
        <v>2</v>
      </c>
      <c r="H17" s="98">
        <f t="shared" si="0"/>
        <v>243</v>
      </c>
      <c r="I17" s="98">
        <f t="shared" si="1"/>
        <v>25</v>
      </c>
      <c r="J17" s="98">
        <f t="shared" si="2"/>
        <v>268</v>
      </c>
      <c r="K17" s="97">
        <f t="shared" si="3"/>
        <v>9.3000000000000007</v>
      </c>
      <c r="L17" s="96">
        <f t="shared" si="4"/>
        <v>1.7</v>
      </c>
    </row>
    <row r="18" spans="2:12" ht="14.45" customHeight="1" x14ac:dyDescent="0.15">
      <c r="B18" s="101" t="s">
        <v>190</v>
      </c>
      <c r="C18" s="100"/>
      <c r="D18" s="99">
        <f>SUM('【断面別】自動車交通量(A断面流入)'!D18,'【断面別】自動車交通量(B断面流入)'!D18,'【断面別】自動車交通量(C断面流入)'!D18,'【断面別】自動車交通量(D断面流入)'!D18)</f>
        <v>245</v>
      </c>
      <c r="E18" s="98">
        <f>SUM('【断面別】自動車交通量(A断面流入)'!E18,'【断面別】自動車交通量(B断面流入)'!E18,'【断面別】自動車交通量(C断面流入)'!E18,'【断面別】自動車交通量(D断面流入)'!E18)</f>
        <v>60</v>
      </c>
      <c r="F18" s="98">
        <f>SUM('【断面別】自動車交通量(A断面流入)'!F18,'【断面別】自動車交通量(B断面流入)'!F18,'【断面別】自動車交通量(C断面流入)'!F18,'【断面別】自動車交通量(D断面流入)'!F18)</f>
        <v>37</v>
      </c>
      <c r="G18" s="98">
        <f>SUM('【断面別】自動車交通量(A断面流入)'!G18,'【断面別】自動車交通量(B断面流入)'!G18,'【断面別】自動車交通量(C断面流入)'!G18,'【断面別】自動車交通量(D断面流入)'!G18)</f>
        <v>1</v>
      </c>
      <c r="H18" s="98">
        <f t="shared" si="0"/>
        <v>305</v>
      </c>
      <c r="I18" s="98">
        <f t="shared" si="1"/>
        <v>38</v>
      </c>
      <c r="J18" s="98">
        <f t="shared" si="2"/>
        <v>343</v>
      </c>
      <c r="K18" s="97">
        <f t="shared" si="3"/>
        <v>11.1</v>
      </c>
      <c r="L18" s="96">
        <f t="shared" si="4"/>
        <v>2.2000000000000002</v>
      </c>
    </row>
    <row r="19" spans="2:12" ht="14.45" customHeight="1" x14ac:dyDescent="0.15">
      <c r="B19" s="101" t="s">
        <v>189</v>
      </c>
      <c r="C19" s="100"/>
      <c r="D19" s="99">
        <f>SUM('【断面別】自動車交通量(A断面流入)'!D19,'【断面別】自動車交通量(B断面流入)'!D19,'【断面別】自動車交通量(C断面流入)'!D19,'【断面別】自動車交通量(D断面流入)'!D19)</f>
        <v>226</v>
      </c>
      <c r="E19" s="98">
        <f>SUM('【断面別】自動車交通量(A断面流入)'!E19,'【断面別】自動車交通量(B断面流入)'!E19,'【断面別】自動車交通量(C断面流入)'!E19,'【断面別】自動車交通量(D断面流入)'!E19)</f>
        <v>52</v>
      </c>
      <c r="F19" s="98">
        <f>SUM('【断面別】自動車交通量(A断面流入)'!F19,'【断面別】自動車交通量(B断面流入)'!F19,'【断面別】自動車交通量(C断面流入)'!F19,'【断面別】自動車交通量(D断面流入)'!F19)</f>
        <v>21</v>
      </c>
      <c r="G19" s="98">
        <f>SUM('【断面別】自動車交通量(A断面流入)'!G19,'【断面別】自動車交通量(B断面流入)'!G19,'【断面別】自動車交通量(C断面流入)'!G19,'【断面別】自動車交通量(D断面流入)'!G19)</f>
        <v>1</v>
      </c>
      <c r="H19" s="98">
        <f t="shared" si="0"/>
        <v>278</v>
      </c>
      <c r="I19" s="98">
        <f t="shared" si="1"/>
        <v>22</v>
      </c>
      <c r="J19" s="98">
        <f t="shared" si="2"/>
        <v>300</v>
      </c>
      <c r="K19" s="97">
        <f t="shared" si="3"/>
        <v>7.3</v>
      </c>
      <c r="L19" s="96">
        <f t="shared" si="4"/>
        <v>1.9</v>
      </c>
    </row>
    <row r="20" spans="2:12" ht="14.45" customHeight="1" x14ac:dyDescent="0.15">
      <c r="B20" s="101" t="s">
        <v>188</v>
      </c>
      <c r="C20" s="100"/>
      <c r="D20" s="99">
        <f>SUM('【断面別】自動車交通量(A断面流入)'!D20,'【断面別】自動車交通量(B断面流入)'!D20,'【断面別】自動車交通量(C断面流入)'!D20,'【断面別】自動車交通量(D断面流入)'!D20)</f>
        <v>263</v>
      </c>
      <c r="E20" s="98">
        <f>SUM('【断面別】自動車交通量(A断面流入)'!E20,'【断面別】自動車交通量(B断面流入)'!E20,'【断面別】自動車交通量(C断面流入)'!E20,'【断面別】自動車交通量(D断面流入)'!E20)</f>
        <v>62</v>
      </c>
      <c r="F20" s="98">
        <f>SUM('【断面別】自動車交通量(A断面流入)'!F20,'【断面別】自動車交通量(B断面流入)'!F20,'【断面別】自動車交通量(C断面流入)'!F20,'【断面別】自動車交通量(D断面流入)'!F20)</f>
        <v>21</v>
      </c>
      <c r="G20" s="98">
        <f>SUM('【断面別】自動車交通量(A断面流入)'!G20,'【断面別】自動車交通量(B断面流入)'!G20,'【断面別】自動車交通量(C断面流入)'!G20,'【断面別】自動車交通量(D断面流入)'!G20)</f>
        <v>0</v>
      </c>
      <c r="H20" s="98">
        <f t="shared" si="0"/>
        <v>325</v>
      </c>
      <c r="I20" s="98">
        <f t="shared" si="1"/>
        <v>21</v>
      </c>
      <c r="J20" s="98">
        <f t="shared" si="2"/>
        <v>346</v>
      </c>
      <c r="K20" s="97">
        <f t="shared" si="3"/>
        <v>6.1</v>
      </c>
      <c r="L20" s="96">
        <f t="shared" si="4"/>
        <v>2.2000000000000002</v>
      </c>
    </row>
    <row r="21" spans="2:12" ht="14.45" customHeight="1" x14ac:dyDescent="0.15">
      <c r="B21" s="95" t="s">
        <v>187</v>
      </c>
      <c r="C21" s="94"/>
      <c r="D21" s="93">
        <f>SUM('【断面別】自動車交通量(A断面流入)'!D21,'【断面別】自動車交通量(B断面流入)'!D21,'【断面別】自動車交通量(C断面流入)'!D21,'【断面別】自動車交通量(D断面流入)'!D21)</f>
        <v>220</v>
      </c>
      <c r="E21" s="92">
        <f>SUM('【断面別】自動車交通量(A断面流入)'!E21,'【断面別】自動車交通量(B断面流入)'!E21,'【断面別】自動車交通量(C断面流入)'!E21,'【断面別】自動車交通量(D断面流入)'!E21)</f>
        <v>35</v>
      </c>
      <c r="F21" s="92">
        <f>SUM('【断面別】自動車交通量(A断面流入)'!F21,'【断面別】自動車交通量(B断面流入)'!F21,'【断面別】自動車交通量(C断面流入)'!F21,'【断面別】自動車交通量(D断面流入)'!F21)</f>
        <v>18</v>
      </c>
      <c r="G21" s="92">
        <f>SUM('【断面別】自動車交通量(A断面流入)'!G21,'【断面別】自動車交通量(B断面流入)'!G21,'【断面別】自動車交通量(C断面流入)'!G21,'【断面別】自動車交通量(D断面流入)'!G21)</f>
        <v>0</v>
      </c>
      <c r="H21" s="92">
        <f t="shared" si="0"/>
        <v>255</v>
      </c>
      <c r="I21" s="92">
        <f t="shared" si="1"/>
        <v>18</v>
      </c>
      <c r="J21" s="92">
        <f t="shared" si="2"/>
        <v>273</v>
      </c>
      <c r="K21" s="91">
        <f t="shared" si="3"/>
        <v>6.6</v>
      </c>
      <c r="L21" s="90">
        <f t="shared" si="4"/>
        <v>1.8</v>
      </c>
    </row>
    <row r="22" spans="2:12" ht="14.45" customHeight="1" thickBot="1" x14ac:dyDescent="0.2">
      <c r="B22" s="89" t="s">
        <v>102</v>
      </c>
      <c r="C22" s="88"/>
      <c r="D22" s="87">
        <f t="shared" ref="D22:J22" si="5">SUBTOTAL(9,D16:D21)</f>
        <v>1406</v>
      </c>
      <c r="E22" s="86">
        <f t="shared" si="5"/>
        <v>328</v>
      </c>
      <c r="F22" s="86">
        <f t="shared" si="5"/>
        <v>159</v>
      </c>
      <c r="G22" s="86">
        <f t="shared" si="5"/>
        <v>5</v>
      </c>
      <c r="H22" s="86">
        <f t="shared" si="5"/>
        <v>1734</v>
      </c>
      <c r="I22" s="86">
        <f t="shared" si="5"/>
        <v>164</v>
      </c>
      <c r="J22" s="86">
        <f t="shared" si="5"/>
        <v>1898</v>
      </c>
      <c r="K22" s="85">
        <f t="shared" si="3"/>
        <v>8.6</v>
      </c>
      <c r="L22" s="84">
        <f t="shared" si="4"/>
        <v>12.2</v>
      </c>
    </row>
    <row r="23" spans="2:12" ht="14.45" customHeight="1" thickTop="1" x14ac:dyDescent="0.15">
      <c r="B23" s="107" t="s">
        <v>101</v>
      </c>
      <c r="C23" s="106"/>
      <c r="D23" s="105">
        <f>SUM('【断面別】自動車交通量(A断面流入)'!D23,'【断面別】自動車交通量(B断面流入)'!D23,'【断面別】自動車交通量(C断面流入)'!D23,'【断面別】自動車交通量(D断面流入)'!D23)</f>
        <v>242</v>
      </c>
      <c r="E23" s="104">
        <f>SUM('【断面別】自動車交通量(A断面流入)'!E23,'【断面別】自動車交通量(B断面流入)'!E23,'【断面別】自動車交通量(C断面流入)'!E23,'【断面別】自動車交通量(D断面流入)'!E23)</f>
        <v>65</v>
      </c>
      <c r="F23" s="104">
        <f>SUM('【断面別】自動車交通量(A断面流入)'!F23,'【断面別】自動車交通量(B断面流入)'!F23,'【断面別】自動車交通量(C断面流入)'!F23,'【断面別】自動車交通量(D断面流入)'!F23)</f>
        <v>33</v>
      </c>
      <c r="G23" s="104">
        <f>SUM('【断面別】自動車交通量(A断面流入)'!G23,'【断面別】自動車交通量(B断面流入)'!G23,'【断面別】自動車交通量(C断面流入)'!G23,'【断面別】自動車交通量(D断面流入)'!G23)</f>
        <v>3</v>
      </c>
      <c r="H23" s="104">
        <f t="shared" ref="H23:H28" si="6">SUM(D23:E23)</f>
        <v>307</v>
      </c>
      <c r="I23" s="104">
        <f t="shared" ref="I23:I28" si="7">SUM(F23:G23)</f>
        <v>36</v>
      </c>
      <c r="J23" s="104">
        <f t="shared" ref="J23:J28" si="8">SUM(H23:I23)</f>
        <v>343</v>
      </c>
      <c r="K23" s="103">
        <f t="shared" si="3"/>
        <v>10.5</v>
      </c>
      <c r="L23" s="102">
        <f t="shared" si="4"/>
        <v>2.2000000000000002</v>
      </c>
    </row>
    <row r="24" spans="2:12" ht="14.45" customHeight="1" x14ac:dyDescent="0.15">
      <c r="B24" s="101" t="s">
        <v>100</v>
      </c>
      <c r="C24" s="100"/>
      <c r="D24" s="99">
        <f>SUM('【断面別】自動車交通量(A断面流入)'!D24,'【断面別】自動車交通量(B断面流入)'!D24,'【断面別】自動車交通量(C断面流入)'!D24,'【断面別】自動車交通量(D断面流入)'!D24)</f>
        <v>245</v>
      </c>
      <c r="E24" s="98">
        <f>SUM('【断面別】自動車交通量(A断面流入)'!E24,'【断面別】自動車交通量(B断面流入)'!E24,'【断面別】自動車交通量(C断面流入)'!E24,'【断面別】自動車交通量(D断面流入)'!E24)</f>
        <v>50</v>
      </c>
      <c r="F24" s="98">
        <f>SUM('【断面別】自動車交通量(A断面流入)'!F24,'【断面別】自動車交通量(B断面流入)'!F24,'【断面別】自動車交通量(C断面流入)'!F24,'【断面別】自動車交通量(D断面流入)'!F24)</f>
        <v>34</v>
      </c>
      <c r="G24" s="98">
        <f>SUM('【断面別】自動車交通量(A断面流入)'!G24,'【断面別】自動車交通量(B断面流入)'!G24,'【断面別】自動車交通量(C断面流入)'!G24,'【断面別】自動車交通量(D断面流入)'!G24)</f>
        <v>1</v>
      </c>
      <c r="H24" s="98">
        <f t="shared" si="6"/>
        <v>295</v>
      </c>
      <c r="I24" s="98">
        <f t="shared" si="7"/>
        <v>35</v>
      </c>
      <c r="J24" s="98">
        <f t="shared" si="8"/>
        <v>330</v>
      </c>
      <c r="K24" s="97">
        <f t="shared" si="3"/>
        <v>10.6</v>
      </c>
      <c r="L24" s="96">
        <f t="shared" si="4"/>
        <v>2.1</v>
      </c>
    </row>
    <row r="25" spans="2:12" ht="14.45" customHeight="1" x14ac:dyDescent="0.15">
      <c r="B25" s="101" t="s">
        <v>99</v>
      </c>
      <c r="C25" s="100"/>
      <c r="D25" s="99">
        <f>SUM('【断面別】自動車交通量(A断面流入)'!D25,'【断面別】自動車交通量(B断面流入)'!D25,'【断面別】自動車交通量(C断面流入)'!D25,'【断面別】自動車交通量(D断面流入)'!D25)</f>
        <v>183</v>
      </c>
      <c r="E25" s="98">
        <f>SUM('【断面別】自動車交通量(A断面流入)'!E25,'【断面別】自動車交通量(B断面流入)'!E25,'【断面別】自動車交通量(C断面流入)'!E25,'【断面別】自動車交通量(D断面流入)'!E25)</f>
        <v>33</v>
      </c>
      <c r="F25" s="98">
        <f>SUM('【断面別】自動車交通量(A断面流入)'!F25,'【断面別】自動車交通量(B断面流入)'!F25,'【断面別】自動車交通量(C断面流入)'!F25,'【断面別】自動車交通量(D断面流入)'!F25)</f>
        <v>27</v>
      </c>
      <c r="G25" s="98">
        <f>SUM('【断面別】自動車交通量(A断面流入)'!G25,'【断面別】自動車交通量(B断面流入)'!G25,'【断面別】自動車交通量(C断面流入)'!G25,'【断面別】自動車交通量(D断面流入)'!G25)</f>
        <v>1</v>
      </c>
      <c r="H25" s="98">
        <f t="shared" si="6"/>
        <v>216</v>
      </c>
      <c r="I25" s="98">
        <f t="shared" si="7"/>
        <v>28</v>
      </c>
      <c r="J25" s="98">
        <f t="shared" si="8"/>
        <v>244</v>
      </c>
      <c r="K25" s="97">
        <f t="shared" si="3"/>
        <v>11.5</v>
      </c>
      <c r="L25" s="96">
        <f t="shared" si="4"/>
        <v>1.6</v>
      </c>
    </row>
    <row r="26" spans="2:12" ht="14.45" customHeight="1" x14ac:dyDescent="0.15">
      <c r="B26" s="101" t="s">
        <v>98</v>
      </c>
      <c r="C26" s="100"/>
      <c r="D26" s="99">
        <f>SUM('【断面別】自動車交通量(A断面流入)'!D26,'【断面別】自動車交通量(B断面流入)'!D26,'【断面別】自動車交通量(C断面流入)'!D26,'【断面別】自動車交通量(D断面流入)'!D26)</f>
        <v>229</v>
      </c>
      <c r="E26" s="98">
        <f>SUM('【断面別】自動車交通量(A断面流入)'!E26,'【断面別】自動車交通量(B断面流入)'!E26,'【断面別】自動車交通量(C断面流入)'!E26,'【断面別】自動車交通量(D断面流入)'!E26)</f>
        <v>51</v>
      </c>
      <c r="F26" s="98">
        <f>SUM('【断面別】自動車交通量(A断面流入)'!F26,'【断面別】自動車交通量(B断面流入)'!F26,'【断面別】自動車交通量(C断面流入)'!F26,'【断面別】自動車交通量(D断面流入)'!F26)</f>
        <v>35</v>
      </c>
      <c r="G26" s="98">
        <f>SUM('【断面別】自動車交通量(A断面流入)'!G26,'【断面別】自動車交通量(B断面流入)'!G26,'【断面別】自動車交通量(C断面流入)'!G26,'【断面別】自動車交通量(D断面流入)'!G26)</f>
        <v>3</v>
      </c>
      <c r="H26" s="98">
        <f t="shared" si="6"/>
        <v>280</v>
      </c>
      <c r="I26" s="98">
        <f t="shared" si="7"/>
        <v>38</v>
      </c>
      <c r="J26" s="98">
        <f t="shared" si="8"/>
        <v>318</v>
      </c>
      <c r="K26" s="97">
        <f t="shared" si="3"/>
        <v>11.9</v>
      </c>
      <c r="L26" s="96">
        <f t="shared" si="4"/>
        <v>2</v>
      </c>
    </row>
    <row r="27" spans="2:12" ht="14.45" customHeight="1" x14ac:dyDescent="0.15">
      <c r="B27" s="101" t="s">
        <v>97</v>
      </c>
      <c r="C27" s="100"/>
      <c r="D27" s="99">
        <f>SUM('【断面別】自動車交通量(A断面流入)'!D27,'【断面別】自動車交通量(B断面流入)'!D27,'【断面別】自動車交通量(C断面流入)'!D27,'【断面別】自動車交通量(D断面流入)'!D27)</f>
        <v>188</v>
      </c>
      <c r="E27" s="98">
        <f>SUM('【断面別】自動車交通量(A断面流入)'!E27,'【断面別】自動車交通量(B断面流入)'!E27,'【断面別】自動車交通量(C断面流入)'!E27,'【断面別】自動車交通量(D断面流入)'!E27)</f>
        <v>49</v>
      </c>
      <c r="F27" s="98">
        <f>SUM('【断面別】自動車交通量(A断面流入)'!F27,'【断面別】自動車交通量(B断面流入)'!F27,'【断面別】自動車交通量(C断面流入)'!F27,'【断面別】自動車交通量(D断面流入)'!F27)</f>
        <v>38</v>
      </c>
      <c r="G27" s="98">
        <f>SUM('【断面別】自動車交通量(A断面流入)'!G27,'【断面別】自動車交通量(B断面流入)'!G27,'【断面別】自動車交通量(C断面流入)'!G27,'【断面別】自動車交通量(D断面流入)'!G27)</f>
        <v>0</v>
      </c>
      <c r="H27" s="98">
        <f t="shared" si="6"/>
        <v>237</v>
      </c>
      <c r="I27" s="98">
        <f t="shared" si="7"/>
        <v>38</v>
      </c>
      <c r="J27" s="98">
        <f t="shared" si="8"/>
        <v>275</v>
      </c>
      <c r="K27" s="97">
        <f t="shared" si="3"/>
        <v>13.8</v>
      </c>
      <c r="L27" s="96">
        <f t="shared" si="4"/>
        <v>1.8</v>
      </c>
    </row>
    <row r="28" spans="2:12" ht="14.45" customHeight="1" x14ac:dyDescent="0.15">
      <c r="B28" s="95" t="s">
        <v>186</v>
      </c>
      <c r="C28" s="94"/>
      <c r="D28" s="93">
        <f>SUM('【断面別】自動車交通量(A断面流入)'!D28,'【断面別】自動車交通量(B断面流入)'!D28,'【断面別】自動車交通量(C断面流入)'!D28,'【断面別】自動車交通量(D断面流入)'!D28)</f>
        <v>127</v>
      </c>
      <c r="E28" s="92">
        <f>SUM('【断面別】自動車交通量(A断面流入)'!E28,'【断面別】自動車交通量(B断面流入)'!E28,'【断面別】自動車交通量(C断面流入)'!E28,'【断面別】自動車交通量(D断面流入)'!E28)</f>
        <v>34</v>
      </c>
      <c r="F28" s="92">
        <f>SUM('【断面別】自動車交通量(A断面流入)'!F28,'【断面別】自動車交通量(B断面流入)'!F28,'【断面別】自動車交通量(C断面流入)'!F28,'【断面別】自動車交通量(D断面流入)'!F28)</f>
        <v>41</v>
      </c>
      <c r="G28" s="92">
        <f>SUM('【断面別】自動車交通量(A断面流入)'!G28,'【断面別】自動車交通量(B断面流入)'!G28,'【断面別】自動車交通量(C断面流入)'!G28,'【断面別】自動車交通量(D断面流入)'!G28)</f>
        <v>0</v>
      </c>
      <c r="H28" s="92">
        <f t="shared" si="6"/>
        <v>161</v>
      </c>
      <c r="I28" s="92">
        <f t="shared" si="7"/>
        <v>41</v>
      </c>
      <c r="J28" s="92">
        <f t="shared" si="8"/>
        <v>202</v>
      </c>
      <c r="K28" s="91">
        <f t="shared" si="3"/>
        <v>20.3</v>
      </c>
      <c r="L28" s="90">
        <f t="shared" si="4"/>
        <v>1.3</v>
      </c>
    </row>
    <row r="29" spans="2:12" ht="14.45" customHeight="1" thickBot="1" x14ac:dyDescent="0.2">
      <c r="B29" s="89" t="s">
        <v>95</v>
      </c>
      <c r="C29" s="88"/>
      <c r="D29" s="87">
        <f t="shared" ref="D29:J29" si="9">SUBTOTAL(9,D23:D28)</f>
        <v>1214</v>
      </c>
      <c r="E29" s="86">
        <f t="shared" si="9"/>
        <v>282</v>
      </c>
      <c r="F29" s="86">
        <f t="shared" si="9"/>
        <v>208</v>
      </c>
      <c r="G29" s="86">
        <f t="shared" si="9"/>
        <v>8</v>
      </c>
      <c r="H29" s="86">
        <f t="shared" si="9"/>
        <v>1496</v>
      </c>
      <c r="I29" s="86">
        <f t="shared" si="9"/>
        <v>216</v>
      </c>
      <c r="J29" s="86">
        <f t="shared" si="9"/>
        <v>1712</v>
      </c>
      <c r="K29" s="85">
        <f t="shared" si="3"/>
        <v>12.6</v>
      </c>
      <c r="L29" s="84">
        <f t="shared" si="4"/>
        <v>11</v>
      </c>
    </row>
    <row r="30" spans="2:12" ht="14.45" customHeight="1" thickTop="1" x14ac:dyDescent="0.15">
      <c r="B30" s="115" t="s">
        <v>185</v>
      </c>
      <c r="C30" s="114"/>
      <c r="D30" s="81">
        <f>SUM('【断面別】自動車交通量(A断面流入)'!D30,'【断面別】自動車交通量(B断面流入)'!D30,'【断面別】自動車交通量(C断面流入)'!D30,'【断面別】自動車交通量(D断面流入)'!D30)</f>
        <v>760</v>
      </c>
      <c r="E30" s="80">
        <f>SUM('【断面別】自動車交通量(A断面流入)'!E30,'【断面別】自動車交通量(B断面流入)'!E30,'【断面別】自動車交通量(C断面流入)'!E30,'【断面別】自動車交通量(D断面流入)'!E30)</f>
        <v>212</v>
      </c>
      <c r="F30" s="80">
        <f>SUM('【断面別】自動車交通量(A断面流入)'!F30,'【断面別】自動車交通量(B断面流入)'!F30,'【断面別】自動車交通量(C断面流入)'!F30,'【断面別】自動車交通量(D断面流入)'!F30)</f>
        <v>259</v>
      </c>
      <c r="G30" s="80">
        <f>SUM('【断面別】自動車交通量(A断面流入)'!G30,'【断面別】自動車交通量(B断面流入)'!G30,'【断面別】自動車交通量(C断面流入)'!G30,'【断面別】自動車交通量(D断面流入)'!G30)</f>
        <v>6</v>
      </c>
      <c r="H30" s="80">
        <f t="shared" ref="H30:H43" si="10">SUM(D30:E30)</f>
        <v>972</v>
      </c>
      <c r="I30" s="80">
        <f t="shared" ref="I30:I43" si="11">SUM(F30:G30)</f>
        <v>265</v>
      </c>
      <c r="J30" s="80">
        <f t="shared" ref="J30:J43" si="12">SUM(H30:I30)</f>
        <v>1237</v>
      </c>
      <c r="K30" s="79">
        <f t="shared" si="3"/>
        <v>21.4</v>
      </c>
      <c r="L30" s="78">
        <f t="shared" si="4"/>
        <v>8</v>
      </c>
    </row>
    <row r="31" spans="2:12" ht="14.45" customHeight="1" x14ac:dyDescent="0.15">
      <c r="B31" s="113" t="s">
        <v>184</v>
      </c>
      <c r="C31" s="112"/>
      <c r="D31" s="111">
        <f>SUM('【断面別】自動車交通量(A断面流入)'!D31,'【断面別】自動車交通量(B断面流入)'!D31,'【断面別】自動車交通量(C断面流入)'!D31,'【断面別】自動車交通量(D断面流入)'!D31)</f>
        <v>633</v>
      </c>
      <c r="E31" s="110">
        <f>SUM('【断面別】自動車交通量(A断面流入)'!E31,'【断面別】自動車交通量(B断面流入)'!E31,'【断面別】自動車交通量(C断面流入)'!E31,'【断面別】自動車交通量(D断面流入)'!E31)</f>
        <v>234</v>
      </c>
      <c r="F31" s="110">
        <f>SUM('【断面別】自動車交通量(A断面流入)'!F31,'【断面別】自動車交通量(B断面流入)'!F31,'【断面別】自動車交通量(C断面流入)'!F31,'【断面別】自動車交通量(D断面流入)'!F31)</f>
        <v>246</v>
      </c>
      <c r="G31" s="110">
        <f>SUM('【断面別】自動車交通量(A断面流入)'!G31,'【断面別】自動車交通量(B断面流入)'!G31,'【断面別】自動車交通量(C断面流入)'!G31,'【断面別】自動車交通量(D断面流入)'!G31)</f>
        <v>6</v>
      </c>
      <c r="H31" s="110">
        <f t="shared" si="10"/>
        <v>867</v>
      </c>
      <c r="I31" s="110">
        <f t="shared" si="11"/>
        <v>252</v>
      </c>
      <c r="J31" s="110">
        <f t="shared" si="12"/>
        <v>1119</v>
      </c>
      <c r="K31" s="109">
        <f t="shared" si="3"/>
        <v>22.5</v>
      </c>
      <c r="L31" s="108">
        <f t="shared" si="4"/>
        <v>7.2</v>
      </c>
    </row>
    <row r="32" spans="2:12" ht="14.45" customHeight="1" x14ac:dyDescent="0.15">
      <c r="B32" s="113" t="s">
        <v>183</v>
      </c>
      <c r="C32" s="112"/>
      <c r="D32" s="111">
        <f>SUM('【断面別】自動車交通量(A断面流入)'!D32,'【断面別】自動車交通量(B断面流入)'!D32,'【断面別】自動車交通量(C断面流入)'!D32,'【断面別】自動車交通量(D断面流入)'!D32)</f>
        <v>538</v>
      </c>
      <c r="E32" s="110">
        <f>SUM('【断面別】自動車交通量(A断面流入)'!E32,'【断面別】自動車交通量(B断面流入)'!E32,'【断面別】自動車交通量(C断面流入)'!E32,'【断面別】自動車交通量(D断面流入)'!E32)</f>
        <v>176</v>
      </c>
      <c r="F32" s="110">
        <f>SUM('【断面別】自動車交通量(A断面流入)'!F32,'【断面別】自動車交通量(B断面流入)'!F32,'【断面別】自動車交通量(C断面流入)'!F32,'【断面別】自動車交通量(D断面流入)'!F32)</f>
        <v>203</v>
      </c>
      <c r="G32" s="110">
        <f>SUM('【断面別】自動車交通量(A断面流入)'!G32,'【断面別】自動車交通量(B断面流入)'!G32,'【断面別】自動車交通量(C断面流入)'!G32,'【断面別】自動車交通量(D断面流入)'!G32)</f>
        <v>1</v>
      </c>
      <c r="H32" s="110">
        <f t="shared" si="10"/>
        <v>714</v>
      </c>
      <c r="I32" s="110">
        <f t="shared" si="11"/>
        <v>204</v>
      </c>
      <c r="J32" s="110">
        <f t="shared" si="12"/>
        <v>918</v>
      </c>
      <c r="K32" s="109">
        <f t="shared" si="3"/>
        <v>22.2</v>
      </c>
      <c r="L32" s="108">
        <f t="shared" si="4"/>
        <v>5.9</v>
      </c>
    </row>
    <row r="33" spans="2:12" ht="14.45" customHeight="1" x14ac:dyDescent="0.15">
      <c r="B33" s="113" t="s">
        <v>182</v>
      </c>
      <c r="C33" s="112"/>
      <c r="D33" s="111">
        <f>SUM('【断面別】自動車交通量(A断面流入)'!D33,'【断面別】自動車交通量(B断面流入)'!D33,'【断面別】自動車交通量(C断面流入)'!D33,'【断面別】自動車交通量(D断面流入)'!D33)</f>
        <v>614</v>
      </c>
      <c r="E33" s="110">
        <f>SUM('【断面別】自動車交通量(A断面流入)'!E33,'【断面別】自動車交通量(B断面流入)'!E33,'【断面別】自動車交通量(C断面流入)'!E33,'【断面別】自動車交通量(D断面流入)'!E33)</f>
        <v>156</v>
      </c>
      <c r="F33" s="110">
        <f>SUM('【断面別】自動車交通量(A断面流入)'!F33,'【断面別】自動車交通量(B断面流入)'!F33,'【断面別】自動車交通量(C断面流入)'!F33,'【断面別】自動車交通量(D断面流入)'!F33)</f>
        <v>193</v>
      </c>
      <c r="G33" s="110">
        <f>SUM('【断面別】自動車交通量(A断面流入)'!G33,'【断面別】自動車交通量(B断面流入)'!G33,'【断面別】自動車交通量(C断面流入)'!G33,'【断面別】自動車交通量(D断面流入)'!G33)</f>
        <v>4</v>
      </c>
      <c r="H33" s="110">
        <f t="shared" si="10"/>
        <v>770</v>
      </c>
      <c r="I33" s="110">
        <f t="shared" si="11"/>
        <v>197</v>
      </c>
      <c r="J33" s="110">
        <f t="shared" si="12"/>
        <v>967</v>
      </c>
      <c r="K33" s="109">
        <f t="shared" si="3"/>
        <v>20.399999999999999</v>
      </c>
      <c r="L33" s="108">
        <f t="shared" si="4"/>
        <v>6.2</v>
      </c>
    </row>
    <row r="34" spans="2:12" ht="14.45" customHeight="1" x14ac:dyDescent="0.15">
      <c r="B34" s="113" t="s">
        <v>181</v>
      </c>
      <c r="C34" s="112"/>
      <c r="D34" s="111">
        <f>SUM('【断面別】自動車交通量(A断面流入)'!D34,'【断面別】自動車交通量(B断面流入)'!D34,'【断面別】自動車交通量(C断面流入)'!D34,'【断面別】自動車交通量(D断面流入)'!D34)</f>
        <v>580</v>
      </c>
      <c r="E34" s="110">
        <f>SUM('【断面別】自動車交通量(A断面流入)'!E34,'【断面別】自動車交通量(B断面流入)'!E34,'【断面別】自動車交通量(C断面流入)'!E34,'【断面別】自動車交通量(D断面流入)'!E34)</f>
        <v>213</v>
      </c>
      <c r="F34" s="110">
        <f>SUM('【断面別】自動車交通量(A断面流入)'!F34,'【断面別】自動車交通量(B断面流入)'!F34,'【断面別】自動車交通量(C断面流入)'!F34,'【断面別】自動車交通量(D断面流入)'!F34)</f>
        <v>184</v>
      </c>
      <c r="G34" s="110">
        <f>SUM('【断面別】自動車交通量(A断面流入)'!G34,'【断面別】自動車交通量(B断面流入)'!G34,'【断面別】自動車交通量(C断面流入)'!G34,'【断面別】自動車交通量(D断面流入)'!G34)</f>
        <v>4</v>
      </c>
      <c r="H34" s="110">
        <f t="shared" si="10"/>
        <v>793</v>
      </c>
      <c r="I34" s="110">
        <f t="shared" si="11"/>
        <v>188</v>
      </c>
      <c r="J34" s="110">
        <f t="shared" si="12"/>
        <v>981</v>
      </c>
      <c r="K34" s="109">
        <f t="shared" si="3"/>
        <v>19.2</v>
      </c>
      <c r="L34" s="108">
        <f t="shared" si="4"/>
        <v>6.3</v>
      </c>
    </row>
    <row r="35" spans="2:12" ht="14.45" customHeight="1" x14ac:dyDescent="0.15">
      <c r="B35" s="113" t="s">
        <v>180</v>
      </c>
      <c r="C35" s="112"/>
      <c r="D35" s="111">
        <f>SUM('【断面別】自動車交通量(A断面流入)'!D35,'【断面別】自動車交通量(B断面流入)'!D35,'【断面別】自動車交通量(C断面流入)'!D35,'【断面別】自動車交通量(D断面流入)'!D35)</f>
        <v>689</v>
      </c>
      <c r="E35" s="110">
        <f>SUM('【断面別】自動車交通量(A断面流入)'!E35,'【断面別】自動車交通量(B断面流入)'!E35,'【断面別】自動車交通量(C断面流入)'!E35,'【断面別】自動車交通量(D断面流入)'!E35)</f>
        <v>234</v>
      </c>
      <c r="F35" s="110">
        <f>SUM('【断面別】自動車交通量(A断面流入)'!F35,'【断面別】自動車交通量(B断面流入)'!F35,'【断面別】自動車交通量(C断面流入)'!F35,'【断面別】自動車交通量(D断面流入)'!F35)</f>
        <v>220</v>
      </c>
      <c r="G35" s="110">
        <f>SUM('【断面別】自動車交通量(A断面流入)'!G35,'【断面別】自動車交通量(B断面流入)'!G35,'【断面別】自動車交通量(C断面流入)'!G35,'【断面別】自動車交通量(D断面流入)'!G35)</f>
        <v>8</v>
      </c>
      <c r="H35" s="110">
        <f t="shared" si="10"/>
        <v>923</v>
      </c>
      <c r="I35" s="110">
        <f t="shared" si="11"/>
        <v>228</v>
      </c>
      <c r="J35" s="110">
        <f t="shared" si="12"/>
        <v>1151</v>
      </c>
      <c r="K35" s="109">
        <f t="shared" si="3"/>
        <v>19.8</v>
      </c>
      <c r="L35" s="108">
        <f t="shared" si="4"/>
        <v>7.4</v>
      </c>
    </row>
    <row r="36" spans="2:12" ht="14.45" customHeight="1" x14ac:dyDescent="0.15">
      <c r="B36" s="113" t="s">
        <v>179</v>
      </c>
      <c r="C36" s="112"/>
      <c r="D36" s="111">
        <f>SUM('【断面別】自動車交通量(A断面流入)'!D36,'【断面別】自動車交通量(B断面流入)'!D36,'【断面別】自動車交通量(C断面流入)'!D36,'【断面別】自動車交通量(D断面流入)'!D36)</f>
        <v>762</v>
      </c>
      <c r="E36" s="110">
        <f>SUM('【断面別】自動車交通量(A断面流入)'!E36,'【断面別】自動車交通量(B断面流入)'!E36,'【断面別】自動車交通量(C断面流入)'!E36,'【断面別】自動車交通量(D断面流入)'!E36)</f>
        <v>213</v>
      </c>
      <c r="F36" s="110">
        <f>SUM('【断面別】自動車交通量(A断面流入)'!F36,'【断面別】自動車交通量(B断面流入)'!F36,'【断面別】自動車交通量(C断面流入)'!F36,'【断面別】自動車交通量(D断面流入)'!F36)</f>
        <v>221</v>
      </c>
      <c r="G36" s="110">
        <f>SUM('【断面別】自動車交通量(A断面流入)'!G36,'【断面別】自動車交通量(B断面流入)'!G36,'【断面別】自動車交通量(C断面流入)'!G36,'【断面別】自動車交通量(D断面流入)'!G36)</f>
        <v>3</v>
      </c>
      <c r="H36" s="110">
        <f t="shared" si="10"/>
        <v>975</v>
      </c>
      <c r="I36" s="110">
        <f t="shared" si="11"/>
        <v>224</v>
      </c>
      <c r="J36" s="110">
        <f t="shared" si="12"/>
        <v>1199</v>
      </c>
      <c r="K36" s="109">
        <f t="shared" si="3"/>
        <v>18.7</v>
      </c>
      <c r="L36" s="108">
        <f t="shared" si="4"/>
        <v>7.7</v>
      </c>
    </row>
    <row r="37" spans="2:12" ht="14.45" customHeight="1" x14ac:dyDescent="0.15">
      <c r="B37" s="113" t="s">
        <v>178</v>
      </c>
      <c r="C37" s="112"/>
      <c r="D37" s="111">
        <f>SUM('【断面別】自動車交通量(A断面流入)'!D37,'【断面別】自動車交通量(B断面流入)'!D37,'【断面別】自動車交通量(C断面流入)'!D37,'【断面別】自動車交通量(D断面流入)'!D37)</f>
        <v>887</v>
      </c>
      <c r="E37" s="110">
        <f>SUM('【断面別】自動車交通量(A断面流入)'!E37,'【断面別】自動車交通量(B断面流入)'!E37,'【断面別】自動車交通量(C断面流入)'!E37,'【断面別】自動車交通量(D断面流入)'!E37)</f>
        <v>304</v>
      </c>
      <c r="F37" s="110">
        <f>SUM('【断面別】自動車交通量(A断面流入)'!F37,'【断面別】自動車交通量(B断面流入)'!F37,'【断面別】自動車交通量(C断面流入)'!F37,'【断面別】自動車交通量(D断面流入)'!F37)</f>
        <v>221</v>
      </c>
      <c r="G37" s="110">
        <f>SUM('【断面別】自動車交通量(A断面流入)'!G37,'【断面別】自動車交通量(B断面流入)'!G37,'【断面別】自動車交通量(C断面流入)'!G37,'【断面別】自動車交通量(D断面流入)'!G37)</f>
        <v>3</v>
      </c>
      <c r="H37" s="110">
        <f t="shared" si="10"/>
        <v>1191</v>
      </c>
      <c r="I37" s="110">
        <f t="shared" si="11"/>
        <v>224</v>
      </c>
      <c r="J37" s="110">
        <f t="shared" si="12"/>
        <v>1415</v>
      </c>
      <c r="K37" s="109">
        <f t="shared" si="3"/>
        <v>15.8</v>
      </c>
      <c r="L37" s="108">
        <f t="shared" si="4"/>
        <v>9.1</v>
      </c>
    </row>
    <row r="38" spans="2:12" ht="14.45" customHeight="1" x14ac:dyDescent="0.15">
      <c r="B38" s="107" t="s">
        <v>86</v>
      </c>
      <c r="C38" s="106"/>
      <c r="D38" s="105">
        <f>SUM('【断面別】自動車交通量(A断面流入)'!D38,'【断面別】自動車交通量(B断面流入)'!D38,'【断面別】自動車交通量(C断面流入)'!D38,'【断面別】自動車交通量(D断面流入)'!D38)</f>
        <v>155</v>
      </c>
      <c r="E38" s="104">
        <f>SUM('【断面別】自動車交通量(A断面流入)'!E38,'【断面別】自動車交通量(B断面流入)'!E38,'【断面別】自動車交通量(C断面流入)'!E38,'【断面別】自動車交通量(D断面流入)'!E38)</f>
        <v>62</v>
      </c>
      <c r="F38" s="104">
        <f>SUM('【断面別】自動車交通量(A断面流入)'!F38,'【断面別】自動車交通量(B断面流入)'!F38,'【断面別】自動車交通量(C断面流入)'!F38,'【断面別】自動車交通量(D断面流入)'!F38)</f>
        <v>37</v>
      </c>
      <c r="G38" s="104">
        <f>SUM('【断面別】自動車交通量(A断面流入)'!G38,'【断面別】自動車交通量(B断面流入)'!G38,'【断面別】自動車交通量(C断面流入)'!G38,'【断面別】自動車交通量(D断面流入)'!G38)</f>
        <v>1</v>
      </c>
      <c r="H38" s="104">
        <f t="shared" si="10"/>
        <v>217</v>
      </c>
      <c r="I38" s="104">
        <f t="shared" si="11"/>
        <v>38</v>
      </c>
      <c r="J38" s="104">
        <f t="shared" si="12"/>
        <v>255</v>
      </c>
      <c r="K38" s="103">
        <f t="shared" si="3"/>
        <v>14.9</v>
      </c>
      <c r="L38" s="102">
        <f t="shared" si="4"/>
        <v>1.6</v>
      </c>
    </row>
    <row r="39" spans="2:12" ht="14.45" customHeight="1" x14ac:dyDescent="0.15">
      <c r="B39" s="101" t="s">
        <v>85</v>
      </c>
      <c r="C39" s="100"/>
      <c r="D39" s="99">
        <f>SUM('【断面別】自動車交通量(A断面流入)'!D39,'【断面別】自動車交通量(B断面流入)'!D39,'【断面別】自動車交通量(C断面流入)'!D39,'【断面別】自動車交通量(D断面流入)'!D39)</f>
        <v>141</v>
      </c>
      <c r="E39" s="98">
        <f>SUM('【断面別】自動車交通量(A断面流入)'!E39,'【断面別】自動車交通量(B断面流入)'!E39,'【断面別】自動車交通量(C断面流入)'!E39,'【断面別】自動車交通量(D断面流入)'!E39)</f>
        <v>65</v>
      </c>
      <c r="F39" s="98">
        <f>SUM('【断面別】自動車交通量(A断面流入)'!F39,'【断面別】自動車交通量(B断面流入)'!F39,'【断面別】自動車交通量(C断面流入)'!F39,'【断面別】自動車交通量(D断面流入)'!F39)</f>
        <v>26</v>
      </c>
      <c r="G39" s="98">
        <f>SUM('【断面別】自動車交通量(A断面流入)'!G39,'【断面別】自動車交通量(B断面流入)'!G39,'【断面別】自動車交通量(C断面流入)'!G39,'【断面別】自動車交通量(D断面流入)'!G39)</f>
        <v>2</v>
      </c>
      <c r="H39" s="98">
        <f t="shared" si="10"/>
        <v>206</v>
      </c>
      <c r="I39" s="98">
        <f t="shared" si="11"/>
        <v>28</v>
      </c>
      <c r="J39" s="98">
        <f t="shared" si="12"/>
        <v>234</v>
      </c>
      <c r="K39" s="97">
        <f t="shared" si="3"/>
        <v>12</v>
      </c>
      <c r="L39" s="96">
        <f t="shared" si="4"/>
        <v>1.5</v>
      </c>
    </row>
    <row r="40" spans="2:12" ht="14.45" customHeight="1" x14ac:dyDescent="0.15">
      <c r="B40" s="101" t="s">
        <v>84</v>
      </c>
      <c r="C40" s="100"/>
      <c r="D40" s="99">
        <f>SUM('【断面別】自動車交通量(A断面流入)'!D40,'【断面別】自動車交通量(B断面流入)'!D40,'【断面別】自動車交通量(C断面流入)'!D40,'【断面別】自動車交通量(D断面流入)'!D40)</f>
        <v>188</v>
      </c>
      <c r="E40" s="98">
        <f>SUM('【断面別】自動車交通量(A断面流入)'!E40,'【断面別】自動車交通量(B断面流入)'!E40,'【断面別】自動車交通量(C断面流入)'!E40,'【断面別】自動車交通量(D断面流入)'!E40)</f>
        <v>40</v>
      </c>
      <c r="F40" s="98">
        <f>SUM('【断面別】自動車交通量(A断面流入)'!F40,'【断面別】自動車交通量(B断面流入)'!F40,'【断面別】自動車交通量(C断面流入)'!F40,'【断面別】自動車交通量(D断面流入)'!F40)</f>
        <v>17</v>
      </c>
      <c r="G40" s="98">
        <f>SUM('【断面別】自動車交通量(A断面流入)'!G40,'【断面別】自動車交通量(B断面流入)'!G40,'【断面別】自動車交通量(C断面流入)'!G40,'【断面別】自動車交通量(D断面流入)'!G40)</f>
        <v>1</v>
      </c>
      <c r="H40" s="98">
        <f t="shared" si="10"/>
        <v>228</v>
      </c>
      <c r="I40" s="98">
        <f t="shared" si="11"/>
        <v>18</v>
      </c>
      <c r="J40" s="98">
        <f t="shared" si="12"/>
        <v>246</v>
      </c>
      <c r="K40" s="97">
        <f t="shared" si="3"/>
        <v>7.3</v>
      </c>
      <c r="L40" s="96">
        <f t="shared" si="4"/>
        <v>1.6</v>
      </c>
    </row>
    <row r="41" spans="2:12" ht="14.45" customHeight="1" x14ac:dyDescent="0.15">
      <c r="B41" s="101" t="s">
        <v>83</v>
      </c>
      <c r="C41" s="100"/>
      <c r="D41" s="99">
        <f>SUM('【断面別】自動車交通量(A断面流入)'!D41,'【断面別】自動車交通量(B断面流入)'!D41,'【断面別】自動車交通量(C断面流入)'!D41,'【断面別】自動車交通量(D断面流入)'!D41)</f>
        <v>178</v>
      </c>
      <c r="E41" s="98">
        <f>SUM('【断面別】自動車交通量(A断面流入)'!E41,'【断面別】自動車交通量(B断面流入)'!E41,'【断面別】自動車交通量(C断面流入)'!E41,'【断面別】自動車交通量(D断面流入)'!E41)</f>
        <v>49</v>
      </c>
      <c r="F41" s="98">
        <f>SUM('【断面別】自動車交通量(A断面流入)'!F41,'【断面別】自動車交通量(B断面流入)'!F41,'【断面別】自動車交通量(C断面流入)'!F41,'【断面別】自動車交通量(D断面流入)'!F41)</f>
        <v>22</v>
      </c>
      <c r="G41" s="98">
        <f>SUM('【断面別】自動車交通量(A断面流入)'!G41,'【断面別】自動車交通量(B断面流入)'!G41,'【断面別】自動車交通量(C断面流入)'!G41,'【断面別】自動車交通量(D断面流入)'!G41)</f>
        <v>0</v>
      </c>
      <c r="H41" s="98">
        <f t="shared" si="10"/>
        <v>227</v>
      </c>
      <c r="I41" s="98">
        <f t="shared" si="11"/>
        <v>22</v>
      </c>
      <c r="J41" s="98">
        <f t="shared" si="12"/>
        <v>249</v>
      </c>
      <c r="K41" s="97">
        <f t="shared" si="3"/>
        <v>8.8000000000000007</v>
      </c>
      <c r="L41" s="96">
        <f t="shared" si="4"/>
        <v>1.6</v>
      </c>
    </row>
    <row r="42" spans="2:12" ht="14.45" customHeight="1" x14ac:dyDescent="0.15">
      <c r="B42" s="101" t="s">
        <v>82</v>
      </c>
      <c r="C42" s="100"/>
      <c r="D42" s="99">
        <f>SUM('【断面別】自動車交通量(A断面流入)'!D42,'【断面別】自動車交通量(B断面流入)'!D42,'【断面別】自動車交通量(C断面流入)'!D42,'【断面別】自動車交通量(D断面流入)'!D42)</f>
        <v>189</v>
      </c>
      <c r="E42" s="98">
        <f>SUM('【断面別】自動車交通量(A断面流入)'!E42,'【断面別】自動車交通量(B断面流入)'!E42,'【断面別】自動車交通量(C断面流入)'!E42,'【断面別】自動車交通量(D断面流入)'!E42)</f>
        <v>44</v>
      </c>
      <c r="F42" s="98">
        <f>SUM('【断面別】自動車交通量(A断面流入)'!F42,'【断面別】自動車交通量(B断面流入)'!F42,'【断面別】自動車交通量(C断面流入)'!F42,'【断面別】自動車交通量(D断面流入)'!F42)</f>
        <v>19</v>
      </c>
      <c r="G42" s="98">
        <f>SUM('【断面別】自動車交通量(A断面流入)'!G42,'【断面別】自動車交通量(B断面流入)'!G42,'【断面別】自動車交通量(C断面流入)'!G42,'【断面別】自動車交通量(D断面流入)'!G42)</f>
        <v>1</v>
      </c>
      <c r="H42" s="98">
        <f t="shared" si="10"/>
        <v>233</v>
      </c>
      <c r="I42" s="98">
        <f t="shared" si="11"/>
        <v>20</v>
      </c>
      <c r="J42" s="98">
        <f t="shared" si="12"/>
        <v>253</v>
      </c>
      <c r="K42" s="97">
        <f t="shared" si="3"/>
        <v>7.9</v>
      </c>
      <c r="L42" s="96">
        <f t="shared" si="4"/>
        <v>1.6</v>
      </c>
    </row>
    <row r="43" spans="2:12" ht="14.45" customHeight="1" x14ac:dyDescent="0.15">
      <c r="B43" s="95" t="s">
        <v>177</v>
      </c>
      <c r="C43" s="94"/>
      <c r="D43" s="93">
        <f>SUM('【断面別】自動車交通量(A断面流入)'!D43,'【断面別】自動車交通量(B断面流入)'!D43,'【断面別】自動車交通量(C断面流入)'!D43,'【断面別】自動車交通量(D断面流入)'!D43)</f>
        <v>182</v>
      </c>
      <c r="E43" s="92">
        <f>SUM('【断面別】自動車交通量(A断面流入)'!E43,'【断面別】自動車交通量(B断面流入)'!E43,'【断面別】自動車交通量(C断面流入)'!E43,'【断面別】自動車交通量(D断面流入)'!E43)</f>
        <v>48</v>
      </c>
      <c r="F43" s="92">
        <f>SUM('【断面別】自動車交通量(A断面流入)'!F43,'【断面別】自動車交通量(B断面流入)'!F43,'【断面別】自動車交通量(C断面流入)'!F43,'【断面別】自動車交通量(D断面流入)'!F43)</f>
        <v>12</v>
      </c>
      <c r="G43" s="92">
        <f>SUM('【断面別】自動車交通量(A断面流入)'!G43,'【断面別】自動車交通量(B断面流入)'!G43,'【断面別】自動車交通量(C断面流入)'!G43,'【断面別】自動車交通量(D断面流入)'!G43)</f>
        <v>2</v>
      </c>
      <c r="H43" s="92">
        <f t="shared" si="10"/>
        <v>230</v>
      </c>
      <c r="I43" s="92">
        <f t="shared" si="11"/>
        <v>14</v>
      </c>
      <c r="J43" s="92">
        <f t="shared" si="12"/>
        <v>244</v>
      </c>
      <c r="K43" s="91">
        <f t="shared" si="3"/>
        <v>5.7</v>
      </c>
      <c r="L43" s="90">
        <f t="shared" si="4"/>
        <v>1.6</v>
      </c>
    </row>
    <row r="44" spans="2:12" ht="14.45" customHeight="1" thickBot="1" x14ac:dyDescent="0.2">
      <c r="B44" s="89" t="s">
        <v>80</v>
      </c>
      <c r="C44" s="88"/>
      <c r="D44" s="87">
        <f t="shared" ref="D44:J44" si="13">SUBTOTAL(9,D38:D43)</f>
        <v>1033</v>
      </c>
      <c r="E44" s="86">
        <f t="shared" si="13"/>
        <v>308</v>
      </c>
      <c r="F44" s="86">
        <f t="shared" si="13"/>
        <v>133</v>
      </c>
      <c r="G44" s="86">
        <f t="shared" si="13"/>
        <v>7</v>
      </c>
      <c r="H44" s="86">
        <f t="shared" si="13"/>
        <v>1341</v>
      </c>
      <c r="I44" s="86">
        <f t="shared" si="13"/>
        <v>140</v>
      </c>
      <c r="J44" s="86">
        <f t="shared" si="13"/>
        <v>1481</v>
      </c>
      <c r="K44" s="85">
        <f t="shared" si="3"/>
        <v>9.5</v>
      </c>
      <c r="L44" s="84">
        <f t="shared" si="4"/>
        <v>9.5</v>
      </c>
    </row>
    <row r="45" spans="2:12" ht="14.45" customHeight="1" thickTop="1" x14ac:dyDescent="0.15">
      <c r="B45" s="107" t="s">
        <v>79</v>
      </c>
      <c r="C45" s="106"/>
      <c r="D45" s="105">
        <f>SUM('【断面別】自動車交通量(A断面流入)'!D45,'【断面別】自動車交通量(B断面流入)'!D45,'【断面別】自動車交通量(C断面流入)'!D45,'【断面別】自動車交通量(D断面流入)'!D45)</f>
        <v>236</v>
      </c>
      <c r="E45" s="104">
        <f>SUM('【断面別】自動車交通量(A断面流入)'!E45,'【断面別】自動車交通量(B断面流入)'!E45,'【断面別】自動車交通量(C断面流入)'!E45,'【断面別】自動車交通量(D断面流入)'!E45)</f>
        <v>45</v>
      </c>
      <c r="F45" s="104">
        <f>SUM('【断面別】自動車交通量(A断面流入)'!F45,'【断面別】自動車交通量(B断面流入)'!F45,'【断面別】自動車交通量(C断面流入)'!F45,'【断面別】自動車交通量(D断面流入)'!F45)</f>
        <v>18</v>
      </c>
      <c r="G45" s="104">
        <f>SUM('【断面別】自動車交通量(A断面流入)'!G45,'【断面別】自動車交通量(B断面流入)'!G45,'【断面別】自動車交通量(C断面流入)'!G45,'【断面別】自動車交通量(D断面流入)'!G45)</f>
        <v>0</v>
      </c>
      <c r="H45" s="104">
        <f t="shared" ref="H45:H50" si="14">SUM(D45:E45)</f>
        <v>281</v>
      </c>
      <c r="I45" s="104">
        <f t="shared" ref="I45:I50" si="15">SUM(F45:G45)</f>
        <v>18</v>
      </c>
      <c r="J45" s="104">
        <f t="shared" ref="J45:J50" si="16">SUM(H45:I45)</f>
        <v>299</v>
      </c>
      <c r="K45" s="103">
        <f t="shared" si="3"/>
        <v>6</v>
      </c>
      <c r="L45" s="102">
        <f t="shared" si="4"/>
        <v>1.9</v>
      </c>
    </row>
    <row r="46" spans="2:12" ht="14.45" customHeight="1" x14ac:dyDescent="0.15">
      <c r="B46" s="101" t="s">
        <v>78</v>
      </c>
      <c r="C46" s="100"/>
      <c r="D46" s="99">
        <f>SUM('【断面別】自動車交通量(A断面流入)'!D46,'【断面別】自動車交通量(B断面流入)'!D46,'【断面別】自動車交通量(C断面流入)'!D46,'【断面別】自動車交通量(D断面流入)'!D46)</f>
        <v>198</v>
      </c>
      <c r="E46" s="98">
        <f>SUM('【断面別】自動車交通量(A断面流入)'!E46,'【断面別】自動車交通量(B断面流入)'!E46,'【断面別】自動車交通量(C断面流入)'!E46,'【断面別】自動車交通量(D断面流入)'!E46)</f>
        <v>42</v>
      </c>
      <c r="F46" s="98">
        <f>SUM('【断面別】自動車交通量(A断面流入)'!F46,'【断面別】自動車交通量(B断面流入)'!F46,'【断面別】自動車交通量(C断面流入)'!F46,'【断面別】自動車交通量(D断面流入)'!F46)</f>
        <v>18</v>
      </c>
      <c r="G46" s="98">
        <f>SUM('【断面別】自動車交通量(A断面流入)'!G46,'【断面別】自動車交通量(B断面流入)'!G46,'【断面別】自動車交通量(C断面流入)'!G46,'【断面別】自動車交通量(D断面流入)'!G46)</f>
        <v>1</v>
      </c>
      <c r="H46" s="98">
        <f t="shared" si="14"/>
        <v>240</v>
      </c>
      <c r="I46" s="98">
        <f t="shared" si="15"/>
        <v>19</v>
      </c>
      <c r="J46" s="98">
        <f t="shared" si="16"/>
        <v>259</v>
      </c>
      <c r="K46" s="97">
        <f t="shared" si="3"/>
        <v>7.3</v>
      </c>
      <c r="L46" s="96">
        <f t="shared" si="4"/>
        <v>1.7</v>
      </c>
    </row>
    <row r="47" spans="2:12" ht="14.45" customHeight="1" x14ac:dyDescent="0.15">
      <c r="B47" s="101" t="s">
        <v>77</v>
      </c>
      <c r="C47" s="100"/>
      <c r="D47" s="99">
        <f>SUM('【断面別】自動車交通量(A断面流入)'!D47,'【断面別】自動車交通量(B断面流入)'!D47,'【断面別】自動車交通量(C断面流入)'!D47,'【断面別】自動車交通量(D断面流入)'!D47)</f>
        <v>200</v>
      </c>
      <c r="E47" s="98">
        <f>SUM('【断面別】自動車交通量(A断面流入)'!E47,'【断面別】自動車交通量(B断面流入)'!E47,'【断面別】自動車交通量(C断面流入)'!E47,'【断面別】自動車交通量(D断面流入)'!E47)</f>
        <v>39</v>
      </c>
      <c r="F47" s="98">
        <f>SUM('【断面別】自動車交通量(A断面流入)'!F47,'【断面別】自動車交通量(B断面流入)'!F47,'【断面別】自動車交通量(C断面流入)'!F47,'【断面別】自動車交通量(D断面流入)'!F47)</f>
        <v>6</v>
      </c>
      <c r="G47" s="98">
        <f>SUM('【断面別】自動車交通量(A断面流入)'!G47,'【断面別】自動車交通量(B断面流入)'!G47,'【断面別】自動車交通量(C断面流入)'!G47,'【断面別】自動車交通量(D断面流入)'!G47)</f>
        <v>0</v>
      </c>
      <c r="H47" s="98">
        <f t="shared" si="14"/>
        <v>239</v>
      </c>
      <c r="I47" s="98">
        <f t="shared" si="15"/>
        <v>6</v>
      </c>
      <c r="J47" s="98">
        <f t="shared" si="16"/>
        <v>245</v>
      </c>
      <c r="K47" s="97">
        <f t="shared" si="3"/>
        <v>2.4</v>
      </c>
      <c r="L47" s="96">
        <f t="shared" si="4"/>
        <v>1.6</v>
      </c>
    </row>
    <row r="48" spans="2:12" ht="14.45" customHeight="1" x14ac:dyDescent="0.15">
      <c r="B48" s="101" t="s">
        <v>76</v>
      </c>
      <c r="C48" s="100"/>
      <c r="D48" s="99">
        <f>SUM('【断面別】自動車交通量(A断面流入)'!D48,'【断面別】自動車交通量(B断面流入)'!D48,'【断面別】自動車交通量(C断面流入)'!D48,'【断面別】自動車交通量(D断面流入)'!D48)</f>
        <v>217</v>
      </c>
      <c r="E48" s="98">
        <f>SUM('【断面別】自動車交通量(A断面流入)'!E48,'【断面別】自動車交通量(B断面流入)'!E48,'【断面別】自動車交通量(C断面流入)'!E48,'【断面別】自動車交通量(D断面流入)'!E48)</f>
        <v>42</v>
      </c>
      <c r="F48" s="98">
        <f>SUM('【断面別】自動車交通量(A断面流入)'!F48,'【断面別】自動車交通量(B断面流入)'!F48,'【断面別】自動車交通量(C断面流入)'!F48,'【断面別】自動車交通量(D断面流入)'!F48)</f>
        <v>18</v>
      </c>
      <c r="G48" s="98">
        <f>SUM('【断面別】自動車交通量(A断面流入)'!G48,'【断面別】自動車交通量(B断面流入)'!G48,'【断面別】自動車交通量(C断面流入)'!G48,'【断面別】自動車交通量(D断面流入)'!G48)</f>
        <v>2</v>
      </c>
      <c r="H48" s="98">
        <f t="shared" si="14"/>
        <v>259</v>
      </c>
      <c r="I48" s="98">
        <f t="shared" si="15"/>
        <v>20</v>
      </c>
      <c r="J48" s="98">
        <f t="shared" si="16"/>
        <v>279</v>
      </c>
      <c r="K48" s="97">
        <f t="shared" si="3"/>
        <v>7.2</v>
      </c>
      <c r="L48" s="96">
        <f t="shared" si="4"/>
        <v>1.8</v>
      </c>
    </row>
    <row r="49" spans="2:13" ht="14.45" customHeight="1" x14ac:dyDescent="0.15">
      <c r="B49" s="101" t="s">
        <v>75</v>
      </c>
      <c r="C49" s="100"/>
      <c r="D49" s="99">
        <f>SUM('【断面別】自動車交通量(A断面流入)'!D49,'【断面別】自動車交通量(B断面流入)'!D49,'【断面別】自動車交通量(C断面流入)'!D49,'【断面別】自動車交通量(D断面流入)'!D49)</f>
        <v>150</v>
      </c>
      <c r="E49" s="98">
        <f>SUM('【断面別】自動車交通量(A断面流入)'!E49,'【断面別】自動車交通量(B断面流入)'!E49,'【断面別】自動車交通量(C断面流入)'!E49,'【断面別】自動車交通量(D断面流入)'!E49)</f>
        <v>29</v>
      </c>
      <c r="F49" s="98">
        <f>SUM('【断面別】自動車交通量(A断面流入)'!F49,'【断面別】自動車交通量(B断面流入)'!F49,'【断面別】自動車交通量(C断面流入)'!F49,'【断面別】自動車交通量(D断面流入)'!F49)</f>
        <v>16</v>
      </c>
      <c r="G49" s="98">
        <f>SUM('【断面別】自動車交通量(A断面流入)'!G49,'【断面別】自動車交通量(B断面流入)'!G49,'【断面別】自動車交通量(C断面流入)'!G49,'【断面別】自動車交通量(D断面流入)'!G49)</f>
        <v>0</v>
      </c>
      <c r="H49" s="98">
        <f t="shared" si="14"/>
        <v>179</v>
      </c>
      <c r="I49" s="98">
        <f t="shared" si="15"/>
        <v>16</v>
      </c>
      <c r="J49" s="98">
        <f t="shared" si="16"/>
        <v>195</v>
      </c>
      <c r="K49" s="97">
        <f t="shared" si="3"/>
        <v>8.1999999999999993</v>
      </c>
      <c r="L49" s="96">
        <f t="shared" si="4"/>
        <v>1.3</v>
      </c>
    </row>
    <row r="50" spans="2:13" ht="14.45" customHeight="1" x14ac:dyDescent="0.15">
      <c r="B50" s="95" t="s">
        <v>176</v>
      </c>
      <c r="C50" s="94"/>
      <c r="D50" s="93">
        <f>SUM('【断面別】自動車交通量(A断面流入)'!D50,'【断面別】自動車交通量(B断面流入)'!D50,'【断面別】自動車交通量(C断面流入)'!D50,'【断面別】自動車交通量(D断面流入)'!D50)</f>
        <v>154</v>
      </c>
      <c r="E50" s="92">
        <f>SUM('【断面別】自動車交通量(A断面流入)'!E50,'【断面別】自動車交通量(B断面流入)'!E50,'【断面別】自動車交通量(C断面流入)'!E50,'【断面別】自動車交通量(D断面流入)'!E50)</f>
        <v>26</v>
      </c>
      <c r="F50" s="92">
        <f>SUM('【断面別】自動車交通量(A断面流入)'!F50,'【断面別】自動車交通量(B断面流入)'!F50,'【断面別】自動車交通量(C断面流入)'!F50,'【断面別】自動車交通量(D断面流入)'!F50)</f>
        <v>15</v>
      </c>
      <c r="G50" s="92">
        <f>SUM('【断面別】自動車交通量(A断面流入)'!G50,'【断面別】自動車交通量(B断面流入)'!G50,'【断面別】自動車交通量(C断面流入)'!G50,'【断面別】自動車交通量(D断面流入)'!G50)</f>
        <v>0</v>
      </c>
      <c r="H50" s="92">
        <f t="shared" si="14"/>
        <v>180</v>
      </c>
      <c r="I50" s="92">
        <f t="shared" si="15"/>
        <v>15</v>
      </c>
      <c r="J50" s="92">
        <f t="shared" si="16"/>
        <v>195</v>
      </c>
      <c r="K50" s="91">
        <f t="shared" si="3"/>
        <v>7.7</v>
      </c>
      <c r="L50" s="90">
        <f t="shared" si="4"/>
        <v>1.3</v>
      </c>
    </row>
    <row r="51" spans="2:13" ht="14.45" customHeight="1" thickBot="1" x14ac:dyDescent="0.2">
      <c r="B51" s="89" t="s">
        <v>73</v>
      </c>
      <c r="C51" s="88"/>
      <c r="D51" s="87">
        <f t="shared" ref="D51:J51" si="17">SUBTOTAL(9,D45:D50)</f>
        <v>1155</v>
      </c>
      <c r="E51" s="86">
        <f t="shared" si="17"/>
        <v>223</v>
      </c>
      <c r="F51" s="86">
        <f t="shared" si="17"/>
        <v>91</v>
      </c>
      <c r="G51" s="86">
        <f t="shared" si="17"/>
        <v>3</v>
      </c>
      <c r="H51" s="86">
        <f t="shared" si="17"/>
        <v>1378</v>
      </c>
      <c r="I51" s="86">
        <f t="shared" si="17"/>
        <v>94</v>
      </c>
      <c r="J51" s="86">
        <f t="shared" si="17"/>
        <v>1472</v>
      </c>
      <c r="K51" s="85">
        <f t="shared" si="3"/>
        <v>6.4</v>
      </c>
      <c r="L51" s="84">
        <f t="shared" si="4"/>
        <v>9.5</v>
      </c>
    </row>
    <row r="52" spans="2:13" ht="14.45" customHeight="1" thickTop="1" x14ac:dyDescent="0.15">
      <c r="B52" s="83" t="s">
        <v>13</v>
      </c>
      <c r="C52" s="82"/>
      <c r="D52" s="81">
        <f t="shared" ref="D52:J52" si="18">SUBTOTAL(9,D16:D51)</f>
        <v>10271</v>
      </c>
      <c r="E52" s="80">
        <f t="shared" si="18"/>
        <v>2883</v>
      </c>
      <c r="F52" s="80">
        <f t="shared" si="18"/>
        <v>2338</v>
      </c>
      <c r="G52" s="80">
        <f t="shared" si="18"/>
        <v>58</v>
      </c>
      <c r="H52" s="80">
        <f t="shared" si="18"/>
        <v>13154</v>
      </c>
      <c r="I52" s="80">
        <f t="shared" si="18"/>
        <v>2396</v>
      </c>
      <c r="J52" s="80">
        <f t="shared" si="18"/>
        <v>15550</v>
      </c>
      <c r="K52" s="79">
        <f t="shared" si="3"/>
        <v>15.4</v>
      </c>
      <c r="L52" s="78">
        <f t="shared" si="4"/>
        <v>100</v>
      </c>
    </row>
    <row r="53" spans="2:13" ht="15" customHeight="1" x14ac:dyDescent="0.15">
      <c r="B53" s="77"/>
      <c r="C53" s="77"/>
      <c r="D53" s="76"/>
      <c r="E53" s="76"/>
      <c r="F53" s="76"/>
      <c r="G53" s="76"/>
      <c r="H53" s="76"/>
      <c r="I53" s="76"/>
      <c r="J53" s="76"/>
      <c r="K53" s="75"/>
      <c r="L53" s="75"/>
    </row>
    <row r="54" spans="2:13" ht="16.5" customHeight="1" x14ac:dyDescent="0.15">
      <c r="B54" s="74"/>
      <c r="C54" s="73"/>
      <c r="D54" s="73"/>
      <c r="E54" s="73"/>
      <c r="F54" s="73"/>
      <c r="G54" s="73"/>
      <c r="H54" s="73"/>
      <c r="I54" s="73"/>
      <c r="J54" s="73"/>
      <c r="K54" s="73"/>
      <c r="L54" s="73"/>
      <c r="M54" s="73"/>
    </row>
  </sheetData>
  <mergeCells count="2">
    <mergeCell ref="G4:G10"/>
    <mergeCell ref="D14:L14"/>
  </mergeCells>
  <phoneticPr fontId="1"/>
  <printOptions horizontalCentered="1"/>
  <pageMargins left="0.78740157480314965" right="0.78740157480314965" top="0.78740157480314965" bottom="0.70866141732283472" header="0.31496062992125984" footer="0.31496062992125984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9"/>
  <sheetViews>
    <sheetView showGridLines="0" workbookViewId="0">
      <pane xSplit="1" ySplit="3" topLeftCell="B7" activePane="bottomRight" state="frozen"/>
      <selection activeCell="Z67" sqref="Z67"/>
      <selection pane="topRight" activeCell="Z67" sqref="Z67"/>
      <selection pane="bottomLeft" activeCell="Z67" sqref="Z67"/>
      <selection pane="bottomRight" activeCell="Z67" sqref="Z67"/>
    </sheetView>
  </sheetViews>
  <sheetFormatPr defaultRowHeight="12" x14ac:dyDescent="0.15"/>
  <cols>
    <col min="1" max="1" width="7.75" style="141" customWidth="1"/>
    <col min="2" max="16" width="5.75" style="141" customWidth="1"/>
    <col min="17" max="16384" width="9" style="141"/>
  </cols>
  <sheetData>
    <row r="1" spans="1:16" ht="20.25" customHeight="1" x14ac:dyDescent="0.15">
      <c r="A1" s="141" t="s">
        <v>238</v>
      </c>
      <c r="B1" s="141" t="s">
        <v>237</v>
      </c>
      <c r="P1" s="172" t="s">
        <v>236</v>
      </c>
    </row>
    <row r="2" spans="1:16" ht="20.25" customHeight="1" x14ac:dyDescent="0.15">
      <c r="A2" s="241" t="s">
        <v>235</v>
      </c>
      <c r="B2" s="235" t="s">
        <v>234</v>
      </c>
      <c r="C2" s="236"/>
      <c r="D2" s="236"/>
      <c r="E2" s="237"/>
      <c r="F2" s="235" t="s">
        <v>233</v>
      </c>
      <c r="G2" s="236"/>
      <c r="H2" s="237"/>
      <c r="I2" s="235" t="s">
        <v>232</v>
      </c>
      <c r="J2" s="236"/>
      <c r="K2" s="236"/>
      <c r="L2" s="237"/>
      <c r="M2" s="235" t="s">
        <v>231</v>
      </c>
      <c r="N2" s="236"/>
      <c r="O2" s="237"/>
      <c r="P2" s="233" t="s">
        <v>53</v>
      </c>
    </row>
    <row r="3" spans="1:16" ht="20.25" customHeight="1" x14ac:dyDescent="0.15">
      <c r="A3" s="242"/>
      <c r="B3" s="170">
        <v>1</v>
      </c>
      <c r="C3" s="171">
        <v>2</v>
      </c>
      <c r="D3" s="167">
        <v>3</v>
      </c>
      <c r="E3" s="171">
        <v>4</v>
      </c>
      <c r="F3" s="170">
        <v>5</v>
      </c>
      <c r="G3" s="167">
        <v>6</v>
      </c>
      <c r="H3" s="169">
        <v>7</v>
      </c>
      <c r="I3" s="170">
        <v>8</v>
      </c>
      <c r="J3" s="168">
        <v>9</v>
      </c>
      <c r="K3" s="167">
        <v>10</v>
      </c>
      <c r="L3" s="169">
        <v>11</v>
      </c>
      <c r="M3" s="168">
        <v>12</v>
      </c>
      <c r="N3" s="167">
        <v>13</v>
      </c>
      <c r="O3" s="166">
        <v>14</v>
      </c>
      <c r="P3" s="234"/>
    </row>
    <row r="4" spans="1:16" ht="20.25" customHeight="1" x14ac:dyDescent="0.15">
      <c r="A4" s="238" t="s">
        <v>230</v>
      </c>
      <c r="B4" s="158">
        <v>33</v>
      </c>
      <c r="C4" s="159">
        <v>5</v>
      </c>
      <c r="D4" s="155">
        <v>2</v>
      </c>
      <c r="E4" s="159">
        <v>3</v>
      </c>
      <c r="F4" s="158">
        <v>4</v>
      </c>
      <c r="G4" s="155">
        <v>3</v>
      </c>
      <c r="H4" s="157">
        <v>2</v>
      </c>
      <c r="I4" s="158">
        <v>24</v>
      </c>
      <c r="J4" s="156">
        <v>5</v>
      </c>
      <c r="K4" s="155">
        <v>2</v>
      </c>
      <c r="L4" s="157">
        <v>3</v>
      </c>
      <c r="M4" s="156">
        <v>4</v>
      </c>
      <c r="N4" s="155">
        <v>3</v>
      </c>
      <c r="O4" s="154">
        <v>2</v>
      </c>
      <c r="P4" s="154">
        <f t="shared" ref="P4:P39" si="0">SUM(B4:O4)</f>
        <v>95</v>
      </c>
    </row>
    <row r="5" spans="1:16" ht="20.25" customHeight="1" x14ac:dyDescent="0.15">
      <c r="A5" s="239"/>
      <c r="B5" s="152">
        <v>33</v>
      </c>
      <c r="C5" s="153">
        <v>5</v>
      </c>
      <c r="D5" s="149">
        <v>2</v>
      </c>
      <c r="E5" s="153">
        <v>3</v>
      </c>
      <c r="F5" s="152">
        <v>9</v>
      </c>
      <c r="G5" s="149">
        <v>3</v>
      </c>
      <c r="H5" s="151">
        <v>2</v>
      </c>
      <c r="I5" s="152">
        <v>24</v>
      </c>
      <c r="J5" s="150">
        <v>5</v>
      </c>
      <c r="K5" s="149">
        <v>2</v>
      </c>
      <c r="L5" s="151">
        <v>3</v>
      </c>
      <c r="M5" s="150">
        <v>4</v>
      </c>
      <c r="N5" s="149">
        <v>3</v>
      </c>
      <c r="O5" s="148">
        <v>2</v>
      </c>
      <c r="P5" s="148">
        <f t="shared" si="0"/>
        <v>100</v>
      </c>
    </row>
    <row r="6" spans="1:16" ht="20.25" customHeight="1" x14ac:dyDescent="0.15">
      <c r="A6" s="240"/>
      <c r="B6" s="146">
        <v>33</v>
      </c>
      <c r="C6" s="147">
        <v>5</v>
      </c>
      <c r="D6" s="143">
        <v>2</v>
      </c>
      <c r="E6" s="147">
        <v>3</v>
      </c>
      <c r="F6" s="146">
        <v>9</v>
      </c>
      <c r="G6" s="143">
        <v>3</v>
      </c>
      <c r="H6" s="145">
        <v>2</v>
      </c>
      <c r="I6" s="146">
        <v>24</v>
      </c>
      <c r="J6" s="144">
        <v>5</v>
      </c>
      <c r="K6" s="143">
        <v>2</v>
      </c>
      <c r="L6" s="145">
        <v>3</v>
      </c>
      <c r="M6" s="144">
        <v>4</v>
      </c>
      <c r="N6" s="143">
        <v>3</v>
      </c>
      <c r="O6" s="142">
        <v>2</v>
      </c>
      <c r="P6" s="142">
        <f t="shared" si="0"/>
        <v>100</v>
      </c>
    </row>
    <row r="7" spans="1:16" ht="20.25" customHeight="1" x14ac:dyDescent="0.15">
      <c r="A7" s="238" t="s">
        <v>229</v>
      </c>
      <c r="B7" s="158">
        <v>33</v>
      </c>
      <c r="C7" s="159">
        <v>5</v>
      </c>
      <c r="D7" s="155">
        <v>2</v>
      </c>
      <c r="E7" s="159">
        <v>3</v>
      </c>
      <c r="F7" s="158">
        <v>4</v>
      </c>
      <c r="G7" s="155">
        <v>3</v>
      </c>
      <c r="H7" s="157">
        <v>2</v>
      </c>
      <c r="I7" s="158">
        <v>24</v>
      </c>
      <c r="J7" s="156">
        <v>5</v>
      </c>
      <c r="K7" s="155">
        <v>2</v>
      </c>
      <c r="L7" s="157">
        <v>3</v>
      </c>
      <c r="M7" s="156">
        <v>4</v>
      </c>
      <c r="N7" s="155">
        <v>3</v>
      </c>
      <c r="O7" s="154">
        <v>2</v>
      </c>
      <c r="P7" s="154">
        <f t="shared" si="0"/>
        <v>95</v>
      </c>
    </row>
    <row r="8" spans="1:16" ht="20.25" customHeight="1" x14ac:dyDescent="0.15">
      <c r="A8" s="239"/>
      <c r="B8" s="152">
        <v>33</v>
      </c>
      <c r="C8" s="153">
        <v>5</v>
      </c>
      <c r="D8" s="149">
        <v>2</v>
      </c>
      <c r="E8" s="153">
        <v>3</v>
      </c>
      <c r="F8" s="152">
        <v>7</v>
      </c>
      <c r="G8" s="149">
        <v>3</v>
      </c>
      <c r="H8" s="151">
        <v>2</v>
      </c>
      <c r="I8" s="152">
        <v>24</v>
      </c>
      <c r="J8" s="150">
        <v>5</v>
      </c>
      <c r="K8" s="149">
        <v>2</v>
      </c>
      <c r="L8" s="151">
        <v>3</v>
      </c>
      <c r="M8" s="150">
        <v>4</v>
      </c>
      <c r="N8" s="149">
        <v>3</v>
      </c>
      <c r="O8" s="148">
        <v>2</v>
      </c>
      <c r="P8" s="148">
        <f t="shared" si="0"/>
        <v>98</v>
      </c>
    </row>
    <row r="9" spans="1:16" ht="20.25" customHeight="1" x14ac:dyDescent="0.15">
      <c r="A9" s="240"/>
      <c r="B9" s="146">
        <v>33</v>
      </c>
      <c r="C9" s="147">
        <v>5</v>
      </c>
      <c r="D9" s="143">
        <v>2</v>
      </c>
      <c r="E9" s="147">
        <v>3</v>
      </c>
      <c r="F9" s="146">
        <v>7</v>
      </c>
      <c r="G9" s="143">
        <v>3</v>
      </c>
      <c r="H9" s="145">
        <v>2</v>
      </c>
      <c r="I9" s="146">
        <v>24</v>
      </c>
      <c r="J9" s="144">
        <v>5</v>
      </c>
      <c r="K9" s="143">
        <v>2</v>
      </c>
      <c r="L9" s="145">
        <v>3</v>
      </c>
      <c r="M9" s="144">
        <v>4</v>
      </c>
      <c r="N9" s="143">
        <v>3</v>
      </c>
      <c r="O9" s="142">
        <v>2</v>
      </c>
      <c r="P9" s="142">
        <f t="shared" si="0"/>
        <v>98</v>
      </c>
    </row>
    <row r="10" spans="1:16" ht="20.25" customHeight="1" x14ac:dyDescent="0.15">
      <c r="A10" s="238" t="s">
        <v>228</v>
      </c>
      <c r="B10" s="158">
        <v>22</v>
      </c>
      <c r="C10" s="159">
        <v>5</v>
      </c>
      <c r="D10" s="155">
        <v>2</v>
      </c>
      <c r="E10" s="159">
        <v>3</v>
      </c>
      <c r="F10" s="158">
        <v>3</v>
      </c>
      <c r="G10" s="155">
        <v>3</v>
      </c>
      <c r="H10" s="157">
        <v>2</v>
      </c>
      <c r="I10" s="158">
        <v>19</v>
      </c>
      <c r="J10" s="156">
        <v>5</v>
      </c>
      <c r="K10" s="155">
        <v>2</v>
      </c>
      <c r="L10" s="157">
        <v>3</v>
      </c>
      <c r="M10" s="156">
        <v>4</v>
      </c>
      <c r="N10" s="155">
        <v>3</v>
      </c>
      <c r="O10" s="154">
        <v>2</v>
      </c>
      <c r="P10" s="154">
        <f t="shared" si="0"/>
        <v>78</v>
      </c>
    </row>
    <row r="11" spans="1:16" ht="20.25" customHeight="1" x14ac:dyDescent="0.15">
      <c r="A11" s="239"/>
      <c r="B11" s="152">
        <v>22</v>
      </c>
      <c r="C11" s="153">
        <v>5</v>
      </c>
      <c r="D11" s="149">
        <v>2</v>
      </c>
      <c r="E11" s="153">
        <v>3</v>
      </c>
      <c r="F11" s="152">
        <v>3</v>
      </c>
      <c r="G11" s="149">
        <v>3</v>
      </c>
      <c r="H11" s="151">
        <v>2</v>
      </c>
      <c r="I11" s="152">
        <v>19</v>
      </c>
      <c r="J11" s="150">
        <v>5</v>
      </c>
      <c r="K11" s="149">
        <v>2</v>
      </c>
      <c r="L11" s="151">
        <v>3</v>
      </c>
      <c r="M11" s="150">
        <v>4</v>
      </c>
      <c r="N11" s="149">
        <v>3</v>
      </c>
      <c r="O11" s="148">
        <v>2</v>
      </c>
      <c r="P11" s="148">
        <f t="shared" si="0"/>
        <v>78</v>
      </c>
    </row>
    <row r="12" spans="1:16" ht="20.25" customHeight="1" x14ac:dyDescent="0.15">
      <c r="A12" s="240"/>
      <c r="B12" s="146">
        <v>22</v>
      </c>
      <c r="C12" s="147">
        <v>5</v>
      </c>
      <c r="D12" s="143">
        <v>2</v>
      </c>
      <c r="E12" s="147">
        <v>3</v>
      </c>
      <c r="F12" s="146">
        <v>3</v>
      </c>
      <c r="G12" s="143">
        <v>3</v>
      </c>
      <c r="H12" s="145">
        <v>2</v>
      </c>
      <c r="I12" s="146">
        <v>19</v>
      </c>
      <c r="J12" s="144">
        <v>5</v>
      </c>
      <c r="K12" s="143">
        <v>2</v>
      </c>
      <c r="L12" s="145">
        <v>3</v>
      </c>
      <c r="M12" s="144">
        <v>4</v>
      </c>
      <c r="N12" s="143">
        <v>3</v>
      </c>
      <c r="O12" s="142">
        <v>2</v>
      </c>
      <c r="P12" s="142">
        <f t="shared" si="0"/>
        <v>78</v>
      </c>
    </row>
    <row r="13" spans="1:16" ht="20.25" customHeight="1" x14ac:dyDescent="0.15">
      <c r="A13" s="238" t="s">
        <v>227</v>
      </c>
      <c r="B13" s="158">
        <v>22</v>
      </c>
      <c r="C13" s="159">
        <v>5</v>
      </c>
      <c r="D13" s="155">
        <v>2</v>
      </c>
      <c r="E13" s="159">
        <v>3</v>
      </c>
      <c r="F13" s="158">
        <v>5</v>
      </c>
      <c r="G13" s="155">
        <v>3</v>
      </c>
      <c r="H13" s="157">
        <v>2</v>
      </c>
      <c r="I13" s="158">
        <v>19</v>
      </c>
      <c r="J13" s="156">
        <v>5</v>
      </c>
      <c r="K13" s="155">
        <v>2</v>
      </c>
      <c r="L13" s="157">
        <v>3</v>
      </c>
      <c r="M13" s="156">
        <v>4</v>
      </c>
      <c r="N13" s="155">
        <v>3</v>
      </c>
      <c r="O13" s="154">
        <v>2</v>
      </c>
      <c r="P13" s="154">
        <f t="shared" si="0"/>
        <v>80</v>
      </c>
    </row>
    <row r="14" spans="1:16" ht="20.25" customHeight="1" x14ac:dyDescent="0.15">
      <c r="A14" s="239"/>
      <c r="B14" s="152">
        <v>22</v>
      </c>
      <c r="C14" s="153">
        <v>5</v>
      </c>
      <c r="D14" s="149">
        <v>2</v>
      </c>
      <c r="E14" s="153">
        <v>3</v>
      </c>
      <c r="F14" s="152">
        <v>3</v>
      </c>
      <c r="G14" s="149">
        <v>3</v>
      </c>
      <c r="H14" s="151">
        <v>2</v>
      </c>
      <c r="I14" s="152">
        <v>19</v>
      </c>
      <c r="J14" s="150">
        <v>5</v>
      </c>
      <c r="K14" s="149">
        <v>2</v>
      </c>
      <c r="L14" s="151">
        <v>3</v>
      </c>
      <c r="M14" s="150">
        <v>4</v>
      </c>
      <c r="N14" s="149">
        <v>3</v>
      </c>
      <c r="O14" s="148">
        <v>2</v>
      </c>
      <c r="P14" s="148">
        <f t="shared" si="0"/>
        <v>78</v>
      </c>
    </row>
    <row r="15" spans="1:16" ht="20.25" customHeight="1" x14ac:dyDescent="0.15">
      <c r="A15" s="240"/>
      <c r="B15" s="146">
        <v>22</v>
      </c>
      <c r="C15" s="147">
        <v>5</v>
      </c>
      <c r="D15" s="143">
        <v>2</v>
      </c>
      <c r="E15" s="147">
        <v>3</v>
      </c>
      <c r="F15" s="146">
        <v>5</v>
      </c>
      <c r="G15" s="143">
        <v>3</v>
      </c>
      <c r="H15" s="145">
        <v>2</v>
      </c>
      <c r="I15" s="146">
        <v>19</v>
      </c>
      <c r="J15" s="144">
        <v>5</v>
      </c>
      <c r="K15" s="143">
        <v>2</v>
      </c>
      <c r="L15" s="145">
        <v>3</v>
      </c>
      <c r="M15" s="144">
        <v>4</v>
      </c>
      <c r="N15" s="143">
        <v>3</v>
      </c>
      <c r="O15" s="142">
        <v>2</v>
      </c>
      <c r="P15" s="142">
        <f t="shared" si="0"/>
        <v>80</v>
      </c>
    </row>
    <row r="16" spans="1:16" ht="20.25" customHeight="1" x14ac:dyDescent="0.15">
      <c r="A16" s="238" t="s">
        <v>226</v>
      </c>
      <c r="B16" s="158">
        <v>22</v>
      </c>
      <c r="C16" s="159">
        <v>5</v>
      </c>
      <c r="D16" s="155">
        <v>2</v>
      </c>
      <c r="E16" s="159">
        <v>3</v>
      </c>
      <c r="F16" s="158">
        <v>3</v>
      </c>
      <c r="G16" s="155">
        <v>3</v>
      </c>
      <c r="H16" s="157">
        <v>2</v>
      </c>
      <c r="I16" s="158">
        <v>19</v>
      </c>
      <c r="J16" s="156">
        <v>5</v>
      </c>
      <c r="K16" s="155">
        <v>2</v>
      </c>
      <c r="L16" s="157">
        <v>3</v>
      </c>
      <c r="M16" s="156">
        <v>4</v>
      </c>
      <c r="N16" s="155">
        <v>3</v>
      </c>
      <c r="O16" s="154">
        <v>2</v>
      </c>
      <c r="P16" s="154">
        <f t="shared" si="0"/>
        <v>78</v>
      </c>
    </row>
    <row r="17" spans="1:16" ht="20.25" customHeight="1" x14ac:dyDescent="0.15">
      <c r="A17" s="239"/>
      <c r="B17" s="152">
        <v>22</v>
      </c>
      <c r="C17" s="153">
        <v>5</v>
      </c>
      <c r="D17" s="149">
        <v>2</v>
      </c>
      <c r="E17" s="153">
        <v>3</v>
      </c>
      <c r="F17" s="152">
        <v>3</v>
      </c>
      <c r="G17" s="149">
        <v>3</v>
      </c>
      <c r="H17" s="151">
        <v>2</v>
      </c>
      <c r="I17" s="152">
        <v>19</v>
      </c>
      <c r="J17" s="150">
        <v>5</v>
      </c>
      <c r="K17" s="149">
        <v>2</v>
      </c>
      <c r="L17" s="151">
        <v>3</v>
      </c>
      <c r="M17" s="150">
        <v>4</v>
      </c>
      <c r="N17" s="149">
        <v>3</v>
      </c>
      <c r="O17" s="148">
        <v>2</v>
      </c>
      <c r="P17" s="148">
        <f t="shared" si="0"/>
        <v>78</v>
      </c>
    </row>
    <row r="18" spans="1:16" ht="20.25" customHeight="1" x14ac:dyDescent="0.15">
      <c r="A18" s="240"/>
      <c r="B18" s="146">
        <v>22</v>
      </c>
      <c r="C18" s="147">
        <v>5</v>
      </c>
      <c r="D18" s="143">
        <v>2</v>
      </c>
      <c r="E18" s="147">
        <v>3</v>
      </c>
      <c r="F18" s="146">
        <v>3</v>
      </c>
      <c r="G18" s="143">
        <v>3</v>
      </c>
      <c r="H18" s="145">
        <v>2</v>
      </c>
      <c r="I18" s="146">
        <v>19</v>
      </c>
      <c r="J18" s="144">
        <v>5</v>
      </c>
      <c r="K18" s="143">
        <v>2</v>
      </c>
      <c r="L18" s="145">
        <v>3</v>
      </c>
      <c r="M18" s="144">
        <v>4</v>
      </c>
      <c r="N18" s="143">
        <v>3</v>
      </c>
      <c r="O18" s="142">
        <v>2</v>
      </c>
      <c r="P18" s="142">
        <f t="shared" si="0"/>
        <v>78</v>
      </c>
    </row>
    <row r="19" spans="1:16" ht="20.25" customHeight="1" x14ac:dyDescent="0.15">
      <c r="A19" s="238" t="s">
        <v>225</v>
      </c>
      <c r="B19" s="158">
        <v>22</v>
      </c>
      <c r="C19" s="159">
        <v>5</v>
      </c>
      <c r="D19" s="155">
        <v>2</v>
      </c>
      <c r="E19" s="159">
        <v>3</v>
      </c>
      <c r="F19" s="158">
        <v>5</v>
      </c>
      <c r="G19" s="155">
        <v>3</v>
      </c>
      <c r="H19" s="157">
        <v>2</v>
      </c>
      <c r="I19" s="158">
        <v>19</v>
      </c>
      <c r="J19" s="156">
        <v>5</v>
      </c>
      <c r="K19" s="155">
        <v>2</v>
      </c>
      <c r="L19" s="157">
        <v>3</v>
      </c>
      <c r="M19" s="156">
        <v>4</v>
      </c>
      <c r="N19" s="155">
        <v>3</v>
      </c>
      <c r="O19" s="154">
        <v>2</v>
      </c>
      <c r="P19" s="154">
        <f t="shared" si="0"/>
        <v>80</v>
      </c>
    </row>
    <row r="20" spans="1:16" ht="20.25" customHeight="1" x14ac:dyDescent="0.15">
      <c r="A20" s="239"/>
      <c r="B20" s="152">
        <v>22</v>
      </c>
      <c r="C20" s="153">
        <v>5</v>
      </c>
      <c r="D20" s="149">
        <v>2</v>
      </c>
      <c r="E20" s="153">
        <v>3</v>
      </c>
      <c r="F20" s="152">
        <v>3</v>
      </c>
      <c r="G20" s="149">
        <v>3</v>
      </c>
      <c r="H20" s="151">
        <v>2</v>
      </c>
      <c r="I20" s="152">
        <v>19</v>
      </c>
      <c r="J20" s="150">
        <v>5</v>
      </c>
      <c r="K20" s="149">
        <v>2</v>
      </c>
      <c r="L20" s="151">
        <v>3</v>
      </c>
      <c r="M20" s="150">
        <v>4</v>
      </c>
      <c r="N20" s="149">
        <v>3</v>
      </c>
      <c r="O20" s="148">
        <v>2</v>
      </c>
      <c r="P20" s="148">
        <f t="shared" si="0"/>
        <v>78</v>
      </c>
    </row>
    <row r="21" spans="1:16" ht="20.25" customHeight="1" x14ac:dyDescent="0.15">
      <c r="A21" s="240"/>
      <c r="B21" s="146">
        <v>22</v>
      </c>
      <c r="C21" s="147">
        <v>5</v>
      </c>
      <c r="D21" s="143">
        <v>2</v>
      </c>
      <c r="E21" s="147">
        <v>3</v>
      </c>
      <c r="F21" s="146">
        <v>3</v>
      </c>
      <c r="G21" s="143">
        <v>3</v>
      </c>
      <c r="H21" s="145">
        <v>2</v>
      </c>
      <c r="I21" s="146">
        <v>19</v>
      </c>
      <c r="J21" s="144">
        <v>5</v>
      </c>
      <c r="K21" s="143">
        <v>2</v>
      </c>
      <c r="L21" s="145">
        <v>3</v>
      </c>
      <c r="M21" s="144">
        <v>4</v>
      </c>
      <c r="N21" s="143">
        <v>3</v>
      </c>
      <c r="O21" s="142">
        <v>2</v>
      </c>
      <c r="P21" s="142">
        <f t="shared" si="0"/>
        <v>78</v>
      </c>
    </row>
    <row r="22" spans="1:16" ht="20.25" customHeight="1" x14ac:dyDescent="0.15">
      <c r="A22" s="238" t="s">
        <v>224</v>
      </c>
      <c r="B22" s="158">
        <v>22</v>
      </c>
      <c r="C22" s="159">
        <v>5</v>
      </c>
      <c r="D22" s="155">
        <v>2</v>
      </c>
      <c r="E22" s="159">
        <v>3</v>
      </c>
      <c r="F22" s="158">
        <v>3</v>
      </c>
      <c r="G22" s="155">
        <v>3</v>
      </c>
      <c r="H22" s="157">
        <v>2</v>
      </c>
      <c r="I22" s="158">
        <v>19</v>
      </c>
      <c r="J22" s="156">
        <v>5</v>
      </c>
      <c r="K22" s="155">
        <v>2</v>
      </c>
      <c r="L22" s="157">
        <v>3</v>
      </c>
      <c r="M22" s="156">
        <v>4</v>
      </c>
      <c r="N22" s="155">
        <v>3</v>
      </c>
      <c r="O22" s="154">
        <v>2</v>
      </c>
      <c r="P22" s="154">
        <f t="shared" si="0"/>
        <v>78</v>
      </c>
    </row>
    <row r="23" spans="1:16" ht="20.25" customHeight="1" x14ac:dyDescent="0.15">
      <c r="A23" s="239"/>
      <c r="B23" s="152">
        <v>22</v>
      </c>
      <c r="C23" s="153">
        <v>5</v>
      </c>
      <c r="D23" s="149">
        <v>2</v>
      </c>
      <c r="E23" s="153">
        <v>3</v>
      </c>
      <c r="F23" s="152">
        <v>3</v>
      </c>
      <c r="G23" s="149">
        <v>3</v>
      </c>
      <c r="H23" s="151">
        <v>2</v>
      </c>
      <c r="I23" s="152">
        <v>19</v>
      </c>
      <c r="J23" s="150">
        <v>5</v>
      </c>
      <c r="K23" s="149">
        <v>2</v>
      </c>
      <c r="L23" s="151">
        <v>3</v>
      </c>
      <c r="M23" s="150">
        <v>4</v>
      </c>
      <c r="N23" s="149">
        <v>3</v>
      </c>
      <c r="O23" s="148">
        <v>2</v>
      </c>
      <c r="P23" s="148">
        <f t="shared" si="0"/>
        <v>78</v>
      </c>
    </row>
    <row r="24" spans="1:16" ht="20.25" customHeight="1" x14ac:dyDescent="0.15">
      <c r="A24" s="240"/>
      <c r="B24" s="146">
        <v>22</v>
      </c>
      <c r="C24" s="147">
        <v>5</v>
      </c>
      <c r="D24" s="143">
        <v>2</v>
      </c>
      <c r="E24" s="147">
        <v>3</v>
      </c>
      <c r="F24" s="146">
        <v>3</v>
      </c>
      <c r="G24" s="143">
        <v>3</v>
      </c>
      <c r="H24" s="145">
        <v>2</v>
      </c>
      <c r="I24" s="146">
        <v>19</v>
      </c>
      <c r="J24" s="144">
        <v>5</v>
      </c>
      <c r="K24" s="143">
        <v>2</v>
      </c>
      <c r="L24" s="145">
        <v>3</v>
      </c>
      <c r="M24" s="144">
        <v>4</v>
      </c>
      <c r="N24" s="143">
        <v>3</v>
      </c>
      <c r="O24" s="142">
        <v>2</v>
      </c>
      <c r="P24" s="142">
        <f t="shared" si="0"/>
        <v>78</v>
      </c>
    </row>
    <row r="25" spans="1:16" ht="20.25" customHeight="1" x14ac:dyDescent="0.15">
      <c r="A25" s="243" t="s">
        <v>223</v>
      </c>
      <c r="B25" s="164">
        <v>22</v>
      </c>
      <c r="C25" s="165">
        <v>5</v>
      </c>
      <c r="D25" s="161">
        <v>2</v>
      </c>
      <c r="E25" s="165">
        <v>3</v>
      </c>
      <c r="F25" s="164">
        <v>4</v>
      </c>
      <c r="G25" s="161">
        <v>3</v>
      </c>
      <c r="H25" s="163">
        <v>2</v>
      </c>
      <c r="I25" s="164">
        <v>19</v>
      </c>
      <c r="J25" s="162">
        <v>5</v>
      </c>
      <c r="K25" s="161">
        <v>2</v>
      </c>
      <c r="L25" s="163">
        <v>3</v>
      </c>
      <c r="M25" s="162">
        <v>4</v>
      </c>
      <c r="N25" s="161">
        <v>3</v>
      </c>
      <c r="O25" s="160">
        <v>2</v>
      </c>
      <c r="P25" s="160">
        <f t="shared" si="0"/>
        <v>79</v>
      </c>
    </row>
    <row r="26" spans="1:16" ht="20.25" customHeight="1" x14ac:dyDescent="0.15">
      <c r="A26" s="239"/>
      <c r="B26" s="152">
        <v>22</v>
      </c>
      <c r="C26" s="153">
        <v>5</v>
      </c>
      <c r="D26" s="149">
        <v>2</v>
      </c>
      <c r="E26" s="153">
        <v>3</v>
      </c>
      <c r="F26" s="152">
        <v>3</v>
      </c>
      <c r="G26" s="149">
        <v>3</v>
      </c>
      <c r="H26" s="151">
        <v>2</v>
      </c>
      <c r="I26" s="152">
        <v>19</v>
      </c>
      <c r="J26" s="150">
        <v>5</v>
      </c>
      <c r="K26" s="149">
        <v>2</v>
      </c>
      <c r="L26" s="151">
        <v>3</v>
      </c>
      <c r="M26" s="150">
        <v>4</v>
      </c>
      <c r="N26" s="149">
        <v>3</v>
      </c>
      <c r="O26" s="148">
        <v>2</v>
      </c>
      <c r="P26" s="148">
        <f t="shared" si="0"/>
        <v>78</v>
      </c>
    </row>
    <row r="27" spans="1:16" ht="20.25" customHeight="1" x14ac:dyDescent="0.15">
      <c r="A27" s="240"/>
      <c r="B27" s="146">
        <v>22</v>
      </c>
      <c r="C27" s="147">
        <v>5</v>
      </c>
      <c r="D27" s="143">
        <v>2</v>
      </c>
      <c r="E27" s="147">
        <v>3</v>
      </c>
      <c r="F27" s="146">
        <v>5</v>
      </c>
      <c r="G27" s="143">
        <v>3</v>
      </c>
      <c r="H27" s="145">
        <v>2</v>
      </c>
      <c r="I27" s="146">
        <v>19</v>
      </c>
      <c r="J27" s="144">
        <v>5</v>
      </c>
      <c r="K27" s="143">
        <v>2</v>
      </c>
      <c r="L27" s="145">
        <v>3</v>
      </c>
      <c r="M27" s="144">
        <v>4</v>
      </c>
      <c r="N27" s="143">
        <v>3</v>
      </c>
      <c r="O27" s="142">
        <v>2</v>
      </c>
      <c r="P27" s="142">
        <f t="shared" si="0"/>
        <v>80</v>
      </c>
    </row>
    <row r="28" spans="1:16" ht="20.25" customHeight="1" x14ac:dyDescent="0.15">
      <c r="A28" s="238" t="s">
        <v>222</v>
      </c>
      <c r="B28" s="158">
        <v>22</v>
      </c>
      <c r="C28" s="159">
        <v>5</v>
      </c>
      <c r="D28" s="155">
        <v>2</v>
      </c>
      <c r="E28" s="159">
        <v>3</v>
      </c>
      <c r="F28" s="158">
        <v>3</v>
      </c>
      <c r="G28" s="155">
        <v>3</v>
      </c>
      <c r="H28" s="157">
        <v>2</v>
      </c>
      <c r="I28" s="158">
        <v>19</v>
      </c>
      <c r="J28" s="156">
        <v>5</v>
      </c>
      <c r="K28" s="155">
        <v>2</v>
      </c>
      <c r="L28" s="157">
        <v>3</v>
      </c>
      <c r="M28" s="156">
        <v>4</v>
      </c>
      <c r="N28" s="155">
        <v>3</v>
      </c>
      <c r="O28" s="154">
        <v>2</v>
      </c>
      <c r="P28" s="154">
        <f t="shared" si="0"/>
        <v>78</v>
      </c>
    </row>
    <row r="29" spans="1:16" ht="20.25" customHeight="1" x14ac:dyDescent="0.15">
      <c r="A29" s="239"/>
      <c r="B29" s="152">
        <v>22</v>
      </c>
      <c r="C29" s="153">
        <v>5</v>
      </c>
      <c r="D29" s="149">
        <v>2</v>
      </c>
      <c r="E29" s="153">
        <v>3</v>
      </c>
      <c r="F29" s="152">
        <v>3</v>
      </c>
      <c r="G29" s="149">
        <v>3</v>
      </c>
      <c r="H29" s="151">
        <v>2</v>
      </c>
      <c r="I29" s="152">
        <v>19</v>
      </c>
      <c r="J29" s="150">
        <v>5</v>
      </c>
      <c r="K29" s="149">
        <v>2</v>
      </c>
      <c r="L29" s="151">
        <v>3</v>
      </c>
      <c r="M29" s="150">
        <v>4</v>
      </c>
      <c r="N29" s="149">
        <v>3</v>
      </c>
      <c r="O29" s="148">
        <v>2</v>
      </c>
      <c r="P29" s="148">
        <f t="shared" si="0"/>
        <v>78</v>
      </c>
    </row>
    <row r="30" spans="1:16" ht="20.25" customHeight="1" x14ac:dyDescent="0.15">
      <c r="A30" s="240"/>
      <c r="B30" s="146">
        <v>22</v>
      </c>
      <c r="C30" s="147">
        <v>5</v>
      </c>
      <c r="D30" s="143">
        <v>2</v>
      </c>
      <c r="E30" s="147">
        <v>3</v>
      </c>
      <c r="F30" s="146">
        <v>3</v>
      </c>
      <c r="G30" s="143">
        <v>3</v>
      </c>
      <c r="H30" s="145">
        <v>2</v>
      </c>
      <c r="I30" s="146">
        <v>19</v>
      </c>
      <c r="J30" s="144">
        <v>5</v>
      </c>
      <c r="K30" s="143">
        <v>2</v>
      </c>
      <c r="L30" s="145">
        <v>3</v>
      </c>
      <c r="M30" s="144">
        <v>4</v>
      </c>
      <c r="N30" s="143">
        <v>3</v>
      </c>
      <c r="O30" s="142">
        <v>2</v>
      </c>
      <c r="P30" s="142">
        <f t="shared" si="0"/>
        <v>78</v>
      </c>
    </row>
    <row r="31" spans="1:16" ht="20.25" customHeight="1" x14ac:dyDescent="0.15">
      <c r="A31" s="238" t="s">
        <v>221</v>
      </c>
      <c r="B31" s="158">
        <v>27</v>
      </c>
      <c r="C31" s="159">
        <v>5</v>
      </c>
      <c r="D31" s="155">
        <v>2</v>
      </c>
      <c r="E31" s="159">
        <v>3</v>
      </c>
      <c r="F31" s="158">
        <v>7</v>
      </c>
      <c r="G31" s="155">
        <v>3</v>
      </c>
      <c r="H31" s="157">
        <v>2</v>
      </c>
      <c r="I31" s="158">
        <v>22</v>
      </c>
      <c r="J31" s="156">
        <v>5</v>
      </c>
      <c r="K31" s="155">
        <v>2</v>
      </c>
      <c r="L31" s="157">
        <v>3</v>
      </c>
      <c r="M31" s="156">
        <v>4</v>
      </c>
      <c r="N31" s="155">
        <v>3</v>
      </c>
      <c r="O31" s="154">
        <v>2</v>
      </c>
      <c r="P31" s="154">
        <f t="shared" si="0"/>
        <v>90</v>
      </c>
    </row>
    <row r="32" spans="1:16" ht="20.25" customHeight="1" x14ac:dyDescent="0.15">
      <c r="A32" s="239"/>
      <c r="B32" s="152">
        <v>27</v>
      </c>
      <c r="C32" s="153">
        <v>5</v>
      </c>
      <c r="D32" s="149">
        <v>2</v>
      </c>
      <c r="E32" s="153">
        <v>3</v>
      </c>
      <c r="F32" s="152">
        <v>3</v>
      </c>
      <c r="G32" s="149">
        <v>3</v>
      </c>
      <c r="H32" s="151">
        <v>2</v>
      </c>
      <c r="I32" s="152">
        <v>22</v>
      </c>
      <c r="J32" s="150">
        <v>5</v>
      </c>
      <c r="K32" s="149">
        <v>2</v>
      </c>
      <c r="L32" s="151">
        <v>3</v>
      </c>
      <c r="M32" s="150">
        <v>4</v>
      </c>
      <c r="N32" s="149">
        <v>3</v>
      </c>
      <c r="O32" s="148">
        <v>2</v>
      </c>
      <c r="P32" s="148">
        <f t="shared" si="0"/>
        <v>86</v>
      </c>
    </row>
    <row r="33" spans="1:16" ht="20.25" customHeight="1" x14ac:dyDescent="0.15">
      <c r="A33" s="240"/>
      <c r="B33" s="146">
        <v>27</v>
      </c>
      <c r="C33" s="147">
        <v>5</v>
      </c>
      <c r="D33" s="143">
        <v>2</v>
      </c>
      <c r="E33" s="147">
        <v>3</v>
      </c>
      <c r="F33" s="146">
        <v>3</v>
      </c>
      <c r="G33" s="143">
        <v>3</v>
      </c>
      <c r="H33" s="145">
        <v>2</v>
      </c>
      <c r="I33" s="146">
        <v>22</v>
      </c>
      <c r="J33" s="144">
        <v>5</v>
      </c>
      <c r="K33" s="143">
        <v>2</v>
      </c>
      <c r="L33" s="145">
        <v>3</v>
      </c>
      <c r="M33" s="144">
        <v>4</v>
      </c>
      <c r="N33" s="143">
        <v>3</v>
      </c>
      <c r="O33" s="142">
        <v>2</v>
      </c>
      <c r="P33" s="142">
        <f t="shared" si="0"/>
        <v>86</v>
      </c>
    </row>
    <row r="34" spans="1:16" ht="20.25" customHeight="1" x14ac:dyDescent="0.15">
      <c r="A34" s="238" t="s">
        <v>220</v>
      </c>
      <c r="B34" s="158">
        <v>27</v>
      </c>
      <c r="C34" s="159">
        <v>5</v>
      </c>
      <c r="D34" s="155">
        <v>2</v>
      </c>
      <c r="E34" s="159">
        <v>3</v>
      </c>
      <c r="F34" s="158">
        <v>4</v>
      </c>
      <c r="G34" s="155">
        <v>3</v>
      </c>
      <c r="H34" s="157">
        <v>2</v>
      </c>
      <c r="I34" s="158">
        <v>22</v>
      </c>
      <c r="J34" s="156">
        <v>5</v>
      </c>
      <c r="K34" s="155">
        <v>2</v>
      </c>
      <c r="L34" s="157">
        <v>3</v>
      </c>
      <c r="M34" s="156">
        <v>4</v>
      </c>
      <c r="N34" s="155">
        <v>3</v>
      </c>
      <c r="O34" s="154">
        <v>2</v>
      </c>
      <c r="P34" s="154">
        <f t="shared" si="0"/>
        <v>87</v>
      </c>
    </row>
    <row r="35" spans="1:16" ht="20.25" customHeight="1" x14ac:dyDescent="0.15">
      <c r="A35" s="239"/>
      <c r="B35" s="152">
        <v>27</v>
      </c>
      <c r="C35" s="153">
        <v>5</v>
      </c>
      <c r="D35" s="149">
        <v>2</v>
      </c>
      <c r="E35" s="153">
        <v>3</v>
      </c>
      <c r="F35" s="152">
        <v>3</v>
      </c>
      <c r="G35" s="149">
        <v>3</v>
      </c>
      <c r="H35" s="151">
        <v>2</v>
      </c>
      <c r="I35" s="152">
        <v>22</v>
      </c>
      <c r="J35" s="150">
        <v>5</v>
      </c>
      <c r="K35" s="149">
        <v>2</v>
      </c>
      <c r="L35" s="151">
        <v>3</v>
      </c>
      <c r="M35" s="150">
        <v>4</v>
      </c>
      <c r="N35" s="149">
        <v>3</v>
      </c>
      <c r="O35" s="148">
        <v>2</v>
      </c>
      <c r="P35" s="148">
        <f t="shared" si="0"/>
        <v>86</v>
      </c>
    </row>
    <row r="36" spans="1:16" ht="20.25" customHeight="1" x14ac:dyDescent="0.15">
      <c r="A36" s="240"/>
      <c r="B36" s="146">
        <v>27</v>
      </c>
      <c r="C36" s="147">
        <v>5</v>
      </c>
      <c r="D36" s="143">
        <v>2</v>
      </c>
      <c r="E36" s="147">
        <v>3</v>
      </c>
      <c r="F36" s="146">
        <v>6</v>
      </c>
      <c r="G36" s="143">
        <v>3</v>
      </c>
      <c r="H36" s="145">
        <v>2</v>
      </c>
      <c r="I36" s="146">
        <v>22</v>
      </c>
      <c r="J36" s="144">
        <v>5</v>
      </c>
      <c r="K36" s="143">
        <v>2</v>
      </c>
      <c r="L36" s="145">
        <v>3</v>
      </c>
      <c r="M36" s="144">
        <v>4</v>
      </c>
      <c r="N36" s="143">
        <v>3</v>
      </c>
      <c r="O36" s="142">
        <v>2</v>
      </c>
      <c r="P36" s="142">
        <f t="shared" si="0"/>
        <v>89</v>
      </c>
    </row>
    <row r="37" spans="1:16" ht="20.25" customHeight="1" x14ac:dyDescent="0.15">
      <c r="A37" s="238" t="s">
        <v>219</v>
      </c>
      <c r="B37" s="158">
        <v>33</v>
      </c>
      <c r="C37" s="159">
        <v>5</v>
      </c>
      <c r="D37" s="155">
        <v>2</v>
      </c>
      <c r="E37" s="159">
        <v>3</v>
      </c>
      <c r="F37" s="158">
        <v>3</v>
      </c>
      <c r="G37" s="155">
        <v>3</v>
      </c>
      <c r="H37" s="157">
        <v>2</v>
      </c>
      <c r="I37" s="158">
        <v>24</v>
      </c>
      <c r="J37" s="156">
        <v>5</v>
      </c>
      <c r="K37" s="155">
        <v>2</v>
      </c>
      <c r="L37" s="157">
        <v>3</v>
      </c>
      <c r="M37" s="156">
        <v>4</v>
      </c>
      <c r="N37" s="155">
        <v>3</v>
      </c>
      <c r="O37" s="154">
        <v>2</v>
      </c>
      <c r="P37" s="154">
        <f t="shared" si="0"/>
        <v>94</v>
      </c>
    </row>
    <row r="38" spans="1:16" ht="20.25" customHeight="1" x14ac:dyDescent="0.15">
      <c r="A38" s="239"/>
      <c r="B38" s="152">
        <v>33</v>
      </c>
      <c r="C38" s="153">
        <v>5</v>
      </c>
      <c r="D38" s="149">
        <v>2</v>
      </c>
      <c r="E38" s="153">
        <v>3</v>
      </c>
      <c r="F38" s="152">
        <v>3</v>
      </c>
      <c r="G38" s="149">
        <v>3</v>
      </c>
      <c r="H38" s="151">
        <v>2</v>
      </c>
      <c r="I38" s="152">
        <v>24</v>
      </c>
      <c r="J38" s="150">
        <v>5</v>
      </c>
      <c r="K38" s="149">
        <v>2</v>
      </c>
      <c r="L38" s="151">
        <v>3</v>
      </c>
      <c r="M38" s="150">
        <v>4</v>
      </c>
      <c r="N38" s="149">
        <v>3</v>
      </c>
      <c r="O38" s="148">
        <v>2</v>
      </c>
      <c r="P38" s="148">
        <f t="shared" si="0"/>
        <v>94</v>
      </c>
    </row>
    <row r="39" spans="1:16" ht="20.25" customHeight="1" x14ac:dyDescent="0.15">
      <c r="A39" s="240"/>
      <c r="B39" s="146">
        <v>33</v>
      </c>
      <c r="C39" s="147">
        <v>5</v>
      </c>
      <c r="D39" s="143">
        <v>2</v>
      </c>
      <c r="E39" s="147">
        <v>3</v>
      </c>
      <c r="F39" s="146">
        <v>3</v>
      </c>
      <c r="G39" s="143">
        <v>3</v>
      </c>
      <c r="H39" s="145">
        <v>2</v>
      </c>
      <c r="I39" s="146">
        <v>24</v>
      </c>
      <c r="J39" s="144">
        <v>5</v>
      </c>
      <c r="K39" s="143">
        <v>2</v>
      </c>
      <c r="L39" s="145">
        <v>3</v>
      </c>
      <c r="M39" s="144">
        <v>4</v>
      </c>
      <c r="N39" s="143">
        <v>3</v>
      </c>
      <c r="O39" s="142">
        <v>2</v>
      </c>
      <c r="P39" s="142">
        <f t="shared" si="0"/>
        <v>94</v>
      </c>
    </row>
  </sheetData>
  <mergeCells count="18">
    <mergeCell ref="A2:A3"/>
    <mergeCell ref="A25:A27"/>
    <mergeCell ref="A4:A6"/>
    <mergeCell ref="A7:A9"/>
    <mergeCell ref="A10:A12"/>
    <mergeCell ref="A13:A15"/>
    <mergeCell ref="A16:A18"/>
    <mergeCell ref="A34:A36"/>
    <mergeCell ref="A19:A21"/>
    <mergeCell ref="A22:A24"/>
    <mergeCell ref="A37:A39"/>
    <mergeCell ref="A31:A33"/>
    <mergeCell ref="A28:A30"/>
    <mergeCell ref="P2:P3"/>
    <mergeCell ref="M2:O2"/>
    <mergeCell ref="B2:E2"/>
    <mergeCell ref="F2:H2"/>
    <mergeCell ref="I2:L2"/>
  </mergeCells>
  <phoneticPr fontId="1"/>
  <printOptions horizontalCentered="1"/>
  <pageMargins left="0" right="0" top="0.78740157480314965" bottom="0.59055118110236227" header="0.51181102362204722" footer="0.51181102362204722"/>
  <pageSetup paperSize="9" orientation="portrait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N54"/>
  <sheetViews>
    <sheetView showGridLines="0" zoomScaleNormal="100" zoomScaleSheetLayoutView="100" workbookViewId="0">
      <selection activeCell="D9" sqref="D9"/>
    </sheetView>
  </sheetViews>
  <sheetFormatPr defaultColWidth="8" defaultRowHeight="16.5" customHeight="1" x14ac:dyDescent="0.15"/>
  <cols>
    <col min="1" max="1" width="2.5" style="71" customWidth="1"/>
    <col min="2" max="2" width="5.5" style="72" customWidth="1"/>
    <col min="3" max="3" width="5.5" style="71" customWidth="1"/>
    <col min="4" max="12" width="8" style="71" customWidth="1"/>
    <col min="13" max="250" width="7.5" style="71" customWidth="1"/>
    <col min="251" max="16384" width="8" style="71"/>
  </cols>
  <sheetData>
    <row r="2" spans="2:14" ht="18" customHeight="1" x14ac:dyDescent="0.15">
      <c r="B2" s="140" t="s">
        <v>120</v>
      </c>
      <c r="G2" s="139"/>
      <c r="H2" s="138"/>
      <c r="I2" s="137"/>
      <c r="J2" s="137"/>
      <c r="K2" s="137"/>
      <c r="L2" s="136"/>
      <c r="M2" s="135"/>
    </row>
    <row r="3" spans="2:14" ht="14.45" customHeight="1" x14ac:dyDescent="0.15">
      <c r="B3" s="71"/>
      <c r="G3" s="134"/>
      <c r="H3" s="130"/>
      <c r="I3" s="73"/>
      <c r="J3" s="73"/>
      <c r="K3" s="73"/>
      <c r="L3" s="129"/>
    </row>
    <row r="4" spans="2:14" ht="14.45" customHeight="1" x14ac:dyDescent="0.15">
      <c r="B4" s="71"/>
      <c r="G4" s="216" t="s">
        <v>119</v>
      </c>
      <c r="H4" s="130"/>
      <c r="I4" s="73"/>
      <c r="J4" s="73"/>
      <c r="K4" s="73"/>
      <c r="L4" s="129"/>
    </row>
    <row r="5" spans="2:14" ht="14.45" customHeight="1" x14ac:dyDescent="0.15">
      <c r="B5" s="128" t="s">
        <v>118</v>
      </c>
      <c r="C5" s="128"/>
      <c r="D5" s="128" t="s">
        <v>117</v>
      </c>
      <c r="G5" s="216"/>
      <c r="H5" s="130"/>
      <c r="I5" s="73"/>
      <c r="J5" s="73"/>
      <c r="K5" s="73"/>
      <c r="L5" s="129"/>
    </row>
    <row r="6" spans="2:14" ht="14.45" customHeight="1" x14ac:dyDescent="0.15">
      <c r="B6" s="128"/>
      <c r="C6" s="128"/>
      <c r="D6" s="132" t="s">
        <v>116</v>
      </c>
      <c r="G6" s="216"/>
      <c r="H6" s="130"/>
      <c r="I6" s="73"/>
      <c r="J6" s="73"/>
      <c r="K6" s="73"/>
      <c r="L6" s="129"/>
    </row>
    <row r="7" spans="2:14" ht="14.45" customHeight="1" x14ac:dyDescent="0.15">
      <c r="B7" s="128"/>
      <c r="C7" s="128"/>
      <c r="D7" s="128"/>
      <c r="G7" s="216"/>
      <c r="H7" s="130"/>
      <c r="I7" s="73"/>
      <c r="J7" s="73"/>
      <c r="K7" s="73"/>
      <c r="L7" s="129"/>
    </row>
    <row r="8" spans="2:14" ht="14.45" customHeight="1" x14ac:dyDescent="0.15">
      <c r="B8" s="128" t="s">
        <v>115</v>
      </c>
      <c r="C8" s="128"/>
      <c r="D8" s="128" t="s">
        <v>239</v>
      </c>
      <c r="G8" s="216"/>
      <c r="H8" s="130"/>
      <c r="I8" s="73"/>
      <c r="J8" s="73"/>
      <c r="K8" s="73"/>
      <c r="L8" s="129"/>
    </row>
    <row r="9" spans="2:14" ht="14.45" customHeight="1" x14ac:dyDescent="0.15">
      <c r="B9" s="133"/>
      <c r="C9" s="128"/>
      <c r="D9" s="132" t="s">
        <v>114</v>
      </c>
      <c r="G9" s="216"/>
      <c r="H9" s="130"/>
      <c r="I9" s="73"/>
      <c r="J9" s="73"/>
      <c r="K9" s="73"/>
      <c r="L9" s="129"/>
    </row>
    <row r="10" spans="2:14" ht="14.45" customHeight="1" x14ac:dyDescent="0.15">
      <c r="B10" s="128"/>
      <c r="C10" s="128"/>
      <c r="D10" s="128"/>
      <c r="G10" s="216"/>
      <c r="H10" s="130"/>
      <c r="I10" s="73"/>
      <c r="J10" s="73"/>
      <c r="K10" s="73"/>
      <c r="L10" s="129"/>
    </row>
    <row r="11" spans="2:14" ht="14.45" customHeight="1" x14ac:dyDescent="0.15">
      <c r="B11" s="128" t="s">
        <v>113</v>
      </c>
      <c r="C11" s="128"/>
      <c r="D11" s="128" t="s">
        <v>27</v>
      </c>
      <c r="G11" s="131"/>
      <c r="H11" s="130"/>
      <c r="I11" s="73"/>
      <c r="J11" s="73"/>
      <c r="K11" s="73"/>
      <c r="L11" s="129"/>
      <c r="N11" s="73"/>
    </row>
    <row r="12" spans="2:14" ht="14.45" customHeight="1" x14ac:dyDescent="0.15">
      <c r="B12" s="128"/>
      <c r="C12" s="128"/>
      <c r="D12" s="128"/>
      <c r="G12" s="127"/>
      <c r="H12" s="126"/>
      <c r="I12" s="125"/>
      <c r="J12" s="125"/>
      <c r="K12" s="125"/>
      <c r="L12" s="124"/>
      <c r="N12" s="73"/>
    </row>
    <row r="13" spans="2:14" ht="14.45" customHeight="1" x14ac:dyDescent="0.15">
      <c r="L13" s="123" t="s">
        <v>112</v>
      </c>
      <c r="N13" s="73"/>
    </row>
    <row r="14" spans="2:14" ht="28.9" customHeight="1" x14ac:dyDescent="0.15">
      <c r="B14" s="122"/>
      <c r="C14" s="121" t="s">
        <v>111</v>
      </c>
      <c r="D14" s="217" t="s">
        <v>172</v>
      </c>
      <c r="E14" s="218"/>
      <c r="F14" s="218"/>
      <c r="G14" s="218"/>
      <c r="H14" s="218"/>
      <c r="I14" s="218"/>
      <c r="J14" s="218"/>
      <c r="K14" s="218"/>
      <c r="L14" s="219"/>
    </row>
    <row r="15" spans="2:14" ht="28.9" customHeight="1" x14ac:dyDescent="0.15">
      <c r="B15" s="120" t="s">
        <v>110</v>
      </c>
      <c r="C15" s="119" t="s">
        <v>109</v>
      </c>
      <c r="D15" s="118" t="s">
        <v>18</v>
      </c>
      <c r="E15" s="117" t="s">
        <v>19</v>
      </c>
      <c r="F15" s="117" t="s">
        <v>20</v>
      </c>
      <c r="G15" s="117" t="s">
        <v>10</v>
      </c>
      <c r="H15" s="117" t="s">
        <v>21</v>
      </c>
      <c r="I15" s="117" t="s">
        <v>22</v>
      </c>
      <c r="J15" s="117" t="s">
        <v>23</v>
      </c>
      <c r="K15" s="117" t="s">
        <v>24</v>
      </c>
      <c r="L15" s="116" t="s">
        <v>25</v>
      </c>
    </row>
    <row r="16" spans="2:14" ht="14.45" customHeight="1" x14ac:dyDescent="0.15">
      <c r="B16" s="107" t="s">
        <v>154</v>
      </c>
      <c r="C16" s="106"/>
      <c r="D16" s="105">
        <f>SUM('【方向別】自動車交通量(1)'!D16,'【方向別】自動車交通量(2)'!D16,'【方向別】自動車交通量(3)'!D16)</f>
        <v>55</v>
      </c>
      <c r="E16" s="104">
        <f>SUM('【方向別】自動車交通量(1)'!E16,'【方向別】自動車交通量(2)'!E16,'【方向別】自動車交通量(3)'!E16)</f>
        <v>18</v>
      </c>
      <c r="F16" s="104">
        <f>SUM('【方向別】自動車交通量(1)'!F16,'【方向別】自動車交通量(2)'!F16,'【方向別】自動車交通量(3)'!F16)</f>
        <v>10</v>
      </c>
      <c r="G16" s="104">
        <f>SUM('【方向別】自動車交通量(1)'!G16,'【方向別】自動車交通量(2)'!G16,'【方向別】自動車交通量(3)'!G16)</f>
        <v>0</v>
      </c>
      <c r="H16" s="104">
        <f t="shared" ref="H16:H21" si="0">SUM(D16:E16)</f>
        <v>73</v>
      </c>
      <c r="I16" s="104">
        <f t="shared" ref="I16:I21" si="1">SUM(F16:G16)</f>
        <v>10</v>
      </c>
      <c r="J16" s="104">
        <f t="shared" ref="J16:J21" si="2">SUM(H16:I16)</f>
        <v>83</v>
      </c>
      <c r="K16" s="103">
        <f t="shared" ref="K16:K52" si="3">IF(J16=0,0,ROUND(I16/J16*100,1))</f>
        <v>12</v>
      </c>
      <c r="L16" s="102">
        <f t="shared" ref="L16:L52" si="4">IF(J16=0,0,ROUND(J16/$J$52*100,1))</f>
        <v>2.2999999999999998</v>
      </c>
    </row>
    <row r="17" spans="2:12" ht="14.45" customHeight="1" x14ac:dyDescent="0.15">
      <c r="B17" s="101" t="s">
        <v>153</v>
      </c>
      <c r="C17" s="100"/>
      <c r="D17" s="99">
        <f>SUM('【方向別】自動車交通量(1)'!D17,'【方向別】自動車交通量(2)'!D17,'【方向別】自動車交通量(3)'!D17)</f>
        <v>45</v>
      </c>
      <c r="E17" s="98">
        <f>SUM('【方向別】自動車交通量(1)'!E17,'【方向別】自動車交通量(2)'!E17,'【方向別】自動車交通量(3)'!E17)</f>
        <v>16</v>
      </c>
      <c r="F17" s="98">
        <f>SUM('【方向別】自動車交通量(1)'!F17,'【方向別】自動車交通量(2)'!F17,'【方向別】自動車交通量(3)'!F17)</f>
        <v>1</v>
      </c>
      <c r="G17" s="98">
        <f>SUM('【方向別】自動車交通量(1)'!G17,'【方向別】自動車交通量(2)'!G17,'【方向別】自動車交通量(3)'!G17)</f>
        <v>0</v>
      </c>
      <c r="H17" s="98">
        <f t="shared" si="0"/>
        <v>61</v>
      </c>
      <c r="I17" s="98">
        <f t="shared" si="1"/>
        <v>1</v>
      </c>
      <c r="J17" s="98">
        <f t="shared" si="2"/>
        <v>62</v>
      </c>
      <c r="K17" s="97">
        <f t="shared" si="3"/>
        <v>1.6</v>
      </c>
      <c r="L17" s="96">
        <f t="shared" si="4"/>
        <v>1.7</v>
      </c>
    </row>
    <row r="18" spans="2:12" ht="14.45" customHeight="1" x14ac:dyDescent="0.15">
      <c r="B18" s="101" t="s">
        <v>152</v>
      </c>
      <c r="C18" s="100"/>
      <c r="D18" s="99">
        <f>SUM('【方向別】自動車交通量(1)'!D18,'【方向別】自動車交通量(2)'!D18,'【方向別】自動車交通量(3)'!D18)</f>
        <v>54</v>
      </c>
      <c r="E18" s="98">
        <f>SUM('【方向別】自動車交通量(1)'!E18,'【方向別】自動車交通量(2)'!E18,'【方向別】自動車交通量(3)'!E18)</f>
        <v>13</v>
      </c>
      <c r="F18" s="98">
        <f>SUM('【方向別】自動車交通量(1)'!F18,'【方向別】自動車交通量(2)'!F18,'【方向別】自動車交通量(3)'!F18)</f>
        <v>7</v>
      </c>
      <c r="G18" s="98">
        <f>SUM('【方向別】自動車交通量(1)'!G18,'【方向別】自動車交通量(2)'!G18,'【方向別】自動車交通量(3)'!G18)</f>
        <v>0</v>
      </c>
      <c r="H18" s="98">
        <f t="shared" si="0"/>
        <v>67</v>
      </c>
      <c r="I18" s="98">
        <f t="shared" si="1"/>
        <v>7</v>
      </c>
      <c r="J18" s="98">
        <f t="shared" si="2"/>
        <v>74</v>
      </c>
      <c r="K18" s="97">
        <f t="shared" si="3"/>
        <v>9.5</v>
      </c>
      <c r="L18" s="96">
        <f t="shared" si="4"/>
        <v>2</v>
      </c>
    </row>
    <row r="19" spans="2:12" ht="14.45" customHeight="1" x14ac:dyDescent="0.15">
      <c r="B19" s="101" t="s">
        <v>151</v>
      </c>
      <c r="C19" s="100"/>
      <c r="D19" s="99">
        <f>SUM('【方向別】自動車交通量(1)'!D19,'【方向別】自動車交通量(2)'!D19,'【方向別】自動車交通量(3)'!D19)</f>
        <v>40</v>
      </c>
      <c r="E19" s="98">
        <f>SUM('【方向別】自動車交通量(1)'!E19,'【方向別】自動車交通量(2)'!E19,'【方向別】自動車交通量(3)'!E19)</f>
        <v>13</v>
      </c>
      <c r="F19" s="98">
        <f>SUM('【方向別】自動車交通量(1)'!F19,'【方向別】自動車交通量(2)'!F19,'【方向別】自動車交通量(3)'!F19)</f>
        <v>4</v>
      </c>
      <c r="G19" s="98">
        <f>SUM('【方向別】自動車交通量(1)'!G19,'【方向別】自動車交通量(2)'!G19,'【方向別】自動車交通量(3)'!G19)</f>
        <v>0</v>
      </c>
      <c r="H19" s="98">
        <f t="shared" si="0"/>
        <v>53</v>
      </c>
      <c r="I19" s="98">
        <f t="shared" si="1"/>
        <v>4</v>
      </c>
      <c r="J19" s="98">
        <f t="shared" si="2"/>
        <v>57</v>
      </c>
      <c r="K19" s="97">
        <f t="shared" si="3"/>
        <v>7</v>
      </c>
      <c r="L19" s="96">
        <f t="shared" si="4"/>
        <v>1.5</v>
      </c>
    </row>
    <row r="20" spans="2:12" ht="14.45" customHeight="1" x14ac:dyDescent="0.15">
      <c r="B20" s="101" t="s">
        <v>150</v>
      </c>
      <c r="C20" s="100"/>
      <c r="D20" s="99">
        <f>SUM('【方向別】自動車交通量(1)'!D20,'【方向別】自動車交通量(2)'!D20,'【方向別】自動車交通量(3)'!D20)</f>
        <v>58</v>
      </c>
      <c r="E20" s="98">
        <f>SUM('【方向別】自動車交通量(1)'!E20,'【方向別】自動車交通量(2)'!E20,'【方向別】自動車交通量(3)'!E20)</f>
        <v>16</v>
      </c>
      <c r="F20" s="98">
        <f>SUM('【方向別】自動車交通量(1)'!F20,'【方向別】自動車交通量(2)'!F20,'【方向別】自動車交通量(3)'!F20)</f>
        <v>5</v>
      </c>
      <c r="G20" s="98">
        <f>SUM('【方向別】自動車交通量(1)'!G20,'【方向別】自動車交通量(2)'!G20,'【方向別】自動車交通量(3)'!G20)</f>
        <v>0</v>
      </c>
      <c r="H20" s="98">
        <f t="shared" si="0"/>
        <v>74</v>
      </c>
      <c r="I20" s="98">
        <f t="shared" si="1"/>
        <v>5</v>
      </c>
      <c r="J20" s="98">
        <f t="shared" si="2"/>
        <v>79</v>
      </c>
      <c r="K20" s="97">
        <f t="shared" si="3"/>
        <v>6.3</v>
      </c>
      <c r="L20" s="96">
        <f t="shared" si="4"/>
        <v>2.1</v>
      </c>
    </row>
    <row r="21" spans="2:12" ht="14.45" customHeight="1" x14ac:dyDescent="0.15">
      <c r="B21" s="95" t="s">
        <v>149</v>
      </c>
      <c r="C21" s="94"/>
      <c r="D21" s="93">
        <f>SUM('【方向別】自動車交通量(1)'!D21,'【方向別】自動車交通量(2)'!D21,'【方向別】自動車交通量(3)'!D21)</f>
        <v>58</v>
      </c>
      <c r="E21" s="92">
        <f>SUM('【方向別】自動車交通量(1)'!E21,'【方向別】自動車交通量(2)'!E21,'【方向別】自動車交通量(3)'!E21)</f>
        <v>9</v>
      </c>
      <c r="F21" s="92">
        <f>SUM('【方向別】自動車交通量(1)'!F21,'【方向別】自動車交通量(2)'!F21,'【方向別】自動車交通量(3)'!F21)</f>
        <v>5</v>
      </c>
      <c r="G21" s="92">
        <f>SUM('【方向別】自動車交通量(1)'!G21,'【方向別】自動車交通量(2)'!G21,'【方向別】自動車交通量(3)'!G21)</f>
        <v>0</v>
      </c>
      <c r="H21" s="92">
        <f t="shared" si="0"/>
        <v>67</v>
      </c>
      <c r="I21" s="92">
        <f t="shared" si="1"/>
        <v>5</v>
      </c>
      <c r="J21" s="92">
        <f t="shared" si="2"/>
        <v>72</v>
      </c>
      <c r="K21" s="91">
        <f t="shared" si="3"/>
        <v>6.9</v>
      </c>
      <c r="L21" s="90">
        <f t="shared" si="4"/>
        <v>2</v>
      </c>
    </row>
    <row r="22" spans="2:12" ht="14.45" customHeight="1" thickBot="1" x14ac:dyDescent="0.2">
      <c r="B22" s="89" t="s">
        <v>102</v>
      </c>
      <c r="C22" s="88"/>
      <c r="D22" s="87">
        <f t="shared" ref="D22:J22" si="5">SUBTOTAL(9,D16:D21)</f>
        <v>310</v>
      </c>
      <c r="E22" s="86">
        <f t="shared" si="5"/>
        <v>85</v>
      </c>
      <c r="F22" s="86">
        <f t="shared" si="5"/>
        <v>32</v>
      </c>
      <c r="G22" s="86">
        <f t="shared" si="5"/>
        <v>0</v>
      </c>
      <c r="H22" s="86">
        <f t="shared" si="5"/>
        <v>395</v>
      </c>
      <c r="I22" s="86">
        <f t="shared" si="5"/>
        <v>32</v>
      </c>
      <c r="J22" s="86">
        <f t="shared" si="5"/>
        <v>427</v>
      </c>
      <c r="K22" s="85">
        <f t="shared" si="3"/>
        <v>7.5</v>
      </c>
      <c r="L22" s="84">
        <f t="shared" si="4"/>
        <v>11.6</v>
      </c>
    </row>
    <row r="23" spans="2:12" ht="14.45" customHeight="1" thickTop="1" x14ac:dyDescent="0.15">
      <c r="B23" s="107" t="s">
        <v>101</v>
      </c>
      <c r="C23" s="106"/>
      <c r="D23" s="105">
        <f>SUM('【方向別】自動車交通量(1)'!D23,'【方向別】自動車交通量(2)'!D23,'【方向別】自動車交通量(3)'!D23)</f>
        <v>55</v>
      </c>
      <c r="E23" s="104">
        <f>SUM('【方向別】自動車交通量(1)'!E23,'【方向別】自動車交通量(2)'!E23,'【方向別】自動車交通量(3)'!E23)</f>
        <v>11</v>
      </c>
      <c r="F23" s="104">
        <f>SUM('【方向別】自動車交通量(1)'!F23,'【方向別】自動車交通量(2)'!F23,'【方向別】自動車交通量(3)'!F23)</f>
        <v>12</v>
      </c>
      <c r="G23" s="104">
        <f>SUM('【方向別】自動車交通量(1)'!G23,'【方向別】自動車交通量(2)'!G23,'【方向別】自動車交通量(3)'!G23)</f>
        <v>1</v>
      </c>
      <c r="H23" s="104">
        <f t="shared" ref="H23:H28" si="6">SUM(D23:E23)</f>
        <v>66</v>
      </c>
      <c r="I23" s="104">
        <f t="shared" ref="I23:I28" si="7">SUM(F23:G23)</f>
        <v>13</v>
      </c>
      <c r="J23" s="104">
        <f t="shared" ref="J23:J28" si="8">SUM(H23:I23)</f>
        <v>79</v>
      </c>
      <c r="K23" s="103">
        <f t="shared" si="3"/>
        <v>16.5</v>
      </c>
      <c r="L23" s="102">
        <f t="shared" si="4"/>
        <v>2.1</v>
      </c>
    </row>
    <row r="24" spans="2:12" ht="14.45" customHeight="1" x14ac:dyDescent="0.15">
      <c r="B24" s="101" t="s">
        <v>100</v>
      </c>
      <c r="C24" s="100"/>
      <c r="D24" s="99">
        <f>SUM('【方向別】自動車交通量(1)'!D24,'【方向別】自動車交通量(2)'!D24,'【方向別】自動車交通量(3)'!D24)</f>
        <v>50</v>
      </c>
      <c r="E24" s="98">
        <f>SUM('【方向別】自動車交通量(1)'!E24,'【方向別】自動車交通量(2)'!E24,'【方向別】自動車交通量(3)'!E24)</f>
        <v>9</v>
      </c>
      <c r="F24" s="98">
        <f>SUM('【方向別】自動車交通量(1)'!F24,'【方向別】自動車交通量(2)'!F24,'【方向別】自動車交通量(3)'!F24)</f>
        <v>8</v>
      </c>
      <c r="G24" s="98">
        <f>SUM('【方向別】自動車交通量(1)'!G24,'【方向別】自動車交通量(2)'!G24,'【方向別】自動車交通量(3)'!G24)</f>
        <v>0</v>
      </c>
      <c r="H24" s="98">
        <f t="shared" si="6"/>
        <v>59</v>
      </c>
      <c r="I24" s="98">
        <f t="shared" si="7"/>
        <v>8</v>
      </c>
      <c r="J24" s="98">
        <f t="shared" si="8"/>
        <v>67</v>
      </c>
      <c r="K24" s="97">
        <f t="shared" si="3"/>
        <v>11.9</v>
      </c>
      <c r="L24" s="96">
        <f t="shared" si="4"/>
        <v>1.8</v>
      </c>
    </row>
    <row r="25" spans="2:12" ht="14.45" customHeight="1" x14ac:dyDescent="0.15">
      <c r="B25" s="101" t="s">
        <v>99</v>
      </c>
      <c r="C25" s="100"/>
      <c r="D25" s="99">
        <f>SUM('【方向別】自動車交通量(1)'!D25,'【方向別】自動車交通量(2)'!D25,'【方向別】自動車交通量(3)'!D25)</f>
        <v>53</v>
      </c>
      <c r="E25" s="98">
        <f>SUM('【方向別】自動車交通量(1)'!E25,'【方向別】自動車交通量(2)'!E25,'【方向別】自動車交通量(3)'!E25)</f>
        <v>10</v>
      </c>
      <c r="F25" s="98">
        <f>SUM('【方向別】自動車交通量(1)'!F25,'【方向別】自動車交通量(2)'!F25,'【方向別】自動車交通量(3)'!F25)</f>
        <v>15</v>
      </c>
      <c r="G25" s="98">
        <f>SUM('【方向別】自動車交通量(1)'!G25,'【方向別】自動車交通量(2)'!G25,'【方向別】自動車交通量(3)'!G25)</f>
        <v>0</v>
      </c>
      <c r="H25" s="98">
        <f t="shared" si="6"/>
        <v>63</v>
      </c>
      <c r="I25" s="98">
        <f t="shared" si="7"/>
        <v>15</v>
      </c>
      <c r="J25" s="98">
        <f t="shared" si="8"/>
        <v>78</v>
      </c>
      <c r="K25" s="97">
        <f t="shared" si="3"/>
        <v>19.2</v>
      </c>
      <c r="L25" s="96">
        <f t="shared" si="4"/>
        <v>2.1</v>
      </c>
    </row>
    <row r="26" spans="2:12" ht="14.45" customHeight="1" x14ac:dyDescent="0.15">
      <c r="B26" s="101" t="s">
        <v>98</v>
      </c>
      <c r="C26" s="100"/>
      <c r="D26" s="99">
        <f>SUM('【方向別】自動車交通量(1)'!D26,'【方向別】自動車交通量(2)'!D26,'【方向別】自動車交通量(3)'!D26)</f>
        <v>56</v>
      </c>
      <c r="E26" s="98">
        <f>SUM('【方向別】自動車交通量(1)'!E26,'【方向別】自動車交通量(2)'!E26,'【方向別】自動車交通量(3)'!E26)</f>
        <v>8</v>
      </c>
      <c r="F26" s="98">
        <f>SUM('【方向別】自動車交通量(1)'!F26,'【方向別】自動車交通量(2)'!F26,'【方向別】自動車交通量(3)'!F26)</f>
        <v>7</v>
      </c>
      <c r="G26" s="98">
        <f>SUM('【方向別】自動車交通量(1)'!G26,'【方向別】自動車交通量(2)'!G26,'【方向別】自動車交通量(3)'!G26)</f>
        <v>0</v>
      </c>
      <c r="H26" s="98">
        <f t="shared" si="6"/>
        <v>64</v>
      </c>
      <c r="I26" s="98">
        <f t="shared" si="7"/>
        <v>7</v>
      </c>
      <c r="J26" s="98">
        <f t="shared" si="8"/>
        <v>71</v>
      </c>
      <c r="K26" s="97">
        <f t="shared" si="3"/>
        <v>9.9</v>
      </c>
      <c r="L26" s="96">
        <f t="shared" si="4"/>
        <v>1.9</v>
      </c>
    </row>
    <row r="27" spans="2:12" ht="14.45" customHeight="1" x14ac:dyDescent="0.15">
      <c r="B27" s="101" t="s">
        <v>97</v>
      </c>
      <c r="C27" s="100"/>
      <c r="D27" s="99">
        <f>SUM('【方向別】自動車交通量(1)'!D27,'【方向別】自動車交通量(2)'!D27,'【方向別】自動車交通量(3)'!D27)</f>
        <v>52</v>
      </c>
      <c r="E27" s="98">
        <f>SUM('【方向別】自動車交通量(1)'!E27,'【方向別】自動車交通量(2)'!E27,'【方向別】自動車交通量(3)'!E27)</f>
        <v>10</v>
      </c>
      <c r="F27" s="98">
        <f>SUM('【方向別】自動車交通量(1)'!F27,'【方向別】自動車交通量(2)'!F27,'【方向別】自動車交通量(3)'!F27)</f>
        <v>8</v>
      </c>
      <c r="G27" s="98">
        <f>SUM('【方向別】自動車交通量(1)'!G27,'【方向別】自動車交通量(2)'!G27,'【方向別】自動車交通量(3)'!G27)</f>
        <v>0</v>
      </c>
      <c r="H27" s="98">
        <f t="shared" si="6"/>
        <v>62</v>
      </c>
      <c r="I27" s="98">
        <f t="shared" si="7"/>
        <v>8</v>
      </c>
      <c r="J27" s="98">
        <f t="shared" si="8"/>
        <v>70</v>
      </c>
      <c r="K27" s="97">
        <f t="shared" si="3"/>
        <v>11.4</v>
      </c>
      <c r="L27" s="96">
        <f t="shared" si="4"/>
        <v>1.9</v>
      </c>
    </row>
    <row r="28" spans="2:12" ht="14.45" customHeight="1" x14ac:dyDescent="0.15">
      <c r="B28" s="95" t="s">
        <v>148</v>
      </c>
      <c r="C28" s="94"/>
      <c r="D28" s="93">
        <f>SUM('【方向別】自動車交通量(1)'!D28,'【方向別】自動車交通量(2)'!D28,'【方向別】自動車交通量(3)'!D28)</f>
        <v>27</v>
      </c>
      <c r="E28" s="92">
        <f>SUM('【方向別】自動車交通量(1)'!E28,'【方向別】自動車交通量(2)'!E28,'【方向別】自動車交通量(3)'!E28)</f>
        <v>16</v>
      </c>
      <c r="F28" s="92">
        <f>SUM('【方向別】自動車交通量(1)'!F28,'【方向別】自動車交通量(2)'!F28,'【方向別】自動車交通量(3)'!F28)</f>
        <v>7</v>
      </c>
      <c r="G28" s="92">
        <f>SUM('【方向別】自動車交通量(1)'!G28,'【方向別】自動車交通量(2)'!G28,'【方向別】自動車交通量(3)'!G28)</f>
        <v>0</v>
      </c>
      <c r="H28" s="92">
        <f t="shared" si="6"/>
        <v>43</v>
      </c>
      <c r="I28" s="92">
        <f t="shared" si="7"/>
        <v>7</v>
      </c>
      <c r="J28" s="92">
        <f t="shared" si="8"/>
        <v>50</v>
      </c>
      <c r="K28" s="91">
        <f t="shared" si="3"/>
        <v>14</v>
      </c>
      <c r="L28" s="90">
        <f t="shared" si="4"/>
        <v>1.4</v>
      </c>
    </row>
    <row r="29" spans="2:12" ht="14.45" customHeight="1" thickBot="1" x14ac:dyDescent="0.2">
      <c r="B29" s="89" t="s">
        <v>95</v>
      </c>
      <c r="C29" s="88"/>
      <c r="D29" s="87">
        <f t="shared" ref="D29:J29" si="9">SUBTOTAL(9,D23:D28)</f>
        <v>293</v>
      </c>
      <c r="E29" s="86">
        <f t="shared" si="9"/>
        <v>64</v>
      </c>
      <c r="F29" s="86">
        <f t="shared" si="9"/>
        <v>57</v>
      </c>
      <c r="G29" s="86">
        <f t="shared" si="9"/>
        <v>1</v>
      </c>
      <c r="H29" s="86">
        <f t="shared" si="9"/>
        <v>357</v>
      </c>
      <c r="I29" s="86">
        <f t="shared" si="9"/>
        <v>58</v>
      </c>
      <c r="J29" s="86">
        <f t="shared" si="9"/>
        <v>415</v>
      </c>
      <c r="K29" s="85">
        <f t="shared" si="3"/>
        <v>14</v>
      </c>
      <c r="L29" s="84">
        <f t="shared" si="4"/>
        <v>11.3</v>
      </c>
    </row>
    <row r="30" spans="2:12" ht="14.45" customHeight="1" thickTop="1" x14ac:dyDescent="0.15">
      <c r="B30" s="115" t="s">
        <v>147</v>
      </c>
      <c r="C30" s="114"/>
      <c r="D30" s="81">
        <f>SUM('【方向別】自動車交通量(1)'!D30,'【方向別】自動車交通量(2)'!D30,'【方向別】自動車交通量(3)'!D30)</f>
        <v>174</v>
      </c>
      <c r="E30" s="80">
        <f>SUM('【方向別】自動車交通量(1)'!E30,'【方向別】自動車交通量(2)'!E30,'【方向別】自動車交通量(3)'!E30)</f>
        <v>42</v>
      </c>
      <c r="F30" s="80">
        <f>SUM('【方向別】自動車交通量(1)'!F30,'【方向別】自動車交通量(2)'!F30,'【方向別】自動車交通量(3)'!F30)</f>
        <v>67</v>
      </c>
      <c r="G30" s="80">
        <f>SUM('【方向別】自動車交通量(1)'!G30,'【方向別】自動車交通量(2)'!G30,'【方向別】自動車交通量(3)'!G30)</f>
        <v>0</v>
      </c>
      <c r="H30" s="80">
        <f t="shared" ref="H30:H43" si="10">SUM(D30:E30)</f>
        <v>216</v>
      </c>
      <c r="I30" s="80">
        <f t="shared" ref="I30:I43" si="11">SUM(F30:G30)</f>
        <v>67</v>
      </c>
      <c r="J30" s="80">
        <f t="shared" ref="J30:J43" si="12">SUM(H30:I30)</f>
        <v>283</v>
      </c>
      <c r="K30" s="79">
        <f t="shared" si="3"/>
        <v>23.7</v>
      </c>
      <c r="L30" s="78">
        <f t="shared" si="4"/>
        <v>7.7</v>
      </c>
    </row>
    <row r="31" spans="2:12" ht="14.45" customHeight="1" x14ac:dyDescent="0.15">
      <c r="B31" s="113" t="s">
        <v>146</v>
      </c>
      <c r="C31" s="112"/>
      <c r="D31" s="111">
        <f>SUM('【方向別】自動車交通量(1)'!D31,'【方向別】自動車交通量(2)'!D31,'【方向別】自動車交通量(3)'!D31)</f>
        <v>135</v>
      </c>
      <c r="E31" s="110">
        <f>SUM('【方向別】自動車交通量(1)'!E31,'【方向別】自動車交通量(2)'!E31,'【方向別】自動車交通量(3)'!E31)</f>
        <v>55</v>
      </c>
      <c r="F31" s="110">
        <f>SUM('【方向別】自動車交通量(1)'!F31,'【方向別】自動車交通量(2)'!F31,'【方向別】自動車交通量(3)'!F31)</f>
        <v>61</v>
      </c>
      <c r="G31" s="110">
        <f>SUM('【方向別】自動車交通量(1)'!G31,'【方向別】自動車交通量(2)'!G31,'【方向別】自動車交通量(3)'!G31)</f>
        <v>0</v>
      </c>
      <c r="H31" s="110">
        <f t="shared" si="10"/>
        <v>190</v>
      </c>
      <c r="I31" s="110">
        <f t="shared" si="11"/>
        <v>61</v>
      </c>
      <c r="J31" s="110">
        <f t="shared" si="12"/>
        <v>251</v>
      </c>
      <c r="K31" s="109">
        <f t="shared" si="3"/>
        <v>24.3</v>
      </c>
      <c r="L31" s="108">
        <f t="shared" si="4"/>
        <v>6.8</v>
      </c>
    </row>
    <row r="32" spans="2:12" ht="14.45" customHeight="1" x14ac:dyDescent="0.15">
      <c r="B32" s="113" t="s">
        <v>145</v>
      </c>
      <c r="C32" s="112"/>
      <c r="D32" s="111">
        <f>SUM('【方向別】自動車交通量(1)'!D32,'【方向別】自動車交通量(2)'!D32,'【方向別】自動車交通量(3)'!D32)</f>
        <v>110</v>
      </c>
      <c r="E32" s="110">
        <f>SUM('【方向別】自動車交通量(1)'!E32,'【方向別】自動車交通量(2)'!E32,'【方向別】自動車交通量(3)'!E32)</f>
        <v>51</v>
      </c>
      <c r="F32" s="110">
        <f>SUM('【方向別】自動車交通量(1)'!F32,'【方向別】自動車交通量(2)'!F32,'【方向別】自動車交通量(3)'!F32)</f>
        <v>45</v>
      </c>
      <c r="G32" s="110">
        <f>SUM('【方向別】自動車交通量(1)'!G32,'【方向別】自動車交通量(2)'!G32,'【方向別】自動車交通量(3)'!G32)</f>
        <v>1</v>
      </c>
      <c r="H32" s="110">
        <f t="shared" si="10"/>
        <v>161</v>
      </c>
      <c r="I32" s="110">
        <f t="shared" si="11"/>
        <v>46</v>
      </c>
      <c r="J32" s="110">
        <f t="shared" si="12"/>
        <v>207</v>
      </c>
      <c r="K32" s="109">
        <f t="shared" si="3"/>
        <v>22.2</v>
      </c>
      <c r="L32" s="108">
        <f t="shared" si="4"/>
        <v>5.6</v>
      </c>
    </row>
    <row r="33" spans="2:12" ht="14.45" customHeight="1" x14ac:dyDescent="0.15">
      <c r="B33" s="113" t="s">
        <v>144</v>
      </c>
      <c r="C33" s="112"/>
      <c r="D33" s="111">
        <f>SUM('【方向別】自動車交通量(1)'!D33,'【方向別】自動車交通量(2)'!D33,'【方向別】自動車交通量(3)'!D33)</f>
        <v>150</v>
      </c>
      <c r="E33" s="110">
        <f>SUM('【方向別】自動車交通量(1)'!E33,'【方向別】自動車交通量(2)'!E33,'【方向別】自動車交通量(3)'!E33)</f>
        <v>33</v>
      </c>
      <c r="F33" s="110">
        <f>SUM('【方向別】自動車交通量(1)'!F33,'【方向別】自動車交通量(2)'!F33,'【方向別】自動車交通量(3)'!F33)</f>
        <v>53</v>
      </c>
      <c r="G33" s="110">
        <f>SUM('【方向別】自動車交通量(1)'!G33,'【方向別】自動車交通量(2)'!G33,'【方向別】自動車交通量(3)'!G33)</f>
        <v>1</v>
      </c>
      <c r="H33" s="110">
        <f t="shared" si="10"/>
        <v>183</v>
      </c>
      <c r="I33" s="110">
        <f t="shared" si="11"/>
        <v>54</v>
      </c>
      <c r="J33" s="110">
        <f t="shared" si="12"/>
        <v>237</v>
      </c>
      <c r="K33" s="109">
        <f t="shared" si="3"/>
        <v>22.8</v>
      </c>
      <c r="L33" s="108">
        <f t="shared" si="4"/>
        <v>6.4</v>
      </c>
    </row>
    <row r="34" spans="2:12" ht="14.45" customHeight="1" x14ac:dyDescent="0.15">
      <c r="B34" s="113" t="s">
        <v>143</v>
      </c>
      <c r="C34" s="112"/>
      <c r="D34" s="111">
        <f>SUM('【方向別】自動車交通量(1)'!D34,'【方向別】自動車交通量(2)'!D34,'【方向別】自動車交通量(3)'!D34)</f>
        <v>135</v>
      </c>
      <c r="E34" s="110">
        <f>SUM('【方向別】自動車交通量(1)'!E34,'【方向別】自動車交通量(2)'!E34,'【方向別】自動車交通量(3)'!E34)</f>
        <v>67</v>
      </c>
      <c r="F34" s="110">
        <f>SUM('【方向別】自動車交通量(1)'!F34,'【方向別】自動車交通量(2)'!F34,'【方向別】自動車交通量(3)'!F34)</f>
        <v>39</v>
      </c>
      <c r="G34" s="110">
        <f>SUM('【方向別】自動車交通量(1)'!G34,'【方向別】自動車交通量(2)'!G34,'【方向別】自動車交通量(3)'!G34)</f>
        <v>0</v>
      </c>
      <c r="H34" s="110">
        <f t="shared" si="10"/>
        <v>202</v>
      </c>
      <c r="I34" s="110">
        <f t="shared" si="11"/>
        <v>39</v>
      </c>
      <c r="J34" s="110">
        <f t="shared" si="12"/>
        <v>241</v>
      </c>
      <c r="K34" s="109">
        <f t="shared" si="3"/>
        <v>16.2</v>
      </c>
      <c r="L34" s="108">
        <f t="shared" si="4"/>
        <v>6.5</v>
      </c>
    </row>
    <row r="35" spans="2:12" ht="14.45" customHeight="1" x14ac:dyDescent="0.15">
      <c r="B35" s="113" t="s">
        <v>142</v>
      </c>
      <c r="C35" s="112"/>
      <c r="D35" s="111">
        <f>SUM('【方向別】自動車交通量(1)'!D35,'【方向別】自動車交通量(2)'!D35,'【方向別】自動車交通量(3)'!D35)</f>
        <v>163</v>
      </c>
      <c r="E35" s="110">
        <f>SUM('【方向別】自動車交通量(1)'!E35,'【方向別】自動車交通量(2)'!E35,'【方向別】自動車交通量(3)'!E35)</f>
        <v>58</v>
      </c>
      <c r="F35" s="110">
        <f>SUM('【方向別】自動車交通量(1)'!F35,'【方向別】自動車交通量(2)'!F35,'【方向別】自動車交通量(3)'!F35)</f>
        <v>51</v>
      </c>
      <c r="G35" s="110">
        <f>SUM('【方向別】自動車交通量(1)'!G35,'【方向別】自動車交通量(2)'!G35,'【方向別】自動車交通量(3)'!G35)</f>
        <v>0</v>
      </c>
      <c r="H35" s="110">
        <f t="shared" si="10"/>
        <v>221</v>
      </c>
      <c r="I35" s="110">
        <f t="shared" si="11"/>
        <v>51</v>
      </c>
      <c r="J35" s="110">
        <f t="shared" si="12"/>
        <v>272</v>
      </c>
      <c r="K35" s="109">
        <f t="shared" si="3"/>
        <v>18.8</v>
      </c>
      <c r="L35" s="108">
        <f t="shared" si="4"/>
        <v>7.4</v>
      </c>
    </row>
    <row r="36" spans="2:12" ht="14.45" customHeight="1" x14ac:dyDescent="0.15">
      <c r="B36" s="113" t="s">
        <v>141</v>
      </c>
      <c r="C36" s="112"/>
      <c r="D36" s="111">
        <f>SUM('【方向別】自動車交通量(1)'!D36,'【方向別】自動車交通量(2)'!D36,'【方向別】自動車交通量(3)'!D36)</f>
        <v>169</v>
      </c>
      <c r="E36" s="110">
        <f>SUM('【方向別】自動車交通量(1)'!E36,'【方向別】自動車交通量(2)'!E36,'【方向別】自動車交通量(3)'!E36)</f>
        <v>54</v>
      </c>
      <c r="F36" s="110">
        <f>SUM('【方向別】自動車交通量(1)'!F36,'【方向別】自動車交通量(2)'!F36,'【方向別】自動車交通量(3)'!F36)</f>
        <v>52</v>
      </c>
      <c r="G36" s="110">
        <f>SUM('【方向別】自動車交通量(1)'!G36,'【方向別】自動車交通量(2)'!G36,'【方向別】自動車交通量(3)'!G36)</f>
        <v>0</v>
      </c>
      <c r="H36" s="110">
        <f t="shared" si="10"/>
        <v>223</v>
      </c>
      <c r="I36" s="110">
        <f t="shared" si="11"/>
        <v>52</v>
      </c>
      <c r="J36" s="110">
        <f t="shared" si="12"/>
        <v>275</v>
      </c>
      <c r="K36" s="109">
        <f t="shared" si="3"/>
        <v>18.899999999999999</v>
      </c>
      <c r="L36" s="108">
        <f t="shared" si="4"/>
        <v>7.5</v>
      </c>
    </row>
    <row r="37" spans="2:12" ht="14.45" customHeight="1" x14ac:dyDescent="0.15">
      <c r="B37" s="113" t="s">
        <v>140</v>
      </c>
      <c r="C37" s="112"/>
      <c r="D37" s="111">
        <f>SUM('【方向別】自動車交通量(1)'!D37,'【方向別】自動車交通量(2)'!D37,'【方向別】自動車交通量(3)'!D37)</f>
        <v>212</v>
      </c>
      <c r="E37" s="110">
        <f>SUM('【方向別】自動車交通量(1)'!E37,'【方向別】自動車交通量(2)'!E37,'【方向別】自動車交通量(3)'!E37)</f>
        <v>70</v>
      </c>
      <c r="F37" s="110">
        <f>SUM('【方向別】自動車交通量(1)'!F37,'【方向別】自動車交通量(2)'!F37,'【方向別】自動車交通量(3)'!F37)</f>
        <v>33</v>
      </c>
      <c r="G37" s="110">
        <f>SUM('【方向別】自動車交通量(1)'!G37,'【方向別】自動車交通量(2)'!G37,'【方向別】自動車交通量(3)'!G37)</f>
        <v>0</v>
      </c>
      <c r="H37" s="110">
        <f t="shared" si="10"/>
        <v>282</v>
      </c>
      <c r="I37" s="110">
        <f t="shared" si="11"/>
        <v>33</v>
      </c>
      <c r="J37" s="110">
        <f t="shared" si="12"/>
        <v>315</v>
      </c>
      <c r="K37" s="109">
        <f t="shared" si="3"/>
        <v>10.5</v>
      </c>
      <c r="L37" s="108">
        <f t="shared" si="4"/>
        <v>8.6</v>
      </c>
    </row>
    <row r="38" spans="2:12" ht="14.45" customHeight="1" x14ac:dyDescent="0.15">
      <c r="B38" s="107" t="s">
        <v>86</v>
      </c>
      <c r="C38" s="106"/>
      <c r="D38" s="105">
        <f>SUM('【方向別】自動車交通量(1)'!D38,'【方向別】自動車交通量(2)'!D38,'【方向別】自動車交通量(3)'!D38)</f>
        <v>42</v>
      </c>
      <c r="E38" s="104">
        <f>SUM('【方向別】自動車交通量(1)'!E38,'【方向別】自動車交通量(2)'!E38,'【方向別】自動車交通量(3)'!E38)</f>
        <v>21</v>
      </c>
      <c r="F38" s="104">
        <f>SUM('【方向別】自動車交通量(1)'!F38,'【方向別】自動車交通量(2)'!F38,'【方向別】自動車交通量(3)'!F38)</f>
        <v>7</v>
      </c>
      <c r="G38" s="104">
        <f>SUM('【方向別】自動車交通量(1)'!G38,'【方向別】自動車交通量(2)'!G38,'【方向別】自動車交通量(3)'!G38)</f>
        <v>0</v>
      </c>
      <c r="H38" s="104">
        <f t="shared" si="10"/>
        <v>63</v>
      </c>
      <c r="I38" s="104">
        <f t="shared" si="11"/>
        <v>7</v>
      </c>
      <c r="J38" s="104">
        <f t="shared" si="12"/>
        <v>70</v>
      </c>
      <c r="K38" s="103">
        <f t="shared" si="3"/>
        <v>10</v>
      </c>
      <c r="L38" s="102">
        <f t="shared" si="4"/>
        <v>1.9</v>
      </c>
    </row>
    <row r="39" spans="2:12" ht="14.45" customHeight="1" x14ac:dyDescent="0.15">
      <c r="B39" s="101" t="s">
        <v>85</v>
      </c>
      <c r="C39" s="100"/>
      <c r="D39" s="99">
        <f>SUM('【方向別】自動車交通量(1)'!D39,'【方向別】自動車交通量(2)'!D39,'【方向別】自動車交通量(3)'!D39)</f>
        <v>42</v>
      </c>
      <c r="E39" s="98">
        <f>SUM('【方向別】自動車交通量(1)'!E39,'【方向別】自動車交通量(2)'!E39,'【方向別】自動車交通量(3)'!E39)</f>
        <v>16</v>
      </c>
      <c r="F39" s="98">
        <f>SUM('【方向別】自動車交通量(1)'!F39,'【方向別】自動車交通量(2)'!F39,'【方向別】自動車交通量(3)'!F39)</f>
        <v>5</v>
      </c>
      <c r="G39" s="98">
        <f>SUM('【方向別】自動車交通量(1)'!G39,'【方向別】自動車交通量(2)'!G39,'【方向別】自動車交通量(3)'!G39)</f>
        <v>1</v>
      </c>
      <c r="H39" s="98">
        <f t="shared" si="10"/>
        <v>58</v>
      </c>
      <c r="I39" s="98">
        <f t="shared" si="11"/>
        <v>6</v>
      </c>
      <c r="J39" s="98">
        <f t="shared" si="12"/>
        <v>64</v>
      </c>
      <c r="K39" s="97">
        <f t="shared" si="3"/>
        <v>9.4</v>
      </c>
      <c r="L39" s="96">
        <f t="shared" si="4"/>
        <v>1.7</v>
      </c>
    </row>
    <row r="40" spans="2:12" ht="14.45" customHeight="1" x14ac:dyDescent="0.15">
      <c r="B40" s="101" t="s">
        <v>84</v>
      </c>
      <c r="C40" s="100"/>
      <c r="D40" s="99">
        <f>SUM('【方向別】自動車交通量(1)'!D40,'【方向別】自動車交通量(2)'!D40,'【方向別】自動車交通量(3)'!D40)</f>
        <v>53</v>
      </c>
      <c r="E40" s="98">
        <f>SUM('【方向別】自動車交通量(1)'!E40,'【方向別】自動車交通量(2)'!E40,'【方向別】自動車交通量(3)'!E40)</f>
        <v>7</v>
      </c>
      <c r="F40" s="98">
        <f>SUM('【方向別】自動車交通量(1)'!F40,'【方向別】自動車交通量(2)'!F40,'【方向別】自動車交通量(3)'!F40)</f>
        <v>4</v>
      </c>
      <c r="G40" s="98">
        <f>SUM('【方向別】自動車交通量(1)'!G40,'【方向別】自動車交通量(2)'!G40,'【方向別】自動車交通量(3)'!G40)</f>
        <v>0</v>
      </c>
      <c r="H40" s="98">
        <f t="shared" si="10"/>
        <v>60</v>
      </c>
      <c r="I40" s="98">
        <f t="shared" si="11"/>
        <v>4</v>
      </c>
      <c r="J40" s="98">
        <f t="shared" si="12"/>
        <v>64</v>
      </c>
      <c r="K40" s="97">
        <f t="shared" si="3"/>
        <v>6.3</v>
      </c>
      <c r="L40" s="96">
        <f t="shared" si="4"/>
        <v>1.7</v>
      </c>
    </row>
    <row r="41" spans="2:12" ht="14.45" customHeight="1" x14ac:dyDescent="0.15">
      <c r="B41" s="101" t="s">
        <v>83</v>
      </c>
      <c r="C41" s="100"/>
      <c r="D41" s="99">
        <f>SUM('【方向別】自動車交通量(1)'!D41,'【方向別】自動車交通量(2)'!D41,'【方向別】自動車交通量(3)'!D41)</f>
        <v>41</v>
      </c>
      <c r="E41" s="98">
        <f>SUM('【方向別】自動車交通量(1)'!E41,'【方向別】自動車交通量(2)'!E41,'【方向別】自動車交通量(3)'!E41)</f>
        <v>11</v>
      </c>
      <c r="F41" s="98">
        <f>SUM('【方向別】自動車交通量(1)'!F41,'【方向別】自動車交通量(2)'!F41,'【方向別】自動車交通量(3)'!F41)</f>
        <v>4</v>
      </c>
      <c r="G41" s="98">
        <f>SUM('【方向別】自動車交通量(1)'!G41,'【方向別】自動車交通量(2)'!G41,'【方向別】自動車交通量(3)'!G41)</f>
        <v>0</v>
      </c>
      <c r="H41" s="98">
        <f t="shared" si="10"/>
        <v>52</v>
      </c>
      <c r="I41" s="98">
        <f t="shared" si="11"/>
        <v>4</v>
      </c>
      <c r="J41" s="98">
        <f t="shared" si="12"/>
        <v>56</v>
      </c>
      <c r="K41" s="97">
        <f t="shared" si="3"/>
        <v>7.1</v>
      </c>
      <c r="L41" s="96">
        <f t="shared" si="4"/>
        <v>1.5</v>
      </c>
    </row>
    <row r="42" spans="2:12" ht="14.45" customHeight="1" x14ac:dyDescent="0.15">
      <c r="B42" s="101" t="s">
        <v>82</v>
      </c>
      <c r="C42" s="100"/>
      <c r="D42" s="99">
        <f>SUM('【方向別】自動車交通量(1)'!D42,'【方向別】自動車交通量(2)'!D42,'【方向別】自動車交通量(3)'!D42)</f>
        <v>44</v>
      </c>
      <c r="E42" s="98">
        <f>SUM('【方向別】自動車交通量(1)'!E42,'【方向別】自動車交通量(2)'!E42,'【方向別】自動車交通量(3)'!E42)</f>
        <v>14</v>
      </c>
      <c r="F42" s="98">
        <f>SUM('【方向別】自動車交通量(1)'!F42,'【方向別】自動車交通量(2)'!F42,'【方向別】自動車交通量(3)'!F42)</f>
        <v>6</v>
      </c>
      <c r="G42" s="98">
        <f>SUM('【方向別】自動車交通量(1)'!G42,'【方向別】自動車交通量(2)'!G42,'【方向別】自動車交通量(3)'!G42)</f>
        <v>0</v>
      </c>
      <c r="H42" s="98">
        <f t="shared" si="10"/>
        <v>58</v>
      </c>
      <c r="I42" s="98">
        <f t="shared" si="11"/>
        <v>6</v>
      </c>
      <c r="J42" s="98">
        <f t="shared" si="12"/>
        <v>64</v>
      </c>
      <c r="K42" s="97">
        <f t="shared" si="3"/>
        <v>9.4</v>
      </c>
      <c r="L42" s="96">
        <f t="shared" si="4"/>
        <v>1.7</v>
      </c>
    </row>
    <row r="43" spans="2:12" ht="14.45" customHeight="1" x14ac:dyDescent="0.15">
      <c r="B43" s="95" t="s">
        <v>139</v>
      </c>
      <c r="C43" s="94"/>
      <c r="D43" s="93">
        <f>SUM('【方向別】自動車交通量(1)'!D43,'【方向別】自動車交通量(2)'!D43,'【方向別】自動車交通量(3)'!D43)</f>
        <v>54</v>
      </c>
      <c r="E43" s="92">
        <f>SUM('【方向別】自動車交通量(1)'!E43,'【方向別】自動車交通量(2)'!E43,'【方向別】自動車交通量(3)'!E43)</f>
        <v>14</v>
      </c>
      <c r="F43" s="92">
        <f>SUM('【方向別】自動車交通量(1)'!F43,'【方向別】自動車交通量(2)'!F43,'【方向別】自動車交通量(3)'!F43)</f>
        <v>0</v>
      </c>
      <c r="G43" s="92">
        <f>SUM('【方向別】自動車交通量(1)'!G43,'【方向別】自動車交通量(2)'!G43,'【方向別】自動車交通量(3)'!G43)</f>
        <v>0</v>
      </c>
      <c r="H43" s="92">
        <f t="shared" si="10"/>
        <v>68</v>
      </c>
      <c r="I43" s="92">
        <f t="shared" si="11"/>
        <v>0</v>
      </c>
      <c r="J43" s="92">
        <f t="shared" si="12"/>
        <v>68</v>
      </c>
      <c r="K43" s="91">
        <f t="shared" si="3"/>
        <v>0</v>
      </c>
      <c r="L43" s="90">
        <f t="shared" si="4"/>
        <v>1.8</v>
      </c>
    </row>
    <row r="44" spans="2:12" ht="14.45" customHeight="1" thickBot="1" x14ac:dyDescent="0.2">
      <c r="B44" s="89" t="s">
        <v>80</v>
      </c>
      <c r="C44" s="88"/>
      <c r="D44" s="87">
        <f t="shared" ref="D44:J44" si="13">SUBTOTAL(9,D38:D43)</f>
        <v>276</v>
      </c>
      <c r="E44" s="86">
        <f t="shared" si="13"/>
        <v>83</v>
      </c>
      <c r="F44" s="86">
        <f t="shared" si="13"/>
        <v>26</v>
      </c>
      <c r="G44" s="86">
        <f t="shared" si="13"/>
        <v>1</v>
      </c>
      <c r="H44" s="86">
        <f t="shared" si="13"/>
        <v>359</v>
      </c>
      <c r="I44" s="86">
        <f t="shared" si="13"/>
        <v>27</v>
      </c>
      <c r="J44" s="86">
        <f t="shared" si="13"/>
        <v>386</v>
      </c>
      <c r="K44" s="85">
        <f t="shared" si="3"/>
        <v>7</v>
      </c>
      <c r="L44" s="84">
        <f t="shared" si="4"/>
        <v>10.5</v>
      </c>
    </row>
    <row r="45" spans="2:12" ht="14.45" customHeight="1" thickTop="1" x14ac:dyDescent="0.15">
      <c r="B45" s="107" t="s">
        <v>79</v>
      </c>
      <c r="C45" s="106"/>
      <c r="D45" s="105">
        <f>SUM('【方向別】自動車交通量(1)'!D45,'【方向別】自動車交通量(2)'!D45,'【方向別】自動車交通量(3)'!D45)</f>
        <v>49</v>
      </c>
      <c r="E45" s="104">
        <f>SUM('【方向別】自動車交通量(1)'!E45,'【方向別】自動車交通量(2)'!E45,'【方向別】自動車交通量(3)'!E45)</f>
        <v>12</v>
      </c>
      <c r="F45" s="104">
        <f>SUM('【方向別】自動車交通量(1)'!F45,'【方向別】自動車交通量(2)'!F45,'【方向別】自動車交通量(3)'!F45)</f>
        <v>3</v>
      </c>
      <c r="G45" s="104">
        <f>SUM('【方向別】自動車交通量(1)'!G45,'【方向別】自動車交通量(2)'!G45,'【方向別】自動車交通量(3)'!G45)</f>
        <v>0</v>
      </c>
      <c r="H45" s="104">
        <f t="shared" ref="H45:H50" si="14">SUM(D45:E45)</f>
        <v>61</v>
      </c>
      <c r="I45" s="104">
        <f t="shared" ref="I45:I50" si="15">SUM(F45:G45)</f>
        <v>3</v>
      </c>
      <c r="J45" s="104">
        <f t="shared" ref="J45:J50" si="16">SUM(H45:I45)</f>
        <v>64</v>
      </c>
      <c r="K45" s="103">
        <f t="shared" si="3"/>
        <v>4.7</v>
      </c>
      <c r="L45" s="102">
        <f t="shared" si="4"/>
        <v>1.7</v>
      </c>
    </row>
    <row r="46" spans="2:12" ht="14.45" customHeight="1" x14ac:dyDescent="0.15">
      <c r="B46" s="101" t="s">
        <v>78</v>
      </c>
      <c r="C46" s="100"/>
      <c r="D46" s="99">
        <f>SUM('【方向別】自動車交通量(1)'!D46,'【方向別】自動車交通量(2)'!D46,'【方向別】自動車交通量(3)'!D46)</f>
        <v>54</v>
      </c>
      <c r="E46" s="98">
        <f>SUM('【方向別】自動車交通量(1)'!E46,'【方向別】自動車交通量(2)'!E46,'【方向別】自動車交通量(3)'!E46)</f>
        <v>11</v>
      </c>
      <c r="F46" s="98">
        <f>SUM('【方向別】自動車交通量(1)'!F46,'【方向別】自動車交通量(2)'!F46,'【方向別】自動車交通量(3)'!F46)</f>
        <v>7</v>
      </c>
      <c r="G46" s="98">
        <f>SUM('【方向別】自動車交通量(1)'!G46,'【方向別】自動車交通量(2)'!G46,'【方向別】自動車交通量(3)'!G46)</f>
        <v>0</v>
      </c>
      <c r="H46" s="98">
        <f t="shared" si="14"/>
        <v>65</v>
      </c>
      <c r="I46" s="98">
        <f t="shared" si="15"/>
        <v>7</v>
      </c>
      <c r="J46" s="98">
        <f t="shared" si="16"/>
        <v>72</v>
      </c>
      <c r="K46" s="97">
        <f t="shared" si="3"/>
        <v>9.6999999999999993</v>
      </c>
      <c r="L46" s="96">
        <f t="shared" si="4"/>
        <v>2</v>
      </c>
    </row>
    <row r="47" spans="2:12" ht="14.45" customHeight="1" x14ac:dyDescent="0.15">
      <c r="B47" s="101" t="s">
        <v>77</v>
      </c>
      <c r="C47" s="100"/>
      <c r="D47" s="99">
        <f>SUM('【方向別】自動車交通量(1)'!D47,'【方向別】自動車交通量(2)'!D47,'【方向別】自動車交通量(3)'!D47)</f>
        <v>46</v>
      </c>
      <c r="E47" s="98">
        <f>SUM('【方向別】自動車交通量(1)'!E47,'【方向別】自動車交通量(2)'!E47,'【方向別】自動車交通量(3)'!E47)</f>
        <v>12</v>
      </c>
      <c r="F47" s="98">
        <f>SUM('【方向別】自動車交通量(1)'!F47,'【方向別】自動車交通量(2)'!F47,'【方向別】自動車交通量(3)'!F47)</f>
        <v>1</v>
      </c>
      <c r="G47" s="98">
        <f>SUM('【方向別】自動車交通量(1)'!G47,'【方向別】自動車交通量(2)'!G47,'【方向別】自動車交通量(3)'!G47)</f>
        <v>0</v>
      </c>
      <c r="H47" s="98">
        <f t="shared" si="14"/>
        <v>58</v>
      </c>
      <c r="I47" s="98">
        <f t="shared" si="15"/>
        <v>1</v>
      </c>
      <c r="J47" s="98">
        <f t="shared" si="16"/>
        <v>59</v>
      </c>
      <c r="K47" s="97">
        <f t="shared" si="3"/>
        <v>1.7</v>
      </c>
      <c r="L47" s="96">
        <f t="shared" si="4"/>
        <v>1.6</v>
      </c>
    </row>
    <row r="48" spans="2:12" ht="14.45" customHeight="1" x14ac:dyDescent="0.15">
      <c r="B48" s="101" t="s">
        <v>76</v>
      </c>
      <c r="C48" s="100"/>
      <c r="D48" s="99">
        <f>SUM('【方向別】自動車交通量(1)'!D48,'【方向別】自動車交通量(2)'!D48,'【方向別】自動車交通量(3)'!D48)</f>
        <v>63</v>
      </c>
      <c r="E48" s="98">
        <f>SUM('【方向別】自動車交通量(1)'!E48,'【方向別】自動車交通量(2)'!E48,'【方向別】自動車交通量(3)'!E48)</f>
        <v>16</v>
      </c>
      <c r="F48" s="98">
        <f>SUM('【方向別】自動車交通量(1)'!F48,'【方向別】自動車交通量(2)'!F48,'【方向別】自動車交通量(3)'!F48)</f>
        <v>3</v>
      </c>
      <c r="G48" s="98">
        <f>SUM('【方向別】自動車交通量(1)'!G48,'【方向別】自動車交通量(2)'!G48,'【方向別】自動車交通量(3)'!G48)</f>
        <v>1</v>
      </c>
      <c r="H48" s="98">
        <f t="shared" si="14"/>
        <v>79</v>
      </c>
      <c r="I48" s="98">
        <f t="shared" si="15"/>
        <v>4</v>
      </c>
      <c r="J48" s="98">
        <f t="shared" si="16"/>
        <v>83</v>
      </c>
      <c r="K48" s="97">
        <f t="shared" si="3"/>
        <v>4.8</v>
      </c>
      <c r="L48" s="96">
        <f t="shared" si="4"/>
        <v>2.2999999999999998</v>
      </c>
    </row>
    <row r="49" spans="2:13" ht="14.45" customHeight="1" x14ac:dyDescent="0.15">
      <c r="B49" s="101" t="s">
        <v>75</v>
      </c>
      <c r="C49" s="100"/>
      <c r="D49" s="99">
        <f>SUM('【方向別】自動車交通量(1)'!D49,'【方向別】自動車交通量(2)'!D49,'【方向別】自動車交通量(3)'!D49)</f>
        <v>30</v>
      </c>
      <c r="E49" s="98">
        <f>SUM('【方向別】自動車交通量(1)'!E49,'【方向別】自動車交通量(2)'!E49,'【方向別】自動車交通量(3)'!E49)</f>
        <v>6</v>
      </c>
      <c r="F49" s="98">
        <f>SUM('【方向別】自動車交通量(1)'!F49,'【方向別】自動車交通量(2)'!F49,'【方向別】自動車交通量(3)'!F49)</f>
        <v>6</v>
      </c>
      <c r="G49" s="98">
        <f>SUM('【方向別】自動車交通量(1)'!G49,'【方向別】自動車交通量(2)'!G49,'【方向別】自動車交通量(3)'!G49)</f>
        <v>0</v>
      </c>
      <c r="H49" s="98">
        <f t="shared" si="14"/>
        <v>36</v>
      </c>
      <c r="I49" s="98">
        <f t="shared" si="15"/>
        <v>6</v>
      </c>
      <c r="J49" s="98">
        <f t="shared" si="16"/>
        <v>42</v>
      </c>
      <c r="K49" s="97">
        <f t="shared" si="3"/>
        <v>14.3</v>
      </c>
      <c r="L49" s="96">
        <f t="shared" si="4"/>
        <v>1.1000000000000001</v>
      </c>
    </row>
    <row r="50" spans="2:13" ht="14.45" customHeight="1" x14ac:dyDescent="0.15">
      <c r="B50" s="95" t="s">
        <v>138</v>
      </c>
      <c r="C50" s="94"/>
      <c r="D50" s="93">
        <f>SUM('【方向別】自動車交通量(1)'!D50,'【方向別】自動車交通量(2)'!D50,'【方向別】自動車交通量(3)'!D50)</f>
        <v>40</v>
      </c>
      <c r="E50" s="92">
        <f>SUM('【方向別】自動車交通量(1)'!E50,'【方向別】自動車交通量(2)'!E50,'【方向別】自動車交通量(3)'!E50)</f>
        <v>10</v>
      </c>
      <c r="F50" s="92">
        <f>SUM('【方向別】自動車交通量(1)'!F50,'【方向別】自動車交通量(2)'!F50,'【方向別】自動車交通量(3)'!F50)</f>
        <v>2</v>
      </c>
      <c r="G50" s="92">
        <f>SUM('【方向別】自動車交通量(1)'!G50,'【方向別】自動車交通量(2)'!G50,'【方向別】自動車交通量(3)'!G50)</f>
        <v>0</v>
      </c>
      <c r="H50" s="92">
        <f t="shared" si="14"/>
        <v>50</v>
      </c>
      <c r="I50" s="92">
        <f t="shared" si="15"/>
        <v>2</v>
      </c>
      <c r="J50" s="92">
        <f t="shared" si="16"/>
        <v>52</v>
      </c>
      <c r="K50" s="91">
        <f t="shared" si="3"/>
        <v>3.8</v>
      </c>
      <c r="L50" s="90">
        <f t="shared" si="4"/>
        <v>1.4</v>
      </c>
    </row>
    <row r="51" spans="2:13" ht="14.45" customHeight="1" thickBot="1" x14ac:dyDescent="0.2">
      <c r="B51" s="89" t="s">
        <v>73</v>
      </c>
      <c r="C51" s="88"/>
      <c r="D51" s="87">
        <f t="shared" ref="D51:J51" si="17">SUBTOTAL(9,D45:D50)</f>
        <v>282</v>
      </c>
      <c r="E51" s="86">
        <f t="shared" si="17"/>
        <v>67</v>
      </c>
      <c r="F51" s="86">
        <f t="shared" si="17"/>
        <v>22</v>
      </c>
      <c r="G51" s="86">
        <f t="shared" si="17"/>
        <v>1</v>
      </c>
      <c r="H51" s="86">
        <f t="shared" si="17"/>
        <v>349</v>
      </c>
      <c r="I51" s="86">
        <f t="shared" si="17"/>
        <v>23</v>
      </c>
      <c r="J51" s="86">
        <f t="shared" si="17"/>
        <v>372</v>
      </c>
      <c r="K51" s="85">
        <f t="shared" si="3"/>
        <v>6.2</v>
      </c>
      <c r="L51" s="84">
        <f t="shared" si="4"/>
        <v>10.1</v>
      </c>
    </row>
    <row r="52" spans="2:13" ht="14.45" customHeight="1" thickTop="1" x14ac:dyDescent="0.15">
      <c r="B52" s="83" t="s">
        <v>13</v>
      </c>
      <c r="C52" s="82"/>
      <c r="D52" s="81">
        <f t="shared" ref="D52:J52" si="18">SUBTOTAL(9,D16:D51)</f>
        <v>2409</v>
      </c>
      <c r="E52" s="80">
        <f t="shared" si="18"/>
        <v>729</v>
      </c>
      <c r="F52" s="80">
        <f t="shared" si="18"/>
        <v>538</v>
      </c>
      <c r="G52" s="80">
        <f t="shared" si="18"/>
        <v>5</v>
      </c>
      <c r="H52" s="80">
        <f t="shared" si="18"/>
        <v>3138</v>
      </c>
      <c r="I52" s="80">
        <f t="shared" si="18"/>
        <v>543</v>
      </c>
      <c r="J52" s="80">
        <f t="shared" si="18"/>
        <v>3681</v>
      </c>
      <c r="K52" s="79">
        <f t="shared" si="3"/>
        <v>14.8</v>
      </c>
      <c r="L52" s="78">
        <f t="shared" si="4"/>
        <v>100</v>
      </c>
    </row>
    <row r="53" spans="2:13" ht="15" customHeight="1" x14ac:dyDescent="0.15">
      <c r="B53" s="77"/>
      <c r="C53" s="77"/>
      <c r="D53" s="76"/>
      <c r="E53" s="76"/>
      <c r="F53" s="76"/>
      <c r="G53" s="76"/>
      <c r="H53" s="76"/>
      <c r="I53" s="76"/>
      <c r="J53" s="76"/>
      <c r="K53" s="75"/>
      <c r="L53" s="75"/>
    </row>
    <row r="54" spans="2:13" ht="16.5" customHeight="1" x14ac:dyDescent="0.15">
      <c r="B54" s="74"/>
      <c r="C54" s="73"/>
      <c r="D54" s="73"/>
      <c r="E54" s="73"/>
      <c r="F54" s="73"/>
      <c r="G54" s="73"/>
      <c r="H54" s="73"/>
      <c r="I54" s="73"/>
      <c r="J54" s="73"/>
      <c r="K54" s="73"/>
      <c r="L54" s="73"/>
      <c r="M54" s="73"/>
    </row>
  </sheetData>
  <mergeCells count="2">
    <mergeCell ref="G4:G10"/>
    <mergeCell ref="D14:L14"/>
  </mergeCells>
  <phoneticPr fontId="1"/>
  <printOptions horizontalCentered="1"/>
  <pageMargins left="0.78740157480314965" right="0.78740157480314965" top="0.78740157480314965" bottom="0.70866141732283472" header="0.31496062992125984" footer="0.31496062992125984"/>
  <pageSetup paperSize="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N54"/>
  <sheetViews>
    <sheetView showGridLines="0" zoomScaleNormal="100" zoomScaleSheetLayoutView="100" workbookViewId="0">
      <selection activeCell="D9" sqref="D9"/>
    </sheetView>
  </sheetViews>
  <sheetFormatPr defaultColWidth="8" defaultRowHeight="16.5" customHeight="1" x14ac:dyDescent="0.15"/>
  <cols>
    <col min="1" max="1" width="2.5" style="71" customWidth="1"/>
    <col min="2" max="2" width="5.5" style="72" customWidth="1"/>
    <col min="3" max="3" width="5.5" style="71" customWidth="1"/>
    <col min="4" max="12" width="8" style="71" customWidth="1"/>
    <col min="13" max="250" width="7.5" style="71" customWidth="1"/>
    <col min="251" max="16384" width="8" style="71"/>
  </cols>
  <sheetData>
    <row r="2" spans="2:14" ht="18" customHeight="1" x14ac:dyDescent="0.15">
      <c r="B2" s="140" t="s">
        <v>120</v>
      </c>
      <c r="G2" s="139"/>
      <c r="H2" s="138"/>
      <c r="I2" s="137"/>
      <c r="J2" s="137"/>
      <c r="K2" s="137"/>
      <c r="L2" s="136"/>
      <c r="M2" s="135"/>
    </row>
    <row r="3" spans="2:14" ht="14.45" customHeight="1" x14ac:dyDescent="0.15">
      <c r="B3" s="71"/>
      <c r="G3" s="134"/>
      <c r="H3" s="130"/>
      <c r="I3" s="73"/>
      <c r="J3" s="73"/>
      <c r="K3" s="73"/>
      <c r="L3" s="129"/>
    </row>
    <row r="4" spans="2:14" ht="14.45" customHeight="1" x14ac:dyDescent="0.15">
      <c r="B4" s="71"/>
      <c r="G4" s="216" t="s">
        <v>119</v>
      </c>
      <c r="H4" s="130"/>
      <c r="I4" s="73"/>
      <c r="J4" s="73"/>
      <c r="K4" s="73"/>
      <c r="L4" s="129"/>
    </row>
    <row r="5" spans="2:14" ht="14.45" customHeight="1" x14ac:dyDescent="0.15">
      <c r="B5" s="128" t="s">
        <v>118</v>
      </c>
      <c r="C5" s="128"/>
      <c r="D5" s="128" t="s">
        <v>117</v>
      </c>
      <c r="G5" s="216"/>
      <c r="H5" s="130"/>
      <c r="I5" s="73"/>
      <c r="J5" s="73"/>
      <c r="K5" s="73"/>
      <c r="L5" s="129"/>
    </row>
    <row r="6" spans="2:14" ht="14.45" customHeight="1" x14ac:dyDescent="0.15">
      <c r="B6" s="128"/>
      <c r="C6" s="128"/>
      <c r="D6" s="132" t="s">
        <v>116</v>
      </c>
      <c r="G6" s="216"/>
      <c r="H6" s="130"/>
      <c r="I6" s="73"/>
      <c r="J6" s="73"/>
      <c r="K6" s="73"/>
      <c r="L6" s="129"/>
    </row>
    <row r="7" spans="2:14" ht="14.45" customHeight="1" x14ac:dyDescent="0.15">
      <c r="B7" s="128"/>
      <c r="C7" s="128"/>
      <c r="D7" s="128"/>
      <c r="G7" s="216"/>
      <c r="H7" s="130"/>
      <c r="I7" s="73"/>
      <c r="J7" s="73"/>
      <c r="K7" s="73"/>
      <c r="L7" s="129"/>
    </row>
    <row r="8" spans="2:14" ht="14.45" customHeight="1" x14ac:dyDescent="0.15">
      <c r="B8" s="128" t="s">
        <v>115</v>
      </c>
      <c r="C8" s="128"/>
      <c r="D8" s="128" t="s">
        <v>239</v>
      </c>
      <c r="G8" s="216"/>
      <c r="H8" s="130"/>
      <c r="I8" s="73"/>
      <c r="J8" s="73"/>
      <c r="K8" s="73"/>
      <c r="L8" s="129"/>
    </row>
    <row r="9" spans="2:14" ht="14.45" customHeight="1" x14ac:dyDescent="0.15">
      <c r="B9" s="133"/>
      <c r="C9" s="128"/>
      <c r="D9" s="132" t="s">
        <v>114</v>
      </c>
      <c r="G9" s="216"/>
      <c r="H9" s="130"/>
      <c r="I9" s="73"/>
      <c r="J9" s="73"/>
      <c r="K9" s="73"/>
      <c r="L9" s="129"/>
    </row>
    <row r="10" spans="2:14" ht="14.45" customHeight="1" x14ac:dyDescent="0.15">
      <c r="B10" s="128"/>
      <c r="C10" s="128"/>
      <c r="D10" s="128"/>
      <c r="G10" s="216"/>
      <c r="H10" s="130"/>
      <c r="I10" s="73"/>
      <c r="J10" s="73"/>
      <c r="K10" s="73"/>
      <c r="L10" s="129"/>
    </row>
    <row r="11" spans="2:14" ht="14.45" customHeight="1" x14ac:dyDescent="0.15">
      <c r="B11" s="128" t="s">
        <v>113</v>
      </c>
      <c r="C11" s="128"/>
      <c r="D11" s="128" t="s">
        <v>27</v>
      </c>
      <c r="G11" s="131"/>
      <c r="H11" s="130"/>
      <c r="I11" s="73"/>
      <c r="J11" s="73"/>
      <c r="K11" s="73"/>
      <c r="L11" s="129"/>
      <c r="N11" s="73"/>
    </row>
    <row r="12" spans="2:14" ht="14.45" customHeight="1" x14ac:dyDescent="0.15">
      <c r="B12" s="128"/>
      <c r="C12" s="128"/>
      <c r="D12" s="128"/>
      <c r="G12" s="127"/>
      <c r="H12" s="126"/>
      <c r="I12" s="125"/>
      <c r="J12" s="125"/>
      <c r="K12" s="125"/>
      <c r="L12" s="124"/>
      <c r="N12" s="73"/>
    </row>
    <row r="13" spans="2:14" ht="14.45" customHeight="1" x14ac:dyDescent="0.15">
      <c r="L13" s="123" t="s">
        <v>112</v>
      </c>
      <c r="N13" s="73"/>
    </row>
    <row r="14" spans="2:14" ht="28.9" customHeight="1" x14ac:dyDescent="0.15">
      <c r="B14" s="122"/>
      <c r="C14" s="121" t="s">
        <v>111</v>
      </c>
      <c r="D14" s="217" t="s">
        <v>173</v>
      </c>
      <c r="E14" s="218"/>
      <c r="F14" s="218"/>
      <c r="G14" s="218"/>
      <c r="H14" s="218"/>
      <c r="I14" s="218"/>
      <c r="J14" s="218"/>
      <c r="K14" s="218"/>
      <c r="L14" s="219"/>
    </row>
    <row r="15" spans="2:14" ht="28.9" customHeight="1" x14ac:dyDescent="0.15">
      <c r="B15" s="120" t="s">
        <v>110</v>
      </c>
      <c r="C15" s="119" t="s">
        <v>109</v>
      </c>
      <c r="D15" s="118" t="s">
        <v>18</v>
      </c>
      <c r="E15" s="117" t="s">
        <v>19</v>
      </c>
      <c r="F15" s="117" t="s">
        <v>20</v>
      </c>
      <c r="G15" s="117" t="s">
        <v>10</v>
      </c>
      <c r="H15" s="117" t="s">
        <v>21</v>
      </c>
      <c r="I15" s="117" t="s">
        <v>22</v>
      </c>
      <c r="J15" s="117" t="s">
        <v>23</v>
      </c>
      <c r="K15" s="117" t="s">
        <v>24</v>
      </c>
      <c r="L15" s="116" t="s">
        <v>25</v>
      </c>
    </row>
    <row r="16" spans="2:14" ht="14.45" customHeight="1" x14ac:dyDescent="0.15">
      <c r="B16" s="107" t="s">
        <v>154</v>
      </c>
      <c r="C16" s="106"/>
      <c r="D16" s="105">
        <f>SUM('【方向別】自動車交通量(4)'!D16,'【方向別】自動車交通量(8)'!D16,'【方向別】自動車交通量(12)'!D16)</f>
        <v>76</v>
      </c>
      <c r="E16" s="104">
        <f>SUM('【方向別】自動車交通量(4)'!E16,'【方向別】自動車交通量(8)'!E16,'【方向別】自動車交通量(12)'!E16)</f>
        <v>10</v>
      </c>
      <c r="F16" s="104">
        <f>SUM('【方向別】自動車交通量(4)'!F16,'【方向別】自動車交通量(8)'!F16,'【方向別】自動車交通量(12)'!F16)</f>
        <v>11</v>
      </c>
      <c r="G16" s="104">
        <f>SUM('【方向別】自動車交通量(4)'!G16,'【方向別】自動車交通量(8)'!G16,'【方向別】自動車交通量(12)'!G16)</f>
        <v>0</v>
      </c>
      <c r="H16" s="104">
        <f t="shared" ref="H16:H21" si="0">SUM(D16:E16)</f>
        <v>86</v>
      </c>
      <c r="I16" s="104">
        <f t="shared" ref="I16:I21" si="1">SUM(F16:G16)</f>
        <v>11</v>
      </c>
      <c r="J16" s="104">
        <f t="shared" ref="J16:J21" si="2">SUM(H16:I16)</f>
        <v>97</v>
      </c>
      <c r="K16" s="103">
        <f t="shared" ref="K16:K52" si="3">IF(J16=0,0,ROUND(I16/J16*100,1))</f>
        <v>11.3</v>
      </c>
      <c r="L16" s="102">
        <f t="shared" ref="L16:L52" si="4">IF(J16=0,0,ROUND(J16/$J$52*100,1))</f>
        <v>2.2999999999999998</v>
      </c>
    </row>
    <row r="17" spans="2:12" ht="14.45" customHeight="1" x14ac:dyDescent="0.15">
      <c r="B17" s="101" t="s">
        <v>153</v>
      </c>
      <c r="C17" s="100"/>
      <c r="D17" s="99">
        <f>SUM('【方向別】自動車交通量(4)'!D17,'【方向別】自動車交通量(8)'!D17,'【方向別】自動車交通量(12)'!D17)</f>
        <v>46</v>
      </c>
      <c r="E17" s="98">
        <f>SUM('【方向別】自動車交通量(4)'!E17,'【方向別】自動車交通量(8)'!E17,'【方向別】自動車交通量(12)'!E17)</f>
        <v>18</v>
      </c>
      <c r="F17" s="98">
        <f>SUM('【方向別】自動車交通量(4)'!F17,'【方向別】自動車交通量(8)'!F17,'【方向別】自動車交通量(12)'!F17)</f>
        <v>9</v>
      </c>
      <c r="G17" s="98">
        <f>SUM('【方向別】自動車交通量(4)'!G17,'【方向別】自動車交通量(8)'!G17,'【方向別】自動車交通量(12)'!G17)</f>
        <v>0</v>
      </c>
      <c r="H17" s="98">
        <f t="shared" si="0"/>
        <v>64</v>
      </c>
      <c r="I17" s="98">
        <f t="shared" si="1"/>
        <v>9</v>
      </c>
      <c r="J17" s="98">
        <f t="shared" si="2"/>
        <v>73</v>
      </c>
      <c r="K17" s="97">
        <f t="shared" si="3"/>
        <v>12.3</v>
      </c>
      <c r="L17" s="96">
        <f t="shared" si="4"/>
        <v>1.7</v>
      </c>
    </row>
    <row r="18" spans="2:12" ht="14.45" customHeight="1" x14ac:dyDescent="0.15">
      <c r="B18" s="101" t="s">
        <v>152</v>
      </c>
      <c r="C18" s="100"/>
      <c r="D18" s="99">
        <f>SUM('【方向別】自動車交通量(4)'!D18,'【方向別】自動車交通量(8)'!D18,'【方向別】自動車交通量(12)'!D18)</f>
        <v>70</v>
      </c>
      <c r="E18" s="98">
        <f>SUM('【方向別】自動車交通量(4)'!E18,'【方向別】自動車交通量(8)'!E18,'【方向別】自動車交通量(12)'!E18)</f>
        <v>14</v>
      </c>
      <c r="F18" s="98">
        <f>SUM('【方向別】自動車交通量(4)'!F18,'【方向別】自動車交通量(8)'!F18,'【方向別】自動車交通量(12)'!F18)</f>
        <v>10</v>
      </c>
      <c r="G18" s="98">
        <f>SUM('【方向別】自動車交通量(4)'!G18,'【方向別】自動車交通量(8)'!G18,'【方向別】自動車交通量(12)'!G18)</f>
        <v>1</v>
      </c>
      <c r="H18" s="98">
        <f t="shared" si="0"/>
        <v>84</v>
      </c>
      <c r="I18" s="98">
        <f t="shared" si="1"/>
        <v>11</v>
      </c>
      <c r="J18" s="98">
        <f t="shared" si="2"/>
        <v>95</v>
      </c>
      <c r="K18" s="97">
        <f t="shared" si="3"/>
        <v>11.6</v>
      </c>
      <c r="L18" s="96">
        <f t="shared" si="4"/>
        <v>2.2999999999999998</v>
      </c>
    </row>
    <row r="19" spans="2:12" ht="14.45" customHeight="1" x14ac:dyDescent="0.15">
      <c r="B19" s="101" t="s">
        <v>151</v>
      </c>
      <c r="C19" s="100"/>
      <c r="D19" s="99">
        <f>SUM('【方向別】自動車交通量(4)'!D19,'【方向別】自動車交通量(8)'!D19,'【方向別】自動車交通量(12)'!D19)</f>
        <v>50</v>
      </c>
      <c r="E19" s="98">
        <f>SUM('【方向別】自動車交通量(4)'!E19,'【方向別】自動車交通量(8)'!E19,'【方向別】自動車交通量(12)'!E19)</f>
        <v>12</v>
      </c>
      <c r="F19" s="98">
        <f>SUM('【方向別】自動車交通量(4)'!F19,'【方向別】自動車交通量(8)'!F19,'【方向別】自動車交通量(12)'!F19)</f>
        <v>5</v>
      </c>
      <c r="G19" s="98">
        <f>SUM('【方向別】自動車交通量(4)'!G19,'【方向別】自動車交通量(8)'!G19,'【方向別】自動車交通量(12)'!G19)</f>
        <v>0</v>
      </c>
      <c r="H19" s="98">
        <f t="shared" si="0"/>
        <v>62</v>
      </c>
      <c r="I19" s="98">
        <f t="shared" si="1"/>
        <v>5</v>
      </c>
      <c r="J19" s="98">
        <f t="shared" si="2"/>
        <v>67</v>
      </c>
      <c r="K19" s="97">
        <f t="shared" si="3"/>
        <v>7.5</v>
      </c>
      <c r="L19" s="96">
        <f t="shared" si="4"/>
        <v>1.6</v>
      </c>
    </row>
    <row r="20" spans="2:12" ht="14.45" customHeight="1" x14ac:dyDescent="0.15">
      <c r="B20" s="101" t="s">
        <v>150</v>
      </c>
      <c r="C20" s="100"/>
      <c r="D20" s="99">
        <f>SUM('【方向別】自動車交通量(4)'!D20,'【方向別】自動車交通量(8)'!D20,'【方向別】自動車交通量(12)'!D20)</f>
        <v>61</v>
      </c>
      <c r="E20" s="98">
        <f>SUM('【方向別】自動車交通量(4)'!E20,'【方向別】自動車交通量(8)'!E20,'【方向別】自動車交通量(12)'!E20)</f>
        <v>15</v>
      </c>
      <c r="F20" s="98">
        <f>SUM('【方向別】自動車交通量(4)'!F20,'【方向別】自動車交通量(8)'!F20,'【方向別】自動車交通量(12)'!F20)</f>
        <v>3</v>
      </c>
      <c r="G20" s="98">
        <f>SUM('【方向別】自動車交通量(4)'!G20,'【方向別】自動車交通量(8)'!G20,'【方向別】自動車交通量(12)'!G20)</f>
        <v>0</v>
      </c>
      <c r="H20" s="98">
        <f t="shared" si="0"/>
        <v>76</v>
      </c>
      <c r="I20" s="98">
        <f t="shared" si="1"/>
        <v>3</v>
      </c>
      <c r="J20" s="98">
        <f t="shared" si="2"/>
        <v>79</v>
      </c>
      <c r="K20" s="97">
        <f t="shared" si="3"/>
        <v>3.8</v>
      </c>
      <c r="L20" s="96">
        <f t="shared" si="4"/>
        <v>1.9</v>
      </c>
    </row>
    <row r="21" spans="2:12" ht="14.45" customHeight="1" x14ac:dyDescent="0.15">
      <c r="B21" s="95" t="s">
        <v>149</v>
      </c>
      <c r="C21" s="94"/>
      <c r="D21" s="93">
        <f>SUM('【方向別】自動車交通量(4)'!D21,'【方向別】自動車交通量(8)'!D21,'【方向別】自動車交通量(12)'!D21)</f>
        <v>65</v>
      </c>
      <c r="E21" s="92">
        <f>SUM('【方向別】自動車交通量(4)'!E21,'【方向別】自動車交通量(8)'!E21,'【方向別】自動車交通量(12)'!E21)</f>
        <v>10</v>
      </c>
      <c r="F21" s="92">
        <f>SUM('【方向別】自動車交通量(4)'!F21,'【方向別】自動車交通量(8)'!F21,'【方向別】自動車交通量(12)'!F21)</f>
        <v>3</v>
      </c>
      <c r="G21" s="92">
        <f>SUM('【方向別】自動車交通量(4)'!G21,'【方向別】自動車交通量(8)'!G21,'【方向別】自動車交通量(12)'!G21)</f>
        <v>0</v>
      </c>
      <c r="H21" s="92">
        <f t="shared" si="0"/>
        <v>75</v>
      </c>
      <c r="I21" s="92">
        <f t="shared" si="1"/>
        <v>3</v>
      </c>
      <c r="J21" s="92">
        <f t="shared" si="2"/>
        <v>78</v>
      </c>
      <c r="K21" s="91">
        <f t="shared" si="3"/>
        <v>3.8</v>
      </c>
      <c r="L21" s="90">
        <f t="shared" si="4"/>
        <v>1.8</v>
      </c>
    </row>
    <row r="22" spans="2:12" ht="14.45" customHeight="1" thickBot="1" x14ac:dyDescent="0.2">
      <c r="B22" s="89" t="s">
        <v>102</v>
      </c>
      <c r="C22" s="88"/>
      <c r="D22" s="87">
        <f t="shared" ref="D22:J22" si="5">SUBTOTAL(9,D16:D21)</f>
        <v>368</v>
      </c>
      <c r="E22" s="86">
        <f t="shared" si="5"/>
        <v>79</v>
      </c>
      <c r="F22" s="86">
        <f t="shared" si="5"/>
        <v>41</v>
      </c>
      <c r="G22" s="86">
        <f t="shared" si="5"/>
        <v>1</v>
      </c>
      <c r="H22" s="86">
        <f t="shared" si="5"/>
        <v>447</v>
      </c>
      <c r="I22" s="86">
        <f t="shared" si="5"/>
        <v>42</v>
      </c>
      <c r="J22" s="86">
        <f t="shared" si="5"/>
        <v>489</v>
      </c>
      <c r="K22" s="85">
        <f t="shared" si="3"/>
        <v>8.6</v>
      </c>
      <c r="L22" s="84">
        <f t="shared" si="4"/>
        <v>11.6</v>
      </c>
    </row>
    <row r="23" spans="2:12" ht="14.45" customHeight="1" thickTop="1" x14ac:dyDescent="0.15">
      <c r="B23" s="107" t="s">
        <v>101</v>
      </c>
      <c r="C23" s="106"/>
      <c r="D23" s="105">
        <f>SUM('【方向別】自動車交通量(4)'!D23,'【方向別】自動車交通量(8)'!D23,'【方向別】自動車交通量(12)'!D23)</f>
        <v>64</v>
      </c>
      <c r="E23" s="104">
        <f>SUM('【方向別】自動車交通量(4)'!E23,'【方向別】自動車交通量(8)'!E23,'【方向別】自動車交通量(12)'!E23)</f>
        <v>16</v>
      </c>
      <c r="F23" s="104">
        <f>SUM('【方向別】自動車交通量(4)'!F23,'【方向別】自動車交通量(8)'!F23,'【方向別】自動車交通量(12)'!F23)</f>
        <v>5</v>
      </c>
      <c r="G23" s="104">
        <f>SUM('【方向別】自動車交通量(4)'!G23,'【方向別】自動車交通量(8)'!G23,'【方向別】自動車交通量(12)'!G23)</f>
        <v>0</v>
      </c>
      <c r="H23" s="104">
        <f t="shared" ref="H23:H28" si="6">SUM(D23:E23)</f>
        <v>80</v>
      </c>
      <c r="I23" s="104">
        <f t="shared" ref="I23:I28" si="7">SUM(F23:G23)</f>
        <v>5</v>
      </c>
      <c r="J23" s="104">
        <f t="shared" ref="J23:J28" si="8">SUM(H23:I23)</f>
        <v>85</v>
      </c>
      <c r="K23" s="103">
        <f t="shared" si="3"/>
        <v>5.9</v>
      </c>
      <c r="L23" s="102">
        <f t="shared" si="4"/>
        <v>2</v>
      </c>
    </row>
    <row r="24" spans="2:12" ht="14.45" customHeight="1" x14ac:dyDescent="0.15">
      <c r="B24" s="101" t="s">
        <v>100</v>
      </c>
      <c r="C24" s="100"/>
      <c r="D24" s="99">
        <f>SUM('【方向別】自動車交通量(4)'!D24,'【方向別】自動車交通量(8)'!D24,'【方向別】自動車交通量(12)'!D24)</f>
        <v>69</v>
      </c>
      <c r="E24" s="98">
        <f>SUM('【方向別】自動車交通量(4)'!E24,'【方向別】自動車交通量(8)'!E24,'【方向別】自動車交通量(12)'!E24)</f>
        <v>21</v>
      </c>
      <c r="F24" s="98">
        <f>SUM('【方向別】自動車交通量(4)'!F24,'【方向別】自動車交通量(8)'!F24,'【方向別】自動車交通量(12)'!F24)</f>
        <v>8</v>
      </c>
      <c r="G24" s="98">
        <f>SUM('【方向別】自動車交通量(4)'!G24,'【方向別】自動車交通量(8)'!G24,'【方向別】自動車交通量(12)'!G24)</f>
        <v>0</v>
      </c>
      <c r="H24" s="98">
        <f t="shared" si="6"/>
        <v>90</v>
      </c>
      <c r="I24" s="98">
        <f t="shared" si="7"/>
        <v>8</v>
      </c>
      <c r="J24" s="98">
        <f t="shared" si="8"/>
        <v>98</v>
      </c>
      <c r="K24" s="97">
        <f t="shared" si="3"/>
        <v>8.1999999999999993</v>
      </c>
      <c r="L24" s="96">
        <f t="shared" si="4"/>
        <v>2.2999999999999998</v>
      </c>
    </row>
    <row r="25" spans="2:12" ht="14.45" customHeight="1" x14ac:dyDescent="0.15">
      <c r="B25" s="101" t="s">
        <v>99</v>
      </c>
      <c r="C25" s="100"/>
      <c r="D25" s="99">
        <f>SUM('【方向別】自動車交通量(4)'!D25,'【方向別】自動車交通量(8)'!D25,'【方向別】自動車交通量(12)'!D25)</f>
        <v>46</v>
      </c>
      <c r="E25" s="98">
        <f>SUM('【方向別】自動車交通量(4)'!E25,'【方向別】自動車交通量(8)'!E25,'【方向別】自動車交通量(12)'!E25)</f>
        <v>9</v>
      </c>
      <c r="F25" s="98">
        <f>SUM('【方向別】自動車交通量(4)'!F25,'【方向別】自動車交通量(8)'!F25,'【方向別】自動車交通量(12)'!F25)</f>
        <v>1</v>
      </c>
      <c r="G25" s="98">
        <f>SUM('【方向別】自動車交通量(4)'!G25,'【方向別】自動車交通量(8)'!G25,'【方向別】自動車交通量(12)'!G25)</f>
        <v>0</v>
      </c>
      <c r="H25" s="98">
        <f t="shared" si="6"/>
        <v>55</v>
      </c>
      <c r="I25" s="98">
        <f t="shared" si="7"/>
        <v>1</v>
      </c>
      <c r="J25" s="98">
        <f t="shared" si="8"/>
        <v>56</v>
      </c>
      <c r="K25" s="97">
        <f t="shared" si="3"/>
        <v>1.8</v>
      </c>
      <c r="L25" s="96">
        <f t="shared" si="4"/>
        <v>1.3</v>
      </c>
    </row>
    <row r="26" spans="2:12" ht="14.45" customHeight="1" x14ac:dyDescent="0.15">
      <c r="B26" s="101" t="s">
        <v>98</v>
      </c>
      <c r="C26" s="100"/>
      <c r="D26" s="99">
        <f>SUM('【方向別】自動車交通量(4)'!D26,'【方向別】自動車交通量(8)'!D26,'【方向別】自動車交通量(12)'!D26)</f>
        <v>76</v>
      </c>
      <c r="E26" s="98">
        <f>SUM('【方向別】自動車交通量(4)'!E26,'【方向別】自動車交通量(8)'!E26,'【方向別】自動車交通量(12)'!E26)</f>
        <v>22</v>
      </c>
      <c r="F26" s="98">
        <f>SUM('【方向別】自動車交通量(4)'!F26,'【方向別】自動車交通量(8)'!F26,'【方向別】自動車交通量(12)'!F26)</f>
        <v>11</v>
      </c>
      <c r="G26" s="98">
        <f>SUM('【方向別】自動車交通量(4)'!G26,'【方向別】自動車交通量(8)'!G26,'【方向別】自動車交通量(12)'!G26)</f>
        <v>2</v>
      </c>
      <c r="H26" s="98">
        <f t="shared" si="6"/>
        <v>98</v>
      </c>
      <c r="I26" s="98">
        <f t="shared" si="7"/>
        <v>13</v>
      </c>
      <c r="J26" s="98">
        <f t="shared" si="8"/>
        <v>111</v>
      </c>
      <c r="K26" s="97">
        <f t="shared" si="3"/>
        <v>11.7</v>
      </c>
      <c r="L26" s="96">
        <f t="shared" si="4"/>
        <v>2.6</v>
      </c>
    </row>
    <row r="27" spans="2:12" ht="14.45" customHeight="1" x14ac:dyDescent="0.15">
      <c r="B27" s="101" t="s">
        <v>97</v>
      </c>
      <c r="C27" s="100"/>
      <c r="D27" s="99">
        <f>SUM('【方向別】自動車交通量(4)'!D27,'【方向別】自動車交通量(8)'!D27,'【方向別】自動車交通量(12)'!D27)</f>
        <v>43</v>
      </c>
      <c r="E27" s="98">
        <f>SUM('【方向別】自動車交通量(4)'!E27,'【方向別】自動車交通量(8)'!E27,'【方向別】自動車交通量(12)'!E27)</f>
        <v>18</v>
      </c>
      <c r="F27" s="98">
        <f>SUM('【方向別】自動車交通量(4)'!F27,'【方向別】自動車交通量(8)'!F27,'【方向別】自動車交通量(12)'!F27)</f>
        <v>5</v>
      </c>
      <c r="G27" s="98">
        <f>SUM('【方向別】自動車交通量(4)'!G27,'【方向別】自動車交通量(8)'!G27,'【方向別】自動車交通量(12)'!G27)</f>
        <v>0</v>
      </c>
      <c r="H27" s="98">
        <f t="shared" si="6"/>
        <v>61</v>
      </c>
      <c r="I27" s="98">
        <f t="shared" si="7"/>
        <v>5</v>
      </c>
      <c r="J27" s="98">
        <f t="shared" si="8"/>
        <v>66</v>
      </c>
      <c r="K27" s="97">
        <f t="shared" si="3"/>
        <v>7.6</v>
      </c>
      <c r="L27" s="96">
        <f t="shared" si="4"/>
        <v>1.6</v>
      </c>
    </row>
    <row r="28" spans="2:12" ht="14.45" customHeight="1" x14ac:dyDescent="0.15">
      <c r="B28" s="95" t="s">
        <v>148</v>
      </c>
      <c r="C28" s="94"/>
      <c r="D28" s="93">
        <f>SUM('【方向別】自動車交通量(4)'!D28,'【方向別】自動車交通量(8)'!D28,'【方向別】自動車交通量(12)'!D28)</f>
        <v>36</v>
      </c>
      <c r="E28" s="92">
        <f>SUM('【方向別】自動車交通量(4)'!E28,'【方向別】自動車交通量(8)'!E28,'【方向別】自動車交通量(12)'!E28)</f>
        <v>11</v>
      </c>
      <c r="F28" s="92">
        <f>SUM('【方向別】自動車交通量(4)'!F28,'【方向別】自動車交通量(8)'!F28,'【方向別】自動車交通量(12)'!F28)</f>
        <v>7</v>
      </c>
      <c r="G28" s="92">
        <f>SUM('【方向別】自動車交通量(4)'!G28,'【方向別】自動車交通量(8)'!G28,'【方向別】自動車交通量(12)'!G28)</f>
        <v>0</v>
      </c>
      <c r="H28" s="92">
        <f t="shared" si="6"/>
        <v>47</v>
      </c>
      <c r="I28" s="92">
        <f t="shared" si="7"/>
        <v>7</v>
      </c>
      <c r="J28" s="92">
        <f t="shared" si="8"/>
        <v>54</v>
      </c>
      <c r="K28" s="91">
        <f t="shared" si="3"/>
        <v>13</v>
      </c>
      <c r="L28" s="90">
        <f t="shared" si="4"/>
        <v>1.3</v>
      </c>
    </row>
    <row r="29" spans="2:12" ht="14.45" customHeight="1" thickBot="1" x14ac:dyDescent="0.2">
      <c r="B29" s="89" t="s">
        <v>95</v>
      </c>
      <c r="C29" s="88"/>
      <c r="D29" s="87">
        <f t="shared" ref="D29:J29" si="9">SUBTOTAL(9,D23:D28)</f>
        <v>334</v>
      </c>
      <c r="E29" s="86">
        <f t="shared" si="9"/>
        <v>97</v>
      </c>
      <c r="F29" s="86">
        <f t="shared" si="9"/>
        <v>37</v>
      </c>
      <c r="G29" s="86">
        <f t="shared" si="9"/>
        <v>2</v>
      </c>
      <c r="H29" s="86">
        <f t="shared" si="9"/>
        <v>431</v>
      </c>
      <c r="I29" s="86">
        <f t="shared" si="9"/>
        <v>39</v>
      </c>
      <c r="J29" s="86">
        <f t="shared" si="9"/>
        <v>470</v>
      </c>
      <c r="K29" s="85">
        <f t="shared" si="3"/>
        <v>8.3000000000000007</v>
      </c>
      <c r="L29" s="84">
        <f t="shared" si="4"/>
        <v>11.1</v>
      </c>
    </row>
    <row r="30" spans="2:12" ht="14.45" customHeight="1" thickTop="1" x14ac:dyDescent="0.15">
      <c r="B30" s="115" t="s">
        <v>147</v>
      </c>
      <c r="C30" s="114"/>
      <c r="D30" s="81">
        <f>SUM('【方向別】自動車交通量(4)'!D30,'【方向別】自動車交通量(8)'!D30,'【方向別】自動車交通量(12)'!D30)</f>
        <v>215</v>
      </c>
      <c r="E30" s="80">
        <f>SUM('【方向別】自動車交通量(4)'!E30,'【方向別】自動車交通量(8)'!E30,'【方向別】自動車交通量(12)'!E30)</f>
        <v>62</v>
      </c>
      <c r="F30" s="80">
        <f>SUM('【方向別】自動車交通量(4)'!F30,'【方向別】自動車交通量(8)'!F30,'【方向別】自動車交通量(12)'!F30)</f>
        <v>77</v>
      </c>
      <c r="G30" s="80">
        <f>SUM('【方向別】自動車交通量(4)'!G30,'【方向別】自動車交通量(8)'!G30,'【方向別】自動車交通量(12)'!G30)</f>
        <v>3</v>
      </c>
      <c r="H30" s="80">
        <f t="shared" ref="H30:H43" si="10">SUM(D30:E30)</f>
        <v>277</v>
      </c>
      <c r="I30" s="80">
        <f t="shared" ref="I30:I43" si="11">SUM(F30:G30)</f>
        <v>80</v>
      </c>
      <c r="J30" s="80">
        <f t="shared" ref="J30:J43" si="12">SUM(H30:I30)</f>
        <v>357</v>
      </c>
      <c r="K30" s="79">
        <f t="shared" si="3"/>
        <v>22.4</v>
      </c>
      <c r="L30" s="78">
        <f t="shared" si="4"/>
        <v>8.5</v>
      </c>
    </row>
    <row r="31" spans="2:12" ht="14.45" customHeight="1" x14ac:dyDescent="0.15">
      <c r="B31" s="113" t="s">
        <v>146</v>
      </c>
      <c r="C31" s="112"/>
      <c r="D31" s="111">
        <f>SUM('【方向別】自動車交通量(4)'!D31,'【方向別】自動車交通量(8)'!D31,'【方向別】自動車交通量(12)'!D31)</f>
        <v>183</v>
      </c>
      <c r="E31" s="110">
        <f>SUM('【方向別】自動車交通量(4)'!E31,'【方向別】自動車交通量(8)'!E31,'【方向別】自動車交通量(12)'!E31)</f>
        <v>70</v>
      </c>
      <c r="F31" s="110">
        <f>SUM('【方向別】自動車交通量(4)'!F31,'【方向別】自動車交通量(8)'!F31,'【方向別】自動車交通量(12)'!F31)</f>
        <v>83</v>
      </c>
      <c r="G31" s="110">
        <f>SUM('【方向別】自動車交通量(4)'!G31,'【方向別】自動車交通量(8)'!G31,'【方向別】自動車交通量(12)'!G31)</f>
        <v>2</v>
      </c>
      <c r="H31" s="110">
        <f t="shared" si="10"/>
        <v>253</v>
      </c>
      <c r="I31" s="110">
        <f t="shared" si="11"/>
        <v>85</v>
      </c>
      <c r="J31" s="110">
        <f t="shared" si="12"/>
        <v>338</v>
      </c>
      <c r="K31" s="109">
        <f t="shared" si="3"/>
        <v>25.1</v>
      </c>
      <c r="L31" s="108">
        <f t="shared" si="4"/>
        <v>8</v>
      </c>
    </row>
    <row r="32" spans="2:12" ht="14.45" customHeight="1" x14ac:dyDescent="0.15">
      <c r="B32" s="113" t="s">
        <v>145</v>
      </c>
      <c r="C32" s="112"/>
      <c r="D32" s="111">
        <f>SUM('【方向別】自動車交通量(4)'!D32,'【方向別】自動車交通量(8)'!D32,'【方向別】自動車交通量(12)'!D32)</f>
        <v>147</v>
      </c>
      <c r="E32" s="110">
        <f>SUM('【方向別】自動車交通量(4)'!E32,'【方向別】自動車交通量(8)'!E32,'【方向別】自動車交通量(12)'!E32)</f>
        <v>47</v>
      </c>
      <c r="F32" s="110">
        <f>SUM('【方向別】自動車交通量(4)'!F32,'【方向別】自動車交通量(8)'!F32,'【方向別】自動車交通量(12)'!F32)</f>
        <v>56</v>
      </c>
      <c r="G32" s="110">
        <f>SUM('【方向別】自動車交通量(4)'!G32,'【方向別】自動車交通量(8)'!G32,'【方向別】自動車交通量(12)'!G32)</f>
        <v>0</v>
      </c>
      <c r="H32" s="110">
        <f t="shared" si="10"/>
        <v>194</v>
      </c>
      <c r="I32" s="110">
        <f t="shared" si="11"/>
        <v>56</v>
      </c>
      <c r="J32" s="110">
        <f t="shared" si="12"/>
        <v>250</v>
      </c>
      <c r="K32" s="109">
        <f t="shared" si="3"/>
        <v>22.4</v>
      </c>
      <c r="L32" s="108">
        <f t="shared" si="4"/>
        <v>5.9</v>
      </c>
    </row>
    <row r="33" spans="2:12" ht="14.45" customHeight="1" x14ac:dyDescent="0.15">
      <c r="B33" s="113" t="s">
        <v>144</v>
      </c>
      <c r="C33" s="112"/>
      <c r="D33" s="111">
        <f>SUM('【方向別】自動車交通量(4)'!D33,'【方向別】自動車交通量(8)'!D33,'【方向別】自動車交通量(12)'!D33)</f>
        <v>157</v>
      </c>
      <c r="E33" s="110">
        <f>SUM('【方向別】自動車交通量(4)'!E33,'【方向別】自動車交通量(8)'!E33,'【方向別】自動車交通量(12)'!E33)</f>
        <v>48</v>
      </c>
      <c r="F33" s="110">
        <f>SUM('【方向別】自動車交通量(4)'!F33,'【方向別】自動車交通量(8)'!F33,'【方向別】自動車交通量(12)'!F33)</f>
        <v>42</v>
      </c>
      <c r="G33" s="110">
        <f>SUM('【方向別】自動車交通量(4)'!G33,'【方向別】自動車交通量(8)'!G33,'【方向別】自動車交通量(12)'!G33)</f>
        <v>0</v>
      </c>
      <c r="H33" s="110">
        <f t="shared" si="10"/>
        <v>205</v>
      </c>
      <c r="I33" s="110">
        <f t="shared" si="11"/>
        <v>42</v>
      </c>
      <c r="J33" s="110">
        <f t="shared" si="12"/>
        <v>247</v>
      </c>
      <c r="K33" s="109">
        <f t="shared" si="3"/>
        <v>17</v>
      </c>
      <c r="L33" s="108">
        <f t="shared" si="4"/>
        <v>5.9</v>
      </c>
    </row>
    <row r="34" spans="2:12" ht="14.45" customHeight="1" x14ac:dyDescent="0.15">
      <c r="B34" s="113" t="s">
        <v>143</v>
      </c>
      <c r="C34" s="112"/>
      <c r="D34" s="111">
        <f>SUM('【方向別】自動車交通量(4)'!D34,'【方向別】自動車交通量(8)'!D34,'【方向別】自動車交通量(12)'!D34)</f>
        <v>159</v>
      </c>
      <c r="E34" s="110">
        <f>SUM('【方向別】自動車交通量(4)'!E34,'【方向別】自動車交通量(8)'!E34,'【方向別】自動車交通量(12)'!E34)</f>
        <v>40</v>
      </c>
      <c r="F34" s="110">
        <f>SUM('【方向別】自動車交通量(4)'!F34,'【方向別】自動車交通量(8)'!F34,'【方向別】自動車交通量(12)'!F34)</f>
        <v>48</v>
      </c>
      <c r="G34" s="110">
        <f>SUM('【方向別】自動車交通量(4)'!G34,'【方向別】自動車交通量(8)'!G34,'【方向別】自動車交通量(12)'!G34)</f>
        <v>1</v>
      </c>
      <c r="H34" s="110">
        <f t="shared" si="10"/>
        <v>199</v>
      </c>
      <c r="I34" s="110">
        <f t="shared" si="11"/>
        <v>49</v>
      </c>
      <c r="J34" s="110">
        <f t="shared" si="12"/>
        <v>248</v>
      </c>
      <c r="K34" s="109">
        <f t="shared" si="3"/>
        <v>19.8</v>
      </c>
      <c r="L34" s="108">
        <f t="shared" si="4"/>
        <v>5.9</v>
      </c>
    </row>
    <row r="35" spans="2:12" ht="14.45" customHeight="1" x14ac:dyDescent="0.15">
      <c r="B35" s="113" t="s">
        <v>142</v>
      </c>
      <c r="C35" s="112"/>
      <c r="D35" s="111">
        <f>SUM('【方向別】自動車交通量(4)'!D35,'【方向別】自動車交通量(8)'!D35,'【方向別】自動車交通量(12)'!D35)</f>
        <v>170</v>
      </c>
      <c r="E35" s="110">
        <f>SUM('【方向別】自動車交通量(4)'!E35,'【方向別】自動車交通量(8)'!E35,'【方向別】自動車交通量(12)'!E35)</f>
        <v>76</v>
      </c>
      <c r="F35" s="110">
        <f>SUM('【方向別】自動車交通量(4)'!F35,'【方向別】自動車交通量(8)'!F35,'【方向別】自動車交通量(12)'!F35)</f>
        <v>68</v>
      </c>
      <c r="G35" s="110">
        <f>SUM('【方向別】自動車交通量(4)'!G35,'【方向別】自動車交通量(8)'!G35,'【方向別】自動車交通量(12)'!G35)</f>
        <v>2</v>
      </c>
      <c r="H35" s="110">
        <f t="shared" si="10"/>
        <v>246</v>
      </c>
      <c r="I35" s="110">
        <f t="shared" si="11"/>
        <v>70</v>
      </c>
      <c r="J35" s="110">
        <f t="shared" si="12"/>
        <v>316</v>
      </c>
      <c r="K35" s="109">
        <f t="shared" si="3"/>
        <v>22.2</v>
      </c>
      <c r="L35" s="108">
        <f t="shared" si="4"/>
        <v>7.5</v>
      </c>
    </row>
    <row r="36" spans="2:12" ht="14.45" customHeight="1" x14ac:dyDescent="0.15">
      <c r="B36" s="113" t="s">
        <v>141</v>
      </c>
      <c r="C36" s="112"/>
      <c r="D36" s="111">
        <f>SUM('【方向別】自動車交通量(4)'!D36,'【方向別】自動車交通量(8)'!D36,'【方向別】自動車交通量(12)'!D36)</f>
        <v>226</v>
      </c>
      <c r="E36" s="110">
        <f>SUM('【方向別】自動車交通量(4)'!E36,'【方向別】自動車交通量(8)'!E36,'【方向別】自動車交通量(12)'!E36)</f>
        <v>73</v>
      </c>
      <c r="F36" s="110">
        <f>SUM('【方向別】自動車交通量(4)'!F36,'【方向別】自動車交通量(8)'!F36,'【方向別】自動車交通量(12)'!F36)</f>
        <v>52</v>
      </c>
      <c r="G36" s="110">
        <f>SUM('【方向別】自動車交通量(4)'!G36,'【方向別】自動車交通量(8)'!G36,'【方向別】自動車交通量(12)'!G36)</f>
        <v>0</v>
      </c>
      <c r="H36" s="110">
        <f t="shared" si="10"/>
        <v>299</v>
      </c>
      <c r="I36" s="110">
        <f t="shared" si="11"/>
        <v>52</v>
      </c>
      <c r="J36" s="110">
        <f t="shared" si="12"/>
        <v>351</v>
      </c>
      <c r="K36" s="109">
        <f t="shared" si="3"/>
        <v>14.8</v>
      </c>
      <c r="L36" s="108">
        <f t="shared" si="4"/>
        <v>8.3000000000000007</v>
      </c>
    </row>
    <row r="37" spans="2:12" ht="14.45" customHeight="1" x14ac:dyDescent="0.15">
      <c r="B37" s="113" t="s">
        <v>140</v>
      </c>
      <c r="C37" s="112"/>
      <c r="D37" s="111">
        <f>SUM('【方向別】自動車交通量(4)'!D37,'【方向別】自動車交通量(8)'!D37,'【方向別】自動車交通量(12)'!D37)</f>
        <v>258</v>
      </c>
      <c r="E37" s="110">
        <f>SUM('【方向別】自動車交通量(4)'!E37,'【方向別】自動車交通量(8)'!E37,'【方向別】自動車交通量(12)'!E37)</f>
        <v>98</v>
      </c>
      <c r="F37" s="110">
        <f>SUM('【方向別】自動車交通量(4)'!F37,'【方向別】自動車交通量(8)'!F37,'【方向別】自動車交通量(12)'!F37)</f>
        <v>71</v>
      </c>
      <c r="G37" s="110">
        <f>SUM('【方向別】自動車交通量(4)'!G37,'【方向別】自動車交通量(8)'!G37,'【方向別】自動車交通量(12)'!G37)</f>
        <v>1</v>
      </c>
      <c r="H37" s="110">
        <f t="shared" si="10"/>
        <v>356</v>
      </c>
      <c r="I37" s="110">
        <f t="shared" si="11"/>
        <v>72</v>
      </c>
      <c r="J37" s="110">
        <f t="shared" si="12"/>
        <v>428</v>
      </c>
      <c r="K37" s="109">
        <f t="shared" si="3"/>
        <v>16.8</v>
      </c>
      <c r="L37" s="108">
        <f t="shared" si="4"/>
        <v>10.1</v>
      </c>
    </row>
    <row r="38" spans="2:12" ht="14.45" customHeight="1" x14ac:dyDescent="0.15">
      <c r="B38" s="107" t="s">
        <v>86</v>
      </c>
      <c r="C38" s="106"/>
      <c r="D38" s="105">
        <f>SUM('【方向別】自動車交通量(4)'!D38,'【方向別】自動車交通量(8)'!D38,'【方向別】自動車交通量(12)'!D38)</f>
        <v>31</v>
      </c>
      <c r="E38" s="104">
        <f>SUM('【方向別】自動車交通量(4)'!E38,'【方向別】自動車交通量(8)'!E38,'【方向別】自動車交通量(12)'!E38)</f>
        <v>9</v>
      </c>
      <c r="F38" s="104">
        <f>SUM('【方向別】自動車交通量(4)'!F38,'【方向別】自動車交通量(8)'!F38,'【方向別】自動車交通量(12)'!F38)</f>
        <v>15</v>
      </c>
      <c r="G38" s="104">
        <f>SUM('【方向別】自動車交通量(4)'!G38,'【方向別】自動車交通量(8)'!G38,'【方向別】自動車交通量(12)'!G38)</f>
        <v>1</v>
      </c>
      <c r="H38" s="104">
        <f t="shared" si="10"/>
        <v>40</v>
      </c>
      <c r="I38" s="104">
        <f t="shared" si="11"/>
        <v>16</v>
      </c>
      <c r="J38" s="104">
        <f t="shared" si="12"/>
        <v>56</v>
      </c>
      <c r="K38" s="103">
        <f t="shared" si="3"/>
        <v>28.6</v>
      </c>
      <c r="L38" s="102">
        <f t="shared" si="4"/>
        <v>1.3</v>
      </c>
    </row>
    <row r="39" spans="2:12" ht="14.45" customHeight="1" x14ac:dyDescent="0.15">
      <c r="B39" s="101" t="s">
        <v>85</v>
      </c>
      <c r="C39" s="100"/>
      <c r="D39" s="99">
        <f>SUM('【方向別】自動車交通量(4)'!D39,'【方向別】自動車交通量(8)'!D39,'【方向別】自動車交通量(12)'!D39)</f>
        <v>39</v>
      </c>
      <c r="E39" s="98">
        <f>SUM('【方向別】自動車交通量(4)'!E39,'【方向別】自動車交通量(8)'!E39,'【方向別】自動車交通量(12)'!E39)</f>
        <v>20</v>
      </c>
      <c r="F39" s="98">
        <f>SUM('【方向別】自動車交通量(4)'!F39,'【方向別】自動車交通量(8)'!F39,'【方向別】自動車交通量(12)'!F39)</f>
        <v>9</v>
      </c>
      <c r="G39" s="98">
        <f>SUM('【方向別】自動車交通量(4)'!G39,'【方向別】自動車交通量(8)'!G39,'【方向別】自動車交通量(12)'!G39)</f>
        <v>0</v>
      </c>
      <c r="H39" s="98">
        <f t="shared" si="10"/>
        <v>59</v>
      </c>
      <c r="I39" s="98">
        <f t="shared" si="11"/>
        <v>9</v>
      </c>
      <c r="J39" s="98">
        <f t="shared" si="12"/>
        <v>68</v>
      </c>
      <c r="K39" s="97">
        <f t="shared" si="3"/>
        <v>13.2</v>
      </c>
      <c r="L39" s="96">
        <f t="shared" si="4"/>
        <v>1.6</v>
      </c>
    </row>
    <row r="40" spans="2:12" ht="14.45" customHeight="1" x14ac:dyDescent="0.15">
      <c r="B40" s="101" t="s">
        <v>84</v>
      </c>
      <c r="C40" s="100"/>
      <c r="D40" s="99">
        <f>SUM('【方向別】自動車交通量(4)'!D40,'【方向別】自動車交通量(8)'!D40,'【方向別】自動車交通量(12)'!D40)</f>
        <v>48</v>
      </c>
      <c r="E40" s="98">
        <f>SUM('【方向別】自動車交通量(4)'!E40,'【方向別】自動車交通量(8)'!E40,'【方向別】自動車交通量(12)'!E40)</f>
        <v>13</v>
      </c>
      <c r="F40" s="98">
        <f>SUM('【方向別】自動車交通量(4)'!F40,'【方向別】自動車交通量(8)'!F40,'【方向別】自動車交通量(12)'!F40)</f>
        <v>3</v>
      </c>
      <c r="G40" s="98">
        <f>SUM('【方向別】自動車交通量(4)'!G40,'【方向別】自動車交通量(8)'!G40,'【方向別】自動車交通量(12)'!G40)</f>
        <v>0</v>
      </c>
      <c r="H40" s="98">
        <f t="shared" si="10"/>
        <v>61</v>
      </c>
      <c r="I40" s="98">
        <f t="shared" si="11"/>
        <v>3</v>
      </c>
      <c r="J40" s="98">
        <f t="shared" si="12"/>
        <v>64</v>
      </c>
      <c r="K40" s="97">
        <f t="shared" si="3"/>
        <v>4.7</v>
      </c>
      <c r="L40" s="96">
        <f t="shared" si="4"/>
        <v>1.5</v>
      </c>
    </row>
    <row r="41" spans="2:12" ht="14.45" customHeight="1" x14ac:dyDescent="0.15">
      <c r="B41" s="101" t="s">
        <v>83</v>
      </c>
      <c r="C41" s="100"/>
      <c r="D41" s="99">
        <f>SUM('【方向別】自動車交通量(4)'!D41,'【方向別】自動車交通量(8)'!D41,'【方向別】自動車交通量(12)'!D41)</f>
        <v>52</v>
      </c>
      <c r="E41" s="98">
        <f>SUM('【方向別】自動車交通量(4)'!E41,'【方向別】自動車交通量(8)'!E41,'【方向別】自動車交通量(12)'!E41)</f>
        <v>12</v>
      </c>
      <c r="F41" s="98">
        <f>SUM('【方向別】自動車交通量(4)'!F41,'【方向別】自動車交通量(8)'!F41,'【方向別】自動車交通量(12)'!F41)</f>
        <v>8</v>
      </c>
      <c r="G41" s="98">
        <f>SUM('【方向別】自動車交通量(4)'!G41,'【方向別】自動車交通量(8)'!G41,'【方向別】自動車交通量(12)'!G41)</f>
        <v>0</v>
      </c>
      <c r="H41" s="98">
        <f t="shared" si="10"/>
        <v>64</v>
      </c>
      <c r="I41" s="98">
        <f t="shared" si="11"/>
        <v>8</v>
      </c>
      <c r="J41" s="98">
        <f t="shared" si="12"/>
        <v>72</v>
      </c>
      <c r="K41" s="97">
        <f t="shared" si="3"/>
        <v>11.1</v>
      </c>
      <c r="L41" s="96">
        <f t="shared" si="4"/>
        <v>1.7</v>
      </c>
    </row>
    <row r="42" spans="2:12" ht="14.45" customHeight="1" x14ac:dyDescent="0.15">
      <c r="B42" s="101" t="s">
        <v>82</v>
      </c>
      <c r="C42" s="100"/>
      <c r="D42" s="99">
        <f>SUM('【方向別】自動車交通量(4)'!D42,'【方向別】自動車交通量(8)'!D42,'【方向別】自動車交通量(12)'!D42)</f>
        <v>58</v>
      </c>
      <c r="E42" s="98">
        <f>SUM('【方向別】自動車交通量(4)'!E42,'【方向別】自動車交通量(8)'!E42,'【方向別】自動車交通量(12)'!E42)</f>
        <v>7</v>
      </c>
      <c r="F42" s="98">
        <f>SUM('【方向別】自動車交通量(4)'!F42,'【方向別】自動車交通量(8)'!F42,'【方向別】自動車交通量(12)'!F42)</f>
        <v>4</v>
      </c>
      <c r="G42" s="98">
        <f>SUM('【方向別】自動車交通量(4)'!G42,'【方向別】自動車交通量(8)'!G42,'【方向別】自動車交通量(12)'!G42)</f>
        <v>0</v>
      </c>
      <c r="H42" s="98">
        <f t="shared" si="10"/>
        <v>65</v>
      </c>
      <c r="I42" s="98">
        <f t="shared" si="11"/>
        <v>4</v>
      </c>
      <c r="J42" s="98">
        <f t="shared" si="12"/>
        <v>69</v>
      </c>
      <c r="K42" s="97">
        <f t="shared" si="3"/>
        <v>5.8</v>
      </c>
      <c r="L42" s="96">
        <f t="shared" si="4"/>
        <v>1.6</v>
      </c>
    </row>
    <row r="43" spans="2:12" ht="14.45" customHeight="1" x14ac:dyDescent="0.15">
      <c r="B43" s="95" t="s">
        <v>139</v>
      </c>
      <c r="C43" s="94"/>
      <c r="D43" s="93">
        <f>SUM('【方向別】自動車交通量(4)'!D43,'【方向別】自動車交通量(8)'!D43,'【方向別】自動車交通量(12)'!D43)</f>
        <v>34</v>
      </c>
      <c r="E43" s="92">
        <f>SUM('【方向別】自動車交通量(4)'!E43,'【方向別】自動車交通量(8)'!E43,'【方向別】自動車交通量(12)'!E43)</f>
        <v>12</v>
      </c>
      <c r="F43" s="92">
        <f>SUM('【方向別】自動車交通量(4)'!F43,'【方向別】自動車交通量(8)'!F43,'【方向別】自動車交通量(12)'!F43)</f>
        <v>4</v>
      </c>
      <c r="G43" s="92">
        <f>SUM('【方向別】自動車交通量(4)'!G43,'【方向別】自動車交通量(8)'!G43,'【方向別】自動車交通量(12)'!G43)</f>
        <v>0</v>
      </c>
      <c r="H43" s="92">
        <f t="shared" si="10"/>
        <v>46</v>
      </c>
      <c r="I43" s="92">
        <f t="shared" si="11"/>
        <v>4</v>
      </c>
      <c r="J43" s="92">
        <f t="shared" si="12"/>
        <v>50</v>
      </c>
      <c r="K43" s="91">
        <f t="shared" si="3"/>
        <v>8</v>
      </c>
      <c r="L43" s="90">
        <f t="shared" si="4"/>
        <v>1.2</v>
      </c>
    </row>
    <row r="44" spans="2:12" ht="14.45" customHeight="1" thickBot="1" x14ac:dyDescent="0.2">
      <c r="B44" s="89" t="s">
        <v>80</v>
      </c>
      <c r="C44" s="88"/>
      <c r="D44" s="87">
        <f t="shared" ref="D44:J44" si="13">SUBTOTAL(9,D38:D43)</f>
        <v>262</v>
      </c>
      <c r="E44" s="86">
        <f t="shared" si="13"/>
        <v>73</v>
      </c>
      <c r="F44" s="86">
        <f t="shared" si="13"/>
        <v>43</v>
      </c>
      <c r="G44" s="86">
        <f t="shared" si="13"/>
        <v>1</v>
      </c>
      <c r="H44" s="86">
        <f t="shared" si="13"/>
        <v>335</v>
      </c>
      <c r="I44" s="86">
        <f t="shared" si="13"/>
        <v>44</v>
      </c>
      <c r="J44" s="86">
        <f t="shared" si="13"/>
        <v>379</v>
      </c>
      <c r="K44" s="85">
        <f t="shared" si="3"/>
        <v>11.6</v>
      </c>
      <c r="L44" s="84">
        <f t="shared" si="4"/>
        <v>9</v>
      </c>
    </row>
    <row r="45" spans="2:12" ht="14.45" customHeight="1" thickTop="1" x14ac:dyDescent="0.15">
      <c r="B45" s="107" t="s">
        <v>79</v>
      </c>
      <c r="C45" s="106"/>
      <c r="D45" s="105">
        <f>SUM('【方向別】自動車交通量(4)'!D45,'【方向別】自動車交通量(8)'!D45,'【方向別】自動車交通量(12)'!D45)</f>
        <v>71</v>
      </c>
      <c r="E45" s="104">
        <f>SUM('【方向別】自動車交通量(4)'!E45,'【方向別】自動車交通量(8)'!E45,'【方向別】自動車交通量(12)'!E45)</f>
        <v>9</v>
      </c>
      <c r="F45" s="104">
        <f>SUM('【方向別】自動車交通量(4)'!F45,'【方向別】自動車交通量(8)'!F45,'【方向別】自動車交通量(12)'!F45)</f>
        <v>5</v>
      </c>
      <c r="G45" s="104">
        <f>SUM('【方向別】自動車交通量(4)'!G45,'【方向別】自動車交通量(8)'!G45,'【方向別】自動車交通量(12)'!G45)</f>
        <v>0</v>
      </c>
      <c r="H45" s="104">
        <f t="shared" ref="H45:H50" si="14">SUM(D45:E45)</f>
        <v>80</v>
      </c>
      <c r="I45" s="104">
        <f t="shared" ref="I45:I50" si="15">SUM(F45:G45)</f>
        <v>5</v>
      </c>
      <c r="J45" s="104">
        <f t="shared" ref="J45:J50" si="16">SUM(H45:I45)</f>
        <v>85</v>
      </c>
      <c r="K45" s="103">
        <f t="shared" si="3"/>
        <v>5.9</v>
      </c>
      <c r="L45" s="102">
        <f t="shared" si="4"/>
        <v>2</v>
      </c>
    </row>
    <row r="46" spans="2:12" ht="14.45" customHeight="1" x14ac:dyDescent="0.15">
      <c r="B46" s="101" t="s">
        <v>78</v>
      </c>
      <c r="C46" s="100"/>
      <c r="D46" s="99">
        <f>SUM('【方向別】自動車交通量(4)'!D46,'【方向別】自動車交通量(8)'!D46,'【方向別】自動車交通量(12)'!D46)</f>
        <v>51</v>
      </c>
      <c r="E46" s="98">
        <f>SUM('【方向別】自動車交通量(4)'!E46,'【方向別】自動車交通量(8)'!E46,'【方向別】自動車交通量(12)'!E46)</f>
        <v>12</v>
      </c>
      <c r="F46" s="98">
        <f>SUM('【方向別】自動車交通量(4)'!F46,'【方向別】自動車交通量(8)'!F46,'【方向別】自動車交通量(12)'!F46)</f>
        <v>4</v>
      </c>
      <c r="G46" s="98">
        <f>SUM('【方向別】自動車交通量(4)'!G46,'【方向別】自動車交通量(8)'!G46,'【方向別】自動車交通量(12)'!G46)</f>
        <v>0</v>
      </c>
      <c r="H46" s="98">
        <f t="shared" si="14"/>
        <v>63</v>
      </c>
      <c r="I46" s="98">
        <f t="shared" si="15"/>
        <v>4</v>
      </c>
      <c r="J46" s="98">
        <f t="shared" si="16"/>
        <v>67</v>
      </c>
      <c r="K46" s="97">
        <f t="shared" si="3"/>
        <v>6</v>
      </c>
      <c r="L46" s="96">
        <f t="shared" si="4"/>
        <v>1.6</v>
      </c>
    </row>
    <row r="47" spans="2:12" ht="14.45" customHeight="1" x14ac:dyDescent="0.15">
      <c r="B47" s="101" t="s">
        <v>77</v>
      </c>
      <c r="C47" s="100"/>
      <c r="D47" s="99">
        <f>SUM('【方向別】自動車交通量(4)'!D47,'【方向別】自動車交通量(8)'!D47,'【方向別】自動車交通量(12)'!D47)</f>
        <v>38</v>
      </c>
      <c r="E47" s="98">
        <f>SUM('【方向別】自動車交通量(4)'!E47,'【方向別】自動車交通量(8)'!E47,'【方向別】自動車交通量(12)'!E47)</f>
        <v>9</v>
      </c>
      <c r="F47" s="98">
        <f>SUM('【方向別】自動車交通量(4)'!F47,'【方向別】自動車交通量(8)'!F47,'【方向別】自動車交通量(12)'!F47)</f>
        <v>2</v>
      </c>
      <c r="G47" s="98">
        <f>SUM('【方向別】自動車交通量(4)'!G47,'【方向別】自動車交通量(8)'!G47,'【方向別】自動車交通量(12)'!G47)</f>
        <v>0</v>
      </c>
      <c r="H47" s="98">
        <f t="shared" si="14"/>
        <v>47</v>
      </c>
      <c r="I47" s="98">
        <f t="shared" si="15"/>
        <v>2</v>
      </c>
      <c r="J47" s="98">
        <f t="shared" si="16"/>
        <v>49</v>
      </c>
      <c r="K47" s="97">
        <f t="shared" si="3"/>
        <v>4.0999999999999996</v>
      </c>
      <c r="L47" s="96">
        <f t="shared" si="4"/>
        <v>1.2</v>
      </c>
    </row>
    <row r="48" spans="2:12" ht="14.45" customHeight="1" x14ac:dyDescent="0.15">
      <c r="B48" s="101" t="s">
        <v>76</v>
      </c>
      <c r="C48" s="100"/>
      <c r="D48" s="99">
        <f>SUM('【方向別】自動車交通量(4)'!D48,'【方向別】自動車交通量(8)'!D48,'【方向別】自動車交通量(12)'!D48)</f>
        <v>45</v>
      </c>
      <c r="E48" s="98">
        <f>SUM('【方向別】自動車交通量(4)'!E48,'【方向別】自動車交通量(8)'!E48,'【方向別】自動車交通量(12)'!E48)</f>
        <v>8</v>
      </c>
      <c r="F48" s="98">
        <f>SUM('【方向別】自動車交通量(4)'!F48,'【方向別】自動車交通量(8)'!F48,'【方向別】自動車交通量(12)'!F48)</f>
        <v>3</v>
      </c>
      <c r="G48" s="98">
        <f>SUM('【方向別】自動車交通量(4)'!G48,'【方向別】自動車交通量(8)'!G48,'【方向別】自動車交通量(12)'!G48)</f>
        <v>0</v>
      </c>
      <c r="H48" s="98">
        <f t="shared" si="14"/>
        <v>53</v>
      </c>
      <c r="I48" s="98">
        <f t="shared" si="15"/>
        <v>3</v>
      </c>
      <c r="J48" s="98">
        <f t="shared" si="16"/>
        <v>56</v>
      </c>
      <c r="K48" s="97">
        <f t="shared" si="3"/>
        <v>5.4</v>
      </c>
      <c r="L48" s="96">
        <f t="shared" si="4"/>
        <v>1.3</v>
      </c>
    </row>
    <row r="49" spans="2:13" ht="14.45" customHeight="1" x14ac:dyDescent="0.15">
      <c r="B49" s="101" t="s">
        <v>75</v>
      </c>
      <c r="C49" s="100"/>
      <c r="D49" s="99">
        <f>SUM('【方向別】自動車交通量(4)'!D49,'【方向別】自動車交通量(8)'!D49,'【方向別】自動車交通量(12)'!D49)</f>
        <v>42</v>
      </c>
      <c r="E49" s="98">
        <f>SUM('【方向別】自動車交通量(4)'!E49,'【方向別】自動車交通量(8)'!E49,'【方向別】自動車交通量(12)'!E49)</f>
        <v>5</v>
      </c>
      <c r="F49" s="98">
        <f>SUM('【方向別】自動車交通量(4)'!F49,'【方向別】自動車交通量(8)'!F49,'【方向別】自動車交通量(12)'!F49)</f>
        <v>4</v>
      </c>
      <c r="G49" s="98">
        <f>SUM('【方向別】自動車交通量(4)'!G49,'【方向別】自動車交通量(8)'!G49,'【方向別】自動車交通量(12)'!G49)</f>
        <v>0</v>
      </c>
      <c r="H49" s="98">
        <f t="shared" si="14"/>
        <v>47</v>
      </c>
      <c r="I49" s="98">
        <f t="shared" si="15"/>
        <v>4</v>
      </c>
      <c r="J49" s="98">
        <f t="shared" si="16"/>
        <v>51</v>
      </c>
      <c r="K49" s="97">
        <f t="shared" si="3"/>
        <v>7.8</v>
      </c>
      <c r="L49" s="96">
        <f t="shared" si="4"/>
        <v>1.2</v>
      </c>
    </row>
    <row r="50" spans="2:13" ht="14.45" customHeight="1" x14ac:dyDescent="0.15">
      <c r="B50" s="95" t="s">
        <v>138</v>
      </c>
      <c r="C50" s="94"/>
      <c r="D50" s="93">
        <f>SUM('【方向別】自動車交通量(4)'!D50,'【方向別】自動車交通量(8)'!D50,'【方向別】自動車交通量(12)'!D50)</f>
        <v>25</v>
      </c>
      <c r="E50" s="92">
        <f>SUM('【方向別】自動車交通量(4)'!E50,'【方向別】自動車交通量(8)'!E50,'【方向別】自動車交通量(12)'!E50)</f>
        <v>6</v>
      </c>
      <c r="F50" s="92">
        <f>SUM('【方向別】自動車交通量(4)'!F50,'【方向別】自動車交通量(8)'!F50,'【方向別】自動車交通量(12)'!F50)</f>
        <v>7</v>
      </c>
      <c r="G50" s="92">
        <f>SUM('【方向別】自動車交通量(4)'!G50,'【方向別】自動車交通量(8)'!G50,'【方向別】自動車交通量(12)'!G50)</f>
        <v>0</v>
      </c>
      <c r="H50" s="92">
        <f t="shared" si="14"/>
        <v>31</v>
      </c>
      <c r="I50" s="92">
        <f t="shared" si="15"/>
        <v>7</v>
      </c>
      <c r="J50" s="92">
        <f t="shared" si="16"/>
        <v>38</v>
      </c>
      <c r="K50" s="91">
        <f t="shared" si="3"/>
        <v>18.399999999999999</v>
      </c>
      <c r="L50" s="90">
        <f t="shared" si="4"/>
        <v>0.9</v>
      </c>
    </row>
    <row r="51" spans="2:13" ht="14.45" customHeight="1" thickBot="1" x14ac:dyDescent="0.2">
      <c r="B51" s="89" t="s">
        <v>73</v>
      </c>
      <c r="C51" s="88"/>
      <c r="D51" s="87">
        <f t="shared" ref="D51:J51" si="17">SUBTOTAL(9,D45:D50)</f>
        <v>272</v>
      </c>
      <c r="E51" s="86">
        <f t="shared" si="17"/>
        <v>49</v>
      </c>
      <c r="F51" s="86">
        <f t="shared" si="17"/>
        <v>25</v>
      </c>
      <c r="G51" s="86">
        <f t="shared" si="17"/>
        <v>0</v>
      </c>
      <c r="H51" s="86">
        <f t="shared" si="17"/>
        <v>321</v>
      </c>
      <c r="I51" s="86">
        <f t="shared" si="17"/>
        <v>25</v>
      </c>
      <c r="J51" s="86">
        <f t="shared" si="17"/>
        <v>346</v>
      </c>
      <c r="K51" s="85">
        <f t="shared" si="3"/>
        <v>7.2</v>
      </c>
      <c r="L51" s="84">
        <f t="shared" si="4"/>
        <v>8.1999999999999993</v>
      </c>
    </row>
    <row r="52" spans="2:13" ht="14.45" customHeight="1" thickTop="1" x14ac:dyDescent="0.15">
      <c r="B52" s="83" t="s">
        <v>13</v>
      </c>
      <c r="C52" s="82"/>
      <c r="D52" s="81">
        <f t="shared" ref="D52:J52" si="18">SUBTOTAL(9,D16:D51)</f>
        <v>2751</v>
      </c>
      <c r="E52" s="80">
        <f t="shared" si="18"/>
        <v>812</v>
      </c>
      <c r="F52" s="80">
        <f t="shared" si="18"/>
        <v>643</v>
      </c>
      <c r="G52" s="80">
        <f t="shared" si="18"/>
        <v>13</v>
      </c>
      <c r="H52" s="80">
        <f t="shared" si="18"/>
        <v>3563</v>
      </c>
      <c r="I52" s="80">
        <f t="shared" si="18"/>
        <v>656</v>
      </c>
      <c r="J52" s="80">
        <f t="shared" si="18"/>
        <v>4219</v>
      </c>
      <c r="K52" s="79">
        <f t="shared" si="3"/>
        <v>15.5</v>
      </c>
      <c r="L52" s="78">
        <f t="shared" si="4"/>
        <v>100</v>
      </c>
    </row>
    <row r="53" spans="2:13" ht="15" customHeight="1" x14ac:dyDescent="0.15">
      <c r="B53" s="77"/>
      <c r="C53" s="77"/>
      <c r="D53" s="76"/>
      <c r="E53" s="76"/>
      <c r="F53" s="76"/>
      <c r="G53" s="76"/>
      <c r="H53" s="76"/>
      <c r="I53" s="76"/>
      <c r="J53" s="76"/>
      <c r="K53" s="75"/>
      <c r="L53" s="75"/>
    </row>
    <row r="54" spans="2:13" ht="16.5" customHeight="1" x14ac:dyDescent="0.15">
      <c r="B54" s="74"/>
      <c r="C54" s="73"/>
      <c r="D54" s="73"/>
      <c r="E54" s="73"/>
      <c r="F54" s="73"/>
      <c r="G54" s="73"/>
      <c r="H54" s="73"/>
      <c r="I54" s="73"/>
      <c r="J54" s="73"/>
      <c r="K54" s="73"/>
      <c r="L54" s="73"/>
      <c r="M54" s="73"/>
    </row>
  </sheetData>
  <mergeCells count="2">
    <mergeCell ref="G4:G10"/>
    <mergeCell ref="D14:L14"/>
  </mergeCells>
  <phoneticPr fontId="1"/>
  <printOptions horizontalCentered="1"/>
  <pageMargins left="0.78740157480314965" right="0.78740157480314965" top="0.78740157480314965" bottom="0.70866141732283472" header="0.31496062992125984" footer="0.31496062992125984"/>
  <pageSetup paperSize="9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N54"/>
  <sheetViews>
    <sheetView showGridLines="0" zoomScaleNormal="100" zoomScaleSheetLayoutView="100" workbookViewId="0">
      <selection activeCell="M17" sqref="M17"/>
    </sheetView>
  </sheetViews>
  <sheetFormatPr defaultColWidth="8" defaultRowHeight="16.5" customHeight="1" x14ac:dyDescent="0.15"/>
  <cols>
    <col min="1" max="1" width="2.5" style="71" customWidth="1"/>
    <col min="2" max="2" width="5.5" style="72" customWidth="1"/>
    <col min="3" max="3" width="5.5" style="71" customWidth="1"/>
    <col min="4" max="12" width="8" style="71" customWidth="1"/>
    <col min="13" max="250" width="7.5" style="71" customWidth="1"/>
    <col min="251" max="16384" width="8" style="71"/>
  </cols>
  <sheetData>
    <row r="2" spans="2:14" ht="18" customHeight="1" x14ac:dyDescent="0.15">
      <c r="B2" s="140" t="s">
        <v>120</v>
      </c>
      <c r="G2" s="139"/>
      <c r="H2" s="138"/>
      <c r="I2" s="137"/>
      <c r="J2" s="137"/>
      <c r="K2" s="137"/>
      <c r="L2" s="136"/>
      <c r="M2" s="135"/>
    </row>
    <row r="3" spans="2:14" ht="14.45" customHeight="1" x14ac:dyDescent="0.15">
      <c r="B3" s="71"/>
      <c r="G3" s="134"/>
      <c r="H3" s="130"/>
      <c r="I3" s="73"/>
      <c r="J3" s="73"/>
      <c r="K3" s="73"/>
      <c r="L3" s="129"/>
    </row>
    <row r="4" spans="2:14" ht="14.45" customHeight="1" x14ac:dyDescent="0.15">
      <c r="B4" s="71"/>
      <c r="G4" s="216" t="s">
        <v>119</v>
      </c>
      <c r="H4" s="130"/>
      <c r="I4" s="73"/>
      <c r="J4" s="73"/>
      <c r="K4" s="73"/>
      <c r="L4" s="129"/>
    </row>
    <row r="5" spans="2:14" ht="14.45" customHeight="1" x14ac:dyDescent="0.15">
      <c r="B5" s="128" t="s">
        <v>118</v>
      </c>
      <c r="C5" s="128"/>
      <c r="D5" s="128" t="s">
        <v>117</v>
      </c>
      <c r="G5" s="216"/>
      <c r="H5" s="130"/>
      <c r="I5" s="73"/>
      <c r="J5" s="73"/>
      <c r="K5" s="73"/>
      <c r="L5" s="129"/>
    </row>
    <row r="6" spans="2:14" ht="14.45" customHeight="1" x14ac:dyDescent="0.15">
      <c r="B6" s="128"/>
      <c r="C6" s="128"/>
      <c r="D6" s="132" t="s">
        <v>116</v>
      </c>
      <c r="G6" s="216"/>
      <c r="H6" s="130"/>
      <c r="I6" s="73"/>
      <c r="J6" s="73"/>
      <c r="K6" s="73"/>
      <c r="L6" s="129"/>
    </row>
    <row r="7" spans="2:14" ht="14.45" customHeight="1" x14ac:dyDescent="0.15">
      <c r="B7" s="128"/>
      <c r="C7" s="128"/>
      <c r="D7" s="128"/>
      <c r="G7" s="216"/>
      <c r="H7" s="130"/>
      <c r="I7" s="73"/>
      <c r="J7" s="73"/>
      <c r="K7" s="73"/>
      <c r="L7" s="129"/>
    </row>
    <row r="8" spans="2:14" ht="14.45" customHeight="1" x14ac:dyDescent="0.15">
      <c r="B8" s="128" t="s">
        <v>115</v>
      </c>
      <c r="C8" s="128"/>
      <c r="D8" s="128" t="s">
        <v>239</v>
      </c>
      <c r="G8" s="216"/>
      <c r="H8" s="130"/>
      <c r="I8" s="73"/>
      <c r="J8" s="73"/>
      <c r="K8" s="73"/>
      <c r="L8" s="129"/>
    </row>
    <row r="9" spans="2:14" ht="14.45" customHeight="1" x14ac:dyDescent="0.15">
      <c r="B9" s="133"/>
      <c r="C9" s="128"/>
      <c r="D9" s="132" t="s">
        <v>114</v>
      </c>
      <c r="G9" s="216"/>
      <c r="H9" s="130"/>
      <c r="I9" s="73"/>
      <c r="J9" s="73"/>
      <c r="K9" s="73"/>
      <c r="L9" s="129"/>
    </row>
    <row r="10" spans="2:14" ht="14.45" customHeight="1" x14ac:dyDescent="0.15">
      <c r="B10" s="128"/>
      <c r="C10" s="128"/>
      <c r="D10" s="128"/>
      <c r="G10" s="216"/>
      <c r="H10" s="130"/>
      <c r="I10" s="73"/>
      <c r="J10" s="73"/>
      <c r="K10" s="73"/>
      <c r="L10" s="129"/>
    </row>
    <row r="11" spans="2:14" ht="14.45" customHeight="1" x14ac:dyDescent="0.15">
      <c r="B11" s="128" t="s">
        <v>113</v>
      </c>
      <c r="C11" s="128"/>
      <c r="D11" s="128" t="s">
        <v>27</v>
      </c>
      <c r="G11" s="131"/>
      <c r="H11" s="130"/>
      <c r="I11" s="73"/>
      <c r="J11" s="73"/>
      <c r="K11" s="73"/>
      <c r="L11" s="129"/>
      <c r="N11" s="73"/>
    </row>
    <row r="12" spans="2:14" ht="14.45" customHeight="1" x14ac:dyDescent="0.15">
      <c r="B12" s="128"/>
      <c r="C12" s="128"/>
      <c r="D12" s="128"/>
      <c r="G12" s="127"/>
      <c r="H12" s="126"/>
      <c r="I12" s="125"/>
      <c r="J12" s="125"/>
      <c r="K12" s="125"/>
      <c r="L12" s="124"/>
      <c r="N12" s="73"/>
    </row>
    <row r="13" spans="2:14" ht="14.45" customHeight="1" x14ac:dyDescent="0.15">
      <c r="L13" s="123" t="s">
        <v>112</v>
      </c>
      <c r="N13" s="73"/>
    </row>
    <row r="14" spans="2:14" ht="28.9" customHeight="1" x14ac:dyDescent="0.15">
      <c r="B14" s="122"/>
      <c r="C14" s="121" t="s">
        <v>111</v>
      </c>
      <c r="D14" s="217" t="s">
        <v>174</v>
      </c>
      <c r="E14" s="218"/>
      <c r="F14" s="218"/>
      <c r="G14" s="218"/>
      <c r="H14" s="218"/>
      <c r="I14" s="218"/>
      <c r="J14" s="218"/>
      <c r="K14" s="218"/>
      <c r="L14" s="219"/>
    </row>
    <row r="15" spans="2:14" ht="28.9" customHeight="1" x14ac:dyDescent="0.15">
      <c r="B15" s="120" t="s">
        <v>110</v>
      </c>
      <c r="C15" s="119" t="s">
        <v>109</v>
      </c>
      <c r="D15" s="118" t="s">
        <v>18</v>
      </c>
      <c r="E15" s="117" t="s">
        <v>19</v>
      </c>
      <c r="F15" s="117" t="s">
        <v>20</v>
      </c>
      <c r="G15" s="117" t="s">
        <v>10</v>
      </c>
      <c r="H15" s="117" t="s">
        <v>21</v>
      </c>
      <c r="I15" s="117" t="s">
        <v>22</v>
      </c>
      <c r="J15" s="117" t="s">
        <v>23</v>
      </c>
      <c r="K15" s="117" t="s">
        <v>24</v>
      </c>
      <c r="L15" s="116" t="s">
        <v>25</v>
      </c>
    </row>
    <row r="16" spans="2:14" ht="14.45" customHeight="1" x14ac:dyDescent="0.15">
      <c r="B16" s="107" t="s">
        <v>154</v>
      </c>
      <c r="C16" s="106"/>
      <c r="D16" s="105">
        <f>SUM('【断面別】自動車交通量(A断面流入)'!D16,'【断面別】自動車交通量(A断面流出)'!D16)</f>
        <v>131</v>
      </c>
      <c r="E16" s="104">
        <f>SUM('【断面別】自動車交通量(A断面流入)'!E16,'【断面別】自動車交通量(A断面流出)'!E16)</f>
        <v>28</v>
      </c>
      <c r="F16" s="104">
        <f>SUM('【断面別】自動車交通量(A断面流入)'!F16,'【断面別】自動車交通量(A断面流出)'!F16)</f>
        <v>21</v>
      </c>
      <c r="G16" s="104">
        <f>SUM('【断面別】自動車交通量(A断面流入)'!G16,'【断面別】自動車交通量(A断面流出)'!G16)</f>
        <v>0</v>
      </c>
      <c r="H16" s="104">
        <f t="shared" ref="H16:H21" si="0">SUM(D16:E16)</f>
        <v>159</v>
      </c>
      <c r="I16" s="104">
        <f t="shared" ref="I16:I21" si="1">SUM(F16:G16)</f>
        <v>21</v>
      </c>
      <c r="J16" s="104">
        <f t="shared" ref="J16:J21" si="2">SUM(H16:I16)</f>
        <v>180</v>
      </c>
      <c r="K16" s="103">
        <f t="shared" ref="K16:K52" si="3">IF(J16=0,0,ROUND(I16/J16*100,1))</f>
        <v>11.7</v>
      </c>
      <c r="L16" s="102">
        <f t="shared" ref="L16:L52" si="4">IF(J16=0,0,ROUND(J16/$J$52*100,1))</f>
        <v>2.2999999999999998</v>
      </c>
    </row>
    <row r="17" spans="2:12" ht="14.45" customHeight="1" x14ac:dyDescent="0.15">
      <c r="B17" s="101" t="s">
        <v>153</v>
      </c>
      <c r="C17" s="100"/>
      <c r="D17" s="99">
        <f>SUM('【断面別】自動車交通量(A断面流入)'!D17,'【断面別】自動車交通量(A断面流出)'!D17)</f>
        <v>91</v>
      </c>
      <c r="E17" s="98">
        <f>SUM('【断面別】自動車交通量(A断面流入)'!E17,'【断面別】自動車交通量(A断面流出)'!E17)</f>
        <v>34</v>
      </c>
      <c r="F17" s="98">
        <f>SUM('【断面別】自動車交通量(A断面流入)'!F17,'【断面別】自動車交通量(A断面流出)'!F17)</f>
        <v>10</v>
      </c>
      <c r="G17" s="98">
        <f>SUM('【断面別】自動車交通量(A断面流入)'!G17,'【断面別】自動車交通量(A断面流出)'!G17)</f>
        <v>0</v>
      </c>
      <c r="H17" s="98">
        <f t="shared" si="0"/>
        <v>125</v>
      </c>
      <c r="I17" s="98">
        <f t="shared" si="1"/>
        <v>10</v>
      </c>
      <c r="J17" s="98">
        <f t="shared" si="2"/>
        <v>135</v>
      </c>
      <c r="K17" s="97">
        <f t="shared" si="3"/>
        <v>7.4</v>
      </c>
      <c r="L17" s="96">
        <f t="shared" si="4"/>
        <v>1.7</v>
      </c>
    </row>
    <row r="18" spans="2:12" ht="14.45" customHeight="1" x14ac:dyDescent="0.15">
      <c r="B18" s="101" t="s">
        <v>152</v>
      </c>
      <c r="C18" s="100"/>
      <c r="D18" s="99">
        <f>SUM('【断面別】自動車交通量(A断面流入)'!D18,'【断面別】自動車交通量(A断面流出)'!D18)</f>
        <v>124</v>
      </c>
      <c r="E18" s="98">
        <f>SUM('【断面別】自動車交通量(A断面流入)'!E18,'【断面別】自動車交通量(A断面流出)'!E18)</f>
        <v>27</v>
      </c>
      <c r="F18" s="98">
        <f>SUM('【断面別】自動車交通量(A断面流入)'!F18,'【断面別】自動車交通量(A断面流出)'!F18)</f>
        <v>17</v>
      </c>
      <c r="G18" s="98">
        <f>SUM('【断面別】自動車交通量(A断面流入)'!G18,'【断面別】自動車交通量(A断面流出)'!G18)</f>
        <v>1</v>
      </c>
      <c r="H18" s="98">
        <f t="shared" si="0"/>
        <v>151</v>
      </c>
      <c r="I18" s="98">
        <f t="shared" si="1"/>
        <v>18</v>
      </c>
      <c r="J18" s="98">
        <f t="shared" si="2"/>
        <v>169</v>
      </c>
      <c r="K18" s="97">
        <f t="shared" si="3"/>
        <v>10.7</v>
      </c>
      <c r="L18" s="96">
        <f t="shared" si="4"/>
        <v>2.1</v>
      </c>
    </row>
    <row r="19" spans="2:12" ht="14.45" customHeight="1" x14ac:dyDescent="0.15">
      <c r="B19" s="101" t="s">
        <v>151</v>
      </c>
      <c r="C19" s="100"/>
      <c r="D19" s="99">
        <f>SUM('【断面別】自動車交通量(A断面流入)'!D19,'【断面別】自動車交通量(A断面流出)'!D19)</f>
        <v>90</v>
      </c>
      <c r="E19" s="98">
        <f>SUM('【断面別】自動車交通量(A断面流入)'!E19,'【断面別】自動車交通量(A断面流出)'!E19)</f>
        <v>25</v>
      </c>
      <c r="F19" s="98">
        <f>SUM('【断面別】自動車交通量(A断面流入)'!F19,'【断面別】自動車交通量(A断面流出)'!F19)</f>
        <v>9</v>
      </c>
      <c r="G19" s="98">
        <f>SUM('【断面別】自動車交通量(A断面流入)'!G19,'【断面別】自動車交通量(A断面流出)'!G19)</f>
        <v>0</v>
      </c>
      <c r="H19" s="98">
        <f t="shared" si="0"/>
        <v>115</v>
      </c>
      <c r="I19" s="98">
        <f t="shared" si="1"/>
        <v>9</v>
      </c>
      <c r="J19" s="98">
        <f t="shared" si="2"/>
        <v>124</v>
      </c>
      <c r="K19" s="97">
        <f t="shared" si="3"/>
        <v>7.3</v>
      </c>
      <c r="L19" s="96">
        <f t="shared" si="4"/>
        <v>1.6</v>
      </c>
    </row>
    <row r="20" spans="2:12" ht="14.45" customHeight="1" x14ac:dyDescent="0.15">
      <c r="B20" s="101" t="s">
        <v>150</v>
      </c>
      <c r="C20" s="100"/>
      <c r="D20" s="99">
        <f>SUM('【断面別】自動車交通量(A断面流入)'!D20,'【断面別】自動車交通量(A断面流出)'!D20)</f>
        <v>119</v>
      </c>
      <c r="E20" s="98">
        <f>SUM('【断面別】自動車交通量(A断面流入)'!E20,'【断面別】自動車交通量(A断面流出)'!E20)</f>
        <v>31</v>
      </c>
      <c r="F20" s="98">
        <f>SUM('【断面別】自動車交通量(A断面流入)'!F20,'【断面別】自動車交通量(A断面流出)'!F20)</f>
        <v>8</v>
      </c>
      <c r="G20" s="98">
        <f>SUM('【断面別】自動車交通量(A断面流入)'!G20,'【断面別】自動車交通量(A断面流出)'!G20)</f>
        <v>0</v>
      </c>
      <c r="H20" s="98">
        <f t="shared" si="0"/>
        <v>150</v>
      </c>
      <c r="I20" s="98">
        <f t="shared" si="1"/>
        <v>8</v>
      </c>
      <c r="J20" s="98">
        <f t="shared" si="2"/>
        <v>158</v>
      </c>
      <c r="K20" s="97">
        <f t="shared" si="3"/>
        <v>5.0999999999999996</v>
      </c>
      <c r="L20" s="96">
        <f t="shared" si="4"/>
        <v>2</v>
      </c>
    </row>
    <row r="21" spans="2:12" ht="14.45" customHeight="1" x14ac:dyDescent="0.15">
      <c r="B21" s="95" t="s">
        <v>149</v>
      </c>
      <c r="C21" s="94"/>
      <c r="D21" s="93">
        <f>SUM('【断面別】自動車交通量(A断面流入)'!D21,'【断面別】自動車交通量(A断面流出)'!D21)</f>
        <v>123</v>
      </c>
      <c r="E21" s="92">
        <f>SUM('【断面別】自動車交通量(A断面流入)'!E21,'【断面別】自動車交通量(A断面流出)'!E21)</f>
        <v>19</v>
      </c>
      <c r="F21" s="92">
        <f>SUM('【断面別】自動車交通量(A断面流入)'!F21,'【断面別】自動車交通量(A断面流出)'!F21)</f>
        <v>8</v>
      </c>
      <c r="G21" s="92">
        <f>SUM('【断面別】自動車交通量(A断面流入)'!G21,'【断面別】自動車交通量(A断面流出)'!G21)</f>
        <v>0</v>
      </c>
      <c r="H21" s="92">
        <f t="shared" si="0"/>
        <v>142</v>
      </c>
      <c r="I21" s="92">
        <f t="shared" si="1"/>
        <v>8</v>
      </c>
      <c r="J21" s="92">
        <f t="shared" si="2"/>
        <v>150</v>
      </c>
      <c r="K21" s="91">
        <f t="shared" si="3"/>
        <v>5.3</v>
      </c>
      <c r="L21" s="90">
        <f t="shared" si="4"/>
        <v>1.9</v>
      </c>
    </row>
    <row r="22" spans="2:12" ht="14.45" customHeight="1" thickBot="1" x14ac:dyDescent="0.2">
      <c r="B22" s="89" t="s">
        <v>102</v>
      </c>
      <c r="C22" s="88"/>
      <c r="D22" s="87">
        <f t="shared" ref="D22:J22" si="5">SUBTOTAL(9,D16:D21)</f>
        <v>678</v>
      </c>
      <c r="E22" s="86">
        <f t="shared" si="5"/>
        <v>164</v>
      </c>
      <c r="F22" s="86">
        <f t="shared" si="5"/>
        <v>73</v>
      </c>
      <c r="G22" s="86">
        <f t="shared" si="5"/>
        <v>1</v>
      </c>
      <c r="H22" s="86">
        <f t="shared" si="5"/>
        <v>842</v>
      </c>
      <c r="I22" s="86">
        <f t="shared" si="5"/>
        <v>74</v>
      </c>
      <c r="J22" s="86">
        <f t="shared" si="5"/>
        <v>916</v>
      </c>
      <c r="K22" s="85">
        <f t="shared" si="3"/>
        <v>8.1</v>
      </c>
      <c r="L22" s="84">
        <f t="shared" si="4"/>
        <v>11.6</v>
      </c>
    </row>
    <row r="23" spans="2:12" ht="14.45" customHeight="1" thickTop="1" x14ac:dyDescent="0.15">
      <c r="B23" s="107" t="s">
        <v>101</v>
      </c>
      <c r="C23" s="106"/>
      <c r="D23" s="105">
        <f>SUM('【断面別】自動車交通量(A断面流入)'!D23,'【断面別】自動車交通量(A断面流出)'!D23)</f>
        <v>119</v>
      </c>
      <c r="E23" s="104">
        <f>SUM('【断面別】自動車交通量(A断面流入)'!E23,'【断面別】自動車交通量(A断面流出)'!E23)</f>
        <v>27</v>
      </c>
      <c r="F23" s="104">
        <f>SUM('【断面別】自動車交通量(A断面流入)'!F23,'【断面別】自動車交通量(A断面流出)'!F23)</f>
        <v>17</v>
      </c>
      <c r="G23" s="104">
        <f>SUM('【断面別】自動車交通量(A断面流入)'!G23,'【断面別】自動車交通量(A断面流出)'!G23)</f>
        <v>1</v>
      </c>
      <c r="H23" s="104">
        <f t="shared" ref="H23:H28" si="6">SUM(D23:E23)</f>
        <v>146</v>
      </c>
      <c r="I23" s="104">
        <f t="shared" ref="I23:I28" si="7">SUM(F23:G23)</f>
        <v>18</v>
      </c>
      <c r="J23" s="104">
        <f t="shared" ref="J23:J28" si="8">SUM(H23:I23)</f>
        <v>164</v>
      </c>
      <c r="K23" s="103">
        <f t="shared" si="3"/>
        <v>11</v>
      </c>
      <c r="L23" s="102">
        <f t="shared" si="4"/>
        <v>2.1</v>
      </c>
    </row>
    <row r="24" spans="2:12" ht="14.45" customHeight="1" x14ac:dyDescent="0.15">
      <c r="B24" s="101" t="s">
        <v>100</v>
      </c>
      <c r="C24" s="100"/>
      <c r="D24" s="99">
        <f>SUM('【断面別】自動車交通量(A断面流入)'!D24,'【断面別】自動車交通量(A断面流出)'!D24)</f>
        <v>119</v>
      </c>
      <c r="E24" s="98">
        <f>SUM('【断面別】自動車交通量(A断面流入)'!E24,'【断面別】自動車交通量(A断面流出)'!E24)</f>
        <v>30</v>
      </c>
      <c r="F24" s="98">
        <f>SUM('【断面別】自動車交通量(A断面流入)'!F24,'【断面別】自動車交通量(A断面流出)'!F24)</f>
        <v>16</v>
      </c>
      <c r="G24" s="98">
        <f>SUM('【断面別】自動車交通量(A断面流入)'!G24,'【断面別】自動車交通量(A断面流出)'!G24)</f>
        <v>0</v>
      </c>
      <c r="H24" s="98">
        <f t="shared" si="6"/>
        <v>149</v>
      </c>
      <c r="I24" s="98">
        <f t="shared" si="7"/>
        <v>16</v>
      </c>
      <c r="J24" s="98">
        <f t="shared" si="8"/>
        <v>165</v>
      </c>
      <c r="K24" s="97">
        <f t="shared" si="3"/>
        <v>9.6999999999999993</v>
      </c>
      <c r="L24" s="96">
        <f t="shared" si="4"/>
        <v>2.1</v>
      </c>
    </row>
    <row r="25" spans="2:12" ht="14.45" customHeight="1" x14ac:dyDescent="0.15">
      <c r="B25" s="101" t="s">
        <v>99</v>
      </c>
      <c r="C25" s="100"/>
      <c r="D25" s="99">
        <f>SUM('【断面別】自動車交通量(A断面流入)'!D25,'【断面別】自動車交通量(A断面流出)'!D25)</f>
        <v>99</v>
      </c>
      <c r="E25" s="98">
        <f>SUM('【断面別】自動車交通量(A断面流入)'!E25,'【断面別】自動車交通量(A断面流出)'!E25)</f>
        <v>19</v>
      </c>
      <c r="F25" s="98">
        <f>SUM('【断面別】自動車交通量(A断面流入)'!F25,'【断面別】自動車交通量(A断面流出)'!F25)</f>
        <v>16</v>
      </c>
      <c r="G25" s="98">
        <f>SUM('【断面別】自動車交通量(A断面流入)'!G25,'【断面別】自動車交通量(A断面流出)'!G25)</f>
        <v>0</v>
      </c>
      <c r="H25" s="98">
        <f t="shared" si="6"/>
        <v>118</v>
      </c>
      <c r="I25" s="98">
        <f t="shared" si="7"/>
        <v>16</v>
      </c>
      <c r="J25" s="98">
        <f t="shared" si="8"/>
        <v>134</v>
      </c>
      <c r="K25" s="97">
        <f t="shared" si="3"/>
        <v>11.9</v>
      </c>
      <c r="L25" s="96">
        <f t="shared" si="4"/>
        <v>1.7</v>
      </c>
    </row>
    <row r="26" spans="2:12" ht="14.45" customHeight="1" x14ac:dyDescent="0.15">
      <c r="B26" s="101" t="s">
        <v>98</v>
      </c>
      <c r="C26" s="100"/>
      <c r="D26" s="99">
        <f>SUM('【断面別】自動車交通量(A断面流入)'!D26,'【断面別】自動車交通量(A断面流出)'!D26)</f>
        <v>132</v>
      </c>
      <c r="E26" s="98">
        <f>SUM('【断面別】自動車交通量(A断面流入)'!E26,'【断面別】自動車交通量(A断面流出)'!E26)</f>
        <v>30</v>
      </c>
      <c r="F26" s="98">
        <f>SUM('【断面別】自動車交通量(A断面流入)'!F26,'【断面別】自動車交通量(A断面流出)'!F26)</f>
        <v>18</v>
      </c>
      <c r="G26" s="98">
        <f>SUM('【断面別】自動車交通量(A断面流入)'!G26,'【断面別】自動車交通量(A断面流出)'!G26)</f>
        <v>2</v>
      </c>
      <c r="H26" s="98">
        <f t="shared" si="6"/>
        <v>162</v>
      </c>
      <c r="I26" s="98">
        <f t="shared" si="7"/>
        <v>20</v>
      </c>
      <c r="J26" s="98">
        <f t="shared" si="8"/>
        <v>182</v>
      </c>
      <c r="K26" s="97">
        <f t="shared" si="3"/>
        <v>11</v>
      </c>
      <c r="L26" s="96">
        <f t="shared" si="4"/>
        <v>2.2999999999999998</v>
      </c>
    </row>
    <row r="27" spans="2:12" ht="14.45" customHeight="1" x14ac:dyDescent="0.15">
      <c r="B27" s="101" t="s">
        <v>97</v>
      </c>
      <c r="C27" s="100"/>
      <c r="D27" s="99">
        <f>SUM('【断面別】自動車交通量(A断面流入)'!D27,'【断面別】自動車交通量(A断面流出)'!D27)</f>
        <v>95</v>
      </c>
      <c r="E27" s="98">
        <f>SUM('【断面別】自動車交通量(A断面流入)'!E27,'【断面別】自動車交通量(A断面流出)'!E27)</f>
        <v>28</v>
      </c>
      <c r="F27" s="98">
        <f>SUM('【断面別】自動車交通量(A断面流入)'!F27,'【断面別】自動車交通量(A断面流出)'!F27)</f>
        <v>13</v>
      </c>
      <c r="G27" s="98">
        <f>SUM('【断面別】自動車交通量(A断面流入)'!G27,'【断面別】自動車交通量(A断面流出)'!G27)</f>
        <v>0</v>
      </c>
      <c r="H27" s="98">
        <f t="shared" si="6"/>
        <v>123</v>
      </c>
      <c r="I27" s="98">
        <f t="shared" si="7"/>
        <v>13</v>
      </c>
      <c r="J27" s="98">
        <f t="shared" si="8"/>
        <v>136</v>
      </c>
      <c r="K27" s="97">
        <f t="shared" si="3"/>
        <v>9.6</v>
      </c>
      <c r="L27" s="96">
        <f t="shared" si="4"/>
        <v>1.7</v>
      </c>
    </row>
    <row r="28" spans="2:12" ht="14.45" customHeight="1" x14ac:dyDescent="0.15">
      <c r="B28" s="95" t="s">
        <v>148</v>
      </c>
      <c r="C28" s="94"/>
      <c r="D28" s="93">
        <f>SUM('【断面別】自動車交通量(A断面流入)'!D28,'【断面別】自動車交通量(A断面流出)'!D28)</f>
        <v>63</v>
      </c>
      <c r="E28" s="92">
        <f>SUM('【断面別】自動車交通量(A断面流入)'!E28,'【断面別】自動車交通量(A断面流出)'!E28)</f>
        <v>27</v>
      </c>
      <c r="F28" s="92">
        <f>SUM('【断面別】自動車交通量(A断面流入)'!F28,'【断面別】自動車交通量(A断面流出)'!F28)</f>
        <v>14</v>
      </c>
      <c r="G28" s="92">
        <f>SUM('【断面別】自動車交通量(A断面流入)'!G28,'【断面別】自動車交通量(A断面流出)'!G28)</f>
        <v>0</v>
      </c>
      <c r="H28" s="92">
        <f t="shared" si="6"/>
        <v>90</v>
      </c>
      <c r="I28" s="92">
        <f t="shared" si="7"/>
        <v>14</v>
      </c>
      <c r="J28" s="92">
        <f t="shared" si="8"/>
        <v>104</v>
      </c>
      <c r="K28" s="91">
        <f t="shared" si="3"/>
        <v>13.5</v>
      </c>
      <c r="L28" s="90">
        <f t="shared" si="4"/>
        <v>1.3</v>
      </c>
    </row>
    <row r="29" spans="2:12" ht="14.45" customHeight="1" thickBot="1" x14ac:dyDescent="0.2">
      <c r="B29" s="89" t="s">
        <v>95</v>
      </c>
      <c r="C29" s="88"/>
      <c r="D29" s="87">
        <f t="shared" ref="D29:J29" si="9">SUBTOTAL(9,D23:D28)</f>
        <v>627</v>
      </c>
      <c r="E29" s="86">
        <f t="shared" si="9"/>
        <v>161</v>
      </c>
      <c r="F29" s="86">
        <f t="shared" si="9"/>
        <v>94</v>
      </c>
      <c r="G29" s="86">
        <f t="shared" si="9"/>
        <v>3</v>
      </c>
      <c r="H29" s="86">
        <f t="shared" si="9"/>
        <v>788</v>
      </c>
      <c r="I29" s="86">
        <f t="shared" si="9"/>
        <v>97</v>
      </c>
      <c r="J29" s="86">
        <f t="shared" si="9"/>
        <v>885</v>
      </c>
      <c r="K29" s="85">
        <f t="shared" si="3"/>
        <v>11</v>
      </c>
      <c r="L29" s="84">
        <f t="shared" si="4"/>
        <v>11.2</v>
      </c>
    </row>
    <row r="30" spans="2:12" ht="14.45" customHeight="1" thickTop="1" x14ac:dyDescent="0.15">
      <c r="B30" s="115" t="s">
        <v>147</v>
      </c>
      <c r="C30" s="114"/>
      <c r="D30" s="81">
        <f>SUM('【断面別】自動車交通量(A断面流入)'!D30,'【断面別】自動車交通量(A断面流出)'!D30)</f>
        <v>389</v>
      </c>
      <c r="E30" s="80">
        <f>SUM('【断面別】自動車交通量(A断面流入)'!E30,'【断面別】自動車交通量(A断面流出)'!E30)</f>
        <v>104</v>
      </c>
      <c r="F30" s="80">
        <f>SUM('【断面別】自動車交通量(A断面流入)'!F30,'【断面別】自動車交通量(A断面流出)'!F30)</f>
        <v>144</v>
      </c>
      <c r="G30" s="80">
        <f>SUM('【断面別】自動車交通量(A断面流入)'!G30,'【断面別】自動車交通量(A断面流出)'!G30)</f>
        <v>3</v>
      </c>
      <c r="H30" s="80">
        <f t="shared" ref="H30:H43" si="10">SUM(D30:E30)</f>
        <v>493</v>
      </c>
      <c r="I30" s="80">
        <f t="shared" ref="I30:I43" si="11">SUM(F30:G30)</f>
        <v>147</v>
      </c>
      <c r="J30" s="80">
        <f t="shared" ref="J30:J43" si="12">SUM(H30:I30)</f>
        <v>640</v>
      </c>
      <c r="K30" s="79">
        <f t="shared" si="3"/>
        <v>23</v>
      </c>
      <c r="L30" s="78">
        <f t="shared" si="4"/>
        <v>8.1</v>
      </c>
    </row>
    <row r="31" spans="2:12" ht="14.45" customHeight="1" x14ac:dyDescent="0.15">
      <c r="B31" s="113" t="s">
        <v>146</v>
      </c>
      <c r="C31" s="112"/>
      <c r="D31" s="111">
        <f>SUM('【断面別】自動車交通量(A断面流入)'!D31,'【断面別】自動車交通量(A断面流出)'!D31)</f>
        <v>318</v>
      </c>
      <c r="E31" s="110">
        <f>SUM('【断面別】自動車交通量(A断面流入)'!E31,'【断面別】自動車交通量(A断面流出)'!E31)</f>
        <v>125</v>
      </c>
      <c r="F31" s="110">
        <f>SUM('【断面別】自動車交通量(A断面流入)'!F31,'【断面別】自動車交通量(A断面流出)'!F31)</f>
        <v>144</v>
      </c>
      <c r="G31" s="110">
        <f>SUM('【断面別】自動車交通量(A断面流入)'!G31,'【断面別】自動車交通量(A断面流出)'!G31)</f>
        <v>2</v>
      </c>
      <c r="H31" s="110">
        <f t="shared" si="10"/>
        <v>443</v>
      </c>
      <c r="I31" s="110">
        <f t="shared" si="11"/>
        <v>146</v>
      </c>
      <c r="J31" s="110">
        <f t="shared" si="12"/>
        <v>589</v>
      </c>
      <c r="K31" s="109">
        <f t="shared" si="3"/>
        <v>24.8</v>
      </c>
      <c r="L31" s="108">
        <f t="shared" si="4"/>
        <v>7.5</v>
      </c>
    </row>
    <row r="32" spans="2:12" ht="14.45" customHeight="1" x14ac:dyDescent="0.15">
      <c r="B32" s="113" t="s">
        <v>145</v>
      </c>
      <c r="C32" s="112"/>
      <c r="D32" s="111">
        <f>SUM('【断面別】自動車交通量(A断面流入)'!D32,'【断面別】自動車交通量(A断面流出)'!D32)</f>
        <v>257</v>
      </c>
      <c r="E32" s="110">
        <f>SUM('【断面別】自動車交通量(A断面流入)'!E32,'【断面別】自動車交通量(A断面流出)'!E32)</f>
        <v>98</v>
      </c>
      <c r="F32" s="110">
        <f>SUM('【断面別】自動車交通量(A断面流入)'!F32,'【断面別】自動車交通量(A断面流出)'!F32)</f>
        <v>101</v>
      </c>
      <c r="G32" s="110">
        <f>SUM('【断面別】自動車交通量(A断面流入)'!G32,'【断面別】自動車交通量(A断面流出)'!G32)</f>
        <v>1</v>
      </c>
      <c r="H32" s="110">
        <f t="shared" si="10"/>
        <v>355</v>
      </c>
      <c r="I32" s="110">
        <f t="shared" si="11"/>
        <v>102</v>
      </c>
      <c r="J32" s="110">
        <f t="shared" si="12"/>
        <v>457</v>
      </c>
      <c r="K32" s="109">
        <f t="shared" si="3"/>
        <v>22.3</v>
      </c>
      <c r="L32" s="108">
        <f t="shared" si="4"/>
        <v>5.8</v>
      </c>
    </row>
    <row r="33" spans="2:12" ht="14.45" customHeight="1" x14ac:dyDescent="0.15">
      <c r="B33" s="113" t="s">
        <v>144</v>
      </c>
      <c r="C33" s="112"/>
      <c r="D33" s="111">
        <f>SUM('【断面別】自動車交通量(A断面流入)'!D33,'【断面別】自動車交通量(A断面流出)'!D33)</f>
        <v>307</v>
      </c>
      <c r="E33" s="110">
        <f>SUM('【断面別】自動車交通量(A断面流入)'!E33,'【断面別】自動車交通量(A断面流出)'!E33)</f>
        <v>81</v>
      </c>
      <c r="F33" s="110">
        <f>SUM('【断面別】自動車交通量(A断面流入)'!F33,'【断面別】自動車交通量(A断面流出)'!F33)</f>
        <v>95</v>
      </c>
      <c r="G33" s="110">
        <f>SUM('【断面別】自動車交通量(A断面流入)'!G33,'【断面別】自動車交通量(A断面流出)'!G33)</f>
        <v>1</v>
      </c>
      <c r="H33" s="110">
        <f t="shared" si="10"/>
        <v>388</v>
      </c>
      <c r="I33" s="110">
        <f t="shared" si="11"/>
        <v>96</v>
      </c>
      <c r="J33" s="110">
        <f t="shared" si="12"/>
        <v>484</v>
      </c>
      <c r="K33" s="109">
        <f t="shared" si="3"/>
        <v>19.8</v>
      </c>
      <c r="L33" s="108">
        <f t="shared" si="4"/>
        <v>6.1</v>
      </c>
    </row>
    <row r="34" spans="2:12" ht="14.45" customHeight="1" x14ac:dyDescent="0.15">
      <c r="B34" s="113" t="s">
        <v>143</v>
      </c>
      <c r="C34" s="112"/>
      <c r="D34" s="111">
        <f>SUM('【断面別】自動車交通量(A断面流入)'!D34,'【断面別】自動車交通量(A断面流出)'!D34)</f>
        <v>294</v>
      </c>
      <c r="E34" s="110">
        <f>SUM('【断面別】自動車交通量(A断面流入)'!E34,'【断面別】自動車交通量(A断面流出)'!E34)</f>
        <v>107</v>
      </c>
      <c r="F34" s="110">
        <f>SUM('【断面別】自動車交通量(A断面流入)'!F34,'【断面別】自動車交通量(A断面流出)'!F34)</f>
        <v>87</v>
      </c>
      <c r="G34" s="110">
        <f>SUM('【断面別】自動車交通量(A断面流入)'!G34,'【断面別】自動車交通量(A断面流出)'!G34)</f>
        <v>1</v>
      </c>
      <c r="H34" s="110">
        <f t="shared" si="10"/>
        <v>401</v>
      </c>
      <c r="I34" s="110">
        <f t="shared" si="11"/>
        <v>88</v>
      </c>
      <c r="J34" s="110">
        <f t="shared" si="12"/>
        <v>489</v>
      </c>
      <c r="K34" s="109">
        <f t="shared" si="3"/>
        <v>18</v>
      </c>
      <c r="L34" s="108">
        <f t="shared" si="4"/>
        <v>6.2</v>
      </c>
    </row>
    <row r="35" spans="2:12" ht="14.45" customHeight="1" x14ac:dyDescent="0.15">
      <c r="B35" s="113" t="s">
        <v>142</v>
      </c>
      <c r="C35" s="112"/>
      <c r="D35" s="111">
        <f>SUM('【断面別】自動車交通量(A断面流入)'!D35,'【断面別】自動車交通量(A断面流出)'!D35)</f>
        <v>333</v>
      </c>
      <c r="E35" s="110">
        <f>SUM('【断面別】自動車交通量(A断面流入)'!E35,'【断面別】自動車交通量(A断面流出)'!E35)</f>
        <v>134</v>
      </c>
      <c r="F35" s="110">
        <f>SUM('【断面別】自動車交通量(A断面流入)'!F35,'【断面別】自動車交通量(A断面流出)'!F35)</f>
        <v>119</v>
      </c>
      <c r="G35" s="110">
        <f>SUM('【断面別】自動車交通量(A断面流入)'!G35,'【断面別】自動車交通量(A断面流出)'!G35)</f>
        <v>2</v>
      </c>
      <c r="H35" s="110">
        <f t="shared" si="10"/>
        <v>467</v>
      </c>
      <c r="I35" s="110">
        <f t="shared" si="11"/>
        <v>121</v>
      </c>
      <c r="J35" s="110">
        <f t="shared" si="12"/>
        <v>588</v>
      </c>
      <c r="K35" s="109">
        <f t="shared" si="3"/>
        <v>20.6</v>
      </c>
      <c r="L35" s="108">
        <f t="shared" si="4"/>
        <v>7.4</v>
      </c>
    </row>
    <row r="36" spans="2:12" ht="14.45" customHeight="1" x14ac:dyDescent="0.15">
      <c r="B36" s="113" t="s">
        <v>141</v>
      </c>
      <c r="C36" s="112"/>
      <c r="D36" s="111">
        <f>SUM('【断面別】自動車交通量(A断面流入)'!D36,'【断面別】自動車交通量(A断面流出)'!D36)</f>
        <v>395</v>
      </c>
      <c r="E36" s="110">
        <f>SUM('【断面別】自動車交通量(A断面流入)'!E36,'【断面別】自動車交通量(A断面流出)'!E36)</f>
        <v>127</v>
      </c>
      <c r="F36" s="110">
        <f>SUM('【断面別】自動車交通量(A断面流入)'!F36,'【断面別】自動車交通量(A断面流出)'!F36)</f>
        <v>104</v>
      </c>
      <c r="G36" s="110">
        <f>SUM('【断面別】自動車交通量(A断面流入)'!G36,'【断面別】自動車交通量(A断面流出)'!G36)</f>
        <v>0</v>
      </c>
      <c r="H36" s="110">
        <f t="shared" si="10"/>
        <v>522</v>
      </c>
      <c r="I36" s="110">
        <f t="shared" si="11"/>
        <v>104</v>
      </c>
      <c r="J36" s="110">
        <f t="shared" si="12"/>
        <v>626</v>
      </c>
      <c r="K36" s="109">
        <f t="shared" si="3"/>
        <v>16.600000000000001</v>
      </c>
      <c r="L36" s="108">
        <f t="shared" si="4"/>
        <v>7.9</v>
      </c>
    </row>
    <row r="37" spans="2:12" ht="14.45" customHeight="1" x14ac:dyDescent="0.15">
      <c r="B37" s="113" t="s">
        <v>140</v>
      </c>
      <c r="C37" s="112"/>
      <c r="D37" s="111">
        <f>SUM('【断面別】自動車交通量(A断面流入)'!D37,'【断面別】自動車交通量(A断面流出)'!D37)</f>
        <v>470</v>
      </c>
      <c r="E37" s="110">
        <f>SUM('【断面別】自動車交通量(A断面流入)'!E37,'【断面別】自動車交通量(A断面流出)'!E37)</f>
        <v>168</v>
      </c>
      <c r="F37" s="110">
        <f>SUM('【断面別】自動車交通量(A断面流入)'!F37,'【断面別】自動車交通量(A断面流出)'!F37)</f>
        <v>104</v>
      </c>
      <c r="G37" s="110">
        <f>SUM('【断面別】自動車交通量(A断面流入)'!G37,'【断面別】自動車交通量(A断面流出)'!G37)</f>
        <v>1</v>
      </c>
      <c r="H37" s="110">
        <f t="shared" si="10"/>
        <v>638</v>
      </c>
      <c r="I37" s="110">
        <f t="shared" si="11"/>
        <v>105</v>
      </c>
      <c r="J37" s="110">
        <f t="shared" si="12"/>
        <v>743</v>
      </c>
      <c r="K37" s="109">
        <f t="shared" si="3"/>
        <v>14.1</v>
      </c>
      <c r="L37" s="108">
        <f t="shared" si="4"/>
        <v>9.4</v>
      </c>
    </row>
    <row r="38" spans="2:12" ht="14.45" customHeight="1" x14ac:dyDescent="0.15">
      <c r="B38" s="107" t="s">
        <v>86</v>
      </c>
      <c r="C38" s="106"/>
      <c r="D38" s="105">
        <f>SUM('【断面別】自動車交通量(A断面流入)'!D38,'【断面別】自動車交通量(A断面流出)'!D38)</f>
        <v>73</v>
      </c>
      <c r="E38" s="104">
        <f>SUM('【断面別】自動車交通量(A断面流入)'!E38,'【断面別】自動車交通量(A断面流出)'!E38)</f>
        <v>30</v>
      </c>
      <c r="F38" s="104">
        <f>SUM('【断面別】自動車交通量(A断面流入)'!F38,'【断面別】自動車交通量(A断面流出)'!F38)</f>
        <v>22</v>
      </c>
      <c r="G38" s="104">
        <f>SUM('【断面別】自動車交通量(A断面流入)'!G38,'【断面別】自動車交通量(A断面流出)'!G38)</f>
        <v>1</v>
      </c>
      <c r="H38" s="104">
        <f t="shared" si="10"/>
        <v>103</v>
      </c>
      <c r="I38" s="104">
        <f t="shared" si="11"/>
        <v>23</v>
      </c>
      <c r="J38" s="104">
        <f t="shared" si="12"/>
        <v>126</v>
      </c>
      <c r="K38" s="103">
        <f t="shared" si="3"/>
        <v>18.3</v>
      </c>
      <c r="L38" s="102">
        <f t="shared" si="4"/>
        <v>1.6</v>
      </c>
    </row>
    <row r="39" spans="2:12" ht="14.45" customHeight="1" x14ac:dyDescent="0.15">
      <c r="B39" s="101" t="s">
        <v>85</v>
      </c>
      <c r="C39" s="100"/>
      <c r="D39" s="99">
        <f>SUM('【断面別】自動車交通量(A断面流入)'!D39,'【断面別】自動車交通量(A断面流出)'!D39)</f>
        <v>81</v>
      </c>
      <c r="E39" s="98">
        <f>SUM('【断面別】自動車交通量(A断面流入)'!E39,'【断面別】自動車交通量(A断面流出)'!E39)</f>
        <v>36</v>
      </c>
      <c r="F39" s="98">
        <f>SUM('【断面別】自動車交通量(A断面流入)'!F39,'【断面別】自動車交通量(A断面流出)'!F39)</f>
        <v>14</v>
      </c>
      <c r="G39" s="98">
        <f>SUM('【断面別】自動車交通量(A断面流入)'!G39,'【断面別】自動車交通量(A断面流出)'!G39)</f>
        <v>1</v>
      </c>
      <c r="H39" s="98">
        <f t="shared" si="10"/>
        <v>117</v>
      </c>
      <c r="I39" s="98">
        <f t="shared" si="11"/>
        <v>15</v>
      </c>
      <c r="J39" s="98">
        <f t="shared" si="12"/>
        <v>132</v>
      </c>
      <c r="K39" s="97">
        <f t="shared" si="3"/>
        <v>11.4</v>
      </c>
      <c r="L39" s="96">
        <f t="shared" si="4"/>
        <v>1.7</v>
      </c>
    </row>
    <row r="40" spans="2:12" ht="14.45" customHeight="1" x14ac:dyDescent="0.15">
      <c r="B40" s="101" t="s">
        <v>84</v>
      </c>
      <c r="C40" s="100"/>
      <c r="D40" s="99">
        <f>SUM('【断面別】自動車交通量(A断面流入)'!D40,'【断面別】自動車交通量(A断面流出)'!D40)</f>
        <v>101</v>
      </c>
      <c r="E40" s="98">
        <f>SUM('【断面別】自動車交通量(A断面流入)'!E40,'【断面別】自動車交通量(A断面流出)'!E40)</f>
        <v>20</v>
      </c>
      <c r="F40" s="98">
        <f>SUM('【断面別】自動車交通量(A断面流入)'!F40,'【断面別】自動車交通量(A断面流出)'!F40)</f>
        <v>7</v>
      </c>
      <c r="G40" s="98">
        <f>SUM('【断面別】自動車交通量(A断面流入)'!G40,'【断面別】自動車交通量(A断面流出)'!G40)</f>
        <v>0</v>
      </c>
      <c r="H40" s="98">
        <f t="shared" si="10"/>
        <v>121</v>
      </c>
      <c r="I40" s="98">
        <f t="shared" si="11"/>
        <v>7</v>
      </c>
      <c r="J40" s="98">
        <f t="shared" si="12"/>
        <v>128</v>
      </c>
      <c r="K40" s="97">
        <f t="shared" si="3"/>
        <v>5.5</v>
      </c>
      <c r="L40" s="96">
        <f t="shared" si="4"/>
        <v>1.6</v>
      </c>
    </row>
    <row r="41" spans="2:12" ht="14.45" customHeight="1" x14ac:dyDescent="0.15">
      <c r="B41" s="101" t="s">
        <v>83</v>
      </c>
      <c r="C41" s="100"/>
      <c r="D41" s="99">
        <f>SUM('【断面別】自動車交通量(A断面流入)'!D41,'【断面別】自動車交通量(A断面流出)'!D41)</f>
        <v>93</v>
      </c>
      <c r="E41" s="98">
        <f>SUM('【断面別】自動車交通量(A断面流入)'!E41,'【断面別】自動車交通量(A断面流出)'!E41)</f>
        <v>23</v>
      </c>
      <c r="F41" s="98">
        <f>SUM('【断面別】自動車交通量(A断面流入)'!F41,'【断面別】自動車交通量(A断面流出)'!F41)</f>
        <v>12</v>
      </c>
      <c r="G41" s="98">
        <f>SUM('【断面別】自動車交通量(A断面流入)'!G41,'【断面別】自動車交通量(A断面流出)'!G41)</f>
        <v>0</v>
      </c>
      <c r="H41" s="98">
        <f t="shared" si="10"/>
        <v>116</v>
      </c>
      <c r="I41" s="98">
        <f t="shared" si="11"/>
        <v>12</v>
      </c>
      <c r="J41" s="98">
        <f t="shared" si="12"/>
        <v>128</v>
      </c>
      <c r="K41" s="97">
        <f t="shared" si="3"/>
        <v>9.4</v>
      </c>
      <c r="L41" s="96">
        <f t="shared" si="4"/>
        <v>1.6</v>
      </c>
    </row>
    <row r="42" spans="2:12" ht="14.45" customHeight="1" x14ac:dyDescent="0.15">
      <c r="B42" s="101" t="s">
        <v>82</v>
      </c>
      <c r="C42" s="100"/>
      <c r="D42" s="99">
        <f>SUM('【断面別】自動車交通量(A断面流入)'!D42,'【断面別】自動車交通量(A断面流出)'!D42)</f>
        <v>102</v>
      </c>
      <c r="E42" s="98">
        <f>SUM('【断面別】自動車交通量(A断面流入)'!E42,'【断面別】自動車交通量(A断面流出)'!E42)</f>
        <v>21</v>
      </c>
      <c r="F42" s="98">
        <f>SUM('【断面別】自動車交通量(A断面流入)'!F42,'【断面別】自動車交通量(A断面流出)'!F42)</f>
        <v>10</v>
      </c>
      <c r="G42" s="98">
        <f>SUM('【断面別】自動車交通量(A断面流入)'!G42,'【断面別】自動車交通量(A断面流出)'!G42)</f>
        <v>0</v>
      </c>
      <c r="H42" s="98">
        <f t="shared" si="10"/>
        <v>123</v>
      </c>
      <c r="I42" s="98">
        <f t="shared" si="11"/>
        <v>10</v>
      </c>
      <c r="J42" s="98">
        <f t="shared" si="12"/>
        <v>133</v>
      </c>
      <c r="K42" s="97">
        <f t="shared" si="3"/>
        <v>7.5</v>
      </c>
      <c r="L42" s="96">
        <f t="shared" si="4"/>
        <v>1.7</v>
      </c>
    </row>
    <row r="43" spans="2:12" ht="14.45" customHeight="1" x14ac:dyDescent="0.15">
      <c r="B43" s="95" t="s">
        <v>139</v>
      </c>
      <c r="C43" s="94"/>
      <c r="D43" s="93">
        <f>SUM('【断面別】自動車交通量(A断面流入)'!D43,'【断面別】自動車交通量(A断面流出)'!D43)</f>
        <v>88</v>
      </c>
      <c r="E43" s="92">
        <f>SUM('【断面別】自動車交通量(A断面流入)'!E43,'【断面別】自動車交通量(A断面流出)'!E43)</f>
        <v>26</v>
      </c>
      <c r="F43" s="92">
        <f>SUM('【断面別】自動車交通量(A断面流入)'!F43,'【断面別】自動車交通量(A断面流出)'!F43)</f>
        <v>4</v>
      </c>
      <c r="G43" s="92">
        <f>SUM('【断面別】自動車交通量(A断面流入)'!G43,'【断面別】自動車交通量(A断面流出)'!G43)</f>
        <v>0</v>
      </c>
      <c r="H43" s="92">
        <f t="shared" si="10"/>
        <v>114</v>
      </c>
      <c r="I43" s="92">
        <f t="shared" si="11"/>
        <v>4</v>
      </c>
      <c r="J43" s="92">
        <f t="shared" si="12"/>
        <v>118</v>
      </c>
      <c r="K43" s="91">
        <f t="shared" si="3"/>
        <v>3.4</v>
      </c>
      <c r="L43" s="90">
        <f t="shared" si="4"/>
        <v>1.5</v>
      </c>
    </row>
    <row r="44" spans="2:12" ht="14.45" customHeight="1" thickBot="1" x14ac:dyDescent="0.2">
      <c r="B44" s="89" t="s">
        <v>80</v>
      </c>
      <c r="C44" s="88"/>
      <c r="D44" s="87">
        <f t="shared" ref="D44:J44" si="13">SUBTOTAL(9,D38:D43)</f>
        <v>538</v>
      </c>
      <c r="E44" s="86">
        <f t="shared" si="13"/>
        <v>156</v>
      </c>
      <c r="F44" s="86">
        <f t="shared" si="13"/>
        <v>69</v>
      </c>
      <c r="G44" s="86">
        <f t="shared" si="13"/>
        <v>2</v>
      </c>
      <c r="H44" s="86">
        <f t="shared" si="13"/>
        <v>694</v>
      </c>
      <c r="I44" s="86">
        <f t="shared" si="13"/>
        <v>71</v>
      </c>
      <c r="J44" s="86">
        <f t="shared" si="13"/>
        <v>765</v>
      </c>
      <c r="K44" s="85">
        <f t="shared" si="3"/>
        <v>9.3000000000000007</v>
      </c>
      <c r="L44" s="84">
        <f t="shared" si="4"/>
        <v>9.6999999999999993</v>
      </c>
    </row>
    <row r="45" spans="2:12" ht="14.45" customHeight="1" thickTop="1" x14ac:dyDescent="0.15">
      <c r="B45" s="107" t="s">
        <v>79</v>
      </c>
      <c r="C45" s="106"/>
      <c r="D45" s="105">
        <f>SUM('【断面別】自動車交通量(A断面流入)'!D45,'【断面別】自動車交通量(A断面流出)'!D45)</f>
        <v>120</v>
      </c>
      <c r="E45" s="104">
        <f>SUM('【断面別】自動車交通量(A断面流入)'!E45,'【断面別】自動車交通量(A断面流出)'!E45)</f>
        <v>21</v>
      </c>
      <c r="F45" s="104">
        <f>SUM('【断面別】自動車交通量(A断面流入)'!F45,'【断面別】自動車交通量(A断面流出)'!F45)</f>
        <v>8</v>
      </c>
      <c r="G45" s="104">
        <f>SUM('【断面別】自動車交通量(A断面流入)'!G45,'【断面別】自動車交通量(A断面流出)'!G45)</f>
        <v>0</v>
      </c>
      <c r="H45" s="104">
        <f t="shared" ref="H45:H50" si="14">SUM(D45:E45)</f>
        <v>141</v>
      </c>
      <c r="I45" s="104">
        <f t="shared" ref="I45:I50" si="15">SUM(F45:G45)</f>
        <v>8</v>
      </c>
      <c r="J45" s="104">
        <f t="shared" ref="J45:J50" si="16">SUM(H45:I45)</f>
        <v>149</v>
      </c>
      <c r="K45" s="103">
        <f t="shared" si="3"/>
        <v>5.4</v>
      </c>
      <c r="L45" s="102">
        <f t="shared" si="4"/>
        <v>1.9</v>
      </c>
    </row>
    <row r="46" spans="2:12" ht="14.45" customHeight="1" x14ac:dyDescent="0.15">
      <c r="B46" s="101" t="s">
        <v>78</v>
      </c>
      <c r="C46" s="100"/>
      <c r="D46" s="99">
        <f>SUM('【断面別】自動車交通量(A断面流入)'!D46,'【断面別】自動車交通量(A断面流出)'!D46)</f>
        <v>105</v>
      </c>
      <c r="E46" s="98">
        <f>SUM('【断面別】自動車交通量(A断面流入)'!E46,'【断面別】自動車交通量(A断面流出)'!E46)</f>
        <v>23</v>
      </c>
      <c r="F46" s="98">
        <f>SUM('【断面別】自動車交通量(A断面流入)'!F46,'【断面別】自動車交通量(A断面流出)'!F46)</f>
        <v>11</v>
      </c>
      <c r="G46" s="98">
        <f>SUM('【断面別】自動車交通量(A断面流入)'!G46,'【断面別】自動車交通量(A断面流出)'!G46)</f>
        <v>0</v>
      </c>
      <c r="H46" s="98">
        <f t="shared" si="14"/>
        <v>128</v>
      </c>
      <c r="I46" s="98">
        <f t="shared" si="15"/>
        <v>11</v>
      </c>
      <c r="J46" s="98">
        <f t="shared" si="16"/>
        <v>139</v>
      </c>
      <c r="K46" s="97">
        <f t="shared" si="3"/>
        <v>7.9</v>
      </c>
      <c r="L46" s="96">
        <f t="shared" si="4"/>
        <v>1.8</v>
      </c>
    </row>
    <row r="47" spans="2:12" ht="14.45" customHeight="1" x14ac:dyDescent="0.15">
      <c r="B47" s="101" t="s">
        <v>77</v>
      </c>
      <c r="C47" s="100"/>
      <c r="D47" s="99">
        <f>SUM('【断面別】自動車交通量(A断面流入)'!D47,'【断面別】自動車交通量(A断面流出)'!D47)</f>
        <v>84</v>
      </c>
      <c r="E47" s="98">
        <f>SUM('【断面別】自動車交通量(A断面流入)'!E47,'【断面別】自動車交通量(A断面流出)'!E47)</f>
        <v>21</v>
      </c>
      <c r="F47" s="98">
        <f>SUM('【断面別】自動車交通量(A断面流入)'!F47,'【断面別】自動車交通量(A断面流出)'!F47)</f>
        <v>3</v>
      </c>
      <c r="G47" s="98">
        <f>SUM('【断面別】自動車交通量(A断面流入)'!G47,'【断面別】自動車交通量(A断面流出)'!G47)</f>
        <v>0</v>
      </c>
      <c r="H47" s="98">
        <f t="shared" si="14"/>
        <v>105</v>
      </c>
      <c r="I47" s="98">
        <f t="shared" si="15"/>
        <v>3</v>
      </c>
      <c r="J47" s="98">
        <f t="shared" si="16"/>
        <v>108</v>
      </c>
      <c r="K47" s="97">
        <f t="shared" si="3"/>
        <v>2.8</v>
      </c>
      <c r="L47" s="96">
        <f t="shared" si="4"/>
        <v>1.4</v>
      </c>
    </row>
    <row r="48" spans="2:12" ht="14.45" customHeight="1" x14ac:dyDescent="0.15">
      <c r="B48" s="101" t="s">
        <v>76</v>
      </c>
      <c r="C48" s="100"/>
      <c r="D48" s="99">
        <f>SUM('【断面別】自動車交通量(A断面流入)'!D48,'【断面別】自動車交通量(A断面流出)'!D48)</f>
        <v>108</v>
      </c>
      <c r="E48" s="98">
        <f>SUM('【断面別】自動車交通量(A断面流入)'!E48,'【断面別】自動車交通量(A断面流出)'!E48)</f>
        <v>24</v>
      </c>
      <c r="F48" s="98">
        <f>SUM('【断面別】自動車交通量(A断面流入)'!F48,'【断面別】自動車交通量(A断面流出)'!F48)</f>
        <v>6</v>
      </c>
      <c r="G48" s="98">
        <f>SUM('【断面別】自動車交通量(A断面流入)'!G48,'【断面別】自動車交通量(A断面流出)'!G48)</f>
        <v>1</v>
      </c>
      <c r="H48" s="98">
        <f t="shared" si="14"/>
        <v>132</v>
      </c>
      <c r="I48" s="98">
        <f t="shared" si="15"/>
        <v>7</v>
      </c>
      <c r="J48" s="98">
        <f t="shared" si="16"/>
        <v>139</v>
      </c>
      <c r="K48" s="97">
        <f t="shared" si="3"/>
        <v>5</v>
      </c>
      <c r="L48" s="96">
        <f t="shared" si="4"/>
        <v>1.8</v>
      </c>
    </row>
    <row r="49" spans="2:13" ht="14.45" customHeight="1" x14ac:dyDescent="0.15">
      <c r="B49" s="101" t="s">
        <v>75</v>
      </c>
      <c r="C49" s="100"/>
      <c r="D49" s="99">
        <f>SUM('【断面別】自動車交通量(A断面流入)'!D49,'【断面別】自動車交通量(A断面流出)'!D49)</f>
        <v>72</v>
      </c>
      <c r="E49" s="98">
        <f>SUM('【断面別】自動車交通量(A断面流入)'!E49,'【断面別】自動車交通量(A断面流出)'!E49)</f>
        <v>11</v>
      </c>
      <c r="F49" s="98">
        <f>SUM('【断面別】自動車交通量(A断面流入)'!F49,'【断面別】自動車交通量(A断面流出)'!F49)</f>
        <v>10</v>
      </c>
      <c r="G49" s="98">
        <f>SUM('【断面別】自動車交通量(A断面流入)'!G49,'【断面別】自動車交通量(A断面流出)'!G49)</f>
        <v>0</v>
      </c>
      <c r="H49" s="98">
        <f t="shared" si="14"/>
        <v>83</v>
      </c>
      <c r="I49" s="98">
        <f t="shared" si="15"/>
        <v>10</v>
      </c>
      <c r="J49" s="98">
        <f t="shared" si="16"/>
        <v>93</v>
      </c>
      <c r="K49" s="97">
        <f t="shared" si="3"/>
        <v>10.8</v>
      </c>
      <c r="L49" s="96">
        <f t="shared" si="4"/>
        <v>1.2</v>
      </c>
    </row>
    <row r="50" spans="2:13" ht="14.45" customHeight="1" x14ac:dyDescent="0.15">
      <c r="B50" s="95" t="s">
        <v>138</v>
      </c>
      <c r="C50" s="94"/>
      <c r="D50" s="93">
        <f>SUM('【断面別】自動車交通量(A断面流入)'!D50,'【断面別】自動車交通量(A断面流出)'!D50)</f>
        <v>65</v>
      </c>
      <c r="E50" s="92">
        <f>SUM('【断面別】自動車交通量(A断面流入)'!E50,'【断面別】自動車交通量(A断面流出)'!E50)</f>
        <v>16</v>
      </c>
      <c r="F50" s="92">
        <f>SUM('【断面別】自動車交通量(A断面流入)'!F50,'【断面別】自動車交通量(A断面流出)'!F50)</f>
        <v>9</v>
      </c>
      <c r="G50" s="92">
        <f>SUM('【断面別】自動車交通量(A断面流入)'!G50,'【断面別】自動車交通量(A断面流出)'!G50)</f>
        <v>0</v>
      </c>
      <c r="H50" s="92">
        <f t="shared" si="14"/>
        <v>81</v>
      </c>
      <c r="I50" s="92">
        <f t="shared" si="15"/>
        <v>9</v>
      </c>
      <c r="J50" s="92">
        <f t="shared" si="16"/>
        <v>90</v>
      </c>
      <c r="K50" s="91">
        <f t="shared" si="3"/>
        <v>10</v>
      </c>
      <c r="L50" s="90">
        <f t="shared" si="4"/>
        <v>1.1000000000000001</v>
      </c>
    </row>
    <row r="51" spans="2:13" ht="14.45" customHeight="1" thickBot="1" x14ac:dyDescent="0.2">
      <c r="B51" s="89" t="s">
        <v>73</v>
      </c>
      <c r="C51" s="88"/>
      <c r="D51" s="87">
        <f t="shared" ref="D51:J51" si="17">SUBTOTAL(9,D45:D50)</f>
        <v>554</v>
      </c>
      <c r="E51" s="86">
        <f t="shared" si="17"/>
        <v>116</v>
      </c>
      <c r="F51" s="86">
        <f t="shared" si="17"/>
        <v>47</v>
      </c>
      <c r="G51" s="86">
        <f t="shared" si="17"/>
        <v>1</v>
      </c>
      <c r="H51" s="86">
        <f t="shared" si="17"/>
        <v>670</v>
      </c>
      <c r="I51" s="86">
        <f t="shared" si="17"/>
        <v>48</v>
      </c>
      <c r="J51" s="86">
        <f t="shared" si="17"/>
        <v>718</v>
      </c>
      <c r="K51" s="85">
        <f t="shared" si="3"/>
        <v>6.7</v>
      </c>
      <c r="L51" s="84">
        <f t="shared" si="4"/>
        <v>9.1</v>
      </c>
    </row>
    <row r="52" spans="2:13" ht="14.45" customHeight="1" thickTop="1" x14ac:dyDescent="0.15">
      <c r="B52" s="83" t="s">
        <v>13</v>
      </c>
      <c r="C52" s="82"/>
      <c r="D52" s="81">
        <f t="shared" ref="D52:J52" si="18">SUBTOTAL(9,D16:D51)</f>
        <v>5160</v>
      </c>
      <c r="E52" s="80">
        <f t="shared" si="18"/>
        <v>1541</v>
      </c>
      <c r="F52" s="80">
        <f t="shared" si="18"/>
        <v>1181</v>
      </c>
      <c r="G52" s="80">
        <f t="shared" si="18"/>
        <v>18</v>
      </c>
      <c r="H52" s="80">
        <f t="shared" si="18"/>
        <v>6701</v>
      </c>
      <c r="I52" s="80">
        <f t="shared" si="18"/>
        <v>1199</v>
      </c>
      <c r="J52" s="80">
        <f t="shared" si="18"/>
        <v>7900</v>
      </c>
      <c r="K52" s="79">
        <f t="shared" si="3"/>
        <v>15.2</v>
      </c>
      <c r="L52" s="78">
        <f t="shared" si="4"/>
        <v>100</v>
      </c>
    </row>
    <row r="53" spans="2:13" ht="15" customHeight="1" x14ac:dyDescent="0.15">
      <c r="B53" s="77"/>
      <c r="C53" s="77"/>
      <c r="D53" s="76"/>
      <c r="E53" s="76"/>
      <c r="F53" s="76"/>
      <c r="G53" s="76"/>
      <c r="H53" s="76"/>
      <c r="I53" s="76"/>
      <c r="J53" s="76"/>
      <c r="K53" s="75"/>
      <c r="L53" s="75"/>
    </row>
    <row r="54" spans="2:13" ht="16.5" customHeight="1" x14ac:dyDescent="0.15">
      <c r="B54" s="74"/>
      <c r="C54" s="73"/>
      <c r="D54" s="73"/>
      <c r="E54" s="73"/>
      <c r="F54" s="73"/>
      <c r="G54" s="73"/>
      <c r="H54" s="73"/>
      <c r="I54" s="73"/>
      <c r="J54" s="73"/>
      <c r="K54" s="73"/>
      <c r="L54" s="73"/>
      <c r="M54" s="73"/>
    </row>
  </sheetData>
  <mergeCells count="2">
    <mergeCell ref="G4:G10"/>
    <mergeCell ref="D14:L14"/>
  </mergeCells>
  <phoneticPr fontId="1"/>
  <printOptions horizontalCentered="1"/>
  <pageMargins left="0.78740157480314965" right="0.78740157480314965" top="0.78740157480314965" bottom="0.70866141732283472" header="0.31496062992125984" footer="0.31496062992125984"/>
  <pageSetup paperSize="9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N54"/>
  <sheetViews>
    <sheetView showGridLines="0" zoomScaleNormal="100" zoomScaleSheetLayoutView="100" workbookViewId="0">
      <selection activeCell="D9" sqref="D9"/>
    </sheetView>
  </sheetViews>
  <sheetFormatPr defaultColWidth="8" defaultRowHeight="16.5" customHeight="1" x14ac:dyDescent="0.15"/>
  <cols>
    <col min="1" max="1" width="2.5" style="71" customWidth="1"/>
    <col min="2" max="2" width="5.5" style="72" customWidth="1"/>
    <col min="3" max="3" width="5.5" style="71" customWidth="1"/>
    <col min="4" max="12" width="8" style="71" customWidth="1"/>
    <col min="13" max="250" width="7.5" style="71" customWidth="1"/>
    <col min="251" max="16384" width="8" style="71"/>
  </cols>
  <sheetData>
    <row r="2" spans="2:14" ht="18" customHeight="1" x14ac:dyDescent="0.15">
      <c r="B2" s="140" t="s">
        <v>120</v>
      </c>
      <c r="G2" s="139"/>
      <c r="H2" s="138"/>
      <c r="I2" s="137"/>
      <c r="J2" s="137"/>
      <c r="K2" s="137"/>
      <c r="L2" s="136"/>
      <c r="M2" s="135"/>
    </row>
    <row r="3" spans="2:14" ht="14.45" customHeight="1" x14ac:dyDescent="0.15">
      <c r="B3" s="71"/>
      <c r="G3" s="134"/>
      <c r="H3" s="130"/>
      <c r="I3" s="73"/>
      <c r="J3" s="73"/>
      <c r="K3" s="73"/>
      <c r="L3" s="129"/>
    </row>
    <row r="4" spans="2:14" ht="14.45" customHeight="1" x14ac:dyDescent="0.15">
      <c r="B4" s="71"/>
      <c r="G4" s="216" t="s">
        <v>119</v>
      </c>
      <c r="H4" s="130"/>
      <c r="I4" s="73"/>
      <c r="J4" s="73"/>
      <c r="K4" s="73"/>
      <c r="L4" s="129"/>
    </row>
    <row r="5" spans="2:14" ht="14.45" customHeight="1" x14ac:dyDescent="0.15">
      <c r="B5" s="128" t="s">
        <v>118</v>
      </c>
      <c r="C5" s="128"/>
      <c r="D5" s="128" t="s">
        <v>117</v>
      </c>
      <c r="G5" s="216"/>
      <c r="H5" s="130"/>
      <c r="I5" s="73"/>
      <c r="J5" s="73"/>
      <c r="K5" s="73"/>
      <c r="L5" s="129"/>
    </row>
    <row r="6" spans="2:14" ht="14.45" customHeight="1" x14ac:dyDescent="0.15">
      <c r="B6" s="128"/>
      <c r="C6" s="128"/>
      <c r="D6" s="132" t="s">
        <v>116</v>
      </c>
      <c r="G6" s="216"/>
      <c r="H6" s="130"/>
      <c r="I6" s="73"/>
      <c r="J6" s="73"/>
      <c r="K6" s="73"/>
      <c r="L6" s="129"/>
    </row>
    <row r="7" spans="2:14" ht="14.45" customHeight="1" x14ac:dyDescent="0.15">
      <c r="B7" s="128"/>
      <c r="C7" s="128"/>
      <c r="D7" s="128"/>
      <c r="G7" s="216"/>
      <c r="H7" s="130"/>
      <c r="I7" s="73"/>
      <c r="J7" s="73"/>
      <c r="K7" s="73"/>
      <c r="L7" s="129"/>
    </row>
    <row r="8" spans="2:14" ht="14.45" customHeight="1" x14ac:dyDescent="0.15">
      <c r="B8" s="128" t="s">
        <v>115</v>
      </c>
      <c r="C8" s="128"/>
      <c r="D8" s="128" t="s">
        <v>239</v>
      </c>
      <c r="G8" s="216"/>
      <c r="H8" s="130"/>
      <c r="I8" s="73"/>
      <c r="J8" s="73"/>
      <c r="K8" s="73"/>
      <c r="L8" s="129"/>
    </row>
    <row r="9" spans="2:14" ht="14.45" customHeight="1" x14ac:dyDescent="0.15">
      <c r="B9" s="133"/>
      <c r="C9" s="128"/>
      <c r="D9" s="132" t="s">
        <v>114</v>
      </c>
      <c r="G9" s="216"/>
      <c r="H9" s="130"/>
      <c r="I9" s="73"/>
      <c r="J9" s="73"/>
      <c r="K9" s="73"/>
      <c r="L9" s="129"/>
    </row>
    <row r="10" spans="2:14" ht="14.45" customHeight="1" x14ac:dyDescent="0.15">
      <c r="B10" s="128"/>
      <c r="C10" s="128"/>
      <c r="D10" s="128"/>
      <c r="G10" s="216"/>
      <c r="H10" s="130"/>
      <c r="I10" s="73"/>
      <c r="J10" s="73"/>
      <c r="K10" s="73"/>
      <c r="L10" s="129"/>
    </row>
    <row r="11" spans="2:14" ht="14.45" customHeight="1" x14ac:dyDescent="0.15">
      <c r="B11" s="128" t="s">
        <v>113</v>
      </c>
      <c r="C11" s="128"/>
      <c r="D11" s="128" t="s">
        <v>27</v>
      </c>
      <c r="G11" s="131"/>
      <c r="H11" s="130"/>
      <c r="I11" s="73"/>
      <c r="J11" s="73"/>
      <c r="K11" s="73"/>
      <c r="L11" s="129"/>
      <c r="N11" s="73"/>
    </row>
    <row r="12" spans="2:14" ht="14.45" customHeight="1" x14ac:dyDescent="0.15">
      <c r="B12" s="128"/>
      <c r="C12" s="128"/>
      <c r="D12" s="128"/>
      <c r="G12" s="127"/>
      <c r="H12" s="126"/>
      <c r="I12" s="125"/>
      <c r="J12" s="125"/>
      <c r="K12" s="125"/>
      <c r="L12" s="124"/>
      <c r="N12" s="73"/>
    </row>
    <row r="13" spans="2:14" ht="14.45" customHeight="1" x14ac:dyDescent="0.15">
      <c r="L13" s="123" t="s">
        <v>112</v>
      </c>
      <c r="N13" s="73"/>
    </row>
    <row r="14" spans="2:14" ht="28.9" customHeight="1" x14ac:dyDescent="0.15">
      <c r="B14" s="122"/>
      <c r="C14" s="121" t="s">
        <v>111</v>
      </c>
      <c r="D14" s="217" t="s">
        <v>175</v>
      </c>
      <c r="E14" s="218"/>
      <c r="F14" s="218"/>
      <c r="G14" s="218"/>
      <c r="H14" s="218"/>
      <c r="I14" s="218"/>
      <c r="J14" s="218"/>
      <c r="K14" s="218"/>
      <c r="L14" s="219"/>
    </row>
    <row r="15" spans="2:14" ht="28.9" customHeight="1" x14ac:dyDescent="0.15">
      <c r="B15" s="120" t="s">
        <v>110</v>
      </c>
      <c r="C15" s="119" t="s">
        <v>109</v>
      </c>
      <c r="D15" s="118" t="s">
        <v>18</v>
      </c>
      <c r="E15" s="117" t="s">
        <v>19</v>
      </c>
      <c r="F15" s="117" t="s">
        <v>20</v>
      </c>
      <c r="G15" s="117" t="s">
        <v>10</v>
      </c>
      <c r="H15" s="117" t="s">
        <v>21</v>
      </c>
      <c r="I15" s="117" t="s">
        <v>22</v>
      </c>
      <c r="J15" s="117" t="s">
        <v>23</v>
      </c>
      <c r="K15" s="117" t="s">
        <v>24</v>
      </c>
      <c r="L15" s="116" t="s">
        <v>25</v>
      </c>
    </row>
    <row r="16" spans="2:14" ht="14.45" customHeight="1" x14ac:dyDescent="0.15">
      <c r="B16" s="107" t="s">
        <v>108</v>
      </c>
      <c r="C16" s="106"/>
      <c r="D16" s="105">
        <f>SUM('【方向別】自動車交通量(4)'!D16,'【方向別】自動車交通量(5)'!D16,'【方向別】自動車交通量(6)'!D16)</f>
        <v>114</v>
      </c>
      <c r="E16" s="104">
        <f>SUM('【方向別】自動車交通量(4)'!E16,'【方向別】自動車交通量(5)'!E16,'【方向別】自動車交通量(6)'!E16)</f>
        <v>14</v>
      </c>
      <c r="F16" s="104">
        <f>SUM('【方向別】自動車交通量(4)'!F16,'【方向別】自動車交通量(5)'!F16,'【方向別】自動車交通量(6)'!F16)</f>
        <v>16</v>
      </c>
      <c r="G16" s="104">
        <f>SUM('【方向別】自動車交通量(4)'!G16,'【方向別】自動車交通量(5)'!G16,'【方向別】自動車交通量(6)'!G16)</f>
        <v>1</v>
      </c>
      <c r="H16" s="104">
        <f t="shared" ref="H16:H21" si="0">SUM(D16:E16)</f>
        <v>128</v>
      </c>
      <c r="I16" s="104">
        <f t="shared" ref="I16:I21" si="1">SUM(F16:G16)</f>
        <v>17</v>
      </c>
      <c r="J16" s="104">
        <f t="shared" ref="J16:J21" si="2">SUM(H16:I16)</f>
        <v>145</v>
      </c>
      <c r="K16" s="103">
        <f t="shared" ref="K16:K52" si="3">IF(J16=0,0,ROUND(I16/J16*100,1))</f>
        <v>11.7</v>
      </c>
      <c r="L16" s="102">
        <f t="shared" ref="L16:L52" si="4">IF(J16=0,0,ROUND(J16/$J$52*100,1))</f>
        <v>2.7</v>
      </c>
    </row>
    <row r="17" spans="2:12" ht="14.45" customHeight="1" x14ac:dyDescent="0.15">
      <c r="B17" s="101" t="s">
        <v>107</v>
      </c>
      <c r="C17" s="100"/>
      <c r="D17" s="99">
        <f>SUM('【方向別】自動車交通量(4)'!D17,'【方向別】自動車交通量(5)'!D17,'【方向別】自動車交通量(6)'!D17)</f>
        <v>59</v>
      </c>
      <c r="E17" s="98">
        <f>SUM('【方向別】自動車交通量(4)'!E17,'【方向別】自動車交通量(5)'!E17,'【方向別】自動車交通量(6)'!E17)</f>
        <v>26</v>
      </c>
      <c r="F17" s="98">
        <f>SUM('【方向別】自動車交通量(4)'!F17,'【方向別】自動車交通量(5)'!F17,'【方向別】自動車交通量(6)'!F17)</f>
        <v>11</v>
      </c>
      <c r="G17" s="98">
        <f>SUM('【方向別】自動車交通量(4)'!G17,'【方向別】自動車交通量(5)'!G17,'【方向別】自動車交通量(6)'!G17)</f>
        <v>0</v>
      </c>
      <c r="H17" s="98">
        <f t="shared" si="0"/>
        <v>85</v>
      </c>
      <c r="I17" s="98">
        <f t="shared" si="1"/>
        <v>11</v>
      </c>
      <c r="J17" s="98">
        <f t="shared" si="2"/>
        <v>96</v>
      </c>
      <c r="K17" s="97">
        <f t="shared" si="3"/>
        <v>11.5</v>
      </c>
      <c r="L17" s="96">
        <f t="shared" si="4"/>
        <v>1.8</v>
      </c>
    </row>
    <row r="18" spans="2:12" ht="14.45" customHeight="1" x14ac:dyDescent="0.15">
      <c r="B18" s="101" t="s">
        <v>106</v>
      </c>
      <c r="C18" s="100"/>
      <c r="D18" s="99">
        <f>SUM('【方向別】自動車交通量(4)'!D18,'【方向別】自動車交通量(5)'!D18,'【方向別】自動車交通量(6)'!D18)</f>
        <v>101</v>
      </c>
      <c r="E18" s="98">
        <f>SUM('【方向別】自動車交通量(4)'!E18,'【方向別】自動車交通量(5)'!E18,'【方向別】自動車交通量(6)'!E18)</f>
        <v>21</v>
      </c>
      <c r="F18" s="98">
        <f>SUM('【方向別】自動車交通量(4)'!F18,'【方向別】自動車交通量(5)'!F18,'【方向別】自動車交通量(6)'!F18)</f>
        <v>20</v>
      </c>
      <c r="G18" s="98">
        <f>SUM('【方向別】自動車交通量(4)'!G18,'【方向別】自動車交通量(5)'!G18,'【方向別】自動車交通量(6)'!G18)</f>
        <v>0</v>
      </c>
      <c r="H18" s="98">
        <f t="shared" si="0"/>
        <v>122</v>
      </c>
      <c r="I18" s="98">
        <f t="shared" si="1"/>
        <v>20</v>
      </c>
      <c r="J18" s="98">
        <f t="shared" si="2"/>
        <v>142</v>
      </c>
      <c r="K18" s="97">
        <f t="shared" si="3"/>
        <v>14.1</v>
      </c>
      <c r="L18" s="96">
        <f t="shared" si="4"/>
        <v>2.7</v>
      </c>
    </row>
    <row r="19" spans="2:12" ht="14.45" customHeight="1" x14ac:dyDescent="0.15">
      <c r="B19" s="101" t="s">
        <v>105</v>
      </c>
      <c r="C19" s="100"/>
      <c r="D19" s="99">
        <f>SUM('【方向別】自動車交通量(4)'!D19,'【方向別】自動車交通量(5)'!D19,'【方向別】自動車交通量(6)'!D19)</f>
        <v>84</v>
      </c>
      <c r="E19" s="98">
        <f>SUM('【方向別】自動車交通量(4)'!E19,'【方向別】自動車交通量(5)'!E19,'【方向別】自動車交通量(6)'!E19)</f>
        <v>22</v>
      </c>
      <c r="F19" s="98">
        <f>SUM('【方向別】自動車交通量(4)'!F19,'【方向別】自動車交通量(5)'!F19,'【方向別】自動車交通量(6)'!F19)</f>
        <v>9</v>
      </c>
      <c r="G19" s="98">
        <f>SUM('【方向別】自動車交通量(4)'!G19,'【方向別】自動車交通量(5)'!G19,'【方向別】自動車交通量(6)'!G19)</f>
        <v>0</v>
      </c>
      <c r="H19" s="98">
        <f t="shared" si="0"/>
        <v>106</v>
      </c>
      <c r="I19" s="98">
        <f t="shared" si="1"/>
        <v>9</v>
      </c>
      <c r="J19" s="98">
        <f t="shared" si="2"/>
        <v>115</v>
      </c>
      <c r="K19" s="97">
        <f t="shared" si="3"/>
        <v>7.8</v>
      </c>
      <c r="L19" s="96">
        <f t="shared" si="4"/>
        <v>2.1</v>
      </c>
    </row>
    <row r="20" spans="2:12" ht="14.45" customHeight="1" x14ac:dyDescent="0.15">
      <c r="B20" s="101" t="s">
        <v>104</v>
      </c>
      <c r="C20" s="100"/>
      <c r="D20" s="99">
        <f>SUM('【方向別】自動車交通量(4)'!D20,'【方向別】自動車交通量(5)'!D20,'【方向別】自動車交通量(6)'!D20)</f>
        <v>88</v>
      </c>
      <c r="E20" s="98">
        <f>SUM('【方向別】自動車交通量(4)'!E20,'【方向別】自動車交通量(5)'!E20,'【方向別】自動車交通量(6)'!E20)</f>
        <v>18</v>
      </c>
      <c r="F20" s="98">
        <f>SUM('【方向別】自動車交通量(4)'!F20,'【方向別】自動車交通量(5)'!F20,'【方向別】自動車交通量(6)'!F20)</f>
        <v>6</v>
      </c>
      <c r="G20" s="98">
        <f>SUM('【方向別】自動車交通量(4)'!G20,'【方向別】自動車交通量(5)'!G20,'【方向別】自動車交通量(6)'!G20)</f>
        <v>0</v>
      </c>
      <c r="H20" s="98">
        <f t="shared" si="0"/>
        <v>106</v>
      </c>
      <c r="I20" s="98">
        <f t="shared" si="1"/>
        <v>6</v>
      </c>
      <c r="J20" s="98">
        <f t="shared" si="2"/>
        <v>112</v>
      </c>
      <c r="K20" s="97">
        <f t="shared" si="3"/>
        <v>5.4</v>
      </c>
      <c r="L20" s="96">
        <f t="shared" si="4"/>
        <v>2.1</v>
      </c>
    </row>
    <row r="21" spans="2:12" ht="14.45" customHeight="1" x14ac:dyDescent="0.15">
      <c r="B21" s="95" t="s">
        <v>103</v>
      </c>
      <c r="C21" s="94"/>
      <c r="D21" s="93">
        <f>SUM('【方向別】自動車交通量(4)'!D21,'【方向別】自動車交通量(5)'!D21,'【方向別】自動車交通量(6)'!D21)</f>
        <v>84</v>
      </c>
      <c r="E21" s="92">
        <f>SUM('【方向別】自動車交通量(4)'!E21,'【方向別】自動車交通量(5)'!E21,'【方向別】自動車交通量(6)'!E21)</f>
        <v>14</v>
      </c>
      <c r="F21" s="92">
        <f>SUM('【方向別】自動車交通量(4)'!F21,'【方向別】自動車交通量(5)'!F21,'【方向別】自動車交通量(6)'!F21)</f>
        <v>4</v>
      </c>
      <c r="G21" s="92">
        <f>SUM('【方向別】自動車交通量(4)'!G21,'【方向別】自動車交通量(5)'!G21,'【方向別】自動車交通量(6)'!G21)</f>
        <v>0</v>
      </c>
      <c r="H21" s="92">
        <f t="shared" si="0"/>
        <v>98</v>
      </c>
      <c r="I21" s="92">
        <f t="shared" si="1"/>
        <v>4</v>
      </c>
      <c r="J21" s="92">
        <f t="shared" si="2"/>
        <v>102</v>
      </c>
      <c r="K21" s="91">
        <f t="shared" si="3"/>
        <v>3.9</v>
      </c>
      <c r="L21" s="90">
        <f t="shared" si="4"/>
        <v>1.9</v>
      </c>
    </row>
    <row r="22" spans="2:12" ht="14.45" customHeight="1" thickBot="1" x14ac:dyDescent="0.2">
      <c r="B22" s="89" t="s">
        <v>102</v>
      </c>
      <c r="C22" s="88"/>
      <c r="D22" s="87">
        <f t="shared" ref="D22:J22" si="5">SUBTOTAL(9,D16:D21)</f>
        <v>530</v>
      </c>
      <c r="E22" s="86">
        <f t="shared" si="5"/>
        <v>115</v>
      </c>
      <c r="F22" s="86">
        <f t="shared" si="5"/>
        <v>66</v>
      </c>
      <c r="G22" s="86">
        <f t="shared" si="5"/>
        <v>1</v>
      </c>
      <c r="H22" s="86">
        <f t="shared" si="5"/>
        <v>645</v>
      </c>
      <c r="I22" s="86">
        <f t="shared" si="5"/>
        <v>67</v>
      </c>
      <c r="J22" s="86">
        <f t="shared" si="5"/>
        <v>712</v>
      </c>
      <c r="K22" s="85">
        <f t="shared" si="3"/>
        <v>9.4</v>
      </c>
      <c r="L22" s="84">
        <f t="shared" si="4"/>
        <v>13.3</v>
      </c>
    </row>
    <row r="23" spans="2:12" ht="14.45" customHeight="1" thickTop="1" x14ac:dyDescent="0.15">
      <c r="B23" s="107" t="s">
        <v>101</v>
      </c>
      <c r="C23" s="106"/>
      <c r="D23" s="105">
        <f>SUM('【方向別】自動車交通量(4)'!D23,'【方向別】自動車交通量(5)'!D23,'【方向別】自動車交通量(6)'!D23)</f>
        <v>90</v>
      </c>
      <c r="E23" s="104">
        <f>SUM('【方向別】自動車交通量(4)'!E23,'【方向別】自動車交通量(5)'!E23,'【方向別】自動車交通量(6)'!E23)</f>
        <v>29</v>
      </c>
      <c r="F23" s="104">
        <f>SUM('【方向別】自動車交通量(4)'!F23,'【方向別】自動車交通量(5)'!F23,'【方向別】自動車交通量(6)'!F23)</f>
        <v>13</v>
      </c>
      <c r="G23" s="104">
        <f>SUM('【方向別】自動車交通量(4)'!G23,'【方向別】自動車交通量(5)'!G23,'【方向別】自動車交通量(6)'!G23)</f>
        <v>1</v>
      </c>
      <c r="H23" s="104">
        <f t="shared" ref="H23:H28" si="6">SUM(D23:E23)</f>
        <v>119</v>
      </c>
      <c r="I23" s="104">
        <f t="shared" ref="I23:I28" si="7">SUM(F23:G23)</f>
        <v>14</v>
      </c>
      <c r="J23" s="104">
        <f t="shared" ref="J23:J28" si="8">SUM(H23:I23)</f>
        <v>133</v>
      </c>
      <c r="K23" s="103">
        <f t="shared" si="3"/>
        <v>10.5</v>
      </c>
      <c r="L23" s="102">
        <f t="shared" si="4"/>
        <v>2.5</v>
      </c>
    </row>
    <row r="24" spans="2:12" ht="14.45" customHeight="1" x14ac:dyDescent="0.15">
      <c r="B24" s="101" t="s">
        <v>100</v>
      </c>
      <c r="C24" s="100"/>
      <c r="D24" s="99">
        <f>SUM('【方向別】自動車交通量(4)'!D24,'【方向別】自動車交通量(5)'!D24,'【方向別】自動車交通量(6)'!D24)</f>
        <v>76</v>
      </c>
      <c r="E24" s="98">
        <f>SUM('【方向別】自動車交通量(4)'!E24,'【方向別】自動車交通量(5)'!E24,'【方向別】自動車交通量(6)'!E24)</f>
        <v>16</v>
      </c>
      <c r="F24" s="98">
        <f>SUM('【方向別】自動車交通量(4)'!F24,'【方向別】自動車交通量(5)'!F24,'【方向別】自動車交通量(6)'!F24)</f>
        <v>11</v>
      </c>
      <c r="G24" s="98">
        <f>SUM('【方向別】自動車交通量(4)'!G24,'【方向別】自動車交通量(5)'!G24,'【方向別】自動車交通量(6)'!G24)</f>
        <v>0</v>
      </c>
      <c r="H24" s="98">
        <f t="shared" si="6"/>
        <v>92</v>
      </c>
      <c r="I24" s="98">
        <f t="shared" si="7"/>
        <v>11</v>
      </c>
      <c r="J24" s="98">
        <f t="shared" si="8"/>
        <v>103</v>
      </c>
      <c r="K24" s="97">
        <f t="shared" si="3"/>
        <v>10.7</v>
      </c>
      <c r="L24" s="96">
        <f t="shared" si="4"/>
        <v>1.9</v>
      </c>
    </row>
    <row r="25" spans="2:12" ht="14.45" customHeight="1" x14ac:dyDescent="0.15">
      <c r="B25" s="101" t="s">
        <v>99</v>
      </c>
      <c r="C25" s="100"/>
      <c r="D25" s="99">
        <f>SUM('【方向別】自動車交通量(4)'!D25,'【方向別】自動車交通量(5)'!D25,'【方向別】自動車交通量(6)'!D25)</f>
        <v>52</v>
      </c>
      <c r="E25" s="98">
        <f>SUM('【方向別】自動車交通量(4)'!E25,'【方向別】自動車交通量(5)'!E25,'【方向別】自動車交通量(6)'!E25)</f>
        <v>11</v>
      </c>
      <c r="F25" s="98">
        <f>SUM('【方向別】自動車交通量(4)'!F25,'【方向別】自動車交通量(5)'!F25,'【方向別】自動車交通量(6)'!F25)</f>
        <v>3</v>
      </c>
      <c r="G25" s="98">
        <f>SUM('【方向別】自動車交通量(4)'!G25,'【方向別】自動車交通量(5)'!G25,'【方向別】自動車交通量(6)'!G25)</f>
        <v>1</v>
      </c>
      <c r="H25" s="98">
        <f t="shared" si="6"/>
        <v>63</v>
      </c>
      <c r="I25" s="98">
        <f t="shared" si="7"/>
        <v>4</v>
      </c>
      <c r="J25" s="98">
        <f t="shared" si="8"/>
        <v>67</v>
      </c>
      <c r="K25" s="97">
        <f t="shared" si="3"/>
        <v>6</v>
      </c>
      <c r="L25" s="96">
        <f t="shared" si="4"/>
        <v>1.3</v>
      </c>
    </row>
    <row r="26" spans="2:12" ht="14.45" customHeight="1" x14ac:dyDescent="0.15">
      <c r="B26" s="101" t="s">
        <v>98</v>
      </c>
      <c r="C26" s="100"/>
      <c r="D26" s="99">
        <f>SUM('【方向別】自動車交通量(4)'!D26,'【方向別】自動車交通量(5)'!D26,'【方向別】自動車交通量(6)'!D26)</f>
        <v>76</v>
      </c>
      <c r="E26" s="98">
        <f>SUM('【方向別】自動車交通量(4)'!E26,'【方向別】自動車交通量(5)'!E26,'【方向別】自動車交通量(6)'!E26)</f>
        <v>24</v>
      </c>
      <c r="F26" s="98">
        <f>SUM('【方向別】自動車交通量(4)'!F26,'【方向別】自動車交通量(5)'!F26,'【方向別】自動車交通量(6)'!F26)</f>
        <v>21</v>
      </c>
      <c r="G26" s="98">
        <f>SUM('【方向別】自動車交通量(4)'!G26,'【方向別】自動車交通量(5)'!G26,'【方向別】自動車交通量(6)'!G26)</f>
        <v>1</v>
      </c>
      <c r="H26" s="98">
        <f t="shared" si="6"/>
        <v>100</v>
      </c>
      <c r="I26" s="98">
        <f t="shared" si="7"/>
        <v>22</v>
      </c>
      <c r="J26" s="98">
        <f t="shared" si="8"/>
        <v>122</v>
      </c>
      <c r="K26" s="97">
        <f t="shared" si="3"/>
        <v>18</v>
      </c>
      <c r="L26" s="96">
        <f t="shared" si="4"/>
        <v>2.2999999999999998</v>
      </c>
    </row>
    <row r="27" spans="2:12" ht="14.45" customHeight="1" x14ac:dyDescent="0.15">
      <c r="B27" s="101" t="s">
        <v>97</v>
      </c>
      <c r="C27" s="100"/>
      <c r="D27" s="99">
        <f>SUM('【方向別】自動車交通量(4)'!D27,'【方向別】自動車交通量(5)'!D27,'【方向別】自動車交通量(6)'!D27)</f>
        <v>76</v>
      </c>
      <c r="E27" s="98">
        <f>SUM('【方向別】自動車交通量(4)'!E27,'【方向別】自動車交通量(5)'!E27,'【方向別】自動車交通量(6)'!E27)</f>
        <v>24</v>
      </c>
      <c r="F27" s="98">
        <f>SUM('【方向別】自動車交通量(4)'!F27,'【方向別】自動車交通量(5)'!F27,'【方向別】自動車交通量(6)'!F27)</f>
        <v>16</v>
      </c>
      <c r="G27" s="98">
        <f>SUM('【方向別】自動車交通量(4)'!G27,'【方向別】自動車交通量(5)'!G27,'【方向別】自動車交通量(6)'!G27)</f>
        <v>0</v>
      </c>
      <c r="H27" s="98">
        <f t="shared" si="6"/>
        <v>100</v>
      </c>
      <c r="I27" s="98">
        <f t="shared" si="7"/>
        <v>16</v>
      </c>
      <c r="J27" s="98">
        <f t="shared" si="8"/>
        <v>116</v>
      </c>
      <c r="K27" s="97">
        <f t="shared" si="3"/>
        <v>13.8</v>
      </c>
      <c r="L27" s="96">
        <f t="shared" si="4"/>
        <v>2.2000000000000002</v>
      </c>
    </row>
    <row r="28" spans="2:12" ht="14.45" customHeight="1" x14ac:dyDescent="0.15">
      <c r="B28" s="95" t="s">
        <v>96</v>
      </c>
      <c r="C28" s="94"/>
      <c r="D28" s="93">
        <f>SUM('【方向別】自動車交通量(4)'!D28,'【方向別】自動車交通量(5)'!D28,'【方向別】自動車交通量(6)'!D28)</f>
        <v>54</v>
      </c>
      <c r="E28" s="92">
        <f>SUM('【方向別】自動車交通量(4)'!E28,'【方向別】自動車交通量(5)'!E28,'【方向別】自動車交通量(6)'!E28)</f>
        <v>7</v>
      </c>
      <c r="F28" s="92">
        <f>SUM('【方向別】自動車交通量(4)'!F28,'【方向別】自動車交通量(5)'!F28,'【方向別】自動車交通量(6)'!F28)</f>
        <v>19</v>
      </c>
      <c r="G28" s="92">
        <f>SUM('【方向別】自動車交通量(4)'!G28,'【方向別】自動車交通量(5)'!G28,'【方向別】自動車交通量(6)'!G28)</f>
        <v>0</v>
      </c>
      <c r="H28" s="92">
        <f t="shared" si="6"/>
        <v>61</v>
      </c>
      <c r="I28" s="92">
        <f t="shared" si="7"/>
        <v>19</v>
      </c>
      <c r="J28" s="92">
        <f t="shared" si="8"/>
        <v>80</v>
      </c>
      <c r="K28" s="91">
        <f t="shared" si="3"/>
        <v>23.8</v>
      </c>
      <c r="L28" s="90">
        <f t="shared" si="4"/>
        <v>1.5</v>
      </c>
    </row>
    <row r="29" spans="2:12" ht="14.45" customHeight="1" thickBot="1" x14ac:dyDescent="0.2">
      <c r="B29" s="89" t="s">
        <v>95</v>
      </c>
      <c r="C29" s="88"/>
      <c r="D29" s="87">
        <f t="shared" ref="D29:J29" si="9">SUBTOTAL(9,D23:D28)</f>
        <v>424</v>
      </c>
      <c r="E29" s="86">
        <f t="shared" si="9"/>
        <v>111</v>
      </c>
      <c r="F29" s="86">
        <f t="shared" si="9"/>
        <v>83</v>
      </c>
      <c r="G29" s="86">
        <f t="shared" si="9"/>
        <v>3</v>
      </c>
      <c r="H29" s="86">
        <f t="shared" si="9"/>
        <v>535</v>
      </c>
      <c r="I29" s="86">
        <f t="shared" si="9"/>
        <v>86</v>
      </c>
      <c r="J29" s="86">
        <f t="shared" si="9"/>
        <v>621</v>
      </c>
      <c r="K29" s="85">
        <f t="shared" si="3"/>
        <v>13.8</v>
      </c>
      <c r="L29" s="84">
        <f t="shared" si="4"/>
        <v>11.6</v>
      </c>
    </row>
    <row r="30" spans="2:12" ht="14.45" customHeight="1" thickTop="1" x14ac:dyDescent="0.15">
      <c r="B30" s="115" t="s">
        <v>94</v>
      </c>
      <c r="C30" s="114"/>
      <c r="D30" s="81">
        <f>SUM('【方向別】自動車交通量(4)'!D30,'【方向別】自動車交通量(5)'!D30,'【方向別】自動車交通量(6)'!D30)</f>
        <v>282</v>
      </c>
      <c r="E30" s="80">
        <f>SUM('【方向別】自動車交通量(4)'!E30,'【方向別】自動車交通量(5)'!E30,'【方向別】自動車交通量(6)'!E30)</f>
        <v>82</v>
      </c>
      <c r="F30" s="80">
        <f>SUM('【方向別】自動車交通量(4)'!F30,'【方向別】自動車交通量(5)'!F30,'【方向別】自動車交通量(6)'!F30)</f>
        <v>119</v>
      </c>
      <c r="G30" s="80">
        <f>SUM('【方向別】自動車交通量(4)'!G30,'【方向別】自動車交通量(5)'!G30,'【方向別】自動車交通量(6)'!G30)</f>
        <v>3</v>
      </c>
      <c r="H30" s="80">
        <f t="shared" ref="H30:H43" si="10">SUM(D30:E30)</f>
        <v>364</v>
      </c>
      <c r="I30" s="80">
        <f t="shared" ref="I30:I43" si="11">SUM(F30:G30)</f>
        <v>122</v>
      </c>
      <c r="J30" s="80">
        <f t="shared" ref="J30:J43" si="12">SUM(H30:I30)</f>
        <v>486</v>
      </c>
      <c r="K30" s="79">
        <f t="shared" si="3"/>
        <v>25.1</v>
      </c>
      <c r="L30" s="78">
        <f t="shared" si="4"/>
        <v>9.1</v>
      </c>
    </row>
    <row r="31" spans="2:12" ht="14.45" customHeight="1" x14ac:dyDescent="0.15">
      <c r="B31" s="113" t="s">
        <v>93</v>
      </c>
      <c r="C31" s="112"/>
      <c r="D31" s="111">
        <f>SUM('【方向別】自動車交通量(4)'!D31,'【方向別】自動車交通量(5)'!D31,'【方向別】自動車交通量(6)'!D31)</f>
        <v>245</v>
      </c>
      <c r="E31" s="110">
        <f>SUM('【方向別】自動車交通量(4)'!E31,'【方向別】自動車交通量(5)'!E31,'【方向別】自動車交通量(6)'!E31)</f>
        <v>76</v>
      </c>
      <c r="F31" s="110">
        <f>SUM('【方向別】自動車交通量(4)'!F31,'【方向別】自動車交通量(5)'!F31,'【方向別】自動車交通量(6)'!F31)</f>
        <v>98</v>
      </c>
      <c r="G31" s="110">
        <f>SUM('【方向別】自動車交通量(4)'!G31,'【方向別】自動車交通量(5)'!G31,'【方向別】自動車交通量(6)'!G31)</f>
        <v>1</v>
      </c>
      <c r="H31" s="110">
        <f t="shared" si="10"/>
        <v>321</v>
      </c>
      <c r="I31" s="110">
        <f t="shared" si="11"/>
        <v>99</v>
      </c>
      <c r="J31" s="110">
        <f t="shared" si="12"/>
        <v>420</v>
      </c>
      <c r="K31" s="109">
        <f t="shared" si="3"/>
        <v>23.6</v>
      </c>
      <c r="L31" s="108">
        <f t="shared" si="4"/>
        <v>7.8</v>
      </c>
    </row>
    <row r="32" spans="2:12" ht="14.45" customHeight="1" x14ac:dyDescent="0.15">
      <c r="B32" s="113" t="s">
        <v>92</v>
      </c>
      <c r="C32" s="112"/>
      <c r="D32" s="111">
        <f>SUM('【方向別】自動車交通量(4)'!D32,'【方向別】自動車交通量(5)'!D32,'【方向別】自動車交通量(6)'!D32)</f>
        <v>204</v>
      </c>
      <c r="E32" s="110">
        <f>SUM('【方向別】自動車交通量(4)'!E32,'【方向別】自動車交通量(5)'!E32,'【方向別】自動車交通量(6)'!E32)</f>
        <v>45</v>
      </c>
      <c r="F32" s="110">
        <f>SUM('【方向別】自動車交通量(4)'!F32,'【方向別】自動車交通量(5)'!F32,'【方向別】自動車交通量(6)'!F32)</f>
        <v>68</v>
      </c>
      <c r="G32" s="110">
        <f>SUM('【方向別】自動車交通量(4)'!G32,'【方向別】自動車交通量(5)'!G32,'【方向別】自動車交通量(6)'!G32)</f>
        <v>0</v>
      </c>
      <c r="H32" s="110">
        <f t="shared" si="10"/>
        <v>249</v>
      </c>
      <c r="I32" s="110">
        <f t="shared" si="11"/>
        <v>68</v>
      </c>
      <c r="J32" s="110">
        <f t="shared" si="12"/>
        <v>317</v>
      </c>
      <c r="K32" s="109">
        <f t="shared" si="3"/>
        <v>21.5</v>
      </c>
      <c r="L32" s="108">
        <f t="shared" si="4"/>
        <v>5.9</v>
      </c>
    </row>
    <row r="33" spans="2:12" ht="14.45" customHeight="1" x14ac:dyDescent="0.15">
      <c r="B33" s="113" t="s">
        <v>91</v>
      </c>
      <c r="C33" s="112"/>
      <c r="D33" s="111">
        <f>SUM('【方向別】自動車交通量(4)'!D33,'【方向別】自動車交通量(5)'!D33,'【方向別】自動車交通量(6)'!D33)</f>
        <v>192</v>
      </c>
      <c r="E33" s="110">
        <f>SUM('【方向別】自動車交通量(4)'!E33,'【方向別】自動車交通量(5)'!E33,'【方向別】自動車交通量(6)'!E33)</f>
        <v>41</v>
      </c>
      <c r="F33" s="110">
        <f>SUM('【方向別】自動車交通量(4)'!F33,'【方向別】自動車交通量(5)'!F33,'【方向別】自動車交通量(6)'!F33)</f>
        <v>48</v>
      </c>
      <c r="G33" s="110">
        <f>SUM('【方向別】自動車交通量(4)'!G33,'【方向別】自動車交通量(5)'!G33,'【方向別】自動車交通量(6)'!G33)</f>
        <v>2</v>
      </c>
      <c r="H33" s="110">
        <f t="shared" si="10"/>
        <v>233</v>
      </c>
      <c r="I33" s="110">
        <f t="shared" si="11"/>
        <v>50</v>
      </c>
      <c r="J33" s="110">
        <f t="shared" si="12"/>
        <v>283</v>
      </c>
      <c r="K33" s="109">
        <f t="shared" si="3"/>
        <v>17.7</v>
      </c>
      <c r="L33" s="108">
        <f t="shared" si="4"/>
        <v>5.3</v>
      </c>
    </row>
    <row r="34" spans="2:12" ht="14.45" customHeight="1" x14ac:dyDescent="0.15">
      <c r="B34" s="113" t="s">
        <v>90</v>
      </c>
      <c r="C34" s="112"/>
      <c r="D34" s="111">
        <f>SUM('【方向別】自動車交通量(4)'!D34,'【方向別】自動車交通量(5)'!D34,'【方向別】自動車交通量(6)'!D34)</f>
        <v>202</v>
      </c>
      <c r="E34" s="110">
        <f>SUM('【方向別】自動車交通量(4)'!E34,'【方向別】自動車交通量(5)'!E34,'【方向別】自動車交通量(6)'!E34)</f>
        <v>61</v>
      </c>
      <c r="F34" s="110">
        <f>SUM('【方向別】自動車交通量(4)'!F34,'【方向別】自動車交通量(5)'!F34,'【方向別】自動車交通量(6)'!F34)</f>
        <v>72</v>
      </c>
      <c r="G34" s="110">
        <f>SUM('【方向別】自動車交通量(4)'!G34,'【方向別】自動車交通量(5)'!G34,'【方向別】自動車交通量(6)'!G34)</f>
        <v>0</v>
      </c>
      <c r="H34" s="110">
        <f t="shared" si="10"/>
        <v>263</v>
      </c>
      <c r="I34" s="110">
        <f t="shared" si="11"/>
        <v>72</v>
      </c>
      <c r="J34" s="110">
        <f t="shared" si="12"/>
        <v>335</v>
      </c>
      <c r="K34" s="109">
        <f t="shared" si="3"/>
        <v>21.5</v>
      </c>
      <c r="L34" s="108">
        <f t="shared" si="4"/>
        <v>6.3</v>
      </c>
    </row>
    <row r="35" spans="2:12" ht="14.45" customHeight="1" x14ac:dyDescent="0.15">
      <c r="B35" s="113" t="s">
        <v>89</v>
      </c>
      <c r="C35" s="112"/>
      <c r="D35" s="111">
        <f>SUM('【方向別】自動車交通量(4)'!D35,'【方向別】自動車交通量(5)'!D35,'【方向別】自動車交通量(6)'!D35)</f>
        <v>231</v>
      </c>
      <c r="E35" s="110">
        <f>SUM('【方向別】自動車交通量(4)'!E35,'【方向別】自動車交通量(5)'!E35,'【方向別】自動車交通量(6)'!E35)</f>
        <v>68</v>
      </c>
      <c r="F35" s="110">
        <f>SUM('【方向別】自動車交通量(4)'!F35,'【方向別】自動車交通量(5)'!F35,'【方向別】自動車交通量(6)'!F35)</f>
        <v>68</v>
      </c>
      <c r="G35" s="110">
        <f>SUM('【方向別】自動車交通量(4)'!G35,'【方向別】自動車交通量(5)'!G35,'【方向別】自動車交通量(6)'!G35)</f>
        <v>3</v>
      </c>
      <c r="H35" s="110">
        <f t="shared" si="10"/>
        <v>299</v>
      </c>
      <c r="I35" s="110">
        <f t="shared" si="11"/>
        <v>71</v>
      </c>
      <c r="J35" s="110">
        <f t="shared" si="12"/>
        <v>370</v>
      </c>
      <c r="K35" s="109">
        <f t="shared" si="3"/>
        <v>19.2</v>
      </c>
      <c r="L35" s="108">
        <f t="shared" si="4"/>
        <v>6.9</v>
      </c>
    </row>
    <row r="36" spans="2:12" ht="14.45" customHeight="1" x14ac:dyDescent="0.15">
      <c r="B36" s="113" t="s">
        <v>88</v>
      </c>
      <c r="C36" s="112"/>
      <c r="D36" s="111">
        <f>SUM('【方向別】自動車交通量(4)'!D36,'【方向別】自動車交通量(5)'!D36,'【方向別】自動車交通量(6)'!D36)</f>
        <v>269</v>
      </c>
      <c r="E36" s="110">
        <f>SUM('【方向別】自動車交通量(4)'!E36,'【方向別】自動車交通量(5)'!E36,'【方向別】自動車交通量(6)'!E36)</f>
        <v>60</v>
      </c>
      <c r="F36" s="110">
        <f>SUM('【方向別】自動車交通量(4)'!F36,'【方向別】自動車交通量(5)'!F36,'【方向別】自動車交通量(6)'!F36)</f>
        <v>81</v>
      </c>
      <c r="G36" s="110">
        <f>SUM('【方向別】自動車交通量(4)'!G36,'【方向別】自動車交通量(5)'!G36,'【方向別】自動車交通量(6)'!G36)</f>
        <v>2</v>
      </c>
      <c r="H36" s="110">
        <f t="shared" si="10"/>
        <v>329</v>
      </c>
      <c r="I36" s="110">
        <f t="shared" si="11"/>
        <v>83</v>
      </c>
      <c r="J36" s="110">
        <f t="shared" si="12"/>
        <v>412</v>
      </c>
      <c r="K36" s="109">
        <f t="shared" si="3"/>
        <v>20.100000000000001</v>
      </c>
      <c r="L36" s="108">
        <f t="shared" si="4"/>
        <v>7.7</v>
      </c>
    </row>
    <row r="37" spans="2:12" ht="14.45" customHeight="1" x14ac:dyDescent="0.15">
      <c r="B37" s="113" t="s">
        <v>87</v>
      </c>
      <c r="C37" s="112"/>
      <c r="D37" s="111">
        <f>SUM('【方向別】自動車交通量(4)'!D37,'【方向別】自動車交通量(5)'!D37,'【方向別】自動車交通量(6)'!D37)</f>
        <v>283</v>
      </c>
      <c r="E37" s="110">
        <f>SUM('【方向別】自動車交通量(4)'!E37,'【方向別】自動車交通量(5)'!E37,'【方向別】自動車交通量(6)'!E37)</f>
        <v>87</v>
      </c>
      <c r="F37" s="110">
        <f>SUM('【方向別】自動車交通量(4)'!F37,'【方向別】自動車交通量(5)'!F37,'【方向別】自動車交通量(6)'!F37)</f>
        <v>78</v>
      </c>
      <c r="G37" s="110">
        <f>SUM('【方向別】自動車交通量(4)'!G37,'【方向別】自動車交通量(5)'!G37,'【方向別】自動車交通量(6)'!G37)</f>
        <v>1</v>
      </c>
      <c r="H37" s="110">
        <f t="shared" si="10"/>
        <v>370</v>
      </c>
      <c r="I37" s="110">
        <f t="shared" si="11"/>
        <v>79</v>
      </c>
      <c r="J37" s="110">
        <f t="shared" si="12"/>
        <v>449</v>
      </c>
      <c r="K37" s="109">
        <f t="shared" si="3"/>
        <v>17.600000000000001</v>
      </c>
      <c r="L37" s="108">
        <f t="shared" si="4"/>
        <v>8.4</v>
      </c>
    </row>
    <row r="38" spans="2:12" ht="14.45" customHeight="1" x14ac:dyDescent="0.15">
      <c r="B38" s="107" t="s">
        <v>86</v>
      </c>
      <c r="C38" s="106"/>
      <c r="D38" s="105">
        <f>SUM('【方向別】自動車交通量(4)'!D38,'【方向別】自動車交通量(5)'!D38,'【方向別】自動車交通量(6)'!D38)</f>
        <v>55</v>
      </c>
      <c r="E38" s="104">
        <f>SUM('【方向別】自動車交通量(4)'!E38,'【方向別】自動車交通量(5)'!E38,'【方向別】自動車交通量(6)'!E38)</f>
        <v>24</v>
      </c>
      <c r="F38" s="104">
        <f>SUM('【方向別】自動車交通量(4)'!F38,'【方向別】自動車交通量(5)'!F38,'【方向別】自動車交通量(6)'!F38)</f>
        <v>16</v>
      </c>
      <c r="G38" s="104">
        <f>SUM('【方向別】自動車交通量(4)'!G38,'【方向別】自動車交通量(5)'!G38,'【方向別】自動車交通量(6)'!G38)</f>
        <v>0</v>
      </c>
      <c r="H38" s="104">
        <f t="shared" si="10"/>
        <v>79</v>
      </c>
      <c r="I38" s="104">
        <f t="shared" si="11"/>
        <v>16</v>
      </c>
      <c r="J38" s="104">
        <f t="shared" si="12"/>
        <v>95</v>
      </c>
      <c r="K38" s="103">
        <f t="shared" si="3"/>
        <v>16.8</v>
      </c>
      <c r="L38" s="102">
        <f t="shared" si="4"/>
        <v>1.8</v>
      </c>
    </row>
    <row r="39" spans="2:12" ht="14.45" customHeight="1" x14ac:dyDescent="0.15">
      <c r="B39" s="101" t="s">
        <v>85</v>
      </c>
      <c r="C39" s="100"/>
      <c r="D39" s="99">
        <f>SUM('【方向別】自動車交通量(4)'!D39,'【方向別】自動車交通量(5)'!D39,'【方向別】自動車交通量(6)'!D39)</f>
        <v>38</v>
      </c>
      <c r="E39" s="98">
        <f>SUM('【方向別】自動車交通量(4)'!E39,'【方向別】自動車交通量(5)'!E39,'【方向別】自動車交通量(6)'!E39)</f>
        <v>21</v>
      </c>
      <c r="F39" s="98">
        <f>SUM('【方向別】自動車交通量(4)'!F39,'【方向別】自動車交通量(5)'!F39,'【方向別】自動車交通量(6)'!F39)</f>
        <v>13</v>
      </c>
      <c r="G39" s="98">
        <f>SUM('【方向別】自動車交通量(4)'!G39,'【方向別】自動車交通量(5)'!G39,'【方向別】自動車交通量(6)'!G39)</f>
        <v>0</v>
      </c>
      <c r="H39" s="98">
        <f t="shared" si="10"/>
        <v>59</v>
      </c>
      <c r="I39" s="98">
        <f t="shared" si="11"/>
        <v>13</v>
      </c>
      <c r="J39" s="98">
        <f t="shared" si="12"/>
        <v>72</v>
      </c>
      <c r="K39" s="97">
        <f t="shared" si="3"/>
        <v>18.100000000000001</v>
      </c>
      <c r="L39" s="96">
        <f t="shared" si="4"/>
        <v>1.3</v>
      </c>
    </row>
    <row r="40" spans="2:12" ht="14.45" customHeight="1" x14ac:dyDescent="0.15">
      <c r="B40" s="101" t="s">
        <v>84</v>
      </c>
      <c r="C40" s="100"/>
      <c r="D40" s="99">
        <f>SUM('【方向別】自動車交通量(4)'!D40,'【方向別】自動車交通量(5)'!D40,'【方向別】自動車交通量(6)'!D40)</f>
        <v>44</v>
      </c>
      <c r="E40" s="98">
        <f>SUM('【方向別】自動車交通量(4)'!E40,'【方向別】自動車交通量(5)'!E40,'【方向別】自動車交通量(6)'!E40)</f>
        <v>18</v>
      </c>
      <c r="F40" s="98">
        <f>SUM('【方向別】自動車交通量(4)'!F40,'【方向別】自動車交通量(5)'!F40,'【方向別】自動車交通量(6)'!F40)</f>
        <v>8</v>
      </c>
      <c r="G40" s="98">
        <f>SUM('【方向別】自動車交通量(4)'!G40,'【方向別】自動車交通量(5)'!G40,'【方向別】自動車交通量(6)'!G40)</f>
        <v>0</v>
      </c>
      <c r="H40" s="98">
        <f t="shared" si="10"/>
        <v>62</v>
      </c>
      <c r="I40" s="98">
        <f t="shared" si="11"/>
        <v>8</v>
      </c>
      <c r="J40" s="98">
        <f t="shared" si="12"/>
        <v>70</v>
      </c>
      <c r="K40" s="97">
        <f t="shared" si="3"/>
        <v>11.4</v>
      </c>
      <c r="L40" s="96">
        <f t="shared" si="4"/>
        <v>1.3</v>
      </c>
    </row>
    <row r="41" spans="2:12" ht="14.45" customHeight="1" x14ac:dyDescent="0.15">
      <c r="B41" s="101" t="s">
        <v>83</v>
      </c>
      <c r="C41" s="100"/>
      <c r="D41" s="99">
        <f>SUM('【方向別】自動車交通量(4)'!D41,'【方向別】自動車交通量(5)'!D41,'【方向別】自動車交通量(6)'!D41)</f>
        <v>60</v>
      </c>
      <c r="E41" s="98">
        <f>SUM('【方向別】自動車交通量(4)'!E41,'【方向別】自動車交通量(5)'!E41,'【方向別】自動車交通量(6)'!E41)</f>
        <v>15</v>
      </c>
      <c r="F41" s="98">
        <f>SUM('【方向別】自動車交通量(4)'!F41,'【方向別】自動車交通量(5)'!F41,'【方向別】自動車交通量(6)'!F41)</f>
        <v>9</v>
      </c>
      <c r="G41" s="98">
        <f>SUM('【方向別】自動車交通量(4)'!G41,'【方向別】自動車交通量(5)'!G41,'【方向別】自動車交通量(6)'!G41)</f>
        <v>0</v>
      </c>
      <c r="H41" s="98">
        <f t="shared" si="10"/>
        <v>75</v>
      </c>
      <c r="I41" s="98">
        <f t="shared" si="11"/>
        <v>9</v>
      </c>
      <c r="J41" s="98">
        <f t="shared" si="12"/>
        <v>84</v>
      </c>
      <c r="K41" s="97">
        <f t="shared" si="3"/>
        <v>10.7</v>
      </c>
      <c r="L41" s="96">
        <f t="shared" si="4"/>
        <v>1.6</v>
      </c>
    </row>
    <row r="42" spans="2:12" ht="14.45" customHeight="1" x14ac:dyDescent="0.15">
      <c r="B42" s="101" t="s">
        <v>82</v>
      </c>
      <c r="C42" s="100"/>
      <c r="D42" s="99">
        <f>SUM('【方向別】自動車交通量(4)'!D42,'【方向別】自動車交通量(5)'!D42,'【方向別】自動車交通量(6)'!D42)</f>
        <v>60</v>
      </c>
      <c r="E42" s="98">
        <f>SUM('【方向別】自動車交通量(4)'!E42,'【方向別】自動車交通量(5)'!E42,'【方向別】自動車交通量(6)'!E42)</f>
        <v>12</v>
      </c>
      <c r="F42" s="98">
        <f>SUM('【方向別】自動車交通量(4)'!F42,'【方向別】自動車交通量(5)'!F42,'【方向別】自動車交通量(6)'!F42)</f>
        <v>5</v>
      </c>
      <c r="G42" s="98">
        <f>SUM('【方向別】自動車交通量(4)'!G42,'【方向別】自動車交通量(5)'!G42,'【方向別】自動車交通量(6)'!G42)</f>
        <v>0</v>
      </c>
      <c r="H42" s="98">
        <f t="shared" si="10"/>
        <v>72</v>
      </c>
      <c r="I42" s="98">
        <f t="shared" si="11"/>
        <v>5</v>
      </c>
      <c r="J42" s="98">
        <f t="shared" si="12"/>
        <v>77</v>
      </c>
      <c r="K42" s="97">
        <f t="shared" si="3"/>
        <v>6.5</v>
      </c>
      <c r="L42" s="96">
        <f t="shared" si="4"/>
        <v>1.4</v>
      </c>
    </row>
    <row r="43" spans="2:12" ht="14.45" customHeight="1" x14ac:dyDescent="0.15">
      <c r="B43" s="95" t="s">
        <v>81</v>
      </c>
      <c r="C43" s="94"/>
      <c r="D43" s="93">
        <f>SUM('【方向別】自動車交通量(4)'!D43,'【方向別】自動車交通量(5)'!D43,'【方向別】自動車交通量(6)'!D43)</f>
        <v>46</v>
      </c>
      <c r="E43" s="92">
        <f>SUM('【方向別】自動車交通量(4)'!E43,'【方向別】自動車交通量(5)'!E43,'【方向別】自動車交通量(6)'!E43)</f>
        <v>16</v>
      </c>
      <c r="F43" s="92">
        <f>SUM('【方向別】自動車交通量(4)'!F43,'【方向別】自動車交通量(5)'!F43,'【方向別】自動車交通量(6)'!F43)</f>
        <v>6</v>
      </c>
      <c r="G43" s="92">
        <f>SUM('【方向別】自動車交通量(4)'!G43,'【方向別】自動車交通量(5)'!G43,'【方向別】自動車交通量(6)'!G43)</f>
        <v>1</v>
      </c>
      <c r="H43" s="92">
        <f t="shared" si="10"/>
        <v>62</v>
      </c>
      <c r="I43" s="92">
        <f t="shared" si="11"/>
        <v>7</v>
      </c>
      <c r="J43" s="92">
        <f t="shared" si="12"/>
        <v>69</v>
      </c>
      <c r="K43" s="91">
        <f t="shared" si="3"/>
        <v>10.1</v>
      </c>
      <c r="L43" s="90">
        <f t="shared" si="4"/>
        <v>1.3</v>
      </c>
    </row>
    <row r="44" spans="2:12" ht="14.45" customHeight="1" thickBot="1" x14ac:dyDescent="0.2">
      <c r="B44" s="89" t="s">
        <v>80</v>
      </c>
      <c r="C44" s="88"/>
      <c r="D44" s="87">
        <f t="shared" ref="D44:J44" si="13">SUBTOTAL(9,D38:D43)</f>
        <v>303</v>
      </c>
      <c r="E44" s="86">
        <f t="shared" si="13"/>
        <v>106</v>
      </c>
      <c r="F44" s="86">
        <f t="shared" si="13"/>
        <v>57</v>
      </c>
      <c r="G44" s="86">
        <f t="shared" si="13"/>
        <v>1</v>
      </c>
      <c r="H44" s="86">
        <f t="shared" si="13"/>
        <v>409</v>
      </c>
      <c r="I44" s="86">
        <f t="shared" si="13"/>
        <v>58</v>
      </c>
      <c r="J44" s="86">
        <f t="shared" si="13"/>
        <v>467</v>
      </c>
      <c r="K44" s="85">
        <f t="shared" si="3"/>
        <v>12.4</v>
      </c>
      <c r="L44" s="84">
        <f t="shared" si="4"/>
        <v>8.6999999999999993</v>
      </c>
    </row>
    <row r="45" spans="2:12" ht="14.45" customHeight="1" thickTop="1" x14ac:dyDescent="0.15">
      <c r="B45" s="107" t="s">
        <v>79</v>
      </c>
      <c r="C45" s="106"/>
      <c r="D45" s="105">
        <f>SUM('【方向別】自動車交通量(4)'!D45,'【方向別】自動車交通量(5)'!D45,'【方向別】自動車交通量(6)'!D45)</f>
        <v>74</v>
      </c>
      <c r="E45" s="104">
        <f>SUM('【方向別】自動車交通量(4)'!E45,'【方向別】自動車交通量(5)'!E45,'【方向別】自動車交通量(6)'!E45)</f>
        <v>13</v>
      </c>
      <c r="F45" s="104">
        <f>SUM('【方向別】自動車交通量(4)'!F45,'【方向別】自動車交通量(5)'!F45,'【方向別】自動車交通量(6)'!F45)</f>
        <v>4</v>
      </c>
      <c r="G45" s="104">
        <f>SUM('【方向別】自動車交通量(4)'!G45,'【方向別】自動車交通量(5)'!G45,'【方向別】自動車交通量(6)'!G45)</f>
        <v>0</v>
      </c>
      <c r="H45" s="104">
        <f t="shared" ref="H45:H50" si="14">SUM(D45:E45)</f>
        <v>87</v>
      </c>
      <c r="I45" s="104">
        <f t="shared" ref="I45:I50" si="15">SUM(F45:G45)</f>
        <v>4</v>
      </c>
      <c r="J45" s="104">
        <f t="shared" ref="J45:J50" si="16">SUM(H45:I45)</f>
        <v>91</v>
      </c>
      <c r="K45" s="103">
        <f t="shared" si="3"/>
        <v>4.4000000000000004</v>
      </c>
      <c r="L45" s="102">
        <f t="shared" si="4"/>
        <v>1.7</v>
      </c>
    </row>
    <row r="46" spans="2:12" ht="14.45" customHeight="1" x14ac:dyDescent="0.15">
      <c r="B46" s="101" t="s">
        <v>78</v>
      </c>
      <c r="C46" s="100"/>
      <c r="D46" s="99">
        <f>SUM('【方向別】自動車交通量(4)'!D46,'【方向別】自動車交通量(5)'!D46,'【方向別】自動車交通量(6)'!D46)</f>
        <v>57</v>
      </c>
      <c r="E46" s="98">
        <f>SUM('【方向別】自動車交通量(4)'!E46,'【方向別】自動車交通量(5)'!E46,'【方向別】自動車交通量(6)'!E46)</f>
        <v>8</v>
      </c>
      <c r="F46" s="98">
        <f>SUM('【方向別】自動車交通量(4)'!F46,'【方向別】自動車交通量(5)'!F46,'【方向別】自動車交通量(6)'!F46)</f>
        <v>6</v>
      </c>
      <c r="G46" s="98">
        <f>SUM('【方向別】自動車交通量(4)'!G46,'【方向別】自動車交通量(5)'!G46,'【方向別】自動車交通量(6)'!G46)</f>
        <v>0</v>
      </c>
      <c r="H46" s="98">
        <f t="shared" si="14"/>
        <v>65</v>
      </c>
      <c r="I46" s="98">
        <f t="shared" si="15"/>
        <v>6</v>
      </c>
      <c r="J46" s="98">
        <f t="shared" si="16"/>
        <v>71</v>
      </c>
      <c r="K46" s="97">
        <f t="shared" si="3"/>
        <v>8.5</v>
      </c>
      <c r="L46" s="96">
        <f t="shared" si="4"/>
        <v>1.3</v>
      </c>
    </row>
    <row r="47" spans="2:12" ht="14.45" customHeight="1" x14ac:dyDescent="0.15">
      <c r="B47" s="101" t="s">
        <v>77</v>
      </c>
      <c r="C47" s="100"/>
      <c r="D47" s="99">
        <f>SUM('【方向別】自動車交通量(4)'!D47,'【方向別】自動車交通量(5)'!D47,'【方向別】自動車交通量(6)'!D47)</f>
        <v>78</v>
      </c>
      <c r="E47" s="98">
        <f>SUM('【方向別】自動車交通量(4)'!E47,'【方向別】自動車交通量(5)'!E47,'【方向別】自動車交通量(6)'!E47)</f>
        <v>4</v>
      </c>
      <c r="F47" s="98">
        <f>SUM('【方向別】自動車交通量(4)'!F47,'【方向別】自動車交通量(5)'!F47,'【方向別】自動車交通量(6)'!F47)</f>
        <v>2</v>
      </c>
      <c r="G47" s="98">
        <f>SUM('【方向別】自動車交通量(4)'!G47,'【方向別】自動車交通量(5)'!G47,'【方向別】自動車交通量(6)'!G47)</f>
        <v>0</v>
      </c>
      <c r="H47" s="98">
        <f t="shared" si="14"/>
        <v>82</v>
      </c>
      <c r="I47" s="98">
        <f t="shared" si="15"/>
        <v>2</v>
      </c>
      <c r="J47" s="98">
        <f t="shared" si="16"/>
        <v>84</v>
      </c>
      <c r="K47" s="97">
        <f t="shared" si="3"/>
        <v>2.4</v>
      </c>
      <c r="L47" s="96">
        <f t="shared" si="4"/>
        <v>1.6</v>
      </c>
    </row>
    <row r="48" spans="2:12" ht="14.45" customHeight="1" x14ac:dyDescent="0.15">
      <c r="B48" s="101" t="s">
        <v>76</v>
      </c>
      <c r="C48" s="100"/>
      <c r="D48" s="99">
        <f>SUM('【方向別】自動車交通量(4)'!D48,'【方向別】自動車交通量(5)'!D48,'【方向別】自動車交通量(6)'!D48)</f>
        <v>75</v>
      </c>
      <c r="E48" s="98">
        <f>SUM('【方向別】自動車交通量(4)'!E48,'【方向別】自動車交通量(5)'!E48,'【方向別】自動車交通量(6)'!E48)</f>
        <v>10</v>
      </c>
      <c r="F48" s="98">
        <f>SUM('【方向別】自動車交通量(4)'!F48,'【方向別】自動車交通量(5)'!F48,'【方向別】自動車交通量(6)'!F48)</f>
        <v>10</v>
      </c>
      <c r="G48" s="98">
        <f>SUM('【方向別】自動車交通量(4)'!G48,'【方向別】自動車交通量(5)'!G48,'【方向別】自動車交通量(6)'!G48)</f>
        <v>0</v>
      </c>
      <c r="H48" s="98">
        <f t="shared" si="14"/>
        <v>85</v>
      </c>
      <c r="I48" s="98">
        <f t="shared" si="15"/>
        <v>10</v>
      </c>
      <c r="J48" s="98">
        <f t="shared" si="16"/>
        <v>95</v>
      </c>
      <c r="K48" s="97">
        <f t="shared" si="3"/>
        <v>10.5</v>
      </c>
      <c r="L48" s="96">
        <f t="shared" si="4"/>
        <v>1.8</v>
      </c>
    </row>
    <row r="49" spans="2:13" ht="14.45" customHeight="1" x14ac:dyDescent="0.15">
      <c r="B49" s="101" t="s">
        <v>75</v>
      </c>
      <c r="C49" s="100"/>
      <c r="D49" s="99">
        <f>SUM('【方向別】自動車交通量(4)'!D49,'【方向別】自動車交通量(5)'!D49,'【方向別】自動車交通量(6)'!D49)</f>
        <v>55</v>
      </c>
      <c r="E49" s="98">
        <f>SUM('【方向別】自動車交通量(4)'!E49,'【方向別】自動車交通量(5)'!E49,'【方向別】自動車交通量(6)'!E49)</f>
        <v>14</v>
      </c>
      <c r="F49" s="98">
        <f>SUM('【方向別】自動車交通量(4)'!F49,'【方向別】自動車交通量(5)'!F49,'【方向別】自動車交通量(6)'!F49)</f>
        <v>6</v>
      </c>
      <c r="G49" s="98">
        <f>SUM('【方向別】自動車交通量(4)'!G49,'【方向別】自動車交通量(5)'!G49,'【方向別】自動車交通量(6)'!G49)</f>
        <v>0</v>
      </c>
      <c r="H49" s="98">
        <f t="shared" si="14"/>
        <v>69</v>
      </c>
      <c r="I49" s="98">
        <f t="shared" si="15"/>
        <v>6</v>
      </c>
      <c r="J49" s="98">
        <f t="shared" si="16"/>
        <v>75</v>
      </c>
      <c r="K49" s="97">
        <f t="shared" si="3"/>
        <v>8</v>
      </c>
      <c r="L49" s="96">
        <f t="shared" si="4"/>
        <v>1.4</v>
      </c>
    </row>
    <row r="50" spans="2:13" ht="14.45" customHeight="1" x14ac:dyDescent="0.15">
      <c r="B50" s="95" t="s">
        <v>74</v>
      </c>
      <c r="C50" s="94"/>
      <c r="D50" s="93">
        <f>SUM('【方向別】自動車交通量(4)'!D50,'【方向別】自動車交通量(5)'!D50,'【方向別】自動車交通量(6)'!D50)</f>
        <v>44</v>
      </c>
      <c r="E50" s="92">
        <f>SUM('【方向別】自動車交通量(4)'!E50,'【方向別】自動車交通量(5)'!E50,'【方向別】自動車交通量(6)'!E50)</f>
        <v>8</v>
      </c>
      <c r="F50" s="92">
        <f>SUM('【方向別】自動車交通量(4)'!F50,'【方向別】自動車交通量(5)'!F50,'【方向別】自動車交通量(6)'!F50)</f>
        <v>11</v>
      </c>
      <c r="G50" s="92">
        <f>SUM('【方向別】自動車交通量(4)'!G50,'【方向別】自動車交通量(5)'!G50,'【方向別】自動車交通量(6)'!G50)</f>
        <v>0</v>
      </c>
      <c r="H50" s="92">
        <f t="shared" si="14"/>
        <v>52</v>
      </c>
      <c r="I50" s="92">
        <f t="shared" si="15"/>
        <v>11</v>
      </c>
      <c r="J50" s="92">
        <f t="shared" si="16"/>
        <v>63</v>
      </c>
      <c r="K50" s="91">
        <f t="shared" si="3"/>
        <v>17.5</v>
      </c>
      <c r="L50" s="90">
        <f t="shared" si="4"/>
        <v>1.2</v>
      </c>
    </row>
    <row r="51" spans="2:13" ht="14.45" customHeight="1" thickBot="1" x14ac:dyDescent="0.2">
      <c r="B51" s="89" t="s">
        <v>73</v>
      </c>
      <c r="C51" s="88"/>
      <c r="D51" s="87">
        <f t="shared" ref="D51:J51" si="17">SUBTOTAL(9,D45:D50)</f>
        <v>383</v>
      </c>
      <c r="E51" s="86">
        <f t="shared" si="17"/>
        <v>57</v>
      </c>
      <c r="F51" s="86">
        <f t="shared" si="17"/>
        <v>39</v>
      </c>
      <c r="G51" s="86">
        <f t="shared" si="17"/>
        <v>0</v>
      </c>
      <c r="H51" s="86">
        <f t="shared" si="17"/>
        <v>440</v>
      </c>
      <c r="I51" s="86">
        <f t="shared" si="17"/>
        <v>39</v>
      </c>
      <c r="J51" s="86">
        <f t="shared" si="17"/>
        <v>479</v>
      </c>
      <c r="K51" s="85">
        <f t="shared" si="3"/>
        <v>8.1</v>
      </c>
      <c r="L51" s="84">
        <f t="shared" si="4"/>
        <v>9</v>
      </c>
    </row>
    <row r="52" spans="2:13" ht="14.45" customHeight="1" thickTop="1" x14ac:dyDescent="0.15">
      <c r="B52" s="83" t="s">
        <v>13</v>
      </c>
      <c r="C52" s="82"/>
      <c r="D52" s="81">
        <f t="shared" ref="D52:J52" si="18">SUBTOTAL(9,D16:D51)</f>
        <v>3548</v>
      </c>
      <c r="E52" s="80">
        <f t="shared" si="18"/>
        <v>909</v>
      </c>
      <c r="F52" s="80">
        <f t="shared" si="18"/>
        <v>877</v>
      </c>
      <c r="G52" s="80">
        <f t="shared" si="18"/>
        <v>17</v>
      </c>
      <c r="H52" s="80">
        <f t="shared" si="18"/>
        <v>4457</v>
      </c>
      <c r="I52" s="80">
        <f t="shared" si="18"/>
        <v>894</v>
      </c>
      <c r="J52" s="80">
        <f t="shared" si="18"/>
        <v>5351</v>
      </c>
      <c r="K52" s="79">
        <f t="shared" si="3"/>
        <v>16.7</v>
      </c>
      <c r="L52" s="78">
        <f t="shared" si="4"/>
        <v>100</v>
      </c>
    </row>
    <row r="53" spans="2:13" ht="15" customHeight="1" x14ac:dyDescent="0.15">
      <c r="B53" s="77"/>
      <c r="C53" s="77"/>
      <c r="D53" s="76"/>
      <c r="E53" s="76"/>
      <c r="F53" s="76"/>
      <c r="G53" s="76"/>
      <c r="H53" s="76"/>
      <c r="I53" s="76"/>
      <c r="J53" s="76"/>
      <c r="K53" s="75"/>
      <c r="L53" s="75"/>
    </row>
    <row r="54" spans="2:13" ht="16.5" customHeight="1" x14ac:dyDescent="0.15">
      <c r="B54" s="74"/>
      <c r="C54" s="73"/>
      <c r="D54" s="73"/>
      <c r="E54" s="73"/>
      <c r="F54" s="73"/>
      <c r="G54" s="73"/>
      <c r="H54" s="73"/>
      <c r="I54" s="73"/>
      <c r="J54" s="73"/>
      <c r="K54" s="73"/>
      <c r="L54" s="73"/>
      <c r="M54" s="73"/>
    </row>
  </sheetData>
  <mergeCells count="2">
    <mergeCell ref="G4:G10"/>
    <mergeCell ref="D14:L14"/>
  </mergeCells>
  <phoneticPr fontId="1"/>
  <printOptions horizontalCentered="1"/>
  <pageMargins left="0.78740157480314965" right="0.78740157480314965" top="0.78740157480314965" bottom="0.70866141732283472" header="0.31496062992125984" footer="0.31496062992125984"/>
  <pageSetup paperSize="9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N54"/>
  <sheetViews>
    <sheetView showGridLines="0" zoomScaleNormal="100" zoomScaleSheetLayoutView="100" workbookViewId="0">
      <selection activeCell="M20" sqref="M20"/>
    </sheetView>
  </sheetViews>
  <sheetFormatPr defaultColWidth="8" defaultRowHeight="16.5" customHeight="1" x14ac:dyDescent="0.15"/>
  <cols>
    <col min="1" max="1" width="2.5" style="71" customWidth="1"/>
    <col min="2" max="2" width="5.5" style="72" customWidth="1"/>
    <col min="3" max="3" width="5.5" style="71" customWidth="1"/>
    <col min="4" max="12" width="8" style="71" customWidth="1"/>
    <col min="13" max="250" width="7.5" style="71" customWidth="1"/>
    <col min="251" max="16384" width="8" style="71"/>
  </cols>
  <sheetData>
    <row r="2" spans="2:14" ht="18" customHeight="1" x14ac:dyDescent="0.15">
      <c r="B2" s="140" t="s">
        <v>120</v>
      </c>
      <c r="G2" s="139"/>
      <c r="H2" s="138"/>
      <c r="I2" s="137"/>
      <c r="J2" s="137"/>
      <c r="K2" s="137"/>
      <c r="L2" s="136"/>
      <c r="M2" s="135"/>
    </row>
    <row r="3" spans="2:14" ht="14.45" customHeight="1" x14ac:dyDescent="0.15">
      <c r="B3" s="71"/>
      <c r="G3" s="134"/>
      <c r="H3" s="130"/>
      <c r="I3" s="73"/>
      <c r="J3" s="73"/>
      <c r="K3" s="73"/>
      <c r="L3" s="129"/>
    </row>
    <row r="4" spans="2:14" ht="14.45" customHeight="1" x14ac:dyDescent="0.15">
      <c r="B4" s="71"/>
      <c r="G4" s="216" t="s">
        <v>119</v>
      </c>
      <c r="H4" s="130"/>
      <c r="I4" s="73"/>
      <c r="J4" s="73"/>
      <c r="K4" s="73"/>
      <c r="L4" s="129"/>
    </row>
    <row r="5" spans="2:14" ht="14.45" customHeight="1" x14ac:dyDescent="0.15">
      <c r="B5" s="128" t="s">
        <v>118</v>
      </c>
      <c r="C5" s="128"/>
      <c r="D5" s="128" t="s">
        <v>117</v>
      </c>
      <c r="G5" s="216"/>
      <c r="H5" s="130"/>
      <c r="I5" s="73"/>
      <c r="J5" s="73"/>
      <c r="K5" s="73"/>
      <c r="L5" s="129"/>
    </row>
    <row r="6" spans="2:14" ht="14.45" customHeight="1" x14ac:dyDescent="0.15">
      <c r="B6" s="128"/>
      <c r="C6" s="128"/>
      <c r="D6" s="132" t="s">
        <v>116</v>
      </c>
      <c r="G6" s="216"/>
      <c r="H6" s="130"/>
      <c r="I6" s="73"/>
      <c r="J6" s="73"/>
      <c r="K6" s="73"/>
      <c r="L6" s="129"/>
    </row>
    <row r="7" spans="2:14" ht="14.45" customHeight="1" x14ac:dyDescent="0.15">
      <c r="B7" s="128"/>
      <c r="C7" s="128"/>
      <c r="D7" s="128"/>
      <c r="G7" s="216"/>
      <c r="H7" s="130"/>
      <c r="I7" s="73"/>
      <c r="J7" s="73"/>
      <c r="K7" s="73"/>
      <c r="L7" s="129"/>
    </row>
    <row r="8" spans="2:14" ht="14.45" customHeight="1" x14ac:dyDescent="0.15">
      <c r="B8" s="128" t="s">
        <v>115</v>
      </c>
      <c r="C8" s="128"/>
      <c r="D8" s="128" t="s">
        <v>239</v>
      </c>
      <c r="G8" s="216"/>
      <c r="H8" s="130"/>
      <c r="I8" s="73"/>
      <c r="J8" s="73"/>
      <c r="K8" s="73"/>
      <c r="L8" s="129"/>
    </row>
    <row r="9" spans="2:14" ht="14.45" customHeight="1" x14ac:dyDescent="0.15">
      <c r="B9" s="133"/>
      <c r="C9" s="128"/>
      <c r="D9" s="132" t="s">
        <v>114</v>
      </c>
      <c r="G9" s="216"/>
      <c r="H9" s="130"/>
      <c r="I9" s="73"/>
      <c r="J9" s="73"/>
      <c r="K9" s="73"/>
      <c r="L9" s="129"/>
    </row>
    <row r="10" spans="2:14" ht="14.45" customHeight="1" x14ac:dyDescent="0.15">
      <c r="B10" s="128"/>
      <c r="C10" s="128"/>
      <c r="D10" s="128"/>
      <c r="G10" s="216"/>
      <c r="H10" s="130"/>
      <c r="I10" s="73"/>
      <c r="J10" s="73"/>
      <c r="K10" s="73"/>
      <c r="L10" s="129"/>
    </row>
    <row r="11" spans="2:14" ht="14.45" customHeight="1" x14ac:dyDescent="0.15">
      <c r="B11" s="128" t="s">
        <v>113</v>
      </c>
      <c r="C11" s="128"/>
      <c r="D11" s="128" t="s">
        <v>27</v>
      </c>
      <c r="G11" s="131"/>
      <c r="H11" s="130"/>
      <c r="I11" s="73"/>
      <c r="J11" s="73"/>
      <c r="K11" s="73"/>
      <c r="L11" s="129"/>
      <c r="N11" s="73"/>
    </row>
    <row r="12" spans="2:14" ht="14.45" customHeight="1" x14ac:dyDescent="0.15">
      <c r="B12" s="128"/>
      <c r="C12" s="128"/>
      <c r="D12" s="128"/>
      <c r="G12" s="127"/>
      <c r="H12" s="126"/>
      <c r="I12" s="125"/>
      <c r="J12" s="125"/>
      <c r="K12" s="125"/>
      <c r="L12" s="124"/>
      <c r="N12" s="73"/>
    </row>
    <row r="13" spans="2:14" ht="14.45" customHeight="1" x14ac:dyDescent="0.15">
      <c r="L13" s="123" t="s">
        <v>112</v>
      </c>
      <c r="N13" s="73"/>
    </row>
    <row r="14" spans="2:14" ht="28.9" customHeight="1" x14ac:dyDescent="0.15">
      <c r="B14" s="122"/>
      <c r="C14" s="121" t="s">
        <v>111</v>
      </c>
      <c r="D14" s="217" t="s">
        <v>193</v>
      </c>
      <c r="E14" s="218"/>
      <c r="F14" s="218"/>
      <c r="G14" s="218"/>
      <c r="H14" s="218"/>
      <c r="I14" s="218"/>
      <c r="J14" s="218"/>
      <c r="K14" s="218"/>
      <c r="L14" s="219"/>
    </row>
    <row r="15" spans="2:14" ht="28.9" customHeight="1" x14ac:dyDescent="0.15">
      <c r="B15" s="120" t="s">
        <v>110</v>
      </c>
      <c r="C15" s="119" t="s">
        <v>109</v>
      </c>
      <c r="D15" s="118" t="s">
        <v>18</v>
      </c>
      <c r="E15" s="117" t="s">
        <v>19</v>
      </c>
      <c r="F15" s="117" t="s">
        <v>20</v>
      </c>
      <c r="G15" s="117" t="s">
        <v>10</v>
      </c>
      <c r="H15" s="117" t="s">
        <v>21</v>
      </c>
      <c r="I15" s="117" t="s">
        <v>22</v>
      </c>
      <c r="J15" s="117" t="s">
        <v>23</v>
      </c>
      <c r="K15" s="117" t="s">
        <v>24</v>
      </c>
      <c r="L15" s="116" t="s">
        <v>25</v>
      </c>
    </row>
    <row r="16" spans="2:14" ht="14.45" customHeight="1" x14ac:dyDescent="0.15">
      <c r="B16" s="107" t="s">
        <v>192</v>
      </c>
      <c r="C16" s="106"/>
      <c r="D16" s="105">
        <f>SUM('【方向別】自動車交通量(3)'!D16,'【方向別】自動車交通量(7)'!D16,'【方向別】自動車交通量(11)'!D16)</f>
        <v>97</v>
      </c>
      <c r="E16" s="104">
        <f>SUM('【方向別】自動車交通量(3)'!E16,'【方向別】自動車交通量(7)'!E16,'【方向別】自動車交通量(11)'!E16)</f>
        <v>25</v>
      </c>
      <c r="F16" s="104">
        <f>SUM('【方向別】自動車交通量(3)'!F16,'【方向別】自動車交通量(7)'!F16,'【方向別】自動車交通量(11)'!F16)</f>
        <v>20</v>
      </c>
      <c r="G16" s="104">
        <f>SUM('【方向別】自動車交通量(3)'!G16,'【方向別】自動車交通量(7)'!G16,'【方向別】自動車交通量(11)'!G16)</f>
        <v>0</v>
      </c>
      <c r="H16" s="104">
        <f t="shared" ref="H16:H21" si="0">SUM(D16:E16)</f>
        <v>122</v>
      </c>
      <c r="I16" s="104">
        <f t="shared" ref="I16:I21" si="1">SUM(F16:G16)</f>
        <v>20</v>
      </c>
      <c r="J16" s="104">
        <f t="shared" ref="J16:J21" si="2">SUM(H16:I16)</f>
        <v>142</v>
      </c>
      <c r="K16" s="103">
        <f t="shared" ref="K16:K52" si="3">IF(J16=0,0,ROUND(I16/J16*100,1))</f>
        <v>14.1</v>
      </c>
      <c r="L16" s="102">
        <f t="shared" ref="L16:L52" si="4">IF(J16=0,0,ROUND(J16/$J$52*100,1))</f>
        <v>2.6</v>
      </c>
    </row>
    <row r="17" spans="2:12" ht="14.45" customHeight="1" x14ac:dyDescent="0.15">
      <c r="B17" s="101" t="s">
        <v>191</v>
      </c>
      <c r="C17" s="100"/>
      <c r="D17" s="99">
        <f>SUM('【方向別】自動車交通量(3)'!D17,'【方向別】自動車交通量(7)'!D17,'【方向別】自動車交通量(11)'!D17)</f>
        <v>66</v>
      </c>
      <c r="E17" s="98">
        <f>SUM('【方向別】自動車交通量(3)'!E17,'【方向別】自動車交通量(7)'!E17,'【方向別】自動車交通量(11)'!E17)</f>
        <v>21</v>
      </c>
      <c r="F17" s="98">
        <f>SUM('【方向別】自動車交通量(3)'!F17,'【方向別】自動車交通量(7)'!F17,'【方向別】自動車交通量(11)'!F17)</f>
        <v>6</v>
      </c>
      <c r="G17" s="98">
        <f>SUM('【方向別】自動車交通量(3)'!G17,'【方向別】自動車交通量(7)'!G17,'【方向別】自動車交通量(11)'!G17)</f>
        <v>1</v>
      </c>
      <c r="H17" s="98">
        <f t="shared" si="0"/>
        <v>87</v>
      </c>
      <c r="I17" s="98">
        <f t="shared" si="1"/>
        <v>7</v>
      </c>
      <c r="J17" s="98">
        <f t="shared" si="2"/>
        <v>94</v>
      </c>
      <c r="K17" s="97">
        <f t="shared" si="3"/>
        <v>7.4</v>
      </c>
      <c r="L17" s="96">
        <f t="shared" si="4"/>
        <v>1.8</v>
      </c>
    </row>
    <row r="18" spans="2:12" ht="14.45" customHeight="1" x14ac:dyDescent="0.15">
      <c r="B18" s="101" t="s">
        <v>190</v>
      </c>
      <c r="C18" s="100"/>
      <c r="D18" s="99">
        <f>SUM('【方向別】自動車交通量(3)'!D18,'【方向別】自動車交通量(7)'!D18,'【方向別】自動車交通量(11)'!D18)</f>
        <v>80</v>
      </c>
      <c r="E18" s="98">
        <f>SUM('【方向別】自動車交通量(3)'!E18,'【方向別】自動車交通量(7)'!E18,'【方向別】自動車交通量(11)'!E18)</f>
        <v>22</v>
      </c>
      <c r="F18" s="98">
        <f>SUM('【方向別】自動車交通量(3)'!F18,'【方向別】自動車交通量(7)'!F18,'【方向別】自動車交通量(11)'!F18)</f>
        <v>11</v>
      </c>
      <c r="G18" s="98">
        <f>SUM('【方向別】自動車交通量(3)'!G18,'【方向別】自動車交通量(7)'!G18,'【方向別】自動車交通量(11)'!G18)</f>
        <v>0</v>
      </c>
      <c r="H18" s="98">
        <f t="shared" si="0"/>
        <v>102</v>
      </c>
      <c r="I18" s="98">
        <f t="shared" si="1"/>
        <v>11</v>
      </c>
      <c r="J18" s="98">
        <f t="shared" si="2"/>
        <v>113</v>
      </c>
      <c r="K18" s="97">
        <f t="shared" si="3"/>
        <v>9.6999999999999993</v>
      </c>
      <c r="L18" s="96">
        <f t="shared" si="4"/>
        <v>2.1</v>
      </c>
    </row>
    <row r="19" spans="2:12" ht="14.45" customHeight="1" x14ac:dyDescent="0.15">
      <c r="B19" s="101" t="s">
        <v>189</v>
      </c>
      <c r="C19" s="100"/>
      <c r="D19" s="99">
        <f>SUM('【方向別】自動車交通量(3)'!D19,'【方向別】自動車交通量(7)'!D19,'【方向別】自動車交通量(11)'!D19)</f>
        <v>84</v>
      </c>
      <c r="E19" s="98">
        <f>SUM('【方向別】自動車交通量(3)'!E19,'【方向別】自動車交通量(7)'!E19,'【方向別】自動車交通量(11)'!E19)</f>
        <v>16</v>
      </c>
      <c r="F19" s="98">
        <f>SUM('【方向別】自動車交通量(3)'!F19,'【方向別】自動車交通量(7)'!F19,'【方向別】自動車交通量(11)'!F19)</f>
        <v>10</v>
      </c>
      <c r="G19" s="98">
        <f>SUM('【方向別】自動車交通量(3)'!G19,'【方向別】自動車交通量(7)'!G19,'【方向別】自動車交通量(11)'!G19)</f>
        <v>1</v>
      </c>
      <c r="H19" s="98">
        <f t="shared" si="0"/>
        <v>100</v>
      </c>
      <c r="I19" s="98">
        <f t="shared" si="1"/>
        <v>11</v>
      </c>
      <c r="J19" s="98">
        <f t="shared" si="2"/>
        <v>111</v>
      </c>
      <c r="K19" s="97">
        <f t="shared" si="3"/>
        <v>9.9</v>
      </c>
      <c r="L19" s="96">
        <f t="shared" si="4"/>
        <v>2.1</v>
      </c>
    </row>
    <row r="20" spans="2:12" ht="14.45" customHeight="1" x14ac:dyDescent="0.15">
      <c r="B20" s="101" t="s">
        <v>188</v>
      </c>
      <c r="C20" s="100"/>
      <c r="D20" s="99">
        <f>SUM('【方向別】自動車交通量(3)'!D20,'【方向別】自動車交通量(7)'!D20,'【方向別】自動車交通量(11)'!D20)</f>
        <v>98</v>
      </c>
      <c r="E20" s="98">
        <f>SUM('【方向別】自動車交通量(3)'!E20,'【方向別】自動車交通量(7)'!E20,'【方向別】自動車交通量(11)'!E20)</f>
        <v>19</v>
      </c>
      <c r="F20" s="98">
        <f>SUM('【方向別】自動車交通量(3)'!F20,'【方向別】自動車交通量(7)'!F20,'【方向別】自動車交通量(11)'!F20)</f>
        <v>7</v>
      </c>
      <c r="G20" s="98">
        <f>SUM('【方向別】自動車交通量(3)'!G20,'【方向別】自動車交通量(7)'!G20,'【方向別】自動車交通量(11)'!G20)</f>
        <v>0</v>
      </c>
      <c r="H20" s="98">
        <f t="shared" si="0"/>
        <v>117</v>
      </c>
      <c r="I20" s="98">
        <f t="shared" si="1"/>
        <v>7</v>
      </c>
      <c r="J20" s="98">
        <f t="shared" si="2"/>
        <v>124</v>
      </c>
      <c r="K20" s="97">
        <f t="shared" si="3"/>
        <v>5.6</v>
      </c>
      <c r="L20" s="96">
        <f t="shared" si="4"/>
        <v>2.2999999999999998</v>
      </c>
    </row>
    <row r="21" spans="2:12" ht="14.45" customHeight="1" x14ac:dyDescent="0.15">
      <c r="B21" s="95" t="s">
        <v>187</v>
      </c>
      <c r="C21" s="94"/>
      <c r="D21" s="93">
        <f>SUM('【方向別】自動車交通量(3)'!D21,'【方向別】自動車交通量(7)'!D21,'【方向別】自動車交通量(11)'!D21)</f>
        <v>64</v>
      </c>
      <c r="E21" s="92">
        <f>SUM('【方向別】自動車交通量(3)'!E21,'【方向別】自動車交通量(7)'!E21,'【方向別】自動車交通量(11)'!E21)</f>
        <v>10</v>
      </c>
      <c r="F21" s="92">
        <f>SUM('【方向別】自動車交通量(3)'!F21,'【方向別】自動車交通量(7)'!F21,'【方向別】自動車交通量(11)'!F21)</f>
        <v>8</v>
      </c>
      <c r="G21" s="92">
        <f>SUM('【方向別】自動車交通量(3)'!G21,'【方向別】自動車交通量(7)'!G21,'【方向別】自動車交通量(11)'!G21)</f>
        <v>0</v>
      </c>
      <c r="H21" s="92">
        <f t="shared" si="0"/>
        <v>74</v>
      </c>
      <c r="I21" s="92">
        <f t="shared" si="1"/>
        <v>8</v>
      </c>
      <c r="J21" s="92">
        <f t="shared" si="2"/>
        <v>82</v>
      </c>
      <c r="K21" s="91">
        <f t="shared" si="3"/>
        <v>9.8000000000000007</v>
      </c>
      <c r="L21" s="90">
        <f t="shared" si="4"/>
        <v>1.5</v>
      </c>
    </row>
    <row r="22" spans="2:12" ht="14.45" customHeight="1" thickBot="1" x14ac:dyDescent="0.2">
      <c r="B22" s="89" t="s">
        <v>102</v>
      </c>
      <c r="C22" s="88"/>
      <c r="D22" s="87">
        <f t="shared" ref="D22:J22" si="5">SUBTOTAL(9,D16:D21)</f>
        <v>489</v>
      </c>
      <c r="E22" s="86">
        <f t="shared" si="5"/>
        <v>113</v>
      </c>
      <c r="F22" s="86">
        <f t="shared" si="5"/>
        <v>62</v>
      </c>
      <c r="G22" s="86">
        <f t="shared" si="5"/>
        <v>2</v>
      </c>
      <c r="H22" s="86">
        <f t="shared" si="5"/>
        <v>602</v>
      </c>
      <c r="I22" s="86">
        <f t="shared" si="5"/>
        <v>64</v>
      </c>
      <c r="J22" s="86">
        <f t="shared" si="5"/>
        <v>666</v>
      </c>
      <c r="K22" s="85">
        <f t="shared" si="3"/>
        <v>9.6</v>
      </c>
      <c r="L22" s="84">
        <f t="shared" si="4"/>
        <v>12.4</v>
      </c>
    </row>
    <row r="23" spans="2:12" ht="14.45" customHeight="1" thickTop="1" x14ac:dyDescent="0.15">
      <c r="B23" s="107" t="s">
        <v>101</v>
      </c>
      <c r="C23" s="106"/>
      <c r="D23" s="105">
        <f>SUM('【方向別】自動車交通量(3)'!D23,'【方向別】自動車交通量(7)'!D23,'【方向別】自動車交通量(11)'!D23)</f>
        <v>87</v>
      </c>
      <c r="E23" s="104">
        <f>SUM('【方向別】自動車交通量(3)'!E23,'【方向別】自動車交通量(7)'!E23,'【方向別】自動車交通量(11)'!E23)</f>
        <v>17</v>
      </c>
      <c r="F23" s="104">
        <f>SUM('【方向別】自動車交通量(3)'!F23,'【方向別】自動車交通量(7)'!F23,'【方向別】自動車交通量(11)'!F23)</f>
        <v>11</v>
      </c>
      <c r="G23" s="104">
        <f>SUM('【方向別】自動車交通量(3)'!G23,'【方向別】自動車交通量(7)'!G23,'【方向別】自動車交通量(11)'!G23)</f>
        <v>0</v>
      </c>
      <c r="H23" s="104">
        <f t="shared" ref="H23:H28" si="6">SUM(D23:E23)</f>
        <v>104</v>
      </c>
      <c r="I23" s="104">
        <f t="shared" ref="I23:I28" si="7">SUM(F23:G23)</f>
        <v>11</v>
      </c>
      <c r="J23" s="104">
        <f t="shared" ref="J23:J28" si="8">SUM(H23:I23)</f>
        <v>115</v>
      </c>
      <c r="K23" s="103">
        <f t="shared" si="3"/>
        <v>9.6</v>
      </c>
      <c r="L23" s="102">
        <f t="shared" si="4"/>
        <v>2.1</v>
      </c>
    </row>
    <row r="24" spans="2:12" ht="14.45" customHeight="1" x14ac:dyDescent="0.15">
      <c r="B24" s="101" t="s">
        <v>100</v>
      </c>
      <c r="C24" s="100"/>
      <c r="D24" s="99">
        <f>SUM('【方向別】自動車交通量(3)'!D24,'【方向別】自動車交通量(7)'!D24,'【方向別】自動車交通量(11)'!D24)</f>
        <v>93</v>
      </c>
      <c r="E24" s="98">
        <f>SUM('【方向別】自動車交通量(3)'!E24,'【方向別】自動車交通量(7)'!E24,'【方向別】自動車交通量(11)'!E24)</f>
        <v>13</v>
      </c>
      <c r="F24" s="98">
        <f>SUM('【方向別】自動車交通量(3)'!F24,'【方向別】自動車交通量(7)'!F24,'【方向別】自動車交通量(11)'!F24)</f>
        <v>15</v>
      </c>
      <c r="G24" s="98">
        <f>SUM('【方向別】自動車交通量(3)'!G24,'【方向別】自動車交通量(7)'!G24,'【方向別】自動車交通量(11)'!G24)</f>
        <v>1</v>
      </c>
      <c r="H24" s="98">
        <f t="shared" si="6"/>
        <v>106</v>
      </c>
      <c r="I24" s="98">
        <f t="shared" si="7"/>
        <v>16</v>
      </c>
      <c r="J24" s="98">
        <f t="shared" si="8"/>
        <v>122</v>
      </c>
      <c r="K24" s="97">
        <f t="shared" si="3"/>
        <v>13.1</v>
      </c>
      <c r="L24" s="96">
        <f t="shared" si="4"/>
        <v>2.2999999999999998</v>
      </c>
    </row>
    <row r="25" spans="2:12" ht="14.45" customHeight="1" x14ac:dyDescent="0.15">
      <c r="B25" s="101" t="s">
        <v>99</v>
      </c>
      <c r="C25" s="100"/>
      <c r="D25" s="99">
        <f>SUM('【方向別】自動車交通量(3)'!D25,'【方向別】自動車交通量(7)'!D25,'【方向別】自動車交通量(11)'!D25)</f>
        <v>64</v>
      </c>
      <c r="E25" s="98">
        <f>SUM('【方向別】自動車交通量(3)'!E25,'【方向別】自動車交通量(7)'!E25,'【方向別】自動車交通量(11)'!E25)</f>
        <v>12</v>
      </c>
      <c r="F25" s="98">
        <f>SUM('【方向別】自動車交通量(3)'!F25,'【方向別】自動車交通量(7)'!F25,'【方向別】自動車交通量(11)'!F25)</f>
        <v>17</v>
      </c>
      <c r="G25" s="98">
        <f>SUM('【方向別】自動車交通量(3)'!G25,'【方向別】自動車交通量(7)'!G25,'【方向別】自動車交通量(11)'!G25)</f>
        <v>0</v>
      </c>
      <c r="H25" s="98">
        <f t="shared" si="6"/>
        <v>76</v>
      </c>
      <c r="I25" s="98">
        <f t="shared" si="7"/>
        <v>17</v>
      </c>
      <c r="J25" s="98">
        <f t="shared" si="8"/>
        <v>93</v>
      </c>
      <c r="K25" s="97">
        <f t="shared" si="3"/>
        <v>18.3</v>
      </c>
      <c r="L25" s="96">
        <f t="shared" si="4"/>
        <v>1.7</v>
      </c>
    </row>
    <row r="26" spans="2:12" ht="14.45" customHeight="1" x14ac:dyDescent="0.15">
      <c r="B26" s="101" t="s">
        <v>98</v>
      </c>
      <c r="C26" s="100"/>
      <c r="D26" s="99">
        <f>SUM('【方向別】自動車交通量(3)'!D26,'【方向別】自動車交通量(7)'!D26,'【方向別】自動車交通量(11)'!D26)</f>
        <v>65</v>
      </c>
      <c r="E26" s="98">
        <f>SUM('【方向別】自動車交通量(3)'!E26,'【方向別】自動車交通量(7)'!E26,'【方向別】自動車交通量(11)'!E26)</f>
        <v>17</v>
      </c>
      <c r="F26" s="98">
        <f>SUM('【方向別】自動車交通量(3)'!F26,'【方向別】自動車交通量(7)'!F26,'【方向別】自動車交通量(11)'!F26)</f>
        <v>8</v>
      </c>
      <c r="G26" s="98">
        <f>SUM('【方向別】自動車交通量(3)'!G26,'【方向別】自動車交通量(7)'!G26,'【方向別】自動車交通量(11)'!G26)</f>
        <v>0</v>
      </c>
      <c r="H26" s="98">
        <f t="shared" si="6"/>
        <v>82</v>
      </c>
      <c r="I26" s="98">
        <f t="shared" si="7"/>
        <v>8</v>
      </c>
      <c r="J26" s="98">
        <f t="shared" si="8"/>
        <v>90</v>
      </c>
      <c r="K26" s="97">
        <f t="shared" si="3"/>
        <v>8.9</v>
      </c>
      <c r="L26" s="96">
        <f t="shared" si="4"/>
        <v>1.7</v>
      </c>
    </row>
    <row r="27" spans="2:12" ht="14.45" customHeight="1" x14ac:dyDescent="0.15">
      <c r="B27" s="101" t="s">
        <v>97</v>
      </c>
      <c r="C27" s="100"/>
      <c r="D27" s="99">
        <f>SUM('【方向別】自動車交通量(3)'!D27,'【方向別】自動車交通量(7)'!D27,'【方向別】自動車交通量(11)'!D27)</f>
        <v>59</v>
      </c>
      <c r="E27" s="98">
        <f>SUM('【方向別】自動車交通量(3)'!E27,'【方向別】自動車交通量(7)'!E27,'【方向別】自動車交通量(11)'!E27)</f>
        <v>10</v>
      </c>
      <c r="F27" s="98">
        <f>SUM('【方向別】自動車交通量(3)'!F27,'【方向別】自動車交通量(7)'!F27,'【方向別】自動車交通量(11)'!F27)</f>
        <v>18</v>
      </c>
      <c r="G27" s="98">
        <f>SUM('【方向別】自動車交通量(3)'!G27,'【方向別】自動車交通量(7)'!G27,'【方向別】自動車交通量(11)'!G27)</f>
        <v>0</v>
      </c>
      <c r="H27" s="98">
        <f t="shared" si="6"/>
        <v>69</v>
      </c>
      <c r="I27" s="98">
        <f t="shared" si="7"/>
        <v>18</v>
      </c>
      <c r="J27" s="98">
        <f t="shared" si="8"/>
        <v>87</v>
      </c>
      <c r="K27" s="97">
        <f t="shared" si="3"/>
        <v>20.7</v>
      </c>
      <c r="L27" s="96">
        <f t="shared" si="4"/>
        <v>1.6</v>
      </c>
    </row>
    <row r="28" spans="2:12" ht="14.45" customHeight="1" x14ac:dyDescent="0.15">
      <c r="B28" s="95" t="s">
        <v>186</v>
      </c>
      <c r="C28" s="94"/>
      <c r="D28" s="93">
        <f>SUM('【方向別】自動車交通量(3)'!D28,'【方向別】自動車交通量(7)'!D28,'【方向別】自動車交通量(11)'!D28)</f>
        <v>28</v>
      </c>
      <c r="E28" s="92">
        <f>SUM('【方向別】自動車交通量(3)'!E28,'【方向別】自動車交通量(7)'!E28,'【方向別】自動車交通量(11)'!E28)</f>
        <v>10</v>
      </c>
      <c r="F28" s="92">
        <f>SUM('【方向別】自動車交通量(3)'!F28,'【方向別】自動車交通量(7)'!F28,'【方向別】自動車交通量(11)'!F28)</f>
        <v>16</v>
      </c>
      <c r="G28" s="92">
        <f>SUM('【方向別】自動車交通量(3)'!G28,'【方向別】自動車交通量(7)'!G28,'【方向別】自動車交通量(11)'!G28)</f>
        <v>0</v>
      </c>
      <c r="H28" s="92">
        <f t="shared" si="6"/>
        <v>38</v>
      </c>
      <c r="I28" s="92">
        <f t="shared" si="7"/>
        <v>16</v>
      </c>
      <c r="J28" s="92">
        <f t="shared" si="8"/>
        <v>54</v>
      </c>
      <c r="K28" s="91">
        <f t="shared" si="3"/>
        <v>29.6</v>
      </c>
      <c r="L28" s="90">
        <f t="shared" si="4"/>
        <v>1</v>
      </c>
    </row>
    <row r="29" spans="2:12" ht="14.45" customHeight="1" thickBot="1" x14ac:dyDescent="0.2">
      <c r="B29" s="89" t="s">
        <v>95</v>
      </c>
      <c r="C29" s="88"/>
      <c r="D29" s="87">
        <f t="shared" ref="D29:J29" si="9">SUBTOTAL(9,D23:D28)</f>
        <v>396</v>
      </c>
      <c r="E29" s="86">
        <f t="shared" si="9"/>
        <v>79</v>
      </c>
      <c r="F29" s="86">
        <f t="shared" si="9"/>
        <v>85</v>
      </c>
      <c r="G29" s="86">
        <f t="shared" si="9"/>
        <v>1</v>
      </c>
      <c r="H29" s="86">
        <f t="shared" si="9"/>
        <v>475</v>
      </c>
      <c r="I29" s="86">
        <f t="shared" si="9"/>
        <v>86</v>
      </c>
      <c r="J29" s="86">
        <f t="shared" si="9"/>
        <v>561</v>
      </c>
      <c r="K29" s="85">
        <f t="shared" si="3"/>
        <v>15.3</v>
      </c>
      <c r="L29" s="84">
        <f t="shared" si="4"/>
        <v>10.5</v>
      </c>
    </row>
    <row r="30" spans="2:12" ht="14.45" customHeight="1" thickTop="1" x14ac:dyDescent="0.15">
      <c r="B30" s="115" t="s">
        <v>185</v>
      </c>
      <c r="C30" s="114"/>
      <c r="D30" s="81">
        <f>SUM('【方向別】自動車交通量(3)'!D30,'【方向別】自動車交通量(7)'!D30,'【方向別】自動車交通量(11)'!D30)</f>
        <v>212</v>
      </c>
      <c r="E30" s="80">
        <f>SUM('【方向別】自動車交通量(3)'!E30,'【方向別】自動車交通量(7)'!E30,'【方向別】自動車交通量(11)'!E30)</f>
        <v>54</v>
      </c>
      <c r="F30" s="80">
        <f>SUM('【方向別】自動車交通量(3)'!F30,'【方向別】自動車交通量(7)'!F30,'【方向別】自動車交通量(11)'!F30)</f>
        <v>81</v>
      </c>
      <c r="G30" s="80">
        <f>SUM('【方向別】自動車交通量(3)'!G30,'【方向別】自動車交通量(7)'!G30,'【方向別】自動車交通量(11)'!G30)</f>
        <v>2</v>
      </c>
      <c r="H30" s="80">
        <f t="shared" ref="H30:H43" si="10">SUM(D30:E30)</f>
        <v>266</v>
      </c>
      <c r="I30" s="80">
        <f t="shared" ref="I30:I43" si="11">SUM(F30:G30)</f>
        <v>83</v>
      </c>
      <c r="J30" s="80">
        <f t="shared" ref="J30:J43" si="12">SUM(H30:I30)</f>
        <v>349</v>
      </c>
      <c r="K30" s="79">
        <f t="shared" si="3"/>
        <v>23.8</v>
      </c>
      <c r="L30" s="78">
        <f t="shared" si="4"/>
        <v>6.5</v>
      </c>
    </row>
    <row r="31" spans="2:12" ht="14.45" customHeight="1" x14ac:dyDescent="0.15">
      <c r="B31" s="113" t="s">
        <v>184</v>
      </c>
      <c r="C31" s="112"/>
      <c r="D31" s="111">
        <f>SUM('【方向別】自動車交通量(3)'!D31,'【方向別】自動車交通量(7)'!D31,'【方向別】自動車交通量(11)'!D31)</f>
        <v>202</v>
      </c>
      <c r="E31" s="110">
        <f>SUM('【方向別】自動車交通量(3)'!E31,'【方向別】自動車交通量(7)'!E31,'【方向別】自動車交通量(11)'!E31)</f>
        <v>73</v>
      </c>
      <c r="F31" s="110">
        <f>SUM('【方向別】自動車交通量(3)'!F31,'【方向別】自動車交通量(7)'!F31,'【方向別】自動車交通量(11)'!F31)</f>
        <v>81</v>
      </c>
      <c r="G31" s="110">
        <f>SUM('【方向別】自動車交通量(3)'!G31,'【方向別】自動車交通量(7)'!G31,'【方向別】自動車交通量(11)'!G31)</f>
        <v>1</v>
      </c>
      <c r="H31" s="110">
        <f t="shared" si="10"/>
        <v>275</v>
      </c>
      <c r="I31" s="110">
        <f t="shared" si="11"/>
        <v>82</v>
      </c>
      <c r="J31" s="110">
        <f t="shared" si="12"/>
        <v>357</v>
      </c>
      <c r="K31" s="109">
        <f t="shared" si="3"/>
        <v>23</v>
      </c>
      <c r="L31" s="108">
        <f t="shared" si="4"/>
        <v>6.7</v>
      </c>
    </row>
    <row r="32" spans="2:12" ht="14.45" customHeight="1" x14ac:dyDescent="0.15">
      <c r="B32" s="113" t="s">
        <v>183</v>
      </c>
      <c r="C32" s="112"/>
      <c r="D32" s="111">
        <f>SUM('【方向別】自動車交通量(3)'!D32,'【方向別】自動車交通量(7)'!D32,'【方向別】自動車交通量(11)'!D32)</f>
        <v>181</v>
      </c>
      <c r="E32" s="110">
        <f>SUM('【方向別】自動車交通量(3)'!E32,'【方向別】自動車交通量(7)'!E32,'【方向別】自動車交通量(11)'!E32)</f>
        <v>60</v>
      </c>
      <c r="F32" s="110">
        <f>SUM('【方向別】自動車交通量(3)'!F32,'【方向別】自動車交通量(7)'!F32,'【方向別】自動車交通量(11)'!F32)</f>
        <v>86</v>
      </c>
      <c r="G32" s="110">
        <f>SUM('【方向別】自動車交通量(3)'!G32,'【方向別】自動車交通量(7)'!G32,'【方向別】自動車交通量(11)'!G32)</f>
        <v>0</v>
      </c>
      <c r="H32" s="110">
        <f t="shared" si="10"/>
        <v>241</v>
      </c>
      <c r="I32" s="110">
        <f t="shared" si="11"/>
        <v>86</v>
      </c>
      <c r="J32" s="110">
        <f t="shared" si="12"/>
        <v>327</v>
      </c>
      <c r="K32" s="109">
        <f t="shared" si="3"/>
        <v>26.3</v>
      </c>
      <c r="L32" s="108">
        <f t="shared" si="4"/>
        <v>6.1</v>
      </c>
    </row>
    <row r="33" spans="2:12" ht="14.45" customHeight="1" x14ac:dyDescent="0.15">
      <c r="B33" s="113" t="s">
        <v>182</v>
      </c>
      <c r="C33" s="112"/>
      <c r="D33" s="111">
        <f>SUM('【方向別】自動車交通量(3)'!D33,'【方向別】自動車交通量(7)'!D33,'【方向別】自動車交通量(11)'!D33)</f>
        <v>218</v>
      </c>
      <c r="E33" s="110">
        <f>SUM('【方向別】自動車交通量(3)'!E33,'【方向別】自動車交通量(7)'!E33,'【方向別】自動車交通量(11)'!E33)</f>
        <v>53</v>
      </c>
      <c r="F33" s="110">
        <f>SUM('【方向別】自動車交通量(3)'!F33,'【方向別】自動車交通量(7)'!F33,'【方向別】自動車交通量(11)'!F33)</f>
        <v>92</v>
      </c>
      <c r="G33" s="110">
        <f>SUM('【方向別】自動車交通量(3)'!G33,'【方向別】自動車交通量(7)'!G33,'【方向別】自動車交通量(11)'!G33)</f>
        <v>1</v>
      </c>
      <c r="H33" s="110">
        <f t="shared" si="10"/>
        <v>271</v>
      </c>
      <c r="I33" s="110">
        <f t="shared" si="11"/>
        <v>93</v>
      </c>
      <c r="J33" s="110">
        <f t="shared" si="12"/>
        <v>364</v>
      </c>
      <c r="K33" s="109">
        <f t="shared" si="3"/>
        <v>25.5</v>
      </c>
      <c r="L33" s="108">
        <f t="shared" si="4"/>
        <v>6.8</v>
      </c>
    </row>
    <row r="34" spans="2:12" ht="14.45" customHeight="1" x14ac:dyDescent="0.15">
      <c r="B34" s="113" t="s">
        <v>181</v>
      </c>
      <c r="C34" s="112"/>
      <c r="D34" s="111">
        <f>SUM('【方向別】自動車交通量(3)'!D34,'【方向別】自動車交通量(7)'!D34,'【方向別】自動車交通量(11)'!D34)</f>
        <v>192</v>
      </c>
      <c r="E34" s="110">
        <f>SUM('【方向別】自動車交通量(3)'!E34,'【方向別】自動車交通量(7)'!E34,'【方向別】自動車交通量(11)'!E34)</f>
        <v>82</v>
      </c>
      <c r="F34" s="110">
        <f>SUM('【方向別】自動車交通量(3)'!F34,'【方向別】自動車交通量(7)'!F34,'【方向別】自動車交通量(11)'!F34)</f>
        <v>68</v>
      </c>
      <c r="G34" s="110">
        <f>SUM('【方向別】自動車交通量(3)'!G34,'【方向別】自動車交通量(7)'!G34,'【方向別】自動車交通量(11)'!G34)</f>
        <v>1</v>
      </c>
      <c r="H34" s="110">
        <f t="shared" si="10"/>
        <v>274</v>
      </c>
      <c r="I34" s="110">
        <f t="shared" si="11"/>
        <v>69</v>
      </c>
      <c r="J34" s="110">
        <f t="shared" si="12"/>
        <v>343</v>
      </c>
      <c r="K34" s="109">
        <f t="shared" si="3"/>
        <v>20.100000000000001</v>
      </c>
      <c r="L34" s="108">
        <f t="shared" si="4"/>
        <v>6.4</v>
      </c>
    </row>
    <row r="35" spans="2:12" ht="14.45" customHeight="1" x14ac:dyDescent="0.15">
      <c r="B35" s="113" t="s">
        <v>180</v>
      </c>
      <c r="C35" s="112"/>
      <c r="D35" s="111">
        <f>SUM('【方向別】自動車交通量(3)'!D35,'【方向別】自動車交通量(7)'!D35,'【方向別】自動車交通量(11)'!D35)</f>
        <v>233</v>
      </c>
      <c r="E35" s="110">
        <f>SUM('【方向別】自動車交通量(3)'!E35,'【方向別】自動車交通量(7)'!E35,'【方向別】自動車交通量(11)'!E35)</f>
        <v>73</v>
      </c>
      <c r="F35" s="110">
        <f>SUM('【方向別】自動車交通量(3)'!F35,'【方向別】自動車交通量(7)'!F35,'【方向別】自動車交通量(11)'!F35)</f>
        <v>92</v>
      </c>
      <c r="G35" s="110">
        <f>SUM('【方向別】自動車交通量(3)'!G35,'【方向別】自動車交通量(7)'!G35,'【方向別】自動車交通量(11)'!G35)</f>
        <v>2</v>
      </c>
      <c r="H35" s="110">
        <f t="shared" si="10"/>
        <v>306</v>
      </c>
      <c r="I35" s="110">
        <f t="shared" si="11"/>
        <v>94</v>
      </c>
      <c r="J35" s="110">
        <f t="shared" si="12"/>
        <v>400</v>
      </c>
      <c r="K35" s="109">
        <f t="shared" si="3"/>
        <v>23.5</v>
      </c>
      <c r="L35" s="108">
        <f t="shared" si="4"/>
        <v>7.5</v>
      </c>
    </row>
    <row r="36" spans="2:12" ht="14.45" customHeight="1" x14ac:dyDescent="0.15">
      <c r="B36" s="113" t="s">
        <v>179</v>
      </c>
      <c r="C36" s="112"/>
      <c r="D36" s="111">
        <f>SUM('【方向別】自動車交通量(3)'!D36,'【方向別】自動車交通量(7)'!D36,'【方向別】自動車交通量(11)'!D36)</f>
        <v>254</v>
      </c>
      <c r="E36" s="110">
        <f>SUM('【方向別】自動車交通量(3)'!E36,'【方向別】自動車交通量(7)'!E36,'【方向別】自動車交通量(11)'!E36)</f>
        <v>64</v>
      </c>
      <c r="F36" s="110">
        <f>SUM('【方向別】自動車交通量(3)'!F36,'【方向別】自動車交通量(7)'!F36,'【方向別】自動車交通量(11)'!F36)</f>
        <v>98</v>
      </c>
      <c r="G36" s="110">
        <f>SUM('【方向別】自動車交通量(3)'!G36,'【方向別】自動車交通量(7)'!G36,'【方向別】自動車交通量(11)'!G36)</f>
        <v>0</v>
      </c>
      <c r="H36" s="110">
        <f t="shared" si="10"/>
        <v>318</v>
      </c>
      <c r="I36" s="110">
        <f t="shared" si="11"/>
        <v>98</v>
      </c>
      <c r="J36" s="110">
        <f t="shared" si="12"/>
        <v>416</v>
      </c>
      <c r="K36" s="109">
        <f t="shared" si="3"/>
        <v>23.6</v>
      </c>
      <c r="L36" s="108">
        <f t="shared" si="4"/>
        <v>7.8</v>
      </c>
    </row>
    <row r="37" spans="2:12" ht="14.45" customHeight="1" x14ac:dyDescent="0.15">
      <c r="B37" s="113" t="s">
        <v>178</v>
      </c>
      <c r="C37" s="112"/>
      <c r="D37" s="111">
        <f>SUM('【方向別】自動車交通量(3)'!D37,'【方向別】自動車交通量(7)'!D37,'【方向別】自動車交通量(11)'!D37)</f>
        <v>301</v>
      </c>
      <c r="E37" s="110">
        <f>SUM('【方向別】自動車交通量(3)'!E37,'【方向別】自動車交通量(7)'!E37,'【方向別】自動車交通量(11)'!E37)</f>
        <v>100</v>
      </c>
      <c r="F37" s="110">
        <f>SUM('【方向別】自動車交通量(3)'!F37,'【方向別】自動車交通量(7)'!F37,'【方向別】自動車交通量(11)'!F37)</f>
        <v>76</v>
      </c>
      <c r="G37" s="110">
        <f>SUM('【方向別】自動車交通量(3)'!G37,'【方向別】自動車交通量(7)'!G37,'【方向別】自動車交通量(11)'!G37)</f>
        <v>1</v>
      </c>
      <c r="H37" s="110">
        <f t="shared" si="10"/>
        <v>401</v>
      </c>
      <c r="I37" s="110">
        <f t="shared" si="11"/>
        <v>77</v>
      </c>
      <c r="J37" s="110">
        <f t="shared" si="12"/>
        <v>478</v>
      </c>
      <c r="K37" s="109">
        <f t="shared" si="3"/>
        <v>16.100000000000001</v>
      </c>
      <c r="L37" s="108">
        <f t="shared" si="4"/>
        <v>8.9</v>
      </c>
    </row>
    <row r="38" spans="2:12" ht="14.45" customHeight="1" x14ac:dyDescent="0.15">
      <c r="B38" s="107" t="s">
        <v>86</v>
      </c>
      <c r="C38" s="106"/>
      <c r="D38" s="105">
        <f>SUM('【方向別】自動車交通量(3)'!D38,'【方向別】自動車交通量(7)'!D38,'【方向別】自動車交通量(11)'!D38)</f>
        <v>45</v>
      </c>
      <c r="E38" s="104">
        <f>SUM('【方向別】自動車交通量(3)'!E38,'【方向別】自動車交通量(7)'!E38,'【方向別】自動車交通量(11)'!E38)</f>
        <v>19</v>
      </c>
      <c r="F38" s="104">
        <f>SUM('【方向別】自動車交通量(3)'!F38,'【方向別】自動車交通量(7)'!F38,'【方向別】自動車交通量(11)'!F38)</f>
        <v>13</v>
      </c>
      <c r="G38" s="104">
        <f>SUM('【方向別】自動車交通量(3)'!G38,'【方向別】自動車交通量(7)'!G38,'【方向別】自動車交通量(11)'!G38)</f>
        <v>0</v>
      </c>
      <c r="H38" s="104">
        <f t="shared" si="10"/>
        <v>64</v>
      </c>
      <c r="I38" s="104">
        <f t="shared" si="11"/>
        <v>13</v>
      </c>
      <c r="J38" s="104">
        <f t="shared" si="12"/>
        <v>77</v>
      </c>
      <c r="K38" s="103">
        <f t="shared" si="3"/>
        <v>16.899999999999999</v>
      </c>
      <c r="L38" s="102">
        <f t="shared" si="4"/>
        <v>1.4</v>
      </c>
    </row>
    <row r="39" spans="2:12" ht="14.45" customHeight="1" x14ac:dyDescent="0.15">
      <c r="B39" s="101" t="s">
        <v>85</v>
      </c>
      <c r="C39" s="100"/>
      <c r="D39" s="99">
        <f>SUM('【方向別】自動車交通量(3)'!D39,'【方向別】自動車交通量(7)'!D39,'【方向別】自動車交通量(11)'!D39)</f>
        <v>55</v>
      </c>
      <c r="E39" s="98">
        <f>SUM('【方向別】自動車交通量(3)'!E39,'【方向別】自動車交通量(7)'!E39,'【方向別】自動車交通量(11)'!E39)</f>
        <v>18</v>
      </c>
      <c r="F39" s="98">
        <f>SUM('【方向別】自動車交通量(3)'!F39,'【方向別】自動車交通量(7)'!F39,'【方向別】自動車交通量(11)'!F39)</f>
        <v>8</v>
      </c>
      <c r="G39" s="98">
        <f>SUM('【方向別】自動車交通量(3)'!G39,'【方向別】自動車交通量(7)'!G39,'【方向別】自動車交通量(11)'!G39)</f>
        <v>1</v>
      </c>
      <c r="H39" s="98">
        <f t="shared" si="10"/>
        <v>73</v>
      </c>
      <c r="I39" s="98">
        <f t="shared" si="11"/>
        <v>9</v>
      </c>
      <c r="J39" s="98">
        <f t="shared" si="12"/>
        <v>82</v>
      </c>
      <c r="K39" s="97">
        <f t="shared" si="3"/>
        <v>11</v>
      </c>
      <c r="L39" s="96">
        <f t="shared" si="4"/>
        <v>1.5</v>
      </c>
    </row>
    <row r="40" spans="2:12" ht="14.45" customHeight="1" x14ac:dyDescent="0.15">
      <c r="B40" s="101" t="s">
        <v>84</v>
      </c>
      <c r="C40" s="100"/>
      <c r="D40" s="99">
        <f>SUM('【方向別】自動車交通量(3)'!D40,'【方向別】自動車交通量(7)'!D40,'【方向別】自動車交通量(11)'!D40)</f>
        <v>77</v>
      </c>
      <c r="E40" s="98">
        <f>SUM('【方向別】自動車交通量(3)'!E40,'【方向別】自動車交通量(7)'!E40,'【方向別】自動車交通量(11)'!E40)</f>
        <v>14</v>
      </c>
      <c r="F40" s="98">
        <f>SUM('【方向別】自動車交通量(3)'!F40,'【方向別】自動車交通量(7)'!F40,'【方向別】自動車交通量(11)'!F40)</f>
        <v>6</v>
      </c>
      <c r="G40" s="98">
        <f>SUM('【方向別】自動車交通量(3)'!G40,'【方向別】自動車交通量(7)'!G40,'【方向別】自動車交通量(11)'!G40)</f>
        <v>0</v>
      </c>
      <c r="H40" s="98">
        <f t="shared" si="10"/>
        <v>91</v>
      </c>
      <c r="I40" s="98">
        <f t="shared" si="11"/>
        <v>6</v>
      </c>
      <c r="J40" s="98">
        <f t="shared" si="12"/>
        <v>97</v>
      </c>
      <c r="K40" s="97">
        <f t="shared" si="3"/>
        <v>6.2</v>
      </c>
      <c r="L40" s="96">
        <f t="shared" si="4"/>
        <v>1.8</v>
      </c>
    </row>
    <row r="41" spans="2:12" ht="14.45" customHeight="1" x14ac:dyDescent="0.15">
      <c r="B41" s="101" t="s">
        <v>83</v>
      </c>
      <c r="C41" s="100"/>
      <c r="D41" s="99">
        <f>SUM('【方向別】自動車交通量(3)'!D41,'【方向別】自動車交通量(7)'!D41,'【方向別】自動車交通量(11)'!D41)</f>
        <v>60</v>
      </c>
      <c r="E41" s="98">
        <f>SUM('【方向別】自動車交通量(3)'!E41,'【方向別】自動車交通量(7)'!E41,'【方向別】自動車交通量(11)'!E41)</f>
        <v>18</v>
      </c>
      <c r="F41" s="98">
        <f>SUM('【方向別】自動車交通量(3)'!F41,'【方向別】自動車交通量(7)'!F41,'【方向別】自動車交通量(11)'!F41)</f>
        <v>6</v>
      </c>
      <c r="G41" s="98">
        <f>SUM('【方向別】自動車交通量(3)'!G41,'【方向別】自動車交通量(7)'!G41,'【方向別】自動車交通量(11)'!G41)</f>
        <v>0</v>
      </c>
      <c r="H41" s="98">
        <f t="shared" si="10"/>
        <v>78</v>
      </c>
      <c r="I41" s="98">
        <f t="shared" si="11"/>
        <v>6</v>
      </c>
      <c r="J41" s="98">
        <f t="shared" si="12"/>
        <v>84</v>
      </c>
      <c r="K41" s="97">
        <f t="shared" si="3"/>
        <v>7.1</v>
      </c>
      <c r="L41" s="96">
        <f t="shared" si="4"/>
        <v>1.6</v>
      </c>
    </row>
    <row r="42" spans="2:12" ht="14.45" customHeight="1" x14ac:dyDescent="0.15">
      <c r="B42" s="101" t="s">
        <v>82</v>
      </c>
      <c r="C42" s="100"/>
      <c r="D42" s="99">
        <f>SUM('【方向別】自動車交通量(3)'!D42,'【方向別】自動車交通量(7)'!D42,'【方向別】自動車交通量(11)'!D42)</f>
        <v>58</v>
      </c>
      <c r="E42" s="98">
        <f>SUM('【方向別】自動車交通量(3)'!E42,'【方向別】自動車交通量(7)'!E42,'【方向別】自動車交通量(11)'!E42)</f>
        <v>22</v>
      </c>
      <c r="F42" s="98">
        <f>SUM('【方向別】自動車交通量(3)'!F42,'【方向別】自動車交通量(7)'!F42,'【方向別】自動車交通量(11)'!F42)</f>
        <v>9</v>
      </c>
      <c r="G42" s="98">
        <f>SUM('【方向別】自動車交通量(3)'!G42,'【方向別】自動車交通量(7)'!G42,'【方向別】自動車交通量(11)'!G42)</f>
        <v>0</v>
      </c>
      <c r="H42" s="98">
        <f t="shared" si="10"/>
        <v>80</v>
      </c>
      <c r="I42" s="98">
        <f t="shared" si="11"/>
        <v>9</v>
      </c>
      <c r="J42" s="98">
        <f t="shared" si="12"/>
        <v>89</v>
      </c>
      <c r="K42" s="97">
        <f t="shared" si="3"/>
        <v>10.1</v>
      </c>
      <c r="L42" s="96">
        <f t="shared" si="4"/>
        <v>1.7</v>
      </c>
    </row>
    <row r="43" spans="2:12" ht="14.45" customHeight="1" x14ac:dyDescent="0.15">
      <c r="B43" s="95" t="s">
        <v>177</v>
      </c>
      <c r="C43" s="94"/>
      <c r="D43" s="93">
        <f>SUM('【方向別】自動車交通量(3)'!D43,'【方向別】自動車交通量(7)'!D43,'【方向別】自動車交通量(11)'!D43)</f>
        <v>82</v>
      </c>
      <c r="E43" s="92">
        <f>SUM('【方向別】自動車交通量(3)'!E43,'【方向別】自動車交通量(7)'!E43,'【方向別】自動車交通量(11)'!E43)</f>
        <v>18</v>
      </c>
      <c r="F43" s="92">
        <f>SUM('【方向別】自動車交通量(3)'!F43,'【方向別】自動車交通量(7)'!F43,'【方向別】自動車交通量(11)'!F43)</f>
        <v>6</v>
      </c>
      <c r="G43" s="92">
        <f>SUM('【方向別】自動車交通量(3)'!G43,'【方向別】自動車交通量(7)'!G43,'【方向別】自動車交通量(11)'!G43)</f>
        <v>1</v>
      </c>
      <c r="H43" s="92">
        <f t="shared" si="10"/>
        <v>100</v>
      </c>
      <c r="I43" s="92">
        <f t="shared" si="11"/>
        <v>7</v>
      </c>
      <c r="J43" s="92">
        <f t="shared" si="12"/>
        <v>107</v>
      </c>
      <c r="K43" s="91">
        <f t="shared" si="3"/>
        <v>6.5</v>
      </c>
      <c r="L43" s="90">
        <f t="shared" si="4"/>
        <v>2</v>
      </c>
    </row>
    <row r="44" spans="2:12" ht="14.45" customHeight="1" thickBot="1" x14ac:dyDescent="0.2">
      <c r="B44" s="89" t="s">
        <v>80</v>
      </c>
      <c r="C44" s="88"/>
      <c r="D44" s="87">
        <f t="shared" ref="D44:J44" si="13">SUBTOTAL(9,D38:D43)</f>
        <v>377</v>
      </c>
      <c r="E44" s="86">
        <f t="shared" si="13"/>
        <v>109</v>
      </c>
      <c r="F44" s="86">
        <f t="shared" si="13"/>
        <v>48</v>
      </c>
      <c r="G44" s="86">
        <f t="shared" si="13"/>
        <v>2</v>
      </c>
      <c r="H44" s="86">
        <f t="shared" si="13"/>
        <v>486</v>
      </c>
      <c r="I44" s="86">
        <f t="shared" si="13"/>
        <v>50</v>
      </c>
      <c r="J44" s="86">
        <f t="shared" si="13"/>
        <v>536</v>
      </c>
      <c r="K44" s="85">
        <f t="shared" si="3"/>
        <v>9.3000000000000007</v>
      </c>
      <c r="L44" s="84">
        <f t="shared" si="4"/>
        <v>10</v>
      </c>
    </row>
    <row r="45" spans="2:12" ht="14.45" customHeight="1" thickTop="1" x14ac:dyDescent="0.15">
      <c r="B45" s="107" t="s">
        <v>79</v>
      </c>
      <c r="C45" s="106"/>
      <c r="D45" s="105">
        <f>SUM('【方向別】自動車交通量(3)'!D45,'【方向別】自動車交通量(7)'!D45,'【方向別】自動車交通量(11)'!D45)</f>
        <v>88</v>
      </c>
      <c r="E45" s="104">
        <f>SUM('【方向別】自動車交通量(3)'!E45,'【方向別】自動車交通量(7)'!E45,'【方向別】自動車交通量(11)'!E45)</f>
        <v>20</v>
      </c>
      <c r="F45" s="104">
        <f>SUM('【方向別】自動車交通量(3)'!F45,'【方向別】自動車交通量(7)'!F45,'【方向別】自動車交通量(11)'!F45)</f>
        <v>9</v>
      </c>
      <c r="G45" s="104">
        <f>SUM('【方向別】自動車交通量(3)'!G45,'【方向別】自動車交通量(7)'!G45,'【方向別】自動車交通量(11)'!G45)</f>
        <v>0</v>
      </c>
      <c r="H45" s="104">
        <f t="shared" ref="H45:H50" si="14">SUM(D45:E45)</f>
        <v>108</v>
      </c>
      <c r="I45" s="104">
        <f t="shared" ref="I45:I50" si="15">SUM(F45:G45)</f>
        <v>9</v>
      </c>
      <c r="J45" s="104">
        <f t="shared" ref="J45:J50" si="16">SUM(H45:I45)</f>
        <v>117</v>
      </c>
      <c r="K45" s="103">
        <f t="shared" si="3"/>
        <v>7.7</v>
      </c>
      <c r="L45" s="102">
        <f t="shared" si="4"/>
        <v>2.2000000000000002</v>
      </c>
    </row>
    <row r="46" spans="2:12" ht="14.45" customHeight="1" x14ac:dyDescent="0.15">
      <c r="B46" s="101" t="s">
        <v>78</v>
      </c>
      <c r="C46" s="100"/>
      <c r="D46" s="99">
        <f>SUM('【方向別】自動車交通量(3)'!D46,'【方向別】自動車交通量(7)'!D46,'【方向別】自動車交通量(11)'!D46)</f>
        <v>78</v>
      </c>
      <c r="E46" s="98">
        <f>SUM('【方向別】自動車交通量(3)'!E46,'【方向別】自動車交通量(7)'!E46,'【方向別】自動車交通量(11)'!E46)</f>
        <v>19</v>
      </c>
      <c r="F46" s="98">
        <f>SUM('【方向別】自動車交通量(3)'!F46,'【方向別】自動車交通量(7)'!F46,'【方向別】自動車交通量(11)'!F46)</f>
        <v>9</v>
      </c>
      <c r="G46" s="98">
        <f>SUM('【方向別】自動車交通量(3)'!G46,'【方向別】自動車交通量(7)'!G46,'【方向別】自動車交通量(11)'!G46)</f>
        <v>1</v>
      </c>
      <c r="H46" s="98">
        <f t="shared" si="14"/>
        <v>97</v>
      </c>
      <c r="I46" s="98">
        <f t="shared" si="15"/>
        <v>10</v>
      </c>
      <c r="J46" s="98">
        <f t="shared" si="16"/>
        <v>107</v>
      </c>
      <c r="K46" s="97">
        <f t="shared" si="3"/>
        <v>9.3000000000000007</v>
      </c>
      <c r="L46" s="96">
        <f t="shared" si="4"/>
        <v>2</v>
      </c>
    </row>
    <row r="47" spans="2:12" ht="14.45" customHeight="1" x14ac:dyDescent="0.15">
      <c r="B47" s="101" t="s">
        <v>77</v>
      </c>
      <c r="C47" s="100"/>
      <c r="D47" s="99">
        <f>SUM('【方向別】自動車交通量(3)'!D47,'【方向別】自動車交通量(7)'!D47,'【方向別】自動車交通量(11)'!D47)</f>
        <v>74</v>
      </c>
      <c r="E47" s="98">
        <f>SUM('【方向別】自動車交通量(3)'!E47,'【方向別】自動車交通量(7)'!E47,'【方向別】自動車交通量(11)'!E47)</f>
        <v>22</v>
      </c>
      <c r="F47" s="98">
        <f>SUM('【方向別】自動車交通量(3)'!F47,'【方向別】自動車交通量(7)'!F47,'【方向別】自動車交通量(11)'!F47)</f>
        <v>3</v>
      </c>
      <c r="G47" s="98">
        <f>SUM('【方向別】自動車交通量(3)'!G47,'【方向別】自動車交通量(7)'!G47,'【方向別】自動車交通量(11)'!G47)</f>
        <v>0</v>
      </c>
      <c r="H47" s="98">
        <f t="shared" si="14"/>
        <v>96</v>
      </c>
      <c r="I47" s="98">
        <f t="shared" si="15"/>
        <v>3</v>
      </c>
      <c r="J47" s="98">
        <f t="shared" si="16"/>
        <v>99</v>
      </c>
      <c r="K47" s="97">
        <f t="shared" si="3"/>
        <v>3</v>
      </c>
      <c r="L47" s="96">
        <f t="shared" si="4"/>
        <v>1.8</v>
      </c>
    </row>
    <row r="48" spans="2:12" ht="14.45" customHeight="1" x14ac:dyDescent="0.15">
      <c r="B48" s="101" t="s">
        <v>76</v>
      </c>
      <c r="C48" s="100"/>
      <c r="D48" s="99">
        <f>SUM('【方向別】自動車交通量(3)'!D48,'【方向別】自動車交通量(7)'!D48,'【方向別】自動車交通量(11)'!D48)</f>
        <v>81</v>
      </c>
      <c r="E48" s="98">
        <f>SUM('【方向別】自動車交通量(3)'!E48,'【方向別】自動車交通量(7)'!E48,'【方向別】自動車交通量(11)'!E48)</f>
        <v>17</v>
      </c>
      <c r="F48" s="98">
        <f>SUM('【方向別】自動車交通量(3)'!F48,'【方向別】自動車交通量(7)'!F48,'【方向別】自動車交通量(11)'!F48)</f>
        <v>4</v>
      </c>
      <c r="G48" s="98">
        <f>SUM('【方向別】自動車交通量(3)'!G48,'【方向別】自動車交通量(7)'!G48,'【方向別】自動車交通量(11)'!G48)</f>
        <v>0</v>
      </c>
      <c r="H48" s="98">
        <f t="shared" si="14"/>
        <v>98</v>
      </c>
      <c r="I48" s="98">
        <f t="shared" si="15"/>
        <v>4</v>
      </c>
      <c r="J48" s="98">
        <f t="shared" si="16"/>
        <v>102</v>
      </c>
      <c r="K48" s="97">
        <f t="shared" si="3"/>
        <v>3.9</v>
      </c>
      <c r="L48" s="96">
        <f t="shared" si="4"/>
        <v>1.9</v>
      </c>
    </row>
    <row r="49" spans="2:13" ht="14.45" customHeight="1" x14ac:dyDescent="0.15">
      <c r="B49" s="101" t="s">
        <v>75</v>
      </c>
      <c r="C49" s="100"/>
      <c r="D49" s="99">
        <f>SUM('【方向別】自動車交通量(3)'!D49,'【方向別】自動車交通量(7)'!D49,'【方向別】自動車交通量(11)'!D49)</f>
        <v>51</v>
      </c>
      <c r="E49" s="98">
        <f>SUM('【方向別】自動車交通量(3)'!E49,'【方向別】自動車交通量(7)'!E49,'【方向別】自動車交通量(11)'!E49)</f>
        <v>9</v>
      </c>
      <c r="F49" s="98">
        <f>SUM('【方向別】自動車交通量(3)'!F49,'【方向別】自動車交通量(7)'!F49,'【方向別】自動車交通量(11)'!F49)</f>
        <v>7</v>
      </c>
      <c r="G49" s="98">
        <f>SUM('【方向別】自動車交通量(3)'!G49,'【方向別】自動車交通量(7)'!G49,'【方向別】自動車交通量(11)'!G49)</f>
        <v>0</v>
      </c>
      <c r="H49" s="98">
        <f t="shared" si="14"/>
        <v>60</v>
      </c>
      <c r="I49" s="98">
        <f t="shared" si="15"/>
        <v>7</v>
      </c>
      <c r="J49" s="98">
        <f t="shared" si="16"/>
        <v>67</v>
      </c>
      <c r="K49" s="97">
        <f t="shared" si="3"/>
        <v>10.4</v>
      </c>
      <c r="L49" s="96">
        <f t="shared" si="4"/>
        <v>1.2</v>
      </c>
    </row>
    <row r="50" spans="2:13" ht="14.45" customHeight="1" x14ac:dyDescent="0.15">
      <c r="B50" s="95" t="s">
        <v>176</v>
      </c>
      <c r="C50" s="94"/>
      <c r="D50" s="93">
        <f>SUM('【方向別】自動車交通量(3)'!D50,'【方向別】自動車交通量(7)'!D50,'【方向別】自動車交通量(11)'!D50)</f>
        <v>65</v>
      </c>
      <c r="E50" s="92">
        <f>SUM('【方向別】自動車交通量(3)'!E50,'【方向別】自動車交通量(7)'!E50,'【方向別】自動車交通量(11)'!E50)</f>
        <v>9</v>
      </c>
      <c r="F50" s="92">
        <f>SUM('【方向別】自動車交通量(3)'!F50,'【方向別】自動車交通量(7)'!F50,'【方向別】自動車交通量(11)'!F50)</f>
        <v>2</v>
      </c>
      <c r="G50" s="92">
        <f>SUM('【方向別】自動車交通量(3)'!G50,'【方向別】自動車交通量(7)'!G50,'【方向別】自動車交通量(11)'!G50)</f>
        <v>0</v>
      </c>
      <c r="H50" s="92">
        <f t="shared" si="14"/>
        <v>74</v>
      </c>
      <c r="I50" s="92">
        <f t="shared" si="15"/>
        <v>2</v>
      </c>
      <c r="J50" s="92">
        <f t="shared" si="16"/>
        <v>76</v>
      </c>
      <c r="K50" s="91">
        <f t="shared" si="3"/>
        <v>2.6</v>
      </c>
      <c r="L50" s="90">
        <f t="shared" si="4"/>
        <v>1.4</v>
      </c>
    </row>
    <row r="51" spans="2:13" ht="14.45" customHeight="1" thickBot="1" x14ac:dyDescent="0.2">
      <c r="B51" s="89" t="s">
        <v>73</v>
      </c>
      <c r="C51" s="88"/>
      <c r="D51" s="87">
        <f t="shared" ref="D51:J51" si="17">SUBTOTAL(9,D45:D50)</f>
        <v>437</v>
      </c>
      <c r="E51" s="86">
        <f t="shared" si="17"/>
        <v>96</v>
      </c>
      <c r="F51" s="86">
        <f t="shared" si="17"/>
        <v>34</v>
      </c>
      <c r="G51" s="86">
        <f t="shared" si="17"/>
        <v>1</v>
      </c>
      <c r="H51" s="86">
        <f t="shared" si="17"/>
        <v>533</v>
      </c>
      <c r="I51" s="86">
        <f t="shared" si="17"/>
        <v>35</v>
      </c>
      <c r="J51" s="86">
        <f t="shared" si="17"/>
        <v>568</v>
      </c>
      <c r="K51" s="85">
        <f t="shared" si="3"/>
        <v>6.2</v>
      </c>
      <c r="L51" s="84">
        <f t="shared" si="4"/>
        <v>10.6</v>
      </c>
    </row>
    <row r="52" spans="2:13" ht="14.45" customHeight="1" thickTop="1" x14ac:dyDescent="0.15">
      <c r="B52" s="83" t="s">
        <v>13</v>
      </c>
      <c r="C52" s="82"/>
      <c r="D52" s="81">
        <f t="shared" ref="D52:J52" si="18">SUBTOTAL(9,D16:D51)</f>
        <v>3492</v>
      </c>
      <c r="E52" s="80">
        <f t="shared" si="18"/>
        <v>956</v>
      </c>
      <c r="F52" s="80">
        <f t="shared" si="18"/>
        <v>903</v>
      </c>
      <c r="G52" s="80">
        <f t="shared" si="18"/>
        <v>14</v>
      </c>
      <c r="H52" s="80">
        <f t="shared" si="18"/>
        <v>4448</v>
      </c>
      <c r="I52" s="80">
        <f t="shared" si="18"/>
        <v>917</v>
      </c>
      <c r="J52" s="80">
        <f t="shared" si="18"/>
        <v>5365</v>
      </c>
      <c r="K52" s="79">
        <f t="shared" si="3"/>
        <v>17.100000000000001</v>
      </c>
      <c r="L52" s="78">
        <f t="shared" si="4"/>
        <v>100</v>
      </c>
    </row>
    <row r="53" spans="2:13" ht="15" customHeight="1" x14ac:dyDescent="0.15">
      <c r="B53" s="77"/>
      <c r="C53" s="77"/>
      <c r="D53" s="76"/>
      <c r="E53" s="76"/>
      <c r="F53" s="76"/>
      <c r="G53" s="76"/>
      <c r="H53" s="76"/>
      <c r="I53" s="76"/>
      <c r="J53" s="76"/>
      <c r="K53" s="75"/>
      <c r="L53" s="75"/>
    </row>
    <row r="54" spans="2:13" ht="16.5" customHeight="1" x14ac:dyDescent="0.15">
      <c r="B54" s="74"/>
      <c r="C54" s="73"/>
      <c r="D54" s="73"/>
      <c r="E54" s="73"/>
      <c r="F54" s="73"/>
      <c r="G54" s="73"/>
      <c r="H54" s="73"/>
      <c r="I54" s="73"/>
      <c r="J54" s="73"/>
      <c r="K54" s="73"/>
      <c r="L54" s="73"/>
      <c r="M54" s="73"/>
    </row>
  </sheetData>
  <mergeCells count="2">
    <mergeCell ref="G4:G10"/>
    <mergeCell ref="D14:L14"/>
  </mergeCells>
  <phoneticPr fontId="1"/>
  <printOptions horizontalCentered="1"/>
  <pageMargins left="0.78740157480314965" right="0.78740157480314965" top="0.78740157480314965" bottom="0.70866141732283472" header="0.31496062992125984" footer="0.31496062992125984"/>
  <pageSetup paperSize="9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N54"/>
  <sheetViews>
    <sheetView showGridLines="0" zoomScaleNormal="100" zoomScaleSheetLayoutView="100" workbookViewId="0">
      <selection activeCell="D9" sqref="D9"/>
    </sheetView>
  </sheetViews>
  <sheetFormatPr defaultColWidth="8" defaultRowHeight="16.5" customHeight="1" x14ac:dyDescent="0.15"/>
  <cols>
    <col min="1" max="1" width="2.5" style="71" customWidth="1"/>
    <col min="2" max="2" width="5.5" style="72" customWidth="1"/>
    <col min="3" max="3" width="5.5" style="71" customWidth="1"/>
    <col min="4" max="12" width="8" style="71" customWidth="1"/>
    <col min="13" max="250" width="7.5" style="71" customWidth="1"/>
    <col min="251" max="16384" width="8" style="71"/>
  </cols>
  <sheetData>
    <row r="2" spans="2:14" ht="18" customHeight="1" x14ac:dyDescent="0.15">
      <c r="B2" s="140" t="s">
        <v>120</v>
      </c>
      <c r="G2" s="139"/>
      <c r="H2" s="138"/>
      <c r="I2" s="137"/>
      <c r="J2" s="137"/>
      <c r="K2" s="137"/>
      <c r="L2" s="136"/>
      <c r="M2" s="135"/>
    </row>
    <row r="3" spans="2:14" ht="14.45" customHeight="1" x14ac:dyDescent="0.15">
      <c r="B3" s="71"/>
      <c r="G3" s="134"/>
      <c r="H3" s="130"/>
      <c r="I3" s="73"/>
      <c r="J3" s="73"/>
      <c r="K3" s="73"/>
      <c r="L3" s="129"/>
    </row>
    <row r="4" spans="2:14" ht="14.45" customHeight="1" x14ac:dyDescent="0.15">
      <c r="B4" s="71"/>
      <c r="G4" s="216" t="s">
        <v>119</v>
      </c>
      <c r="H4" s="130"/>
      <c r="I4" s="73"/>
      <c r="J4" s="73"/>
      <c r="K4" s="73"/>
      <c r="L4" s="129"/>
    </row>
    <row r="5" spans="2:14" ht="14.45" customHeight="1" x14ac:dyDescent="0.15">
      <c r="B5" s="128" t="s">
        <v>118</v>
      </c>
      <c r="C5" s="128"/>
      <c r="D5" s="128" t="s">
        <v>117</v>
      </c>
      <c r="G5" s="216"/>
      <c r="H5" s="130"/>
      <c r="I5" s="73"/>
      <c r="J5" s="73"/>
      <c r="K5" s="73"/>
      <c r="L5" s="129"/>
    </row>
    <row r="6" spans="2:14" ht="14.45" customHeight="1" x14ac:dyDescent="0.15">
      <c r="B6" s="128"/>
      <c r="C6" s="128"/>
      <c r="D6" s="132" t="s">
        <v>116</v>
      </c>
      <c r="G6" s="216"/>
      <c r="H6" s="130"/>
      <c r="I6" s="73"/>
      <c r="J6" s="73"/>
      <c r="K6" s="73"/>
      <c r="L6" s="129"/>
    </row>
    <row r="7" spans="2:14" ht="14.45" customHeight="1" x14ac:dyDescent="0.15">
      <c r="B7" s="128"/>
      <c r="C7" s="128"/>
      <c r="D7" s="128"/>
      <c r="G7" s="216"/>
      <c r="H7" s="130"/>
      <c r="I7" s="73"/>
      <c r="J7" s="73"/>
      <c r="K7" s="73"/>
      <c r="L7" s="129"/>
    </row>
    <row r="8" spans="2:14" ht="14.45" customHeight="1" x14ac:dyDescent="0.15">
      <c r="B8" s="128" t="s">
        <v>115</v>
      </c>
      <c r="C8" s="128"/>
      <c r="D8" s="128" t="s">
        <v>239</v>
      </c>
      <c r="G8" s="216"/>
      <c r="H8" s="130"/>
      <c r="I8" s="73"/>
      <c r="J8" s="73"/>
      <c r="K8" s="73"/>
      <c r="L8" s="129"/>
    </row>
    <row r="9" spans="2:14" ht="14.45" customHeight="1" x14ac:dyDescent="0.15">
      <c r="B9" s="133"/>
      <c r="C9" s="128"/>
      <c r="D9" s="132" t="s">
        <v>114</v>
      </c>
      <c r="G9" s="216"/>
      <c r="H9" s="130"/>
      <c r="I9" s="73"/>
      <c r="J9" s="73"/>
      <c r="K9" s="73"/>
      <c r="L9" s="129"/>
    </row>
    <row r="10" spans="2:14" ht="14.45" customHeight="1" x14ac:dyDescent="0.15">
      <c r="B10" s="128"/>
      <c r="C10" s="128"/>
      <c r="D10" s="128"/>
      <c r="G10" s="216"/>
      <c r="H10" s="130"/>
      <c r="I10" s="73"/>
      <c r="J10" s="73"/>
      <c r="K10" s="73"/>
      <c r="L10" s="129"/>
    </row>
    <row r="11" spans="2:14" ht="14.45" customHeight="1" x14ac:dyDescent="0.15">
      <c r="B11" s="128" t="s">
        <v>113</v>
      </c>
      <c r="C11" s="128"/>
      <c r="D11" s="128" t="s">
        <v>27</v>
      </c>
      <c r="G11" s="131"/>
      <c r="H11" s="130"/>
      <c r="I11" s="73"/>
      <c r="J11" s="73"/>
      <c r="K11" s="73"/>
      <c r="L11" s="129"/>
      <c r="N11" s="73"/>
    </row>
    <row r="12" spans="2:14" ht="14.45" customHeight="1" x14ac:dyDescent="0.15">
      <c r="B12" s="128"/>
      <c r="C12" s="128"/>
      <c r="D12" s="128"/>
      <c r="G12" s="127"/>
      <c r="H12" s="126"/>
      <c r="I12" s="125"/>
      <c r="J12" s="125"/>
      <c r="K12" s="125"/>
      <c r="L12" s="124"/>
      <c r="N12" s="73"/>
    </row>
    <row r="13" spans="2:14" ht="14.45" customHeight="1" x14ac:dyDescent="0.15">
      <c r="L13" s="123" t="s">
        <v>112</v>
      </c>
      <c r="N13" s="73"/>
    </row>
    <row r="14" spans="2:14" ht="28.9" customHeight="1" x14ac:dyDescent="0.15">
      <c r="B14" s="122"/>
      <c r="C14" s="121" t="s">
        <v>111</v>
      </c>
      <c r="D14" s="217" t="s">
        <v>194</v>
      </c>
      <c r="E14" s="218"/>
      <c r="F14" s="218"/>
      <c r="G14" s="218"/>
      <c r="H14" s="218"/>
      <c r="I14" s="218"/>
      <c r="J14" s="218"/>
      <c r="K14" s="218"/>
      <c r="L14" s="219"/>
    </row>
    <row r="15" spans="2:14" ht="28.9" customHeight="1" x14ac:dyDescent="0.15">
      <c r="B15" s="120" t="s">
        <v>110</v>
      </c>
      <c r="C15" s="119" t="s">
        <v>109</v>
      </c>
      <c r="D15" s="118" t="s">
        <v>18</v>
      </c>
      <c r="E15" s="117" t="s">
        <v>19</v>
      </c>
      <c r="F15" s="117" t="s">
        <v>20</v>
      </c>
      <c r="G15" s="117" t="s">
        <v>10</v>
      </c>
      <c r="H15" s="117" t="s">
        <v>21</v>
      </c>
      <c r="I15" s="117" t="s">
        <v>22</v>
      </c>
      <c r="J15" s="117" t="s">
        <v>23</v>
      </c>
      <c r="K15" s="117" t="s">
        <v>24</v>
      </c>
      <c r="L15" s="116" t="s">
        <v>25</v>
      </c>
    </row>
    <row r="16" spans="2:14" ht="14.45" customHeight="1" x14ac:dyDescent="0.15">
      <c r="B16" s="107" t="s">
        <v>192</v>
      </c>
      <c r="C16" s="106"/>
      <c r="D16" s="105">
        <f>SUM('【断面別】自動車交通量(B断面流入)'!D16,'【断面別】自動車交通量(B断面流出)'!D16)</f>
        <v>211</v>
      </c>
      <c r="E16" s="104">
        <f>SUM('【断面別】自動車交通量(B断面流入)'!E16,'【断面別】自動車交通量(B断面流出)'!E16)</f>
        <v>39</v>
      </c>
      <c r="F16" s="104">
        <f>SUM('【断面別】自動車交通量(B断面流入)'!F16,'【断面別】自動車交通量(B断面流出)'!F16)</f>
        <v>36</v>
      </c>
      <c r="G16" s="104">
        <f>SUM('【断面別】自動車交通量(B断面流入)'!G16,'【断面別】自動車交通量(B断面流出)'!G16)</f>
        <v>1</v>
      </c>
      <c r="H16" s="104">
        <f t="shared" ref="H16:H21" si="0">SUM(D16:E16)</f>
        <v>250</v>
      </c>
      <c r="I16" s="104">
        <f t="shared" ref="I16:I21" si="1">SUM(F16:G16)</f>
        <v>37</v>
      </c>
      <c r="J16" s="104">
        <f t="shared" ref="J16:J21" si="2">SUM(H16:I16)</f>
        <v>287</v>
      </c>
      <c r="K16" s="103">
        <f t="shared" ref="K16:K52" si="3">IF(J16=0,0,ROUND(I16/J16*100,1))</f>
        <v>12.9</v>
      </c>
      <c r="L16" s="102">
        <f t="shared" ref="L16:L52" si="4">IF(J16=0,0,ROUND(J16/$J$52*100,1))</f>
        <v>2.7</v>
      </c>
    </row>
    <row r="17" spans="2:12" ht="14.45" customHeight="1" x14ac:dyDescent="0.15">
      <c r="B17" s="101" t="s">
        <v>191</v>
      </c>
      <c r="C17" s="100"/>
      <c r="D17" s="99">
        <f>SUM('【断面別】自動車交通量(B断面流入)'!D17,'【断面別】自動車交通量(B断面流出)'!D17)</f>
        <v>125</v>
      </c>
      <c r="E17" s="98">
        <f>SUM('【断面別】自動車交通量(B断面流入)'!E17,'【断面別】自動車交通量(B断面流出)'!E17)</f>
        <v>47</v>
      </c>
      <c r="F17" s="98">
        <f>SUM('【断面別】自動車交通量(B断面流入)'!F17,'【断面別】自動車交通量(B断面流出)'!F17)</f>
        <v>17</v>
      </c>
      <c r="G17" s="98">
        <f>SUM('【断面別】自動車交通量(B断面流入)'!G17,'【断面別】自動車交通量(B断面流出)'!G17)</f>
        <v>1</v>
      </c>
      <c r="H17" s="98">
        <f t="shared" si="0"/>
        <v>172</v>
      </c>
      <c r="I17" s="98">
        <f t="shared" si="1"/>
        <v>18</v>
      </c>
      <c r="J17" s="98">
        <f t="shared" si="2"/>
        <v>190</v>
      </c>
      <c r="K17" s="97">
        <f t="shared" si="3"/>
        <v>9.5</v>
      </c>
      <c r="L17" s="96">
        <f t="shared" si="4"/>
        <v>1.8</v>
      </c>
    </row>
    <row r="18" spans="2:12" ht="14.45" customHeight="1" x14ac:dyDescent="0.15">
      <c r="B18" s="101" t="s">
        <v>190</v>
      </c>
      <c r="C18" s="100"/>
      <c r="D18" s="99">
        <f>SUM('【断面別】自動車交通量(B断面流入)'!D18,'【断面別】自動車交通量(B断面流出)'!D18)</f>
        <v>181</v>
      </c>
      <c r="E18" s="98">
        <f>SUM('【断面別】自動車交通量(B断面流入)'!E18,'【断面別】自動車交通量(B断面流出)'!E18)</f>
        <v>43</v>
      </c>
      <c r="F18" s="98">
        <f>SUM('【断面別】自動車交通量(B断面流入)'!F18,'【断面別】自動車交通量(B断面流出)'!F18)</f>
        <v>31</v>
      </c>
      <c r="G18" s="98">
        <f>SUM('【断面別】自動車交通量(B断面流入)'!G18,'【断面別】自動車交通量(B断面流出)'!G18)</f>
        <v>0</v>
      </c>
      <c r="H18" s="98">
        <f t="shared" si="0"/>
        <v>224</v>
      </c>
      <c r="I18" s="98">
        <f t="shared" si="1"/>
        <v>31</v>
      </c>
      <c r="J18" s="98">
        <f t="shared" si="2"/>
        <v>255</v>
      </c>
      <c r="K18" s="97">
        <f t="shared" si="3"/>
        <v>12.2</v>
      </c>
      <c r="L18" s="96">
        <f t="shared" si="4"/>
        <v>2.4</v>
      </c>
    </row>
    <row r="19" spans="2:12" ht="14.45" customHeight="1" x14ac:dyDescent="0.15">
      <c r="B19" s="101" t="s">
        <v>189</v>
      </c>
      <c r="C19" s="100"/>
      <c r="D19" s="99">
        <f>SUM('【断面別】自動車交通量(B断面流入)'!D19,'【断面別】自動車交通量(B断面流出)'!D19)</f>
        <v>168</v>
      </c>
      <c r="E19" s="98">
        <f>SUM('【断面別】自動車交通量(B断面流入)'!E19,'【断面別】自動車交通量(B断面流出)'!E19)</f>
        <v>38</v>
      </c>
      <c r="F19" s="98">
        <f>SUM('【断面別】自動車交通量(B断面流入)'!F19,'【断面別】自動車交通量(B断面流出)'!F19)</f>
        <v>19</v>
      </c>
      <c r="G19" s="98">
        <f>SUM('【断面別】自動車交通量(B断面流入)'!G19,'【断面別】自動車交通量(B断面流出)'!G19)</f>
        <v>1</v>
      </c>
      <c r="H19" s="98">
        <f t="shared" si="0"/>
        <v>206</v>
      </c>
      <c r="I19" s="98">
        <f t="shared" si="1"/>
        <v>20</v>
      </c>
      <c r="J19" s="98">
        <f t="shared" si="2"/>
        <v>226</v>
      </c>
      <c r="K19" s="97">
        <f t="shared" si="3"/>
        <v>8.8000000000000007</v>
      </c>
      <c r="L19" s="96">
        <f t="shared" si="4"/>
        <v>2.1</v>
      </c>
    </row>
    <row r="20" spans="2:12" ht="14.45" customHeight="1" x14ac:dyDescent="0.15">
      <c r="B20" s="101" t="s">
        <v>188</v>
      </c>
      <c r="C20" s="100"/>
      <c r="D20" s="99">
        <f>SUM('【断面別】自動車交通量(B断面流入)'!D20,'【断面別】自動車交通量(B断面流出)'!D20)</f>
        <v>186</v>
      </c>
      <c r="E20" s="98">
        <f>SUM('【断面別】自動車交通量(B断面流入)'!E20,'【断面別】自動車交通量(B断面流出)'!E20)</f>
        <v>37</v>
      </c>
      <c r="F20" s="98">
        <f>SUM('【断面別】自動車交通量(B断面流入)'!F20,'【断面別】自動車交通量(B断面流出)'!F20)</f>
        <v>13</v>
      </c>
      <c r="G20" s="98">
        <f>SUM('【断面別】自動車交通量(B断面流入)'!G20,'【断面別】自動車交通量(B断面流出)'!G20)</f>
        <v>0</v>
      </c>
      <c r="H20" s="98">
        <f t="shared" si="0"/>
        <v>223</v>
      </c>
      <c r="I20" s="98">
        <f t="shared" si="1"/>
        <v>13</v>
      </c>
      <c r="J20" s="98">
        <f t="shared" si="2"/>
        <v>236</v>
      </c>
      <c r="K20" s="97">
        <f t="shared" si="3"/>
        <v>5.5</v>
      </c>
      <c r="L20" s="96">
        <f t="shared" si="4"/>
        <v>2.2000000000000002</v>
      </c>
    </row>
    <row r="21" spans="2:12" ht="14.45" customHeight="1" x14ac:dyDescent="0.15">
      <c r="B21" s="95" t="s">
        <v>187</v>
      </c>
      <c r="C21" s="94"/>
      <c r="D21" s="93">
        <f>SUM('【断面別】自動車交通量(B断面流入)'!D21,'【断面別】自動車交通量(B断面流出)'!D21)</f>
        <v>148</v>
      </c>
      <c r="E21" s="92">
        <f>SUM('【断面別】自動車交通量(B断面流入)'!E21,'【断面別】自動車交通量(B断面流出)'!E21)</f>
        <v>24</v>
      </c>
      <c r="F21" s="92">
        <f>SUM('【断面別】自動車交通量(B断面流入)'!F21,'【断面別】自動車交通量(B断面流出)'!F21)</f>
        <v>12</v>
      </c>
      <c r="G21" s="92">
        <f>SUM('【断面別】自動車交通量(B断面流入)'!G21,'【断面別】自動車交通量(B断面流出)'!G21)</f>
        <v>0</v>
      </c>
      <c r="H21" s="92">
        <f t="shared" si="0"/>
        <v>172</v>
      </c>
      <c r="I21" s="92">
        <f t="shared" si="1"/>
        <v>12</v>
      </c>
      <c r="J21" s="92">
        <f t="shared" si="2"/>
        <v>184</v>
      </c>
      <c r="K21" s="91">
        <f t="shared" si="3"/>
        <v>6.5</v>
      </c>
      <c r="L21" s="90">
        <f t="shared" si="4"/>
        <v>1.7</v>
      </c>
    </row>
    <row r="22" spans="2:12" ht="14.45" customHeight="1" thickBot="1" x14ac:dyDescent="0.2">
      <c r="B22" s="89" t="s">
        <v>102</v>
      </c>
      <c r="C22" s="88"/>
      <c r="D22" s="87">
        <f t="shared" ref="D22:J22" si="5">SUBTOTAL(9,D16:D21)</f>
        <v>1019</v>
      </c>
      <c r="E22" s="86">
        <f t="shared" si="5"/>
        <v>228</v>
      </c>
      <c r="F22" s="86">
        <f t="shared" si="5"/>
        <v>128</v>
      </c>
      <c r="G22" s="86">
        <f t="shared" si="5"/>
        <v>3</v>
      </c>
      <c r="H22" s="86">
        <f t="shared" si="5"/>
        <v>1247</v>
      </c>
      <c r="I22" s="86">
        <f t="shared" si="5"/>
        <v>131</v>
      </c>
      <c r="J22" s="86">
        <f t="shared" si="5"/>
        <v>1378</v>
      </c>
      <c r="K22" s="85">
        <f t="shared" si="3"/>
        <v>9.5</v>
      </c>
      <c r="L22" s="84">
        <f t="shared" si="4"/>
        <v>12.9</v>
      </c>
    </row>
    <row r="23" spans="2:12" ht="14.45" customHeight="1" thickTop="1" x14ac:dyDescent="0.15">
      <c r="B23" s="107" t="s">
        <v>101</v>
      </c>
      <c r="C23" s="106"/>
      <c r="D23" s="105">
        <f>SUM('【断面別】自動車交通量(B断面流入)'!D23,'【断面別】自動車交通量(B断面流出)'!D23)</f>
        <v>177</v>
      </c>
      <c r="E23" s="104">
        <f>SUM('【断面別】自動車交通量(B断面流入)'!E23,'【断面別】自動車交通量(B断面流出)'!E23)</f>
        <v>46</v>
      </c>
      <c r="F23" s="104">
        <f>SUM('【断面別】自動車交通量(B断面流入)'!F23,'【断面別】自動車交通量(B断面流出)'!F23)</f>
        <v>24</v>
      </c>
      <c r="G23" s="104">
        <f>SUM('【断面別】自動車交通量(B断面流入)'!G23,'【断面別】自動車交通量(B断面流出)'!G23)</f>
        <v>1</v>
      </c>
      <c r="H23" s="104">
        <f t="shared" ref="H23:H28" si="6">SUM(D23:E23)</f>
        <v>223</v>
      </c>
      <c r="I23" s="104">
        <f t="shared" ref="I23:I28" si="7">SUM(F23:G23)</f>
        <v>25</v>
      </c>
      <c r="J23" s="104">
        <f t="shared" ref="J23:J28" si="8">SUM(H23:I23)</f>
        <v>248</v>
      </c>
      <c r="K23" s="103">
        <f t="shared" si="3"/>
        <v>10.1</v>
      </c>
      <c r="L23" s="102">
        <f t="shared" si="4"/>
        <v>2.2999999999999998</v>
      </c>
    </row>
    <row r="24" spans="2:12" ht="14.45" customHeight="1" x14ac:dyDescent="0.15">
      <c r="B24" s="101" t="s">
        <v>100</v>
      </c>
      <c r="C24" s="100"/>
      <c r="D24" s="99">
        <f>SUM('【断面別】自動車交通量(B断面流入)'!D24,'【断面別】自動車交通量(B断面流出)'!D24)</f>
        <v>169</v>
      </c>
      <c r="E24" s="98">
        <f>SUM('【断面別】自動車交通量(B断面流入)'!E24,'【断面別】自動車交通量(B断面流出)'!E24)</f>
        <v>29</v>
      </c>
      <c r="F24" s="98">
        <f>SUM('【断面別】自動車交通量(B断面流入)'!F24,'【断面別】自動車交通量(B断面流出)'!F24)</f>
        <v>26</v>
      </c>
      <c r="G24" s="98">
        <f>SUM('【断面別】自動車交通量(B断面流入)'!G24,'【断面別】自動車交通量(B断面流出)'!G24)</f>
        <v>1</v>
      </c>
      <c r="H24" s="98">
        <f t="shared" si="6"/>
        <v>198</v>
      </c>
      <c r="I24" s="98">
        <f t="shared" si="7"/>
        <v>27</v>
      </c>
      <c r="J24" s="98">
        <f t="shared" si="8"/>
        <v>225</v>
      </c>
      <c r="K24" s="97">
        <f t="shared" si="3"/>
        <v>12</v>
      </c>
      <c r="L24" s="96">
        <f t="shared" si="4"/>
        <v>2.1</v>
      </c>
    </row>
    <row r="25" spans="2:12" ht="14.45" customHeight="1" x14ac:dyDescent="0.15">
      <c r="B25" s="101" t="s">
        <v>99</v>
      </c>
      <c r="C25" s="100"/>
      <c r="D25" s="99">
        <f>SUM('【断面別】自動車交通量(B断面流入)'!D25,'【断面別】自動車交通量(B断面流出)'!D25)</f>
        <v>116</v>
      </c>
      <c r="E25" s="98">
        <f>SUM('【断面別】自動車交通量(B断面流入)'!E25,'【断面別】自動車交通量(B断面流出)'!E25)</f>
        <v>23</v>
      </c>
      <c r="F25" s="98">
        <f>SUM('【断面別】自動車交通量(B断面流入)'!F25,'【断面別】自動車交通量(B断面流出)'!F25)</f>
        <v>20</v>
      </c>
      <c r="G25" s="98">
        <f>SUM('【断面別】自動車交通量(B断面流入)'!G25,'【断面別】自動車交通量(B断面流出)'!G25)</f>
        <v>1</v>
      </c>
      <c r="H25" s="98">
        <f t="shared" si="6"/>
        <v>139</v>
      </c>
      <c r="I25" s="98">
        <f t="shared" si="7"/>
        <v>21</v>
      </c>
      <c r="J25" s="98">
        <f t="shared" si="8"/>
        <v>160</v>
      </c>
      <c r="K25" s="97">
        <f t="shared" si="3"/>
        <v>13.1</v>
      </c>
      <c r="L25" s="96">
        <f t="shared" si="4"/>
        <v>1.5</v>
      </c>
    </row>
    <row r="26" spans="2:12" ht="14.45" customHeight="1" x14ac:dyDescent="0.15">
      <c r="B26" s="101" t="s">
        <v>98</v>
      </c>
      <c r="C26" s="100"/>
      <c r="D26" s="99">
        <f>SUM('【断面別】自動車交通量(B断面流入)'!D26,'【断面別】自動車交通量(B断面流出)'!D26)</f>
        <v>141</v>
      </c>
      <c r="E26" s="98">
        <f>SUM('【断面別】自動車交通量(B断面流入)'!E26,'【断面別】自動車交通量(B断面流出)'!E26)</f>
        <v>41</v>
      </c>
      <c r="F26" s="98">
        <f>SUM('【断面別】自動車交通量(B断面流入)'!F26,'【断面別】自動車交通量(B断面流出)'!F26)</f>
        <v>29</v>
      </c>
      <c r="G26" s="98">
        <f>SUM('【断面別】自動車交通量(B断面流入)'!G26,'【断面別】自動車交通量(B断面流出)'!G26)</f>
        <v>1</v>
      </c>
      <c r="H26" s="98">
        <f t="shared" si="6"/>
        <v>182</v>
      </c>
      <c r="I26" s="98">
        <f t="shared" si="7"/>
        <v>30</v>
      </c>
      <c r="J26" s="98">
        <f t="shared" si="8"/>
        <v>212</v>
      </c>
      <c r="K26" s="97">
        <f t="shared" si="3"/>
        <v>14.2</v>
      </c>
      <c r="L26" s="96">
        <f t="shared" si="4"/>
        <v>2</v>
      </c>
    </row>
    <row r="27" spans="2:12" ht="14.45" customHeight="1" x14ac:dyDescent="0.15">
      <c r="B27" s="101" t="s">
        <v>97</v>
      </c>
      <c r="C27" s="100"/>
      <c r="D27" s="99">
        <f>SUM('【断面別】自動車交通量(B断面流入)'!D27,'【断面別】自動車交通量(B断面流出)'!D27)</f>
        <v>135</v>
      </c>
      <c r="E27" s="98">
        <f>SUM('【断面別】自動車交通量(B断面流入)'!E27,'【断面別】自動車交通量(B断面流出)'!E27)</f>
        <v>34</v>
      </c>
      <c r="F27" s="98">
        <f>SUM('【断面別】自動車交通量(B断面流入)'!F27,'【断面別】自動車交通量(B断面流出)'!F27)</f>
        <v>34</v>
      </c>
      <c r="G27" s="98">
        <f>SUM('【断面別】自動車交通量(B断面流入)'!G27,'【断面別】自動車交通量(B断面流出)'!G27)</f>
        <v>0</v>
      </c>
      <c r="H27" s="98">
        <f t="shared" si="6"/>
        <v>169</v>
      </c>
      <c r="I27" s="98">
        <f t="shared" si="7"/>
        <v>34</v>
      </c>
      <c r="J27" s="98">
        <f t="shared" si="8"/>
        <v>203</v>
      </c>
      <c r="K27" s="97">
        <f t="shared" si="3"/>
        <v>16.7</v>
      </c>
      <c r="L27" s="96">
        <f t="shared" si="4"/>
        <v>1.9</v>
      </c>
    </row>
    <row r="28" spans="2:12" ht="14.45" customHeight="1" x14ac:dyDescent="0.15">
      <c r="B28" s="95" t="s">
        <v>186</v>
      </c>
      <c r="C28" s="94"/>
      <c r="D28" s="93">
        <f>SUM('【断面別】自動車交通量(B断面流入)'!D28,'【断面別】自動車交通量(B断面流出)'!D28)</f>
        <v>82</v>
      </c>
      <c r="E28" s="92">
        <f>SUM('【断面別】自動車交通量(B断面流入)'!E28,'【断面別】自動車交通量(B断面流出)'!E28)</f>
        <v>17</v>
      </c>
      <c r="F28" s="92">
        <f>SUM('【断面別】自動車交通量(B断面流入)'!F28,'【断面別】自動車交通量(B断面流出)'!F28)</f>
        <v>35</v>
      </c>
      <c r="G28" s="92">
        <f>SUM('【断面別】自動車交通量(B断面流入)'!G28,'【断面別】自動車交通量(B断面流出)'!G28)</f>
        <v>0</v>
      </c>
      <c r="H28" s="92">
        <f t="shared" si="6"/>
        <v>99</v>
      </c>
      <c r="I28" s="92">
        <f t="shared" si="7"/>
        <v>35</v>
      </c>
      <c r="J28" s="92">
        <f t="shared" si="8"/>
        <v>134</v>
      </c>
      <c r="K28" s="91">
        <f t="shared" si="3"/>
        <v>26.1</v>
      </c>
      <c r="L28" s="90">
        <f t="shared" si="4"/>
        <v>1.3</v>
      </c>
    </row>
    <row r="29" spans="2:12" ht="14.45" customHeight="1" thickBot="1" x14ac:dyDescent="0.2">
      <c r="B29" s="89" t="s">
        <v>95</v>
      </c>
      <c r="C29" s="88"/>
      <c r="D29" s="87">
        <f t="shared" ref="D29:J29" si="9">SUBTOTAL(9,D23:D28)</f>
        <v>820</v>
      </c>
      <c r="E29" s="86">
        <f t="shared" si="9"/>
        <v>190</v>
      </c>
      <c r="F29" s="86">
        <f t="shared" si="9"/>
        <v>168</v>
      </c>
      <c r="G29" s="86">
        <f t="shared" si="9"/>
        <v>4</v>
      </c>
      <c r="H29" s="86">
        <f t="shared" si="9"/>
        <v>1010</v>
      </c>
      <c r="I29" s="86">
        <f t="shared" si="9"/>
        <v>172</v>
      </c>
      <c r="J29" s="86">
        <f t="shared" si="9"/>
        <v>1182</v>
      </c>
      <c r="K29" s="85">
        <f t="shared" si="3"/>
        <v>14.6</v>
      </c>
      <c r="L29" s="84">
        <f t="shared" si="4"/>
        <v>11</v>
      </c>
    </row>
    <row r="30" spans="2:12" ht="14.45" customHeight="1" thickTop="1" x14ac:dyDescent="0.15">
      <c r="B30" s="115" t="s">
        <v>185</v>
      </c>
      <c r="C30" s="114"/>
      <c r="D30" s="81">
        <f>SUM('【断面別】自動車交通量(B断面流入)'!D30,'【断面別】自動車交通量(B断面流出)'!D30)</f>
        <v>494</v>
      </c>
      <c r="E30" s="80">
        <f>SUM('【断面別】自動車交通量(B断面流入)'!E30,'【断面別】自動車交通量(B断面流出)'!E30)</f>
        <v>136</v>
      </c>
      <c r="F30" s="80">
        <f>SUM('【断面別】自動車交通量(B断面流入)'!F30,'【断面別】自動車交通量(B断面流出)'!F30)</f>
        <v>200</v>
      </c>
      <c r="G30" s="80">
        <f>SUM('【断面別】自動車交通量(B断面流入)'!G30,'【断面別】自動車交通量(B断面流出)'!G30)</f>
        <v>5</v>
      </c>
      <c r="H30" s="80">
        <f t="shared" ref="H30:H43" si="10">SUM(D30:E30)</f>
        <v>630</v>
      </c>
      <c r="I30" s="80">
        <f t="shared" ref="I30:I43" si="11">SUM(F30:G30)</f>
        <v>205</v>
      </c>
      <c r="J30" s="80">
        <f t="shared" ref="J30:J43" si="12">SUM(H30:I30)</f>
        <v>835</v>
      </c>
      <c r="K30" s="79">
        <f t="shared" si="3"/>
        <v>24.6</v>
      </c>
      <c r="L30" s="78">
        <f t="shared" si="4"/>
        <v>7.8</v>
      </c>
    </row>
    <row r="31" spans="2:12" ht="14.45" customHeight="1" x14ac:dyDescent="0.15">
      <c r="B31" s="113" t="s">
        <v>184</v>
      </c>
      <c r="C31" s="112"/>
      <c r="D31" s="111">
        <f>SUM('【断面別】自動車交通量(B断面流入)'!D31,'【断面別】自動車交通量(B断面流出)'!D31)</f>
        <v>447</v>
      </c>
      <c r="E31" s="110">
        <f>SUM('【断面別】自動車交通量(B断面流入)'!E31,'【断面別】自動車交通量(B断面流出)'!E31)</f>
        <v>149</v>
      </c>
      <c r="F31" s="110">
        <f>SUM('【断面別】自動車交通量(B断面流入)'!F31,'【断面別】自動車交通量(B断面流出)'!F31)</f>
        <v>179</v>
      </c>
      <c r="G31" s="110">
        <f>SUM('【断面別】自動車交通量(B断面流入)'!G31,'【断面別】自動車交通量(B断面流出)'!G31)</f>
        <v>2</v>
      </c>
      <c r="H31" s="110">
        <f t="shared" si="10"/>
        <v>596</v>
      </c>
      <c r="I31" s="110">
        <f t="shared" si="11"/>
        <v>181</v>
      </c>
      <c r="J31" s="110">
        <f t="shared" si="12"/>
        <v>777</v>
      </c>
      <c r="K31" s="109">
        <f t="shared" si="3"/>
        <v>23.3</v>
      </c>
      <c r="L31" s="108">
        <f t="shared" si="4"/>
        <v>7.3</v>
      </c>
    </row>
    <row r="32" spans="2:12" ht="14.45" customHeight="1" x14ac:dyDescent="0.15">
      <c r="B32" s="113" t="s">
        <v>183</v>
      </c>
      <c r="C32" s="112"/>
      <c r="D32" s="111">
        <f>SUM('【断面別】自動車交通量(B断面流入)'!D32,'【断面別】自動車交通量(B断面流出)'!D32)</f>
        <v>385</v>
      </c>
      <c r="E32" s="110">
        <f>SUM('【断面別】自動車交通量(B断面流入)'!E32,'【断面別】自動車交通量(B断面流出)'!E32)</f>
        <v>105</v>
      </c>
      <c r="F32" s="110">
        <f>SUM('【断面別】自動車交通量(B断面流入)'!F32,'【断面別】自動車交通量(B断面流出)'!F32)</f>
        <v>154</v>
      </c>
      <c r="G32" s="110">
        <f>SUM('【断面別】自動車交通量(B断面流入)'!G32,'【断面別】自動車交通量(B断面流出)'!G32)</f>
        <v>0</v>
      </c>
      <c r="H32" s="110">
        <f t="shared" si="10"/>
        <v>490</v>
      </c>
      <c r="I32" s="110">
        <f t="shared" si="11"/>
        <v>154</v>
      </c>
      <c r="J32" s="110">
        <f t="shared" si="12"/>
        <v>644</v>
      </c>
      <c r="K32" s="109">
        <f t="shared" si="3"/>
        <v>23.9</v>
      </c>
      <c r="L32" s="108">
        <f t="shared" si="4"/>
        <v>6</v>
      </c>
    </row>
    <row r="33" spans="2:12" ht="14.45" customHeight="1" x14ac:dyDescent="0.15">
      <c r="B33" s="113" t="s">
        <v>182</v>
      </c>
      <c r="C33" s="112"/>
      <c r="D33" s="111">
        <f>SUM('【断面別】自動車交通量(B断面流入)'!D33,'【断面別】自動車交通量(B断面流出)'!D33)</f>
        <v>410</v>
      </c>
      <c r="E33" s="110">
        <f>SUM('【断面別】自動車交通量(B断面流入)'!E33,'【断面別】自動車交通量(B断面流出)'!E33)</f>
        <v>94</v>
      </c>
      <c r="F33" s="110">
        <f>SUM('【断面別】自動車交通量(B断面流入)'!F33,'【断面別】自動車交通量(B断面流出)'!F33)</f>
        <v>140</v>
      </c>
      <c r="G33" s="110">
        <f>SUM('【断面別】自動車交通量(B断面流入)'!G33,'【断面別】自動車交通量(B断面流出)'!G33)</f>
        <v>3</v>
      </c>
      <c r="H33" s="110">
        <f t="shared" si="10"/>
        <v>504</v>
      </c>
      <c r="I33" s="110">
        <f t="shared" si="11"/>
        <v>143</v>
      </c>
      <c r="J33" s="110">
        <f t="shared" si="12"/>
        <v>647</v>
      </c>
      <c r="K33" s="109">
        <f t="shared" si="3"/>
        <v>22.1</v>
      </c>
      <c r="L33" s="108">
        <f t="shared" si="4"/>
        <v>6</v>
      </c>
    </row>
    <row r="34" spans="2:12" ht="14.45" customHeight="1" x14ac:dyDescent="0.15">
      <c r="B34" s="113" t="s">
        <v>181</v>
      </c>
      <c r="C34" s="112"/>
      <c r="D34" s="111">
        <f>SUM('【断面別】自動車交通量(B断面流入)'!D34,'【断面別】自動車交通量(B断面流出)'!D34)</f>
        <v>394</v>
      </c>
      <c r="E34" s="110">
        <f>SUM('【断面別】自動車交通量(B断面流入)'!E34,'【断面別】自動車交通量(B断面流出)'!E34)</f>
        <v>143</v>
      </c>
      <c r="F34" s="110">
        <f>SUM('【断面別】自動車交通量(B断面流入)'!F34,'【断面別】自動車交通量(B断面流出)'!F34)</f>
        <v>140</v>
      </c>
      <c r="G34" s="110">
        <f>SUM('【断面別】自動車交通量(B断面流入)'!G34,'【断面別】自動車交通量(B断面流出)'!G34)</f>
        <v>1</v>
      </c>
      <c r="H34" s="110">
        <f t="shared" si="10"/>
        <v>537</v>
      </c>
      <c r="I34" s="110">
        <f t="shared" si="11"/>
        <v>141</v>
      </c>
      <c r="J34" s="110">
        <f t="shared" si="12"/>
        <v>678</v>
      </c>
      <c r="K34" s="109">
        <f t="shared" si="3"/>
        <v>20.8</v>
      </c>
      <c r="L34" s="108">
        <f t="shared" si="4"/>
        <v>6.3</v>
      </c>
    </row>
    <row r="35" spans="2:12" ht="14.45" customHeight="1" x14ac:dyDescent="0.15">
      <c r="B35" s="113" t="s">
        <v>180</v>
      </c>
      <c r="C35" s="112"/>
      <c r="D35" s="111">
        <f>SUM('【断面別】自動車交通量(B断面流入)'!D35,'【断面別】自動車交通量(B断面流出)'!D35)</f>
        <v>464</v>
      </c>
      <c r="E35" s="110">
        <f>SUM('【断面別】自動車交通量(B断面流入)'!E35,'【断面別】自動車交通量(B断面流出)'!E35)</f>
        <v>141</v>
      </c>
      <c r="F35" s="110">
        <f>SUM('【断面別】自動車交通量(B断面流入)'!F35,'【断面別】自動車交通量(B断面流出)'!F35)</f>
        <v>160</v>
      </c>
      <c r="G35" s="110">
        <f>SUM('【断面別】自動車交通量(B断面流入)'!G35,'【断面別】自動車交通量(B断面流出)'!G35)</f>
        <v>5</v>
      </c>
      <c r="H35" s="110">
        <f t="shared" si="10"/>
        <v>605</v>
      </c>
      <c r="I35" s="110">
        <f t="shared" si="11"/>
        <v>165</v>
      </c>
      <c r="J35" s="110">
        <f t="shared" si="12"/>
        <v>770</v>
      </c>
      <c r="K35" s="109">
        <f t="shared" si="3"/>
        <v>21.4</v>
      </c>
      <c r="L35" s="108">
        <f t="shared" si="4"/>
        <v>7.2</v>
      </c>
    </row>
    <row r="36" spans="2:12" ht="14.45" customHeight="1" x14ac:dyDescent="0.15">
      <c r="B36" s="113" t="s">
        <v>179</v>
      </c>
      <c r="C36" s="112"/>
      <c r="D36" s="111">
        <f>SUM('【断面別】自動車交通量(B断面流入)'!D36,'【断面別】自動車交通量(B断面流出)'!D36)</f>
        <v>523</v>
      </c>
      <c r="E36" s="110">
        <f>SUM('【断面別】自動車交通量(B断面流入)'!E36,'【断面別】自動車交通量(B断面流出)'!E36)</f>
        <v>124</v>
      </c>
      <c r="F36" s="110">
        <f>SUM('【断面別】自動車交通量(B断面流入)'!F36,'【断面別】自動車交通量(B断面流出)'!F36)</f>
        <v>179</v>
      </c>
      <c r="G36" s="110">
        <f>SUM('【断面別】自動車交通量(B断面流入)'!G36,'【断面別】自動車交通量(B断面流出)'!G36)</f>
        <v>2</v>
      </c>
      <c r="H36" s="110">
        <f t="shared" si="10"/>
        <v>647</v>
      </c>
      <c r="I36" s="110">
        <f t="shared" si="11"/>
        <v>181</v>
      </c>
      <c r="J36" s="110">
        <f t="shared" si="12"/>
        <v>828</v>
      </c>
      <c r="K36" s="109">
        <f t="shared" si="3"/>
        <v>21.9</v>
      </c>
      <c r="L36" s="108">
        <f t="shared" si="4"/>
        <v>7.7</v>
      </c>
    </row>
    <row r="37" spans="2:12" ht="14.45" customHeight="1" x14ac:dyDescent="0.15">
      <c r="B37" s="113" t="s">
        <v>178</v>
      </c>
      <c r="C37" s="112"/>
      <c r="D37" s="111">
        <f>SUM('【断面別】自動車交通量(B断面流入)'!D37,'【断面別】自動車交通量(B断面流出)'!D37)</f>
        <v>584</v>
      </c>
      <c r="E37" s="110">
        <f>SUM('【断面別】自動車交通量(B断面流入)'!E37,'【断面別】自動車交通量(B断面流出)'!E37)</f>
        <v>187</v>
      </c>
      <c r="F37" s="110">
        <f>SUM('【断面別】自動車交通量(B断面流入)'!F37,'【断面別】自動車交通量(B断面流出)'!F37)</f>
        <v>154</v>
      </c>
      <c r="G37" s="110">
        <f>SUM('【断面別】自動車交通量(B断面流入)'!G37,'【断面別】自動車交通量(B断面流出)'!G37)</f>
        <v>2</v>
      </c>
      <c r="H37" s="110">
        <f t="shared" si="10"/>
        <v>771</v>
      </c>
      <c r="I37" s="110">
        <f t="shared" si="11"/>
        <v>156</v>
      </c>
      <c r="J37" s="110">
        <f t="shared" si="12"/>
        <v>927</v>
      </c>
      <c r="K37" s="109">
        <f t="shared" si="3"/>
        <v>16.8</v>
      </c>
      <c r="L37" s="108">
        <f t="shared" si="4"/>
        <v>8.6999999999999993</v>
      </c>
    </row>
    <row r="38" spans="2:12" ht="14.45" customHeight="1" x14ac:dyDescent="0.15">
      <c r="B38" s="107" t="s">
        <v>86</v>
      </c>
      <c r="C38" s="106"/>
      <c r="D38" s="105">
        <f>SUM('【断面別】自動車交通量(B断面流入)'!D38,'【断面別】自動車交通量(B断面流出)'!D38)</f>
        <v>100</v>
      </c>
      <c r="E38" s="104">
        <f>SUM('【断面別】自動車交通量(B断面流入)'!E38,'【断面別】自動車交通量(B断面流出)'!E38)</f>
        <v>43</v>
      </c>
      <c r="F38" s="104">
        <f>SUM('【断面別】自動車交通量(B断面流入)'!F38,'【断面別】自動車交通量(B断面流出)'!F38)</f>
        <v>29</v>
      </c>
      <c r="G38" s="104">
        <f>SUM('【断面別】自動車交通量(B断面流入)'!G38,'【断面別】自動車交通量(B断面流出)'!G38)</f>
        <v>0</v>
      </c>
      <c r="H38" s="104">
        <f t="shared" si="10"/>
        <v>143</v>
      </c>
      <c r="I38" s="104">
        <f t="shared" si="11"/>
        <v>29</v>
      </c>
      <c r="J38" s="104">
        <f t="shared" si="12"/>
        <v>172</v>
      </c>
      <c r="K38" s="103">
        <f t="shared" si="3"/>
        <v>16.899999999999999</v>
      </c>
      <c r="L38" s="102">
        <f t="shared" si="4"/>
        <v>1.6</v>
      </c>
    </row>
    <row r="39" spans="2:12" ht="14.45" customHeight="1" x14ac:dyDescent="0.15">
      <c r="B39" s="101" t="s">
        <v>85</v>
      </c>
      <c r="C39" s="100"/>
      <c r="D39" s="99">
        <f>SUM('【断面別】自動車交通量(B断面流入)'!D39,'【断面別】自動車交通量(B断面流出)'!D39)</f>
        <v>93</v>
      </c>
      <c r="E39" s="98">
        <f>SUM('【断面別】自動車交通量(B断面流入)'!E39,'【断面別】自動車交通量(B断面流出)'!E39)</f>
        <v>39</v>
      </c>
      <c r="F39" s="98">
        <f>SUM('【断面別】自動車交通量(B断面流入)'!F39,'【断面別】自動車交通量(B断面流出)'!F39)</f>
        <v>21</v>
      </c>
      <c r="G39" s="98">
        <f>SUM('【断面別】自動車交通量(B断面流入)'!G39,'【断面別】自動車交通量(B断面流出)'!G39)</f>
        <v>1</v>
      </c>
      <c r="H39" s="98">
        <f t="shared" si="10"/>
        <v>132</v>
      </c>
      <c r="I39" s="98">
        <f t="shared" si="11"/>
        <v>22</v>
      </c>
      <c r="J39" s="98">
        <f t="shared" si="12"/>
        <v>154</v>
      </c>
      <c r="K39" s="97">
        <f t="shared" si="3"/>
        <v>14.3</v>
      </c>
      <c r="L39" s="96">
        <f t="shared" si="4"/>
        <v>1.4</v>
      </c>
    </row>
    <row r="40" spans="2:12" ht="14.45" customHeight="1" x14ac:dyDescent="0.15">
      <c r="B40" s="101" t="s">
        <v>84</v>
      </c>
      <c r="C40" s="100"/>
      <c r="D40" s="99">
        <f>SUM('【断面別】自動車交通量(B断面流入)'!D40,'【断面別】自動車交通量(B断面流出)'!D40)</f>
        <v>121</v>
      </c>
      <c r="E40" s="98">
        <f>SUM('【断面別】自動車交通量(B断面流入)'!E40,'【断面別】自動車交通量(B断面流出)'!E40)</f>
        <v>32</v>
      </c>
      <c r="F40" s="98">
        <f>SUM('【断面別】自動車交通量(B断面流入)'!F40,'【断面別】自動車交通量(B断面流出)'!F40)</f>
        <v>14</v>
      </c>
      <c r="G40" s="98">
        <f>SUM('【断面別】自動車交通量(B断面流入)'!G40,'【断面別】自動車交通量(B断面流出)'!G40)</f>
        <v>0</v>
      </c>
      <c r="H40" s="98">
        <f t="shared" si="10"/>
        <v>153</v>
      </c>
      <c r="I40" s="98">
        <f t="shared" si="11"/>
        <v>14</v>
      </c>
      <c r="J40" s="98">
        <f t="shared" si="12"/>
        <v>167</v>
      </c>
      <c r="K40" s="97">
        <f t="shared" si="3"/>
        <v>8.4</v>
      </c>
      <c r="L40" s="96">
        <f t="shared" si="4"/>
        <v>1.6</v>
      </c>
    </row>
    <row r="41" spans="2:12" ht="14.45" customHeight="1" x14ac:dyDescent="0.15">
      <c r="B41" s="101" t="s">
        <v>83</v>
      </c>
      <c r="C41" s="100"/>
      <c r="D41" s="99">
        <f>SUM('【断面別】自動車交通量(B断面流入)'!D41,'【断面別】自動車交通量(B断面流出)'!D41)</f>
        <v>120</v>
      </c>
      <c r="E41" s="98">
        <f>SUM('【断面別】自動車交通量(B断面流入)'!E41,'【断面別】自動車交通量(B断面流出)'!E41)</f>
        <v>33</v>
      </c>
      <c r="F41" s="98">
        <f>SUM('【断面別】自動車交通量(B断面流入)'!F41,'【断面別】自動車交通量(B断面流出)'!F41)</f>
        <v>15</v>
      </c>
      <c r="G41" s="98">
        <f>SUM('【断面別】自動車交通量(B断面流入)'!G41,'【断面別】自動車交通量(B断面流出)'!G41)</f>
        <v>0</v>
      </c>
      <c r="H41" s="98">
        <f t="shared" si="10"/>
        <v>153</v>
      </c>
      <c r="I41" s="98">
        <f t="shared" si="11"/>
        <v>15</v>
      </c>
      <c r="J41" s="98">
        <f t="shared" si="12"/>
        <v>168</v>
      </c>
      <c r="K41" s="97">
        <f t="shared" si="3"/>
        <v>8.9</v>
      </c>
      <c r="L41" s="96">
        <f t="shared" si="4"/>
        <v>1.6</v>
      </c>
    </row>
    <row r="42" spans="2:12" ht="14.45" customHeight="1" x14ac:dyDescent="0.15">
      <c r="B42" s="101" t="s">
        <v>82</v>
      </c>
      <c r="C42" s="100"/>
      <c r="D42" s="99">
        <f>SUM('【断面別】自動車交通量(B断面流入)'!D42,'【断面別】自動車交通量(B断面流出)'!D42)</f>
        <v>118</v>
      </c>
      <c r="E42" s="98">
        <f>SUM('【断面別】自動車交通量(B断面流入)'!E42,'【断面別】自動車交通量(B断面流出)'!E42)</f>
        <v>34</v>
      </c>
      <c r="F42" s="98">
        <f>SUM('【断面別】自動車交通量(B断面流入)'!F42,'【断面別】自動車交通量(B断面流出)'!F42)</f>
        <v>14</v>
      </c>
      <c r="G42" s="98">
        <f>SUM('【断面別】自動車交通量(B断面流入)'!G42,'【断面別】自動車交通量(B断面流出)'!G42)</f>
        <v>0</v>
      </c>
      <c r="H42" s="98">
        <f t="shared" si="10"/>
        <v>152</v>
      </c>
      <c r="I42" s="98">
        <f t="shared" si="11"/>
        <v>14</v>
      </c>
      <c r="J42" s="98">
        <f t="shared" si="12"/>
        <v>166</v>
      </c>
      <c r="K42" s="97">
        <f t="shared" si="3"/>
        <v>8.4</v>
      </c>
      <c r="L42" s="96">
        <f t="shared" si="4"/>
        <v>1.5</v>
      </c>
    </row>
    <row r="43" spans="2:12" ht="14.45" customHeight="1" x14ac:dyDescent="0.15">
      <c r="B43" s="95" t="s">
        <v>177</v>
      </c>
      <c r="C43" s="94"/>
      <c r="D43" s="93">
        <f>SUM('【断面別】自動車交通量(B断面流入)'!D43,'【断面別】自動車交通量(B断面流出)'!D43)</f>
        <v>128</v>
      </c>
      <c r="E43" s="92">
        <f>SUM('【断面別】自動車交通量(B断面流入)'!E43,'【断面別】自動車交通量(B断面流出)'!E43)</f>
        <v>34</v>
      </c>
      <c r="F43" s="92">
        <f>SUM('【断面別】自動車交通量(B断面流入)'!F43,'【断面別】自動車交通量(B断面流出)'!F43)</f>
        <v>12</v>
      </c>
      <c r="G43" s="92">
        <f>SUM('【断面別】自動車交通量(B断面流入)'!G43,'【断面別】自動車交通量(B断面流出)'!G43)</f>
        <v>2</v>
      </c>
      <c r="H43" s="92">
        <f t="shared" si="10"/>
        <v>162</v>
      </c>
      <c r="I43" s="92">
        <f t="shared" si="11"/>
        <v>14</v>
      </c>
      <c r="J43" s="92">
        <f t="shared" si="12"/>
        <v>176</v>
      </c>
      <c r="K43" s="91">
        <f t="shared" si="3"/>
        <v>8</v>
      </c>
      <c r="L43" s="90">
        <f t="shared" si="4"/>
        <v>1.6</v>
      </c>
    </row>
    <row r="44" spans="2:12" ht="14.45" customHeight="1" thickBot="1" x14ac:dyDescent="0.2">
      <c r="B44" s="89" t="s">
        <v>80</v>
      </c>
      <c r="C44" s="88"/>
      <c r="D44" s="87">
        <f t="shared" ref="D44:J44" si="13">SUBTOTAL(9,D38:D43)</f>
        <v>680</v>
      </c>
      <c r="E44" s="86">
        <f t="shared" si="13"/>
        <v>215</v>
      </c>
      <c r="F44" s="86">
        <f t="shared" si="13"/>
        <v>105</v>
      </c>
      <c r="G44" s="86">
        <f t="shared" si="13"/>
        <v>3</v>
      </c>
      <c r="H44" s="86">
        <f t="shared" si="13"/>
        <v>895</v>
      </c>
      <c r="I44" s="86">
        <f t="shared" si="13"/>
        <v>108</v>
      </c>
      <c r="J44" s="86">
        <f t="shared" si="13"/>
        <v>1003</v>
      </c>
      <c r="K44" s="85">
        <f t="shared" si="3"/>
        <v>10.8</v>
      </c>
      <c r="L44" s="84">
        <f t="shared" si="4"/>
        <v>9.4</v>
      </c>
    </row>
    <row r="45" spans="2:12" ht="14.45" customHeight="1" thickTop="1" x14ac:dyDescent="0.15">
      <c r="B45" s="107" t="s">
        <v>79</v>
      </c>
      <c r="C45" s="106"/>
      <c r="D45" s="105">
        <f>SUM('【断面別】自動車交通量(B断面流入)'!D45,'【断面別】自動車交通量(B断面流出)'!D45)</f>
        <v>162</v>
      </c>
      <c r="E45" s="104">
        <f>SUM('【断面別】自動車交通量(B断面流入)'!E45,'【断面別】自動車交通量(B断面流出)'!E45)</f>
        <v>33</v>
      </c>
      <c r="F45" s="104">
        <f>SUM('【断面別】自動車交通量(B断面流入)'!F45,'【断面別】自動車交通量(B断面流出)'!F45)</f>
        <v>13</v>
      </c>
      <c r="G45" s="104">
        <f>SUM('【断面別】自動車交通量(B断面流入)'!G45,'【断面別】自動車交通量(B断面流出)'!G45)</f>
        <v>0</v>
      </c>
      <c r="H45" s="104">
        <f t="shared" ref="H45:H50" si="14">SUM(D45:E45)</f>
        <v>195</v>
      </c>
      <c r="I45" s="104">
        <f t="shared" ref="I45:I50" si="15">SUM(F45:G45)</f>
        <v>13</v>
      </c>
      <c r="J45" s="104">
        <f t="shared" ref="J45:J50" si="16">SUM(H45:I45)</f>
        <v>208</v>
      </c>
      <c r="K45" s="103">
        <f t="shared" si="3"/>
        <v>6.3</v>
      </c>
      <c r="L45" s="102">
        <f t="shared" si="4"/>
        <v>1.9</v>
      </c>
    </row>
    <row r="46" spans="2:12" ht="14.45" customHeight="1" x14ac:dyDescent="0.15">
      <c r="B46" s="101" t="s">
        <v>78</v>
      </c>
      <c r="C46" s="100"/>
      <c r="D46" s="99">
        <f>SUM('【断面別】自動車交通量(B断面流入)'!D46,'【断面別】自動車交通量(B断面流出)'!D46)</f>
        <v>135</v>
      </c>
      <c r="E46" s="98">
        <f>SUM('【断面別】自動車交通量(B断面流入)'!E46,'【断面別】自動車交通量(B断面流出)'!E46)</f>
        <v>27</v>
      </c>
      <c r="F46" s="98">
        <f>SUM('【断面別】自動車交通量(B断面流入)'!F46,'【断面別】自動車交通量(B断面流出)'!F46)</f>
        <v>15</v>
      </c>
      <c r="G46" s="98">
        <f>SUM('【断面別】自動車交通量(B断面流入)'!G46,'【断面別】自動車交通量(B断面流出)'!G46)</f>
        <v>1</v>
      </c>
      <c r="H46" s="98">
        <f t="shared" si="14"/>
        <v>162</v>
      </c>
      <c r="I46" s="98">
        <f t="shared" si="15"/>
        <v>16</v>
      </c>
      <c r="J46" s="98">
        <f t="shared" si="16"/>
        <v>178</v>
      </c>
      <c r="K46" s="97">
        <f t="shared" si="3"/>
        <v>9</v>
      </c>
      <c r="L46" s="96">
        <f t="shared" si="4"/>
        <v>1.7</v>
      </c>
    </row>
    <row r="47" spans="2:12" ht="14.45" customHeight="1" x14ac:dyDescent="0.15">
      <c r="B47" s="101" t="s">
        <v>77</v>
      </c>
      <c r="C47" s="100"/>
      <c r="D47" s="99">
        <f>SUM('【断面別】自動車交通量(B断面流入)'!D47,'【断面別】自動車交通量(B断面流出)'!D47)</f>
        <v>152</v>
      </c>
      <c r="E47" s="98">
        <f>SUM('【断面別】自動車交通量(B断面流入)'!E47,'【断面別】自動車交通量(B断面流出)'!E47)</f>
        <v>26</v>
      </c>
      <c r="F47" s="98">
        <f>SUM('【断面別】自動車交通量(B断面流入)'!F47,'【断面別】自動車交通量(B断面流出)'!F47)</f>
        <v>5</v>
      </c>
      <c r="G47" s="98">
        <f>SUM('【断面別】自動車交通量(B断面流入)'!G47,'【断面別】自動車交通量(B断面流出)'!G47)</f>
        <v>0</v>
      </c>
      <c r="H47" s="98">
        <f t="shared" si="14"/>
        <v>178</v>
      </c>
      <c r="I47" s="98">
        <f t="shared" si="15"/>
        <v>5</v>
      </c>
      <c r="J47" s="98">
        <f t="shared" si="16"/>
        <v>183</v>
      </c>
      <c r="K47" s="97">
        <f t="shared" si="3"/>
        <v>2.7</v>
      </c>
      <c r="L47" s="96">
        <f t="shared" si="4"/>
        <v>1.7</v>
      </c>
    </row>
    <row r="48" spans="2:12" ht="14.45" customHeight="1" x14ac:dyDescent="0.15">
      <c r="B48" s="101" t="s">
        <v>76</v>
      </c>
      <c r="C48" s="100"/>
      <c r="D48" s="99">
        <f>SUM('【断面別】自動車交通量(B断面流入)'!D48,'【断面別】自動車交通量(B断面流出)'!D48)</f>
        <v>156</v>
      </c>
      <c r="E48" s="98">
        <f>SUM('【断面別】自動車交通量(B断面流入)'!E48,'【断面別】自動車交通量(B断面流出)'!E48)</f>
        <v>27</v>
      </c>
      <c r="F48" s="98">
        <f>SUM('【断面別】自動車交通量(B断面流入)'!F48,'【断面別】自動車交通量(B断面流出)'!F48)</f>
        <v>14</v>
      </c>
      <c r="G48" s="98">
        <f>SUM('【断面別】自動車交通量(B断面流入)'!G48,'【断面別】自動車交通量(B断面流出)'!G48)</f>
        <v>0</v>
      </c>
      <c r="H48" s="98">
        <f t="shared" si="14"/>
        <v>183</v>
      </c>
      <c r="I48" s="98">
        <f t="shared" si="15"/>
        <v>14</v>
      </c>
      <c r="J48" s="98">
        <f t="shared" si="16"/>
        <v>197</v>
      </c>
      <c r="K48" s="97">
        <f t="shared" si="3"/>
        <v>7.1</v>
      </c>
      <c r="L48" s="96">
        <f t="shared" si="4"/>
        <v>1.8</v>
      </c>
    </row>
    <row r="49" spans="2:13" ht="14.45" customHeight="1" x14ac:dyDescent="0.15">
      <c r="B49" s="101" t="s">
        <v>75</v>
      </c>
      <c r="C49" s="100"/>
      <c r="D49" s="99">
        <f>SUM('【断面別】自動車交通量(B断面流入)'!D49,'【断面別】自動車交通量(B断面流出)'!D49)</f>
        <v>106</v>
      </c>
      <c r="E49" s="98">
        <f>SUM('【断面別】自動車交通量(B断面流入)'!E49,'【断面別】自動車交通量(B断面流出)'!E49)</f>
        <v>23</v>
      </c>
      <c r="F49" s="98">
        <f>SUM('【断面別】自動車交通量(B断面流入)'!F49,'【断面別】自動車交通量(B断面流出)'!F49)</f>
        <v>13</v>
      </c>
      <c r="G49" s="98">
        <f>SUM('【断面別】自動車交通量(B断面流入)'!G49,'【断面別】自動車交通量(B断面流出)'!G49)</f>
        <v>0</v>
      </c>
      <c r="H49" s="98">
        <f t="shared" si="14"/>
        <v>129</v>
      </c>
      <c r="I49" s="98">
        <f t="shared" si="15"/>
        <v>13</v>
      </c>
      <c r="J49" s="98">
        <f t="shared" si="16"/>
        <v>142</v>
      </c>
      <c r="K49" s="97">
        <f t="shared" si="3"/>
        <v>9.1999999999999993</v>
      </c>
      <c r="L49" s="96">
        <f t="shared" si="4"/>
        <v>1.3</v>
      </c>
    </row>
    <row r="50" spans="2:13" ht="14.45" customHeight="1" x14ac:dyDescent="0.15">
      <c r="B50" s="95" t="s">
        <v>176</v>
      </c>
      <c r="C50" s="94"/>
      <c r="D50" s="93">
        <f>SUM('【断面別】自動車交通量(B断面流入)'!D50,'【断面別】自動車交通量(B断面流出)'!D50)</f>
        <v>109</v>
      </c>
      <c r="E50" s="92">
        <f>SUM('【断面別】自動車交通量(B断面流入)'!E50,'【断面別】自動車交通量(B断面流出)'!E50)</f>
        <v>17</v>
      </c>
      <c r="F50" s="92">
        <f>SUM('【断面別】自動車交通量(B断面流入)'!F50,'【断面別】自動車交通量(B断面流出)'!F50)</f>
        <v>13</v>
      </c>
      <c r="G50" s="92">
        <f>SUM('【断面別】自動車交通量(B断面流入)'!G50,'【断面別】自動車交通量(B断面流出)'!G50)</f>
        <v>0</v>
      </c>
      <c r="H50" s="92">
        <f t="shared" si="14"/>
        <v>126</v>
      </c>
      <c r="I50" s="92">
        <f t="shared" si="15"/>
        <v>13</v>
      </c>
      <c r="J50" s="92">
        <f t="shared" si="16"/>
        <v>139</v>
      </c>
      <c r="K50" s="91">
        <f t="shared" si="3"/>
        <v>9.4</v>
      </c>
      <c r="L50" s="90">
        <f t="shared" si="4"/>
        <v>1.3</v>
      </c>
    </row>
    <row r="51" spans="2:13" ht="14.45" customHeight="1" thickBot="1" x14ac:dyDescent="0.2">
      <c r="B51" s="89" t="s">
        <v>73</v>
      </c>
      <c r="C51" s="88"/>
      <c r="D51" s="87">
        <f t="shared" ref="D51:J51" si="17">SUBTOTAL(9,D45:D50)</f>
        <v>820</v>
      </c>
      <c r="E51" s="86">
        <f t="shared" si="17"/>
        <v>153</v>
      </c>
      <c r="F51" s="86">
        <f t="shared" si="17"/>
        <v>73</v>
      </c>
      <c r="G51" s="86">
        <f t="shared" si="17"/>
        <v>1</v>
      </c>
      <c r="H51" s="86">
        <f t="shared" si="17"/>
        <v>973</v>
      </c>
      <c r="I51" s="86">
        <f t="shared" si="17"/>
        <v>74</v>
      </c>
      <c r="J51" s="86">
        <f t="shared" si="17"/>
        <v>1047</v>
      </c>
      <c r="K51" s="85">
        <f t="shared" si="3"/>
        <v>7.1</v>
      </c>
      <c r="L51" s="84">
        <f t="shared" si="4"/>
        <v>9.8000000000000007</v>
      </c>
    </row>
    <row r="52" spans="2:13" ht="14.45" customHeight="1" thickTop="1" x14ac:dyDescent="0.15">
      <c r="B52" s="83" t="s">
        <v>13</v>
      </c>
      <c r="C52" s="82"/>
      <c r="D52" s="81">
        <f t="shared" ref="D52:J52" si="18">SUBTOTAL(9,D16:D51)</f>
        <v>7040</v>
      </c>
      <c r="E52" s="80">
        <f t="shared" si="18"/>
        <v>1865</v>
      </c>
      <c r="F52" s="80">
        <f t="shared" si="18"/>
        <v>1780</v>
      </c>
      <c r="G52" s="80">
        <f t="shared" si="18"/>
        <v>31</v>
      </c>
      <c r="H52" s="80">
        <f t="shared" si="18"/>
        <v>8905</v>
      </c>
      <c r="I52" s="80">
        <f t="shared" si="18"/>
        <v>1811</v>
      </c>
      <c r="J52" s="80">
        <f t="shared" si="18"/>
        <v>10716</v>
      </c>
      <c r="K52" s="79">
        <f t="shared" si="3"/>
        <v>16.899999999999999</v>
      </c>
      <c r="L52" s="78">
        <f t="shared" si="4"/>
        <v>100</v>
      </c>
    </row>
    <row r="53" spans="2:13" ht="15" customHeight="1" x14ac:dyDescent="0.15">
      <c r="B53" s="77"/>
      <c r="C53" s="77"/>
      <c r="D53" s="76"/>
      <c r="E53" s="76"/>
      <c r="F53" s="76"/>
      <c r="G53" s="76"/>
      <c r="H53" s="76"/>
      <c r="I53" s="76"/>
      <c r="J53" s="76"/>
      <c r="K53" s="75"/>
      <c r="L53" s="75"/>
    </row>
    <row r="54" spans="2:13" ht="16.5" customHeight="1" x14ac:dyDescent="0.15">
      <c r="B54" s="74"/>
      <c r="C54" s="73"/>
      <c r="D54" s="73"/>
      <c r="E54" s="73"/>
      <c r="F54" s="73"/>
      <c r="G54" s="73"/>
      <c r="H54" s="73"/>
      <c r="I54" s="73"/>
      <c r="J54" s="73"/>
      <c r="K54" s="73"/>
      <c r="L54" s="73"/>
      <c r="M54" s="73"/>
    </row>
  </sheetData>
  <mergeCells count="2">
    <mergeCell ref="G4:G10"/>
    <mergeCell ref="D14:L14"/>
  </mergeCells>
  <phoneticPr fontId="1"/>
  <printOptions horizontalCentered="1"/>
  <pageMargins left="0.78740157480314965" right="0.78740157480314965" top="0.78740157480314965" bottom="0.70866141732283472" header="0.31496062992125984" footer="0.31496062992125984"/>
  <pageSetup paperSize="9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N54"/>
  <sheetViews>
    <sheetView showGridLines="0" zoomScaleNormal="100" zoomScaleSheetLayoutView="100" workbookViewId="0">
      <selection activeCell="D9" sqref="D9"/>
    </sheetView>
  </sheetViews>
  <sheetFormatPr defaultColWidth="8" defaultRowHeight="16.5" customHeight="1" x14ac:dyDescent="0.15"/>
  <cols>
    <col min="1" max="1" width="2.5" style="71" customWidth="1"/>
    <col min="2" max="2" width="5.5" style="72" customWidth="1"/>
    <col min="3" max="3" width="5.5" style="71" customWidth="1"/>
    <col min="4" max="12" width="8" style="71" customWidth="1"/>
    <col min="13" max="250" width="7.5" style="71" customWidth="1"/>
    <col min="251" max="16384" width="8" style="71"/>
  </cols>
  <sheetData>
    <row r="2" spans="2:14" ht="18" customHeight="1" x14ac:dyDescent="0.15">
      <c r="B2" s="140" t="s">
        <v>120</v>
      </c>
      <c r="G2" s="139"/>
      <c r="H2" s="138"/>
      <c r="I2" s="137"/>
      <c r="J2" s="137"/>
      <c r="K2" s="137"/>
      <c r="L2" s="136"/>
      <c r="M2" s="135"/>
    </row>
    <row r="3" spans="2:14" ht="14.45" customHeight="1" x14ac:dyDescent="0.15">
      <c r="B3" s="71"/>
      <c r="G3" s="134"/>
      <c r="H3" s="130"/>
      <c r="I3" s="73"/>
      <c r="J3" s="73"/>
      <c r="K3" s="73"/>
      <c r="L3" s="129"/>
    </row>
    <row r="4" spans="2:14" ht="14.45" customHeight="1" x14ac:dyDescent="0.15">
      <c r="B4" s="71"/>
      <c r="G4" s="216" t="s">
        <v>119</v>
      </c>
      <c r="H4" s="130"/>
      <c r="I4" s="73"/>
      <c r="J4" s="73"/>
      <c r="K4" s="73"/>
      <c r="L4" s="129"/>
    </row>
    <row r="5" spans="2:14" ht="14.45" customHeight="1" x14ac:dyDescent="0.15">
      <c r="B5" s="128" t="s">
        <v>118</v>
      </c>
      <c r="C5" s="128"/>
      <c r="D5" s="128" t="s">
        <v>117</v>
      </c>
      <c r="G5" s="216"/>
      <c r="H5" s="130"/>
      <c r="I5" s="73"/>
      <c r="J5" s="73"/>
      <c r="K5" s="73"/>
      <c r="L5" s="129"/>
    </row>
    <row r="6" spans="2:14" ht="14.45" customHeight="1" x14ac:dyDescent="0.15">
      <c r="B6" s="128"/>
      <c r="C6" s="128"/>
      <c r="D6" s="132" t="s">
        <v>116</v>
      </c>
      <c r="G6" s="216"/>
      <c r="H6" s="130"/>
      <c r="I6" s="73"/>
      <c r="J6" s="73"/>
      <c r="K6" s="73"/>
      <c r="L6" s="129"/>
    </row>
    <row r="7" spans="2:14" ht="14.45" customHeight="1" x14ac:dyDescent="0.15">
      <c r="B7" s="128"/>
      <c r="C7" s="128"/>
      <c r="D7" s="128"/>
      <c r="G7" s="216"/>
      <c r="H7" s="130"/>
      <c r="I7" s="73"/>
      <c r="J7" s="73"/>
      <c r="K7" s="73"/>
      <c r="L7" s="129"/>
    </row>
    <row r="8" spans="2:14" ht="14.45" customHeight="1" x14ac:dyDescent="0.15">
      <c r="B8" s="128" t="s">
        <v>115</v>
      </c>
      <c r="C8" s="128"/>
      <c r="D8" s="128" t="s">
        <v>239</v>
      </c>
      <c r="G8" s="216"/>
      <c r="H8" s="130"/>
      <c r="I8" s="73"/>
      <c r="J8" s="73"/>
      <c r="K8" s="73"/>
      <c r="L8" s="129"/>
    </row>
    <row r="9" spans="2:14" ht="14.45" customHeight="1" x14ac:dyDescent="0.15">
      <c r="B9" s="133"/>
      <c r="C9" s="128"/>
      <c r="D9" s="132" t="s">
        <v>114</v>
      </c>
      <c r="G9" s="216"/>
      <c r="H9" s="130"/>
      <c r="I9" s="73"/>
      <c r="J9" s="73"/>
      <c r="K9" s="73"/>
      <c r="L9" s="129"/>
    </row>
    <row r="10" spans="2:14" ht="14.45" customHeight="1" x14ac:dyDescent="0.15">
      <c r="B10" s="128"/>
      <c r="C10" s="128"/>
      <c r="D10" s="128"/>
      <c r="G10" s="216"/>
      <c r="H10" s="130"/>
      <c r="I10" s="73"/>
      <c r="J10" s="73"/>
      <c r="K10" s="73"/>
      <c r="L10" s="129"/>
    </row>
    <row r="11" spans="2:14" ht="14.45" customHeight="1" x14ac:dyDescent="0.15">
      <c r="B11" s="128" t="s">
        <v>113</v>
      </c>
      <c r="C11" s="128"/>
      <c r="D11" s="128" t="s">
        <v>27</v>
      </c>
      <c r="G11" s="131"/>
      <c r="H11" s="130"/>
      <c r="I11" s="73"/>
      <c r="J11" s="73"/>
      <c r="K11" s="73"/>
      <c r="L11" s="129"/>
      <c r="N11" s="73"/>
    </row>
    <row r="12" spans="2:14" ht="14.45" customHeight="1" x14ac:dyDescent="0.15">
      <c r="B12" s="128"/>
      <c r="C12" s="128"/>
      <c r="D12" s="128"/>
      <c r="G12" s="127"/>
      <c r="H12" s="126"/>
      <c r="I12" s="125"/>
      <c r="J12" s="125"/>
      <c r="K12" s="125"/>
      <c r="L12" s="124"/>
      <c r="N12" s="73"/>
    </row>
    <row r="13" spans="2:14" ht="14.45" customHeight="1" x14ac:dyDescent="0.15">
      <c r="L13" s="123" t="s">
        <v>112</v>
      </c>
      <c r="N13" s="73"/>
    </row>
    <row r="14" spans="2:14" ht="28.9" customHeight="1" x14ac:dyDescent="0.15">
      <c r="B14" s="122"/>
      <c r="C14" s="121" t="s">
        <v>111</v>
      </c>
      <c r="D14" s="217" t="s">
        <v>195</v>
      </c>
      <c r="E14" s="218"/>
      <c r="F14" s="218"/>
      <c r="G14" s="218"/>
      <c r="H14" s="218"/>
      <c r="I14" s="218"/>
      <c r="J14" s="218"/>
      <c r="K14" s="218"/>
      <c r="L14" s="219"/>
    </row>
    <row r="15" spans="2:14" ht="28.9" customHeight="1" x14ac:dyDescent="0.15">
      <c r="B15" s="120" t="s">
        <v>110</v>
      </c>
      <c r="C15" s="119" t="s">
        <v>109</v>
      </c>
      <c r="D15" s="118" t="s">
        <v>18</v>
      </c>
      <c r="E15" s="117" t="s">
        <v>19</v>
      </c>
      <c r="F15" s="117" t="s">
        <v>20</v>
      </c>
      <c r="G15" s="117" t="s">
        <v>10</v>
      </c>
      <c r="H15" s="117" t="s">
        <v>21</v>
      </c>
      <c r="I15" s="117" t="s">
        <v>22</v>
      </c>
      <c r="J15" s="117" t="s">
        <v>23</v>
      </c>
      <c r="K15" s="117" t="s">
        <v>24</v>
      </c>
      <c r="L15" s="116" t="s">
        <v>25</v>
      </c>
    </row>
    <row r="16" spans="2:14" ht="14.45" customHeight="1" x14ac:dyDescent="0.15">
      <c r="B16" s="107" t="s">
        <v>192</v>
      </c>
      <c r="C16" s="106"/>
      <c r="D16" s="105">
        <f>SUM('【方向別】自動車交通量(7)'!D16,'【方向別】自動車交通量(8)'!D16,'【方向別】自動車交通量(9)'!D16)</f>
        <v>54</v>
      </c>
      <c r="E16" s="104">
        <f>SUM('【方向別】自動車交通量(7)'!E16,'【方向別】自動車交通量(8)'!E16,'【方向別】自動車交通量(9)'!E16)</f>
        <v>10</v>
      </c>
      <c r="F16" s="104">
        <f>SUM('【方向別】自動車交通量(7)'!F16,'【方向別】自動車交通量(8)'!F16,'【方向別】自動車交通量(9)'!F16)</f>
        <v>2</v>
      </c>
      <c r="G16" s="104">
        <f>SUM('【方向別】自動車交通量(7)'!G16,'【方向別】自動車交通量(8)'!G16,'【方向別】自動車交通量(9)'!G16)</f>
        <v>0</v>
      </c>
      <c r="H16" s="104">
        <f t="shared" ref="H16:H21" si="0">SUM(D16:E16)</f>
        <v>64</v>
      </c>
      <c r="I16" s="104">
        <f t="shared" ref="I16:I21" si="1">SUM(F16:G16)</f>
        <v>2</v>
      </c>
      <c r="J16" s="104">
        <f t="shared" ref="J16:J21" si="2">SUM(H16:I16)</f>
        <v>66</v>
      </c>
      <c r="K16" s="103">
        <f t="shared" ref="K16:K52" si="3">IF(J16=0,0,ROUND(I16/J16*100,1))</f>
        <v>3</v>
      </c>
      <c r="L16" s="102">
        <f t="shared" ref="L16:L52" si="4">IF(J16=0,0,ROUND(J16/$J$52*100,1))</f>
        <v>2.2000000000000002</v>
      </c>
    </row>
    <row r="17" spans="2:12" ht="14.45" customHeight="1" x14ac:dyDescent="0.15">
      <c r="B17" s="101" t="s">
        <v>191</v>
      </c>
      <c r="C17" s="100"/>
      <c r="D17" s="99">
        <f>SUM('【方向別】自動車交通量(7)'!D17,'【方向別】自動車交通量(8)'!D17,'【方向別】自動車交通量(9)'!D17)</f>
        <v>36</v>
      </c>
      <c r="E17" s="98">
        <f>SUM('【方向別】自動車交通量(7)'!E17,'【方向別】自動車交通量(8)'!E17,'【方向別】自動車交通量(9)'!E17)</f>
        <v>6</v>
      </c>
      <c r="F17" s="98">
        <f>SUM('【方向別】自動車交通量(7)'!F17,'【方向別】自動車交通量(8)'!F17,'【方向別】自動車交通量(9)'!F17)</f>
        <v>5</v>
      </c>
      <c r="G17" s="98">
        <f>SUM('【方向別】自動車交通量(7)'!G17,'【方向別】自動車交通量(8)'!G17,'【方向別】自動車交通量(9)'!G17)</f>
        <v>1</v>
      </c>
      <c r="H17" s="98">
        <f t="shared" si="0"/>
        <v>42</v>
      </c>
      <c r="I17" s="98">
        <f t="shared" si="1"/>
        <v>6</v>
      </c>
      <c r="J17" s="98">
        <f t="shared" si="2"/>
        <v>48</v>
      </c>
      <c r="K17" s="97">
        <f t="shared" si="3"/>
        <v>12.5</v>
      </c>
      <c r="L17" s="96">
        <f t="shared" si="4"/>
        <v>1.6</v>
      </c>
    </row>
    <row r="18" spans="2:12" ht="14.45" customHeight="1" x14ac:dyDescent="0.15">
      <c r="B18" s="101" t="s">
        <v>190</v>
      </c>
      <c r="C18" s="100"/>
      <c r="D18" s="99">
        <f>SUM('【方向別】自動車交通量(7)'!D18,'【方向別】自動車交通量(8)'!D18,'【方向別】自動車交通量(9)'!D18)</f>
        <v>39</v>
      </c>
      <c r="E18" s="98">
        <f>SUM('【方向別】自動車交通量(7)'!E18,'【方向別】自動車交通量(8)'!E18,'【方向別】自動車交通量(9)'!E18)</f>
        <v>14</v>
      </c>
      <c r="F18" s="98">
        <f>SUM('【方向別】自動車交通量(7)'!F18,'【方向別】自動車交通量(8)'!F18,'【方向別】自動車交通量(9)'!F18)</f>
        <v>2</v>
      </c>
      <c r="G18" s="98">
        <f>SUM('【方向別】自動車交通量(7)'!G18,'【方向別】自動車交通量(8)'!G18,'【方向別】自動車交通量(9)'!G18)</f>
        <v>0</v>
      </c>
      <c r="H18" s="98">
        <f t="shared" si="0"/>
        <v>53</v>
      </c>
      <c r="I18" s="98">
        <f t="shared" si="1"/>
        <v>2</v>
      </c>
      <c r="J18" s="98">
        <f t="shared" si="2"/>
        <v>55</v>
      </c>
      <c r="K18" s="97">
        <f t="shared" si="3"/>
        <v>3.6</v>
      </c>
      <c r="L18" s="96">
        <f t="shared" si="4"/>
        <v>1.8</v>
      </c>
    </row>
    <row r="19" spans="2:12" ht="14.45" customHeight="1" x14ac:dyDescent="0.15">
      <c r="B19" s="101" t="s">
        <v>189</v>
      </c>
      <c r="C19" s="100"/>
      <c r="D19" s="99">
        <f>SUM('【方向別】自動車交通量(7)'!D19,'【方向別】自動車交通量(8)'!D19,'【方向別】自動車交通量(9)'!D19)</f>
        <v>47</v>
      </c>
      <c r="E19" s="98">
        <f>SUM('【方向別】自動車交通量(7)'!E19,'【方向別】自動車交通量(8)'!E19,'【方向別】自動車交通量(9)'!E19)</f>
        <v>6</v>
      </c>
      <c r="F19" s="98">
        <f>SUM('【方向別】自動車交通量(7)'!F19,'【方向別】自動車交通量(8)'!F19,'【方向別】自動車交通量(9)'!F19)</f>
        <v>0</v>
      </c>
      <c r="G19" s="98">
        <f>SUM('【方向別】自動車交通量(7)'!G19,'【方向別】自動車交通量(8)'!G19,'【方向別】自動車交通量(9)'!G19)</f>
        <v>0</v>
      </c>
      <c r="H19" s="98">
        <f t="shared" si="0"/>
        <v>53</v>
      </c>
      <c r="I19" s="98">
        <f t="shared" si="1"/>
        <v>0</v>
      </c>
      <c r="J19" s="98">
        <f t="shared" si="2"/>
        <v>53</v>
      </c>
      <c r="K19" s="97">
        <f t="shared" si="3"/>
        <v>0</v>
      </c>
      <c r="L19" s="96">
        <f t="shared" si="4"/>
        <v>1.7</v>
      </c>
    </row>
    <row r="20" spans="2:12" ht="14.45" customHeight="1" x14ac:dyDescent="0.15">
      <c r="B20" s="101" t="s">
        <v>188</v>
      </c>
      <c r="C20" s="100"/>
      <c r="D20" s="99">
        <f>SUM('【方向別】自動車交通量(7)'!D20,'【方向別】自動車交通量(8)'!D20,'【方向別】自動車交通量(9)'!D20)</f>
        <v>59</v>
      </c>
      <c r="E20" s="98">
        <f>SUM('【方向別】自動車交通量(7)'!E20,'【方向別】自動車交通量(8)'!E20,'【方向別】自動車交通量(9)'!E20)</f>
        <v>19</v>
      </c>
      <c r="F20" s="98">
        <f>SUM('【方向別】自動車交通量(7)'!F20,'【方向別】自動車交通量(8)'!F20,'【方向別】自動車交通量(9)'!F20)</f>
        <v>6</v>
      </c>
      <c r="G20" s="98">
        <f>SUM('【方向別】自動車交通量(7)'!G20,'【方向別】自動車交通量(8)'!G20,'【方向別】自動車交通量(9)'!G20)</f>
        <v>0</v>
      </c>
      <c r="H20" s="98">
        <f t="shared" si="0"/>
        <v>78</v>
      </c>
      <c r="I20" s="98">
        <f t="shared" si="1"/>
        <v>6</v>
      </c>
      <c r="J20" s="98">
        <f t="shared" si="2"/>
        <v>84</v>
      </c>
      <c r="K20" s="97">
        <f t="shared" si="3"/>
        <v>7.1</v>
      </c>
      <c r="L20" s="96">
        <f t="shared" si="4"/>
        <v>2.7</v>
      </c>
    </row>
    <row r="21" spans="2:12" ht="14.45" customHeight="1" x14ac:dyDescent="0.15">
      <c r="B21" s="95" t="s">
        <v>187</v>
      </c>
      <c r="C21" s="94"/>
      <c r="D21" s="93">
        <f>SUM('【方向別】自動車交通量(7)'!D21,'【方向別】自動車交通量(8)'!D21,'【方向別】自動車交通量(9)'!D21)</f>
        <v>36</v>
      </c>
      <c r="E21" s="92">
        <f>SUM('【方向別】自動車交通量(7)'!E21,'【方向別】自動車交通量(8)'!E21,'【方向別】自動車交通量(9)'!E21)</f>
        <v>8</v>
      </c>
      <c r="F21" s="92">
        <f>SUM('【方向別】自動車交通量(7)'!F21,'【方向別】自動車交通量(8)'!F21,'【方向別】自動車交通量(9)'!F21)</f>
        <v>2</v>
      </c>
      <c r="G21" s="92">
        <f>SUM('【方向別】自動車交通量(7)'!G21,'【方向別】自動車交通量(8)'!G21,'【方向別】自動車交通量(9)'!G21)</f>
        <v>0</v>
      </c>
      <c r="H21" s="92">
        <f t="shared" si="0"/>
        <v>44</v>
      </c>
      <c r="I21" s="92">
        <f t="shared" si="1"/>
        <v>2</v>
      </c>
      <c r="J21" s="92">
        <f t="shared" si="2"/>
        <v>46</v>
      </c>
      <c r="K21" s="91">
        <f t="shared" si="3"/>
        <v>4.3</v>
      </c>
      <c r="L21" s="90">
        <f t="shared" si="4"/>
        <v>1.5</v>
      </c>
    </row>
    <row r="22" spans="2:12" ht="14.45" customHeight="1" thickBot="1" x14ac:dyDescent="0.2">
      <c r="B22" s="89" t="s">
        <v>102</v>
      </c>
      <c r="C22" s="88"/>
      <c r="D22" s="87">
        <f t="shared" ref="D22:J22" si="5">SUBTOTAL(9,D16:D21)</f>
        <v>271</v>
      </c>
      <c r="E22" s="86">
        <f t="shared" si="5"/>
        <v>63</v>
      </c>
      <c r="F22" s="86">
        <f t="shared" si="5"/>
        <v>17</v>
      </c>
      <c r="G22" s="86">
        <f t="shared" si="5"/>
        <v>1</v>
      </c>
      <c r="H22" s="86">
        <f t="shared" si="5"/>
        <v>334</v>
      </c>
      <c r="I22" s="86">
        <f t="shared" si="5"/>
        <v>18</v>
      </c>
      <c r="J22" s="86">
        <f t="shared" si="5"/>
        <v>352</v>
      </c>
      <c r="K22" s="85">
        <f t="shared" si="3"/>
        <v>5.0999999999999996</v>
      </c>
      <c r="L22" s="84">
        <f t="shared" si="4"/>
        <v>11.5</v>
      </c>
    </row>
    <row r="23" spans="2:12" ht="14.45" customHeight="1" thickTop="1" x14ac:dyDescent="0.15">
      <c r="B23" s="107" t="s">
        <v>101</v>
      </c>
      <c r="C23" s="106"/>
      <c r="D23" s="105">
        <f>SUM('【方向別】自動車交通量(7)'!D23,'【方向別】自動車交通量(8)'!D23,'【方向別】自動車交通量(9)'!D23)</f>
        <v>45</v>
      </c>
      <c r="E23" s="104">
        <f>SUM('【方向別】自動車交通量(7)'!E23,'【方向別】自動車交通量(8)'!E23,'【方向別】自動車交通量(9)'!E23)</f>
        <v>13</v>
      </c>
      <c r="F23" s="104">
        <f>SUM('【方向別】自動車交通量(7)'!F23,'【方向別】自動車交通量(8)'!F23,'【方向別】自動車交通量(9)'!F23)</f>
        <v>2</v>
      </c>
      <c r="G23" s="104">
        <f>SUM('【方向別】自動車交通量(7)'!G23,'【方向別】自動車交通量(8)'!G23,'【方向別】自動車交通量(9)'!G23)</f>
        <v>0</v>
      </c>
      <c r="H23" s="104">
        <f t="shared" ref="H23:H28" si="6">SUM(D23:E23)</f>
        <v>58</v>
      </c>
      <c r="I23" s="104">
        <f t="shared" ref="I23:I28" si="7">SUM(F23:G23)</f>
        <v>2</v>
      </c>
      <c r="J23" s="104">
        <f t="shared" ref="J23:J28" si="8">SUM(H23:I23)</f>
        <v>60</v>
      </c>
      <c r="K23" s="103">
        <f t="shared" si="3"/>
        <v>3.3</v>
      </c>
      <c r="L23" s="102">
        <f t="shared" si="4"/>
        <v>2</v>
      </c>
    </row>
    <row r="24" spans="2:12" ht="14.45" customHeight="1" x14ac:dyDescent="0.15">
      <c r="B24" s="101" t="s">
        <v>100</v>
      </c>
      <c r="C24" s="100"/>
      <c r="D24" s="99">
        <f>SUM('【方向別】自動車交通量(7)'!D24,'【方向別】自動車交通量(8)'!D24,'【方向別】自動車交通量(9)'!D24)</f>
        <v>60</v>
      </c>
      <c r="E24" s="98">
        <f>SUM('【方向別】自動車交通量(7)'!E24,'【方向別】自動車交通量(8)'!E24,'【方向別】自動車交通量(9)'!E24)</f>
        <v>14</v>
      </c>
      <c r="F24" s="98">
        <f>SUM('【方向別】自動車交通量(7)'!F24,'【方向別】自動車交通量(8)'!F24,'【方向別】自動車交通量(9)'!F24)</f>
        <v>9</v>
      </c>
      <c r="G24" s="98">
        <f>SUM('【方向別】自動車交通量(7)'!G24,'【方向別】自動車交通量(8)'!G24,'【方向別】自動車交通量(9)'!G24)</f>
        <v>1</v>
      </c>
      <c r="H24" s="98">
        <f t="shared" si="6"/>
        <v>74</v>
      </c>
      <c r="I24" s="98">
        <f t="shared" si="7"/>
        <v>10</v>
      </c>
      <c r="J24" s="98">
        <f t="shared" si="8"/>
        <v>84</v>
      </c>
      <c r="K24" s="97">
        <f t="shared" si="3"/>
        <v>11.9</v>
      </c>
      <c r="L24" s="96">
        <f t="shared" si="4"/>
        <v>2.7</v>
      </c>
    </row>
    <row r="25" spans="2:12" ht="14.45" customHeight="1" x14ac:dyDescent="0.15">
      <c r="B25" s="101" t="s">
        <v>99</v>
      </c>
      <c r="C25" s="100"/>
      <c r="D25" s="99">
        <f>SUM('【方向別】自動車交通量(7)'!D25,'【方向別】自動車交通量(8)'!D25,'【方向別】自動車交通量(9)'!D25)</f>
        <v>41</v>
      </c>
      <c r="E25" s="98">
        <f>SUM('【方向別】自動車交通量(7)'!E25,'【方向別】自動車交通量(8)'!E25,'【方向別】自動車交通量(9)'!E25)</f>
        <v>5</v>
      </c>
      <c r="F25" s="98">
        <f>SUM('【方向別】自動車交通量(7)'!F25,'【方向別】自動車交通量(8)'!F25,'【方向別】自動車交通量(9)'!F25)</f>
        <v>3</v>
      </c>
      <c r="G25" s="98">
        <f>SUM('【方向別】自動車交通量(7)'!G25,'【方向別】自動車交通量(8)'!G25,'【方向別】自動車交通量(9)'!G25)</f>
        <v>0</v>
      </c>
      <c r="H25" s="98">
        <f t="shared" si="6"/>
        <v>46</v>
      </c>
      <c r="I25" s="98">
        <f t="shared" si="7"/>
        <v>3</v>
      </c>
      <c r="J25" s="98">
        <f t="shared" si="8"/>
        <v>49</v>
      </c>
      <c r="K25" s="97">
        <f t="shared" si="3"/>
        <v>6.1</v>
      </c>
      <c r="L25" s="96">
        <f t="shared" si="4"/>
        <v>1.6</v>
      </c>
    </row>
    <row r="26" spans="2:12" ht="14.45" customHeight="1" x14ac:dyDescent="0.15">
      <c r="B26" s="101" t="s">
        <v>98</v>
      </c>
      <c r="C26" s="100"/>
      <c r="D26" s="99">
        <f>SUM('【方向別】自動車交通量(7)'!D26,'【方向別】自動車交通量(8)'!D26,'【方向別】自動車交通量(9)'!D26)</f>
        <v>58</v>
      </c>
      <c r="E26" s="98">
        <f>SUM('【方向別】自動車交通量(7)'!E26,'【方向別】自動車交通量(8)'!E26,'【方向別】自動車交通量(9)'!E26)</f>
        <v>10</v>
      </c>
      <c r="F26" s="98">
        <f>SUM('【方向別】自動車交通量(7)'!F26,'【方向別】自動車交通量(8)'!F26,'【方向別】自動車交通量(9)'!F26)</f>
        <v>3</v>
      </c>
      <c r="G26" s="98">
        <f>SUM('【方向別】自動車交通量(7)'!G26,'【方向別】自動車交通量(8)'!G26,'【方向別】自動車交通量(9)'!G26)</f>
        <v>1</v>
      </c>
      <c r="H26" s="98">
        <f t="shared" si="6"/>
        <v>68</v>
      </c>
      <c r="I26" s="98">
        <f t="shared" si="7"/>
        <v>4</v>
      </c>
      <c r="J26" s="98">
        <f t="shared" si="8"/>
        <v>72</v>
      </c>
      <c r="K26" s="97">
        <f t="shared" si="3"/>
        <v>5.6</v>
      </c>
      <c r="L26" s="96">
        <f t="shared" si="4"/>
        <v>2.4</v>
      </c>
    </row>
    <row r="27" spans="2:12" ht="14.45" customHeight="1" x14ac:dyDescent="0.15">
      <c r="B27" s="101" t="s">
        <v>97</v>
      </c>
      <c r="C27" s="100"/>
      <c r="D27" s="99">
        <f>SUM('【方向別】自動車交通量(7)'!D27,'【方向別】自動車交通量(8)'!D27,'【方向別】自動車交通量(9)'!D27)</f>
        <v>31</v>
      </c>
      <c r="E27" s="98">
        <f>SUM('【方向別】自動車交通量(7)'!E27,'【方向別】自動車交通量(8)'!E27,'【方向別】自動車交通量(9)'!E27)</f>
        <v>8</v>
      </c>
      <c r="F27" s="98">
        <f>SUM('【方向別】自動車交通量(7)'!F27,'【方向別】自動車交通量(8)'!F27,'【方向別】自動車交通量(9)'!F27)</f>
        <v>5</v>
      </c>
      <c r="G27" s="98">
        <f>SUM('【方向別】自動車交通量(7)'!G27,'【方向別】自動車交通量(8)'!G27,'【方向別】自動車交通量(9)'!G27)</f>
        <v>0</v>
      </c>
      <c r="H27" s="98">
        <f t="shared" si="6"/>
        <v>39</v>
      </c>
      <c r="I27" s="98">
        <f t="shared" si="7"/>
        <v>5</v>
      </c>
      <c r="J27" s="98">
        <f t="shared" si="8"/>
        <v>44</v>
      </c>
      <c r="K27" s="97">
        <f t="shared" si="3"/>
        <v>11.4</v>
      </c>
      <c r="L27" s="96">
        <f t="shared" si="4"/>
        <v>1.4</v>
      </c>
    </row>
    <row r="28" spans="2:12" ht="14.45" customHeight="1" x14ac:dyDescent="0.15">
      <c r="B28" s="95" t="s">
        <v>186</v>
      </c>
      <c r="C28" s="94"/>
      <c r="D28" s="93">
        <f>SUM('【方向別】自動車交通量(7)'!D28,'【方向別】自動車交通量(8)'!D28,'【方向別】自動車交通量(9)'!D28)</f>
        <v>27</v>
      </c>
      <c r="E28" s="92">
        <f>SUM('【方向別】自動車交通量(7)'!E28,'【方向別】自動車交通量(8)'!E28,'【方向別】自動車交通量(9)'!E28)</f>
        <v>8</v>
      </c>
      <c r="F28" s="92">
        <f>SUM('【方向別】自動車交通量(7)'!F28,'【方向別】自動車交通量(8)'!F28,'【方向別】自動車交通量(9)'!F28)</f>
        <v>5</v>
      </c>
      <c r="G28" s="92">
        <f>SUM('【方向別】自動車交通量(7)'!G28,'【方向別】自動車交通量(8)'!G28,'【方向別】自動車交通量(9)'!G28)</f>
        <v>0</v>
      </c>
      <c r="H28" s="92">
        <f t="shared" si="6"/>
        <v>35</v>
      </c>
      <c r="I28" s="92">
        <f t="shared" si="7"/>
        <v>5</v>
      </c>
      <c r="J28" s="92">
        <f t="shared" si="8"/>
        <v>40</v>
      </c>
      <c r="K28" s="91">
        <f t="shared" si="3"/>
        <v>12.5</v>
      </c>
      <c r="L28" s="90">
        <f t="shared" si="4"/>
        <v>1.3</v>
      </c>
    </row>
    <row r="29" spans="2:12" ht="14.45" customHeight="1" thickBot="1" x14ac:dyDescent="0.2">
      <c r="B29" s="89" t="s">
        <v>95</v>
      </c>
      <c r="C29" s="88"/>
      <c r="D29" s="87">
        <f t="shared" ref="D29:J29" si="9">SUBTOTAL(9,D23:D28)</f>
        <v>262</v>
      </c>
      <c r="E29" s="86">
        <f t="shared" si="9"/>
        <v>58</v>
      </c>
      <c r="F29" s="86">
        <f t="shared" si="9"/>
        <v>27</v>
      </c>
      <c r="G29" s="86">
        <f t="shared" si="9"/>
        <v>2</v>
      </c>
      <c r="H29" s="86">
        <f t="shared" si="9"/>
        <v>320</v>
      </c>
      <c r="I29" s="86">
        <f t="shared" si="9"/>
        <v>29</v>
      </c>
      <c r="J29" s="86">
        <f t="shared" si="9"/>
        <v>349</v>
      </c>
      <c r="K29" s="85">
        <f t="shared" si="3"/>
        <v>8.3000000000000007</v>
      </c>
      <c r="L29" s="84">
        <f t="shared" si="4"/>
        <v>11.4</v>
      </c>
    </row>
    <row r="30" spans="2:12" ht="14.45" customHeight="1" thickTop="1" x14ac:dyDescent="0.15">
      <c r="B30" s="115" t="s">
        <v>185</v>
      </c>
      <c r="C30" s="114"/>
      <c r="D30" s="81">
        <f>SUM('【方向別】自動車交通量(7)'!D30,'【方向別】自動車交通量(8)'!D30,'【方向別】自動車交通量(9)'!D30)</f>
        <v>155</v>
      </c>
      <c r="E30" s="80">
        <f>SUM('【方向別】自動車交通量(7)'!E30,'【方向別】自動車交通量(8)'!E30,'【方向別】自動車交通量(9)'!E30)</f>
        <v>53</v>
      </c>
      <c r="F30" s="80">
        <f>SUM('【方向別】自動車交通量(7)'!F30,'【方向別】自動車交通量(8)'!F30,'【方向別】自動車交通量(9)'!F30)</f>
        <v>35</v>
      </c>
      <c r="G30" s="80">
        <f>SUM('【方向別】自動車交通量(7)'!G30,'【方向別】自動車交通量(8)'!G30,'【方向別】自動車交通量(9)'!G30)</f>
        <v>0</v>
      </c>
      <c r="H30" s="80">
        <f t="shared" ref="H30:H43" si="10">SUM(D30:E30)</f>
        <v>208</v>
      </c>
      <c r="I30" s="80">
        <f t="shared" ref="I30:I43" si="11">SUM(F30:G30)</f>
        <v>35</v>
      </c>
      <c r="J30" s="80">
        <f t="shared" ref="J30:J43" si="12">SUM(H30:I30)</f>
        <v>243</v>
      </c>
      <c r="K30" s="79">
        <f t="shared" si="3"/>
        <v>14.4</v>
      </c>
      <c r="L30" s="78">
        <f t="shared" si="4"/>
        <v>7.9</v>
      </c>
    </row>
    <row r="31" spans="2:12" ht="14.45" customHeight="1" x14ac:dyDescent="0.15">
      <c r="B31" s="113" t="s">
        <v>184</v>
      </c>
      <c r="C31" s="112"/>
      <c r="D31" s="111">
        <f>SUM('【方向別】自動車交通量(7)'!D31,'【方向別】自動車交通量(8)'!D31,'【方向別】自動車交通量(9)'!D31)</f>
        <v>121</v>
      </c>
      <c r="E31" s="110">
        <f>SUM('【方向別】自動車交通量(7)'!E31,'【方向別】自動車交通量(8)'!E31,'【方向別】自動車交通量(9)'!E31)</f>
        <v>60</v>
      </c>
      <c r="F31" s="110">
        <f>SUM('【方向別】自動車交通量(7)'!F31,'【方向別】自動車交通量(8)'!F31,'【方向別】自動車交通量(9)'!F31)</f>
        <v>54</v>
      </c>
      <c r="G31" s="110">
        <f>SUM('【方向別】自動車交通量(7)'!G31,'【方向別】自動車交通量(8)'!G31,'【方向別】自動車交通量(9)'!G31)</f>
        <v>2</v>
      </c>
      <c r="H31" s="110">
        <f t="shared" si="10"/>
        <v>181</v>
      </c>
      <c r="I31" s="110">
        <f t="shared" si="11"/>
        <v>56</v>
      </c>
      <c r="J31" s="110">
        <f t="shared" si="12"/>
        <v>237</v>
      </c>
      <c r="K31" s="109">
        <f t="shared" si="3"/>
        <v>23.6</v>
      </c>
      <c r="L31" s="108">
        <f t="shared" si="4"/>
        <v>7.7</v>
      </c>
    </row>
    <row r="32" spans="2:12" ht="14.45" customHeight="1" x14ac:dyDescent="0.15">
      <c r="B32" s="113" t="s">
        <v>183</v>
      </c>
      <c r="C32" s="112"/>
      <c r="D32" s="111">
        <f>SUM('【方向別】自動車交通量(7)'!D32,'【方向別】自動車交通量(8)'!D32,'【方向別】自動車交通量(9)'!D32)</f>
        <v>96</v>
      </c>
      <c r="E32" s="110">
        <f>SUM('【方向別】自動車交通量(7)'!E32,'【方向別】自動車交通量(8)'!E32,'【方向別】自動車交通量(9)'!E32)</f>
        <v>38</v>
      </c>
      <c r="F32" s="110">
        <f>SUM('【方向別】自動車交通量(7)'!F32,'【方向別】自動車交通量(8)'!F32,'【方向別】自動車交通量(9)'!F32)</f>
        <v>40</v>
      </c>
      <c r="G32" s="110">
        <f>SUM('【方向別】自動車交通量(7)'!G32,'【方向別】自動車交通量(8)'!G32,'【方向別】自動車交通量(9)'!G32)</f>
        <v>0</v>
      </c>
      <c r="H32" s="110">
        <f t="shared" si="10"/>
        <v>134</v>
      </c>
      <c r="I32" s="110">
        <f t="shared" si="11"/>
        <v>40</v>
      </c>
      <c r="J32" s="110">
        <f t="shared" si="12"/>
        <v>174</v>
      </c>
      <c r="K32" s="109">
        <f t="shared" si="3"/>
        <v>23</v>
      </c>
      <c r="L32" s="108">
        <f t="shared" si="4"/>
        <v>5.7</v>
      </c>
    </row>
    <row r="33" spans="2:12" ht="14.45" customHeight="1" x14ac:dyDescent="0.15">
      <c r="B33" s="113" t="s">
        <v>182</v>
      </c>
      <c r="C33" s="112"/>
      <c r="D33" s="111">
        <f>SUM('【方向別】自動車交通量(7)'!D33,'【方向別】自動車交通量(8)'!D33,'【方向別】自動車交通量(9)'!D33)</f>
        <v>118</v>
      </c>
      <c r="E33" s="110">
        <f>SUM('【方向別】自動車交通量(7)'!E33,'【方向別】自動車交通量(8)'!E33,'【方向別】自動車交通量(9)'!E33)</f>
        <v>38</v>
      </c>
      <c r="F33" s="110">
        <f>SUM('【方向別】自動車交通量(7)'!F33,'【方向別】自動車交通量(8)'!F33,'【方向別】自動車交通量(9)'!F33)</f>
        <v>42</v>
      </c>
      <c r="G33" s="110">
        <f>SUM('【方向別】自動車交通量(7)'!G33,'【方向別】自動車交通量(8)'!G33,'【方向別】自動車交通量(9)'!G33)</f>
        <v>0</v>
      </c>
      <c r="H33" s="110">
        <f t="shared" si="10"/>
        <v>156</v>
      </c>
      <c r="I33" s="110">
        <f t="shared" si="11"/>
        <v>42</v>
      </c>
      <c r="J33" s="110">
        <f t="shared" si="12"/>
        <v>198</v>
      </c>
      <c r="K33" s="109">
        <f t="shared" si="3"/>
        <v>21.2</v>
      </c>
      <c r="L33" s="108">
        <f t="shared" si="4"/>
        <v>6.5</v>
      </c>
    </row>
    <row r="34" spans="2:12" ht="14.45" customHeight="1" x14ac:dyDescent="0.15">
      <c r="B34" s="113" t="s">
        <v>181</v>
      </c>
      <c r="C34" s="112"/>
      <c r="D34" s="111">
        <f>SUM('【方向別】自動車交通量(7)'!D34,'【方向別】自動車交通量(8)'!D34,'【方向別】自動車交通量(9)'!D34)</f>
        <v>108</v>
      </c>
      <c r="E34" s="110">
        <f>SUM('【方向別】自動車交通量(7)'!E34,'【方向別】自動車交通量(8)'!E34,'【方向別】自動車交通量(9)'!E34)</f>
        <v>34</v>
      </c>
      <c r="F34" s="110">
        <f>SUM('【方向別】自動車交通量(7)'!F34,'【方向別】自動車交通量(8)'!F34,'【方向別】自動車交通量(9)'!F34)</f>
        <v>35</v>
      </c>
      <c r="G34" s="110">
        <f>SUM('【方向別】自動車交通量(7)'!G34,'【方向別】自動車交通量(8)'!G34,'【方向別】自動車交通量(9)'!G34)</f>
        <v>1</v>
      </c>
      <c r="H34" s="110">
        <f t="shared" si="10"/>
        <v>142</v>
      </c>
      <c r="I34" s="110">
        <f t="shared" si="11"/>
        <v>36</v>
      </c>
      <c r="J34" s="110">
        <f t="shared" si="12"/>
        <v>178</v>
      </c>
      <c r="K34" s="109">
        <f t="shared" si="3"/>
        <v>20.2</v>
      </c>
      <c r="L34" s="108">
        <f t="shared" si="4"/>
        <v>5.8</v>
      </c>
    </row>
    <row r="35" spans="2:12" ht="14.45" customHeight="1" x14ac:dyDescent="0.15">
      <c r="B35" s="113" t="s">
        <v>180</v>
      </c>
      <c r="C35" s="112"/>
      <c r="D35" s="111">
        <f>SUM('【方向別】自動車交通量(7)'!D35,'【方向別】自動車交通量(8)'!D35,'【方向別】自動車交通量(9)'!D35)</f>
        <v>129</v>
      </c>
      <c r="E35" s="110">
        <f>SUM('【方向別】自動車交通量(7)'!E35,'【方向別】自動車交通量(8)'!E35,'【方向別】自動車交通量(9)'!E35)</f>
        <v>65</v>
      </c>
      <c r="F35" s="110">
        <f>SUM('【方向別】自動車交通量(7)'!F35,'【方向別】自動車交通量(8)'!F35,'【方向別】自動車交通量(9)'!F35)</f>
        <v>50</v>
      </c>
      <c r="G35" s="110">
        <f>SUM('【方向別】自動車交通量(7)'!G35,'【方向別】自動車交通量(8)'!G35,'【方向別】自動車交通量(9)'!G35)</f>
        <v>2</v>
      </c>
      <c r="H35" s="110">
        <f t="shared" si="10"/>
        <v>194</v>
      </c>
      <c r="I35" s="110">
        <f t="shared" si="11"/>
        <v>52</v>
      </c>
      <c r="J35" s="110">
        <f t="shared" si="12"/>
        <v>246</v>
      </c>
      <c r="K35" s="109">
        <f t="shared" si="3"/>
        <v>21.1</v>
      </c>
      <c r="L35" s="108">
        <f t="shared" si="4"/>
        <v>8</v>
      </c>
    </row>
    <row r="36" spans="2:12" ht="14.45" customHeight="1" x14ac:dyDescent="0.15">
      <c r="B36" s="113" t="s">
        <v>179</v>
      </c>
      <c r="C36" s="112"/>
      <c r="D36" s="111">
        <f>SUM('【方向別】自動車交通量(7)'!D36,'【方向別】自動車交通量(8)'!D36,'【方向別】自動車交通量(9)'!D36)</f>
        <v>142</v>
      </c>
      <c r="E36" s="110">
        <f>SUM('【方向別】自動車交通量(7)'!E36,'【方向別】自動車交通量(8)'!E36,'【方向別】自動車交通量(9)'!E36)</f>
        <v>61</v>
      </c>
      <c r="F36" s="110">
        <f>SUM('【方向別】自動車交通量(7)'!F36,'【方向別】自動車交通量(8)'!F36,'【方向別】自動車交通量(9)'!F36)</f>
        <v>40</v>
      </c>
      <c r="G36" s="110">
        <f>SUM('【方向別】自動車交通量(7)'!G36,'【方向別】自動車交通量(8)'!G36,'【方向別】自動車交通量(9)'!G36)</f>
        <v>0</v>
      </c>
      <c r="H36" s="110">
        <f t="shared" si="10"/>
        <v>203</v>
      </c>
      <c r="I36" s="110">
        <f t="shared" si="11"/>
        <v>40</v>
      </c>
      <c r="J36" s="110">
        <f t="shared" si="12"/>
        <v>243</v>
      </c>
      <c r="K36" s="109">
        <f t="shared" si="3"/>
        <v>16.5</v>
      </c>
      <c r="L36" s="108">
        <f t="shared" si="4"/>
        <v>7.9</v>
      </c>
    </row>
    <row r="37" spans="2:12" ht="14.45" customHeight="1" x14ac:dyDescent="0.15">
      <c r="B37" s="113" t="s">
        <v>178</v>
      </c>
      <c r="C37" s="112"/>
      <c r="D37" s="111">
        <f>SUM('【方向別】自動車交通量(7)'!D37,'【方向別】自動車交通量(8)'!D37,'【方向別】自動車交通量(9)'!D37)</f>
        <v>169</v>
      </c>
      <c r="E37" s="110">
        <f>SUM('【方向別】自動車交通量(7)'!E37,'【方向別】自動車交通量(8)'!E37,'【方向別】自動車交通量(9)'!E37)</f>
        <v>83</v>
      </c>
      <c r="F37" s="110">
        <f>SUM('【方向別】自動車交通量(7)'!F37,'【方向別】自動車交通量(8)'!F37,'【方向別】自動車交通量(9)'!F37)</f>
        <v>67</v>
      </c>
      <c r="G37" s="110">
        <f>SUM('【方向別】自動車交通量(7)'!G37,'【方向別】自動車交通量(8)'!G37,'【方向別】自動車交通量(9)'!G37)</f>
        <v>1</v>
      </c>
      <c r="H37" s="110">
        <f t="shared" si="10"/>
        <v>252</v>
      </c>
      <c r="I37" s="110">
        <f t="shared" si="11"/>
        <v>68</v>
      </c>
      <c r="J37" s="110">
        <f t="shared" si="12"/>
        <v>320</v>
      </c>
      <c r="K37" s="109">
        <f t="shared" si="3"/>
        <v>21.3</v>
      </c>
      <c r="L37" s="108">
        <f t="shared" si="4"/>
        <v>10.5</v>
      </c>
    </row>
    <row r="38" spans="2:12" ht="14.45" customHeight="1" x14ac:dyDescent="0.15">
      <c r="B38" s="107" t="s">
        <v>86</v>
      </c>
      <c r="C38" s="106"/>
      <c r="D38" s="105">
        <f>SUM('【方向別】自動車交通量(7)'!D38,'【方向別】自動車交通量(8)'!D38,'【方向別】自動車交通量(9)'!D38)</f>
        <v>26</v>
      </c>
      <c r="E38" s="104">
        <f>SUM('【方向別】自動車交通量(7)'!E38,'【方向別】自動車交通量(8)'!E38,'【方向別】自動車交通量(9)'!E38)</f>
        <v>7</v>
      </c>
      <c r="F38" s="104">
        <f>SUM('【方向別】自動車交通量(7)'!F38,'【方向別】自動車交通量(8)'!F38,'【方向別】自動車交通量(9)'!F38)</f>
        <v>11</v>
      </c>
      <c r="G38" s="104">
        <f>SUM('【方向別】自動車交通量(7)'!G38,'【方向別】自動車交通量(8)'!G38,'【方向別】自動車交通量(9)'!G38)</f>
        <v>1</v>
      </c>
      <c r="H38" s="104">
        <f t="shared" si="10"/>
        <v>33</v>
      </c>
      <c r="I38" s="104">
        <f t="shared" si="11"/>
        <v>12</v>
      </c>
      <c r="J38" s="104">
        <f t="shared" si="12"/>
        <v>45</v>
      </c>
      <c r="K38" s="103">
        <f t="shared" si="3"/>
        <v>26.7</v>
      </c>
      <c r="L38" s="102">
        <f t="shared" si="4"/>
        <v>1.5</v>
      </c>
    </row>
    <row r="39" spans="2:12" ht="14.45" customHeight="1" x14ac:dyDescent="0.15">
      <c r="B39" s="101" t="s">
        <v>85</v>
      </c>
      <c r="C39" s="100"/>
      <c r="D39" s="99">
        <f>SUM('【方向別】自動車交通量(7)'!D39,'【方向別】自動車交通量(8)'!D39,'【方向別】自動車交通量(9)'!D39)</f>
        <v>35</v>
      </c>
      <c r="E39" s="98">
        <f>SUM('【方向別】自動車交通量(7)'!E39,'【方向別】自動車交通量(8)'!E39,'【方向別】自動車交通量(9)'!E39)</f>
        <v>14</v>
      </c>
      <c r="F39" s="98">
        <f>SUM('【方向別】自動車交通量(7)'!F39,'【方向別】自動車交通量(8)'!F39,'【方向別】自動車交通量(9)'!F39)</f>
        <v>4</v>
      </c>
      <c r="G39" s="98">
        <f>SUM('【方向別】自動車交通量(7)'!G39,'【方向別】自動車交通量(8)'!G39,'【方向別】自動車交通量(9)'!G39)</f>
        <v>0</v>
      </c>
      <c r="H39" s="98">
        <f t="shared" si="10"/>
        <v>49</v>
      </c>
      <c r="I39" s="98">
        <f t="shared" si="11"/>
        <v>4</v>
      </c>
      <c r="J39" s="98">
        <f t="shared" si="12"/>
        <v>53</v>
      </c>
      <c r="K39" s="97">
        <f t="shared" si="3"/>
        <v>7.5</v>
      </c>
      <c r="L39" s="96">
        <f t="shared" si="4"/>
        <v>1.7</v>
      </c>
    </row>
    <row r="40" spans="2:12" ht="14.45" customHeight="1" x14ac:dyDescent="0.15">
      <c r="B40" s="101" t="s">
        <v>84</v>
      </c>
      <c r="C40" s="100"/>
      <c r="D40" s="99">
        <f>SUM('【方向別】自動車交通量(7)'!D40,'【方向別】自動車交通量(8)'!D40,'【方向別】自動車交通量(9)'!D40)</f>
        <v>38</v>
      </c>
      <c r="E40" s="98">
        <f>SUM('【方向別】自動車交通量(7)'!E40,'【方向別】自動車交通量(8)'!E40,'【方向別】自動車交通量(9)'!E40)</f>
        <v>6</v>
      </c>
      <c r="F40" s="98">
        <f>SUM('【方向別】自動車交通量(7)'!F40,'【方向別】自動車交通量(8)'!F40,'【方向別】自動車交通量(9)'!F40)</f>
        <v>2</v>
      </c>
      <c r="G40" s="98">
        <f>SUM('【方向別】自動車交通量(7)'!G40,'【方向別】自動車交通量(8)'!G40,'【方向別】自動車交通量(9)'!G40)</f>
        <v>0</v>
      </c>
      <c r="H40" s="98">
        <f t="shared" si="10"/>
        <v>44</v>
      </c>
      <c r="I40" s="98">
        <f t="shared" si="11"/>
        <v>2</v>
      </c>
      <c r="J40" s="98">
        <f t="shared" si="12"/>
        <v>46</v>
      </c>
      <c r="K40" s="97">
        <f t="shared" si="3"/>
        <v>4.3</v>
      </c>
      <c r="L40" s="96">
        <f t="shared" si="4"/>
        <v>1.5</v>
      </c>
    </row>
    <row r="41" spans="2:12" ht="14.45" customHeight="1" x14ac:dyDescent="0.15">
      <c r="B41" s="101" t="s">
        <v>83</v>
      </c>
      <c r="C41" s="100"/>
      <c r="D41" s="99">
        <f>SUM('【方向別】自動車交通量(7)'!D41,'【方向別】自動車交通量(8)'!D41,'【方向別】自動車交通量(9)'!D41)</f>
        <v>27</v>
      </c>
      <c r="E41" s="98">
        <f>SUM('【方向別】自動車交通量(7)'!E41,'【方向別】自動車交通量(8)'!E41,'【方向別】自動車交通量(9)'!E41)</f>
        <v>11</v>
      </c>
      <c r="F41" s="98">
        <f>SUM('【方向別】自動車交通量(7)'!F41,'【方向別】自動車交通量(8)'!F41,'【方向別】自動車交通量(9)'!F41)</f>
        <v>4</v>
      </c>
      <c r="G41" s="98">
        <f>SUM('【方向別】自動車交通量(7)'!G41,'【方向別】自動車交通量(8)'!G41,'【方向別】自動車交通量(9)'!G41)</f>
        <v>0</v>
      </c>
      <c r="H41" s="98">
        <f t="shared" si="10"/>
        <v>38</v>
      </c>
      <c r="I41" s="98">
        <f t="shared" si="11"/>
        <v>4</v>
      </c>
      <c r="J41" s="98">
        <f t="shared" si="12"/>
        <v>42</v>
      </c>
      <c r="K41" s="97">
        <f t="shared" si="3"/>
        <v>9.5</v>
      </c>
      <c r="L41" s="96">
        <f t="shared" si="4"/>
        <v>1.4</v>
      </c>
    </row>
    <row r="42" spans="2:12" ht="14.45" customHeight="1" x14ac:dyDescent="0.15">
      <c r="B42" s="101" t="s">
        <v>82</v>
      </c>
      <c r="C42" s="100"/>
      <c r="D42" s="99">
        <f>SUM('【方向別】自動車交通量(7)'!D42,'【方向別】自動車交通量(8)'!D42,'【方向別】自動車交通量(9)'!D42)</f>
        <v>45</v>
      </c>
      <c r="E42" s="98">
        <f>SUM('【方向別】自動車交通量(7)'!E42,'【方向別】自動車交通量(8)'!E42,'【方向別】自動車交通量(9)'!E42)</f>
        <v>9</v>
      </c>
      <c r="F42" s="98">
        <f>SUM('【方向別】自動車交通量(7)'!F42,'【方向別】自動車交通量(8)'!F42,'【方向別】自動車交通量(9)'!F42)</f>
        <v>3</v>
      </c>
      <c r="G42" s="98">
        <f>SUM('【方向別】自動車交通量(7)'!G42,'【方向別】自動車交通量(8)'!G42,'【方向別】自動車交通量(9)'!G42)</f>
        <v>1</v>
      </c>
      <c r="H42" s="98">
        <f t="shared" si="10"/>
        <v>54</v>
      </c>
      <c r="I42" s="98">
        <f t="shared" si="11"/>
        <v>4</v>
      </c>
      <c r="J42" s="98">
        <f t="shared" si="12"/>
        <v>58</v>
      </c>
      <c r="K42" s="97">
        <f t="shared" si="3"/>
        <v>6.9</v>
      </c>
      <c r="L42" s="96">
        <f t="shared" si="4"/>
        <v>1.9</v>
      </c>
    </row>
    <row r="43" spans="2:12" ht="14.45" customHeight="1" x14ac:dyDescent="0.15">
      <c r="B43" s="95" t="s">
        <v>177</v>
      </c>
      <c r="C43" s="94"/>
      <c r="D43" s="93">
        <f>SUM('【方向別】自動車交通量(7)'!D43,'【方向別】自動車交通量(8)'!D43,'【方向別】自動車交通量(9)'!D43)</f>
        <v>27</v>
      </c>
      <c r="E43" s="92">
        <f>SUM('【方向別】自動車交通量(7)'!E43,'【方向別】自動車交通量(8)'!E43,'【方向別】自動車交通量(9)'!E43)</f>
        <v>7</v>
      </c>
      <c r="F43" s="92">
        <f>SUM('【方向別】自動車交通量(7)'!F43,'【方向別】自動車交通量(8)'!F43,'【方向別】自動車交通量(9)'!F43)</f>
        <v>1</v>
      </c>
      <c r="G43" s="92">
        <f>SUM('【方向別】自動車交通量(7)'!G43,'【方向別】自動車交通量(8)'!G43,'【方向別】自動車交通量(9)'!G43)</f>
        <v>1</v>
      </c>
      <c r="H43" s="92">
        <f t="shared" si="10"/>
        <v>34</v>
      </c>
      <c r="I43" s="92">
        <f t="shared" si="11"/>
        <v>2</v>
      </c>
      <c r="J43" s="92">
        <f t="shared" si="12"/>
        <v>36</v>
      </c>
      <c r="K43" s="91">
        <f t="shared" si="3"/>
        <v>5.6</v>
      </c>
      <c r="L43" s="90">
        <f t="shared" si="4"/>
        <v>1.2</v>
      </c>
    </row>
    <row r="44" spans="2:12" ht="14.45" customHeight="1" thickBot="1" x14ac:dyDescent="0.2">
      <c r="B44" s="89" t="s">
        <v>80</v>
      </c>
      <c r="C44" s="88"/>
      <c r="D44" s="87">
        <f t="shared" ref="D44:J44" si="13">SUBTOTAL(9,D38:D43)</f>
        <v>198</v>
      </c>
      <c r="E44" s="86">
        <f t="shared" si="13"/>
        <v>54</v>
      </c>
      <c r="F44" s="86">
        <f t="shared" si="13"/>
        <v>25</v>
      </c>
      <c r="G44" s="86">
        <f t="shared" si="13"/>
        <v>3</v>
      </c>
      <c r="H44" s="86">
        <f t="shared" si="13"/>
        <v>252</v>
      </c>
      <c r="I44" s="86">
        <f t="shared" si="13"/>
        <v>28</v>
      </c>
      <c r="J44" s="86">
        <f t="shared" si="13"/>
        <v>280</v>
      </c>
      <c r="K44" s="85">
        <f t="shared" si="3"/>
        <v>10</v>
      </c>
      <c r="L44" s="84">
        <f t="shared" si="4"/>
        <v>9.1999999999999993</v>
      </c>
    </row>
    <row r="45" spans="2:12" ht="14.45" customHeight="1" thickTop="1" x14ac:dyDescent="0.15">
      <c r="B45" s="107" t="s">
        <v>79</v>
      </c>
      <c r="C45" s="106"/>
      <c r="D45" s="105">
        <f>SUM('【方向別】自動車交通量(7)'!D45,'【方向別】自動車交通量(8)'!D45,'【方向別】自動車交通量(9)'!D45)</f>
        <v>49</v>
      </c>
      <c r="E45" s="104">
        <f>SUM('【方向別】自動車交通量(7)'!E45,'【方向別】自動車交通量(8)'!E45,'【方向別】自動車交通量(9)'!E45)</f>
        <v>9</v>
      </c>
      <c r="F45" s="104">
        <f>SUM('【方向別】自動車交通量(7)'!F45,'【方向別】自動車交通量(8)'!F45,'【方向別】自動車交通量(9)'!F45)</f>
        <v>2</v>
      </c>
      <c r="G45" s="104">
        <f>SUM('【方向別】自動車交通量(7)'!G45,'【方向別】自動車交通量(8)'!G45,'【方向別】自動車交通量(9)'!G45)</f>
        <v>0</v>
      </c>
      <c r="H45" s="104">
        <f t="shared" ref="H45:H50" si="14">SUM(D45:E45)</f>
        <v>58</v>
      </c>
      <c r="I45" s="104">
        <f t="shared" ref="I45:I50" si="15">SUM(F45:G45)</f>
        <v>2</v>
      </c>
      <c r="J45" s="104">
        <f t="shared" ref="J45:J50" si="16">SUM(H45:I45)</f>
        <v>60</v>
      </c>
      <c r="K45" s="103">
        <f t="shared" si="3"/>
        <v>3.3</v>
      </c>
      <c r="L45" s="102">
        <f t="shared" si="4"/>
        <v>2</v>
      </c>
    </row>
    <row r="46" spans="2:12" ht="14.45" customHeight="1" x14ac:dyDescent="0.15">
      <c r="B46" s="101" t="s">
        <v>78</v>
      </c>
      <c r="C46" s="100"/>
      <c r="D46" s="99">
        <f>SUM('【方向別】自動車交通量(7)'!D46,'【方向別】自動車交通量(8)'!D46,'【方向別】自動車交通量(9)'!D46)</f>
        <v>34</v>
      </c>
      <c r="E46" s="98">
        <f>SUM('【方向別】自動車交通量(7)'!E46,'【方向別】自動車交通量(8)'!E46,'【方向別】自動車交通量(9)'!E46)</f>
        <v>10</v>
      </c>
      <c r="F46" s="98">
        <f>SUM('【方向別】自動車交通量(7)'!F46,'【方向別】自動車交通量(8)'!F46,'【方向別】自動車交通量(9)'!F46)</f>
        <v>1</v>
      </c>
      <c r="G46" s="98">
        <f>SUM('【方向別】自動車交通量(7)'!G46,'【方向別】自動車交通量(8)'!G46,'【方向別】自動車交通量(9)'!G46)</f>
        <v>0</v>
      </c>
      <c r="H46" s="98">
        <f t="shared" si="14"/>
        <v>44</v>
      </c>
      <c r="I46" s="98">
        <f t="shared" si="15"/>
        <v>1</v>
      </c>
      <c r="J46" s="98">
        <f t="shared" si="16"/>
        <v>45</v>
      </c>
      <c r="K46" s="97">
        <f t="shared" si="3"/>
        <v>2.2000000000000002</v>
      </c>
      <c r="L46" s="96">
        <f t="shared" si="4"/>
        <v>1.5</v>
      </c>
    </row>
    <row r="47" spans="2:12" ht="14.45" customHeight="1" x14ac:dyDescent="0.15">
      <c r="B47" s="101" t="s">
        <v>77</v>
      </c>
      <c r="C47" s="100"/>
      <c r="D47" s="99">
        <f>SUM('【方向別】自動車交通量(7)'!D47,'【方向別】自動車交通量(8)'!D47,'【方向別】自動車交通量(9)'!D47)</f>
        <v>26</v>
      </c>
      <c r="E47" s="98">
        <f>SUM('【方向別】自動車交通量(7)'!E47,'【方向別】自動車交通量(8)'!E47,'【方向別】自動車交通量(9)'!E47)</f>
        <v>9</v>
      </c>
      <c r="F47" s="98">
        <f>SUM('【方向別】自動車交通量(7)'!F47,'【方向別】自動車交通量(8)'!F47,'【方向別】自動車交通量(9)'!F47)</f>
        <v>1</v>
      </c>
      <c r="G47" s="98">
        <f>SUM('【方向別】自動車交通量(7)'!G47,'【方向別】自動車交通量(8)'!G47,'【方向別】自動車交通量(9)'!G47)</f>
        <v>0</v>
      </c>
      <c r="H47" s="98">
        <f t="shared" si="14"/>
        <v>35</v>
      </c>
      <c r="I47" s="98">
        <f t="shared" si="15"/>
        <v>1</v>
      </c>
      <c r="J47" s="98">
        <f t="shared" si="16"/>
        <v>36</v>
      </c>
      <c r="K47" s="97">
        <f t="shared" si="3"/>
        <v>2.8</v>
      </c>
      <c r="L47" s="96">
        <f t="shared" si="4"/>
        <v>1.2</v>
      </c>
    </row>
    <row r="48" spans="2:12" ht="14.45" customHeight="1" x14ac:dyDescent="0.15">
      <c r="B48" s="101" t="s">
        <v>76</v>
      </c>
      <c r="C48" s="100"/>
      <c r="D48" s="99">
        <f>SUM('【方向別】自動車交通量(7)'!D48,'【方向別】自動車交通量(8)'!D48,'【方向別】自動車交通量(9)'!D48)</f>
        <v>39</v>
      </c>
      <c r="E48" s="98">
        <f>SUM('【方向別】自動車交通量(7)'!E48,'【方向別】自動車交通量(8)'!E48,'【方向別】自動車交通量(9)'!E48)</f>
        <v>5</v>
      </c>
      <c r="F48" s="98">
        <f>SUM('【方向別】自動車交通量(7)'!F48,'【方向別】自動車交通量(8)'!F48,'【方向別】自動車交通量(9)'!F48)</f>
        <v>2</v>
      </c>
      <c r="G48" s="98">
        <f>SUM('【方向別】自動車交通量(7)'!G48,'【方向別】自動車交通量(8)'!G48,'【方向別】自動車交通量(9)'!G48)</f>
        <v>0</v>
      </c>
      <c r="H48" s="98">
        <f t="shared" si="14"/>
        <v>44</v>
      </c>
      <c r="I48" s="98">
        <f t="shared" si="15"/>
        <v>2</v>
      </c>
      <c r="J48" s="98">
        <f t="shared" si="16"/>
        <v>46</v>
      </c>
      <c r="K48" s="97">
        <f t="shared" si="3"/>
        <v>4.3</v>
      </c>
      <c r="L48" s="96">
        <f t="shared" si="4"/>
        <v>1.5</v>
      </c>
    </row>
    <row r="49" spans="2:13" ht="14.45" customHeight="1" x14ac:dyDescent="0.15">
      <c r="B49" s="101" t="s">
        <v>75</v>
      </c>
      <c r="C49" s="100"/>
      <c r="D49" s="99">
        <f>SUM('【方向別】自動車交通量(7)'!D49,'【方向別】自動車交通量(8)'!D49,'【方向別】自動車交通量(9)'!D49)</f>
        <v>28</v>
      </c>
      <c r="E49" s="98">
        <f>SUM('【方向別】自動車交通量(7)'!E49,'【方向別】自動車交通量(8)'!E49,'【方向別】自動車交通量(9)'!E49)</f>
        <v>2</v>
      </c>
      <c r="F49" s="98">
        <f>SUM('【方向別】自動車交通量(7)'!F49,'【方向別】自動車交通量(8)'!F49,'【方向別】自動車交通量(9)'!F49)</f>
        <v>2</v>
      </c>
      <c r="G49" s="98">
        <f>SUM('【方向別】自動車交通量(7)'!G49,'【方向別】自動車交通量(8)'!G49,'【方向別】自動車交通量(9)'!G49)</f>
        <v>0</v>
      </c>
      <c r="H49" s="98">
        <f t="shared" si="14"/>
        <v>30</v>
      </c>
      <c r="I49" s="98">
        <f t="shared" si="15"/>
        <v>2</v>
      </c>
      <c r="J49" s="98">
        <f t="shared" si="16"/>
        <v>32</v>
      </c>
      <c r="K49" s="97">
        <f t="shared" si="3"/>
        <v>6.3</v>
      </c>
      <c r="L49" s="96">
        <f t="shared" si="4"/>
        <v>1</v>
      </c>
    </row>
    <row r="50" spans="2:13" ht="14.45" customHeight="1" x14ac:dyDescent="0.15">
      <c r="B50" s="95" t="s">
        <v>176</v>
      </c>
      <c r="C50" s="94"/>
      <c r="D50" s="93">
        <f>SUM('【方向別】自動車交通量(7)'!D50,'【方向別】自動車交通量(8)'!D50,'【方向別】自動車交通量(9)'!D50)</f>
        <v>16</v>
      </c>
      <c r="E50" s="92">
        <f>SUM('【方向別】自動車交通量(7)'!E50,'【方向別】自動車交通量(8)'!E50,'【方向別】自動車交通量(9)'!E50)</f>
        <v>3</v>
      </c>
      <c r="F50" s="92">
        <f>SUM('【方向別】自動車交通量(7)'!F50,'【方向別】自動車交通量(8)'!F50,'【方向別】自動車交通量(9)'!F50)</f>
        <v>2</v>
      </c>
      <c r="G50" s="92">
        <f>SUM('【方向別】自動車交通量(7)'!G50,'【方向別】自動車交通量(8)'!G50,'【方向別】自動車交通量(9)'!G50)</f>
        <v>0</v>
      </c>
      <c r="H50" s="92">
        <f t="shared" si="14"/>
        <v>19</v>
      </c>
      <c r="I50" s="92">
        <f t="shared" si="15"/>
        <v>2</v>
      </c>
      <c r="J50" s="92">
        <f t="shared" si="16"/>
        <v>21</v>
      </c>
      <c r="K50" s="91">
        <f t="shared" si="3"/>
        <v>9.5</v>
      </c>
      <c r="L50" s="90">
        <f t="shared" si="4"/>
        <v>0.7</v>
      </c>
    </row>
    <row r="51" spans="2:13" ht="14.45" customHeight="1" thickBot="1" x14ac:dyDescent="0.2">
      <c r="B51" s="89" t="s">
        <v>73</v>
      </c>
      <c r="C51" s="88"/>
      <c r="D51" s="87">
        <f t="shared" ref="D51:J51" si="17">SUBTOTAL(9,D45:D50)</f>
        <v>192</v>
      </c>
      <c r="E51" s="86">
        <f t="shared" si="17"/>
        <v>38</v>
      </c>
      <c r="F51" s="86">
        <f t="shared" si="17"/>
        <v>10</v>
      </c>
      <c r="G51" s="86">
        <f t="shared" si="17"/>
        <v>0</v>
      </c>
      <c r="H51" s="86">
        <f t="shared" si="17"/>
        <v>230</v>
      </c>
      <c r="I51" s="86">
        <f t="shared" si="17"/>
        <v>10</v>
      </c>
      <c r="J51" s="86">
        <f t="shared" si="17"/>
        <v>240</v>
      </c>
      <c r="K51" s="85">
        <f t="shared" si="3"/>
        <v>4.2</v>
      </c>
      <c r="L51" s="84">
        <f t="shared" si="4"/>
        <v>7.8</v>
      </c>
    </row>
    <row r="52" spans="2:13" ht="14.45" customHeight="1" thickTop="1" x14ac:dyDescent="0.15">
      <c r="B52" s="83" t="s">
        <v>13</v>
      </c>
      <c r="C52" s="82"/>
      <c r="D52" s="81">
        <f t="shared" ref="D52:J52" si="18">SUBTOTAL(9,D16:D51)</f>
        <v>1961</v>
      </c>
      <c r="E52" s="80">
        <f t="shared" si="18"/>
        <v>645</v>
      </c>
      <c r="F52" s="80">
        <f t="shared" si="18"/>
        <v>442</v>
      </c>
      <c r="G52" s="80">
        <f t="shared" si="18"/>
        <v>12</v>
      </c>
      <c r="H52" s="80">
        <f t="shared" si="18"/>
        <v>2606</v>
      </c>
      <c r="I52" s="80">
        <f t="shared" si="18"/>
        <v>454</v>
      </c>
      <c r="J52" s="80">
        <f t="shared" si="18"/>
        <v>3060</v>
      </c>
      <c r="K52" s="79">
        <f t="shared" si="3"/>
        <v>14.8</v>
      </c>
      <c r="L52" s="78">
        <f t="shared" si="4"/>
        <v>100</v>
      </c>
    </row>
    <row r="53" spans="2:13" ht="15" customHeight="1" x14ac:dyDescent="0.15">
      <c r="B53" s="77"/>
      <c r="C53" s="77"/>
      <c r="D53" s="76"/>
      <c r="E53" s="76"/>
      <c r="F53" s="76"/>
      <c r="G53" s="76"/>
      <c r="H53" s="76"/>
      <c r="I53" s="76"/>
      <c r="J53" s="76"/>
      <c r="K53" s="75"/>
      <c r="L53" s="75"/>
    </row>
    <row r="54" spans="2:13" ht="16.5" customHeight="1" x14ac:dyDescent="0.15">
      <c r="B54" s="74"/>
      <c r="C54" s="73"/>
      <c r="D54" s="73"/>
      <c r="E54" s="73"/>
      <c r="F54" s="73"/>
      <c r="G54" s="73"/>
      <c r="H54" s="73"/>
      <c r="I54" s="73"/>
      <c r="J54" s="73"/>
      <c r="K54" s="73"/>
      <c r="L54" s="73"/>
      <c r="M54" s="73"/>
    </row>
  </sheetData>
  <mergeCells count="2">
    <mergeCell ref="G4:G10"/>
    <mergeCell ref="D14:L14"/>
  </mergeCells>
  <phoneticPr fontId="1"/>
  <printOptions horizontalCentered="1"/>
  <pageMargins left="0.78740157480314965" right="0.78740157480314965" top="0.78740157480314965" bottom="0.70866141732283472" header="0.31496062992125984" footer="0.31496062992125984"/>
  <pageSetup paperSize="9"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N54"/>
  <sheetViews>
    <sheetView showGridLines="0" zoomScaleNormal="100" zoomScaleSheetLayoutView="100" workbookViewId="0">
      <selection activeCell="J25" sqref="J25"/>
    </sheetView>
  </sheetViews>
  <sheetFormatPr defaultColWidth="8" defaultRowHeight="16.5" customHeight="1" x14ac:dyDescent="0.15"/>
  <cols>
    <col min="1" max="1" width="2.5" style="71" customWidth="1"/>
    <col min="2" max="2" width="5.5" style="72" customWidth="1"/>
    <col min="3" max="3" width="5.5" style="71" customWidth="1"/>
    <col min="4" max="12" width="8" style="71" customWidth="1"/>
    <col min="13" max="250" width="7.5" style="71" customWidth="1"/>
    <col min="251" max="16384" width="8" style="71"/>
  </cols>
  <sheetData>
    <row r="2" spans="2:14" ht="18" customHeight="1" x14ac:dyDescent="0.15">
      <c r="B2" s="140" t="s">
        <v>120</v>
      </c>
      <c r="G2" s="139"/>
      <c r="H2" s="138"/>
      <c r="I2" s="137"/>
      <c r="J2" s="137"/>
      <c r="K2" s="137"/>
      <c r="L2" s="136"/>
      <c r="M2" s="135"/>
    </row>
    <row r="3" spans="2:14" ht="14.45" customHeight="1" x14ac:dyDescent="0.15">
      <c r="B3" s="71"/>
      <c r="G3" s="134"/>
      <c r="H3" s="130"/>
      <c r="I3" s="73"/>
      <c r="J3" s="73"/>
      <c r="K3" s="73"/>
      <c r="L3" s="129"/>
    </row>
    <row r="4" spans="2:14" ht="14.45" customHeight="1" x14ac:dyDescent="0.15">
      <c r="B4" s="71"/>
      <c r="G4" s="216" t="s">
        <v>119</v>
      </c>
      <c r="H4" s="130"/>
      <c r="I4" s="73"/>
      <c r="J4" s="73"/>
      <c r="K4" s="73"/>
      <c r="L4" s="129"/>
    </row>
    <row r="5" spans="2:14" ht="14.45" customHeight="1" x14ac:dyDescent="0.15">
      <c r="B5" s="128" t="s">
        <v>118</v>
      </c>
      <c r="C5" s="128"/>
      <c r="D5" s="128" t="s">
        <v>117</v>
      </c>
      <c r="G5" s="216"/>
      <c r="H5" s="130"/>
      <c r="I5" s="73"/>
      <c r="J5" s="73"/>
      <c r="K5" s="73"/>
      <c r="L5" s="129"/>
    </row>
    <row r="6" spans="2:14" ht="14.45" customHeight="1" x14ac:dyDescent="0.15">
      <c r="B6" s="128"/>
      <c r="C6" s="128"/>
      <c r="D6" s="132" t="s">
        <v>116</v>
      </c>
      <c r="G6" s="216"/>
      <c r="H6" s="130"/>
      <c r="I6" s="73"/>
      <c r="J6" s="73"/>
      <c r="K6" s="73"/>
      <c r="L6" s="129"/>
    </row>
    <row r="7" spans="2:14" ht="14.45" customHeight="1" x14ac:dyDescent="0.15">
      <c r="B7" s="128"/>
      <c r="C7" s="128"/>
      <c r="D7" s="128"/>
      <c r="G7" s="216"/>
      <c r="H7" s="130"/>
      <c r="I7" s="73"/>
      <c r="J7" s="73"/>
      <c r="K7" s="73"/>
      <c r="L7" s="129"/>
    </row>
    <row r="8" spans="2:14" ht="14.45" customHeight="1" x14ac:dyDescent="0.15">
      <c r="B8" s="128" t="s">
        <v>115</v>
      </c>
      <c r="C8" s="128"/>
      <c r="D8" s="128" t="s">
        <v>239</v>
      </c>
      <c r="G8" s="216"/>
      <c r="H8" s="130"/>
      <c r="I8" s="73"/>
      <c r="J8" s="73"/>
      <c r="K8" s="73"/>
      <c r="L8" s="129"/>
    </row>
    <row r="9" spans="2:14" ht="14.45" customHeight="1" x14ac:dyDescent="0.15">
      <c r="B9" s="133"/>
      <c r="C9" s="128"/>
      <c r="D9" s="132" t="s">
        <v>114</v>
      </c>
      <c r="G9" s="216"/>
      <c r="H9" s="130"/>
      <c r="I9" s="73"/>
      <c r="J9" s="73"/>
      <c r="K9" s="73"/>
      <c r="L9" s="129"/>
    </row>
    <row r="10" spans="2:14" ht="14.45" customHeight="1" x14ac:dyDescent="0.15">
      <c r="B10" s="128"/>
      <c r="C10" s="128"/>
      <c r="D10" s="128"/>
      <c r="G10" s="216"/>
      <c r="H10" s="130"/>
      <c r="I10" s="73"/>
      <c r="J10" s="73"/>
      <c r="K10" s="73"/>
      <c r="L10" s="129"/>
    </row>
    <row r="11" spans="2:14" ht="14.45" customHeight="1" x14ac:dyDescent="0.15">
      <c r="B11" s="128" t="s">
        <v>113</v>
      </c>
      <c r="C11" s="128"/>
      <c r="D11" s="128" t="s">
        <v>27</v>
      </c>
      <c r="G11" s="131"/>
      <c r="H11" s="130"/>
      <c r="I11" s="73"/>
      <c r="J11" s="73"/>
      <c r="K11" s="73"/>
      <c r="L11" s="129"/>
      <c r="N11" s="73"/>
    </row>
    <row r="12" spans="2:14" ht="14.45" customHeight="1" x14ac:dyDescent="0.15">
      <c r="B12" s="128"/>
      <c r="C12" s="128"/>
      <c r="D12" s="128"/>
      <c r="G12" s="127"/>
      <c r="H12" s="126"/>
      <c r="I12" s="125"/>
      <c r="J12" s="125"/>
      <c r="K12" s="125"/>
      <c r="L12" s="124"/>
      <c r="N12" s="73"/>
    </row>
    <row r="13" spans="2:14" ht="14.45" customHeight="1" x14ac:dyDescent="0.15">
      <c r="L13" s="123" t="s">
        <v>112</v>
      </c>
      <c r="N13" s="73"/>
    </row>
    <row r="14" spans="2:14" ht="28.9" customHeight="1" x14ac:dyDescent="0.15">
      <c r="B14" s="122"/>
      <c r="C14" s="121" t="s">
        <v>111</v>
      </c>
      <c r="D14" s="217" t="s">
        <v>196</v>
      </c>
      <c r="E14" s="218"/>
      <c r="F14" s="218"/>
      <c r="G14" s="218"/>
      <c r="H14" s="218"/>
      <c r="I14" s="218"/>
      <c r="J14" s="218"/>
      <c r="K14" s="218"/>
      <c r="L14" s="219"/>
    </row>
    <row r="15" spans="2:14" ht="28.9" customHeight="1" x14ac:dyDescent="0.15">
      <c r="B15" s="120" t="s">
        <v>110</v>
      </c>
      <c r="C15" s="119" t="s">
        <v>109</v>
      </c>
      <c r="D15" s="118" t="s">
        <v>18</v>
      </c>
      <c r="E15" s="117" t="s">
        <v>19</v>
      </c>
      <c r="F15" s="117" t="s">
        <v>20</v>
      </c>
      <c r="G15" s="117" t="s">
        <v>10</v>
      </c>
      <c r="H15" s="117" t="s">
        <v>21</v>
      </c>
      <c r="I15" s="117" t="s">
        <v>22</v>
      </c>
      <c r="J15" s="117" t="s">
        <v>23</v>
      </c>
      <c r="K15" s="117" t="s">
        <v>24</v>
      </c>
      <c r="L15" s="116" t="s">
        <v>25</v>
      </c>
    </row>
    <row r="16" spans="2:14" ht="14.45" customHeight="1" x14ac:dyDescent="0.15">
      <c r="B16" s="107" t="s">
        <v>108</v>
      </c>
      <c r="C16" s="106"/>
      <c r="D16" s="105">
        <f>SUM('【方向別】自動車交通量(2)'!D16,'【方向別】自動車交通量(6)'!D16,'【方向別】自動車交通量(10)'!D16)</f>
        <v>30</v>
      </c>
      <c r="E16" s="104">
        <f>SUM('【方向別】自動車交通量(2)'!E16,'【方向別】自動車交通量(6)'!E16,'【方向別】自動車交通量(10)'!E16)</f>
        <v>13</v>
      </c>
      <c r="F16" s="104">
        <f>SUM('【方向別】自動車交通量(2)'!F16,'【方向別】自動車交通量(6)'!F16,'【方向別】自動車交通量(10)'!F16)</f>
        <v>4</v>
      </c>
      <c r="G16" s="104">
        <f>SUM('【方向別】自動車交通量(2)'!G16,'【方向別】自動車交通量(6)'!G16,'【方向別】自動車交通量(10)'!G16)</f>
        <v>0</v>
      </c>
      <c r="H16" s="104">
        <f t="shared" ref="H16:H21" si="0">SUM(D16:E16)</f>
        <v>43</v>
      </c>
      <c r="I16" s="104">
        <f t="shared" ref="I16:I21" si="1">SUM(F16:G16)</f>
        <v>4</v>
      </c>
      <c r="J16" s="104">
        <f t="shared" ref="J16:J21" si="2">SUM(H16:I16)</f>
        <v>47</v>
      </c>
      <c r="K16" s="103">
        <f t="shared" ref="K16:K52" si="3">IF(J16=0,0,ROUND(I16/J16*100,1))</f>
        <v>8.5</v>
      </c>
      <c r="L16" s="102">
        <f t="shared" ref="L16:L52" si="4">IF(J16=0,0,ROUND(J16/$J$52*100,1))</f>
        <v>1.8</v>
      </c>
    </row>
    <row r="17" spans="2:12" ht="14.45" customHeight="1" x14ac:dyDescent="0.15">
      <c r="B17" s="101" t="s">
        <v>107</v>
      </c>
      <c r="C17" s="100"/>
      <c r="D17" s="99">
        <f>SUM('【方向別】自動車交通量(2)'!D17,'【方向別】自動車交通量(6)'!D17,'【方向別】自動車交通量(10)'!D17)</f>
        <v>32</v>
      </c>
      <c r="E17" s="98">
        <f>SUM('【方向別】自動車交通量(2)'!E17,'【方向別】自動車交通量(6)'!E17,'【方向別】自動車交通量(10)'!E17)</f>
        <v>12</v>
      </c>
      <c r="F17" s="98">
        <f>SUM('【方向別】自動車交通量(2)'!F17,'【方向別】自動車交通量(6)'!F17,'【方向別】自動車交通量(10)'!F17)</f>
        <v>2</v>
      </c>
      <c r="G17" s="98">
        <f>SUM('【方向別】自動車交通量(2)'!G17,'【方向別】自動車交通量(6)'!G17,'【方向別】自動車交通量(10)'!G17)</f>
        <v>0</v>
      </c>
      <c r="H17" s="98">
        <f t="shared" si="0"/>
        <v>44</v>
      </c>
      <c r="I17" s="98">
        <f t="shared" si="1"/>
        <v>2</v>
      </c>
      <c r="J17" s="98">
        <f t="shared" si="2"/>
        <v>46</v>
      </c>
      <c r="K17" s="97">
        <f t="shared" si="3"/>
        <v>4.3</v>
      </c>
      <c r="L17" s="96">
        <f t="shared" si="4"/>
        <v>1.8</v>
      </c>
    </row>
    <row r="18" spans="2:12" ht="14.45" customHeight="1" x14ac:dyDescent="0.15">
      <c r="B18" s="101" t="s">
        <v>106</v>
      </c>
      <c r="C18" s="100"/>
      <c r="D18" s="99">
        <f>SUM('【方向別】自動車交通量(2)'!D18,'【方向別】自動車交通量(6)'!D18,'【方向別】自動車交通量(10)'!D18)</f>
        <v>42</v>
      </c>
      <c r="E18" s="98">
        <f>SUM('【方向別】自動車交通量(2)'!E18,'【方向別】自動車交通量(6)'!E18,'【方向別】自動車交通量(10)'!E18)</f>
        <v>11</v>
      </c>
      <c r="F18" s="98">
        <f>SUM('【方向別】自動車交通量(2)'!F18,'【方向別】自動車交通量(6)'!F18,'【方向別】自動車交通量(10)'!F18)</f>
        <v>8</v>
      </c>
      <c r="G18" s="98">
        <f>SUM('【方向別】自動車交通量(2)'!G18,'【方向別】自動車交通量(6)'!G18,'【方向別】自動車交通量(10)'!G18)</f>
        <v>0</v>
      </c>
      <c r="H18" s="98">
        <f t="shared" si="0"/>
        <v>53</v>
      </c>
      <c r="I18" s="98">
        <f t="shared" si="1"/>
        <v>8</v>
      </c>
      <c r="J18" s="98">
        <f t="shared" si="2"/>
        <v>61</v>
      </c>
      <c r="K18" s="97">
        <f t="shared" si="3"/>
        <v>13.1</v>
      </c>
      <c r="L18" s="96">
        <f t="shared" si="4"/>
        <v>2.2999999999999998</v>
      </c>
    </row>
    <row r="19" spans="2:12" ht="14.45" customHeight="1" x14ac:dyDescent="0.15">
      <c r="B19" s="101" t="s">
        <v>105</v>
      </c>
      <c r="C19" s="100"/>
      <c r="D19" s="99">
        <f>SUM('【方向別】自動車交通量(2)'!D19,'【方向別】自動車交通量(6)'!D19,'【方向別】自動車交通量(10)'!D19)</f>
        <v>32</v>
      </c>
      <c r="E19" s="98">
        <f>SUM('【方向別】自動車交通量(2)'!E19,'【方向別】自動車交通量(6)'!E19,'【方向別】自動車交通量(10)'!E19)</f>
        <v>11</v>
      </c>
      <c r="F19" s="98">
        <f>SUM('【方向別】自動車交通量(2)'!F19,'【方向別】自動車交通量(6)'!F19,'【方向別】自動車交通量(10)'!F19)</f>
        <v>3</v>
      </c>
      <c r="G19" s="98">
        <f>SUM('【方向別】自動車交通量(2)'!G19,'【方向別】自動車交通量(6)'!G19,'【方向別】自動車交通量(10)'!G19)</f>
        <v>0</v>
      </c>
      <c r="H19" s="98">
        <f t="shared" si="0"/>
        <v>43</v>
      </c>
      <c r="I19" s="98">
        <f t="shared" si="1"/>
        <v>3</v>
      </c>
      <c r="J19" s="98">
        <f t="shared" si="2"/>
        <v>46</v>
      </c>
      <c r="K19" s="97">
        <f t="shared" si="3"/>
        <v>6.5</v>
      </c>
      <c r="L19" s="96">
        <f t="shared" si="4"/>
        <v>1.8</v>
      </c>
    </row>
    <row r="20" spans="2:12" ht="14.45" customHeight="1" x14ac:dyDescent="0.15">
      <c r="B20" s="101" t="s">
        <v>104</v>
      </c>
      <c r="C20" s="100"/>
      <c r="D20" s="99">
        <f>SUM('【方向別】自動車交通量(2)'!D20,'【方向別】自動車交通量(6)'!D20,'【方向別】自動車交通量(10)'!D20)</f>
        <v>38</v>
      </c>
      <c r="E20" s="98">
        <f>SUM('【方向別】自動車交通量(2)'!E20,'【方向別】自動車交通量(6)'!E20,'【方向別】自動車交通量(10)'!E20)</f>
        <v>10</v>
      </c>
      <c r="F20" s="98">
        <f>SUM('【方向別】自動車交通量(2)'!F20,'【方向別】自動車交通量(6)'!F20,'【方向別】自動車交通量(10)'!F20)</f>
        <v>6</v>
      </c>
      <c r="G20" s="98">
        <f>SUM('【方向別】自動車交通量(2)'!G20,'【方向別】自動車交通量(6)'!G20,'【方向別】自動車交通量(10)'!G20)</f>
        <v>0</v>
      </c>
      <c r="H20" s="98">
        <f t="shared" si="0"/>
        <v>48</v>
      </c>
      <c r="I20" s="98">
        <f t="shared" si="1"/>
        <v>6</v>
      </c>
      <c r="J20" s="98">
        <f t="shared" si="2"/>
        <v>54</v>
      </c>
      <c r="K20" s="97">
        <f t="shared" si="3"/>
        <v>11.1</v>
      </c>
      <c r="L20" s="96">
        <f t="shared" si="4"/>
        <v>2.1</v>
      </c>
    </row>
    <row r="21" spans="2:12" ht="14.45" customHeight="1" x14ac:dyDescent="0.15">
      <c r="B21" s="95" t="s">
        <v>103</v>
      </c>
      <c r="C21" s="94"/>
      <c r="D21" s="93">
        <f>SUM('【方向別】自動車交通量(2)'!D21,'【方向別】自動車交通量(6)'!D21,'【方向別】自動車交通量(10)'!D21)</f>
        <v>37</v>
      </c>
      <c r="E21" s="92">
        <f>SUM('【方向別】自動車交通量(2)'!E21,'【方向別】自動車交通量(6)'!E21,'【方向別】自動車交通量(10)'!E21)</f>
        <v>6</v>
      </c>
      <c r="F21" s="92">
        <f>SUM('【方向別】自動車交通量(2)'!F21,'【方向別】自動車交通量(6)'!F21,'【方向別】自動車交通量(10)'!F21)</f>
        <v>4</v>
      </c>
      <c r="G21" s="92">
        <f>SUM('【方向別】自動車交通量(2)'!G21,'【方向別】自動車交通量(6)'!G21,'【方向別】自動車交通量(10)'!G21)</f>
        <v>0</v>
      </c>
      <c r="H21" s="92">
        <f t="shared" si="0"/>
        <v>43</v>
      </c>
      <c r="I21" s="92">
        <f t="shared" si="1"/>
        <v>4</v>
      </c>
      <c r="J21" s="92">
        <f t="shared" si="2"/>
        <v>47</v>
      </c>
      <c r="K21" s="91">
        <f t="shared" si="3"/>
        <v>8.5</v>
      </c>
      <c r="L21" s="90">
        <f t="shared" si="4"/>
        <v>1.8</v>
      </c>
    </row>
    <row r="22" spans="2:12" ht="14.45" customHeight="1" thickBot="1" x14ac:dyDescent="0.2">
      <c r="B22" s="89" t="s">
        <v>102</v>
      </c>
      <c r="C22" s="88"/>
      <c r="D22" s="87">
        <f t="shared" ref="D22:J22" si="5">SUBTOTAL(9,D16:D21)</f>
        <v>211</v>
      </c>
      <c r="E22" s="86">
        <f t="shared" si="5"/>
        <v>63</v>
      </c>
      <c r="F22" s="86">
        <f t="shared" si="5"/>
        <v>27</v>
      </c>
      <c r="G22" s="86">
        <f t="shared" si="5"/>
        <v>0</v>
      </c>
      <c r="H22" s="86">
        <f t="shared" si="5"/>
        <v>274</v>
      </c>
      <c r="I22" s="86">
        <f t="shared" si="5"/>
        <v>27</v>
      </c>
      <c r="J22" s="86">
        <f t="shared" si="5"/>
        <v>301</v>
      </c>
      <c r="K22" s="85">
        <f t="shared" si="3"/>
        <v>9</v>
      </c>
      <c r="L22" s="84">
        <f t="shared" si="4"/>
        <v>11.5</v>
      </c>
    </row>
    <row r="23" spans="2:12" ht="14.45" customHeight="1" thickTop="1" x14ac:dyDescent="0.15">
      <c r="B23" s="107" t="s">
        <v>101</v>
      </c>
      <c r="C23" s="106"/>
      <c r="D23" s="105">
        <f>SUM('【方向別】自動車交通量(2)'!D23,'【方向別】自動車交通量(6)'!D23,'【方向別】自動車交通量(10)'!D23)</f>
        <v>30</v>
      </c>
      <c r="E23" s="104">
        <f>SUM('【方向別】自動車交通量(2)'!E23,'【方向別】自動車交通量(6)'!E23,'【方向別】自動車交通量(10)'!E23)</f>
        <v>12</v>
      </c>
      <c r="F23" s="104">
        <f>SUM('【方向別】自動車交通量(2)'!F23,'【方向別】自動車交通量(6)'!F23,'【方向別】自動車交通量(10)'!F23)</f>
        <v>9</v>
      </c>
      <c r="G23" s="104">
        <f>SUM('【方向別】自動車交通量(2)'!G23,'【方向別】自動車交通量(6)'!G23,'【方向別】自動車交通量(10)'!G23)</f>
        <v>1</v>
      </c>
      <c r="H23" s="104">
        <f t="shared" ref="H23:H28" si="6">SUM(D23:E23)</f>
        <v>42</v>
      </c>
      <c r="I23" s="104">
        <f t="shared" ref="I23:I28" si="7">SUM(F23:G23)</f>
        <v>10</v>
      </c>
      <c r="J23" s="104">
        <f t="shared" ref="J23:J28" si="8">SUM(H23:I23)</f>
        <v>52</v>
      </c>
      <c r="K23" s="103">
        <f t="shared" si="3"/>
        <v>19.2</v>
      </c>
      <c r="L23" s="102">
        <f t="shared" si="4"/>
        <v>2</v>
      </c>
    </row>
    <row r="24" spans="2:12" ht="14.45" customHeight="1" x14ac:dyDescent="0.15">
      <c r="B24" s="101" t="s">
        <v>100</v>
      </c>
      <c r="C24" s="100"/>
      <c r="D24" s="99">
        <f>SUM('【方向別】自動車交通量(2)'!D24,'【方向別】自動車交通量(6)'!D24,'【方向別】自動車交通量(10)'!D24)</f>
        <v>35</v>
      </c>
      <c r="E24" s="98">
        <f>SUM('【方向別】自動車交通量(2)'!E24,'【方向別】自動車交通量(6)'!E24,'【方向別】自動車交通量(10)'!E24)</f>
        <v>4</v>
      </c>
      <c r="F24" s="98">
        <f>SUM('【方向別】自動車交通量(2)'!F24,'【方向別】自動車交通量(6)'!F24,'【方向別】自動車交通量(10)'!F24)</f>
        <v>3</v>
      </c>
      <c r="G24" s="98">
        <f>SUM('【方向別】自動車交通量(2)'!G24,'【方向別】自動車交通量(6)'!G24,'【方向別】自動車交通量(10)'!G24)</f>
        <v>0</v>
      </c>
      <c r="H24" s="98">
        <f t="shared" si="6"/>
        <v>39</v>
      </c>
      <c r="I24" s="98">
        <f t="shared" si="7"/>
        <v>3</v>
      </c>
      <c r="J24" s="98">
        <f t="shared" si="8"/>
        <v>42</v>
      </c>
      <c r="K24" s="97">
        <f t="shared" si="3"/>
        <v>7.1</v>
      </c>
      <c r="L24" s="96">
        <f t="shared" si="4"/>
        <v>1.6</v>
      </c>
    </row>
    <row r="25" spans="2:12" ht="14.45" customHeight="1" x14ac:dyDescent="0.15">
      <c r="B25" s="101" t="s">
        <v>99</v>
      </c>
      <c r="C25" s="100"/>
      <c r="D25" s="99">
        <f>SUM('【方向別】自動車交通量(2)'!D25,'【方向別】自動車交通量(6)'!D25,'【方向別】自動車交通量(10)'!D25)</f>
        <v>36</v>
      </c>
      <c r="E25" s="98">
        <f>SUM('【方向別】自動車交通量(2)'!E25,'【方向別】自動車交通量(6)'!E25,'【方向別】自動車交通量(10)'!E25)</f>
        <v>5</v>
      </c>
      <c r="F25" s="98">
        <f>SUM('【方向別】自動車交通量(2)'!F25,'【方向別】自動車交通量(6)'!F25,'【方向別】自動車交通量(10)'!F25)</f>
        <v>5</v>
      </c>
      <c r="G25" s="98">
        <f>SUM('【方向別】自動車交通量(2)'!G25,'【方向別】自動車交通量(6)'!G25,'【方向別】自動車交通量(10)'!G25)</f>
        <v>0</v>
      </c>
      <c r="H25" s="98">
        <f t="shared" si="6"/>
        <v>41</v>
      </c>
      <c r="I25" s="98">
        <f t="shared" si="7"/>
        <v>5</v>
      </c>
      <c r="J25" s="98">
        <f t="shared" si="8"/>
        <v>46</v>
      </c>
      <c r="K25" s="97">
        <f t="shared" si="3"/>
        <v>10.9</v>
      </c>
      <c r="L25" s="96">
        <f t="shared" si="4"/>
        <v>1.8</v>
      </c>
    </row>
    <row r="26" spans="2:12" ht="14.45" customHeight="1" x14ac:dyDescent="0.15">
      <c r="B26" s="101" t="s">
        <v>98</v>
      </c>
      <c r="C26" s="100"/>
      <c r="D26" s="99">
        <f>SUM('【方向別】自動車交通量(2)'!D26,'【方向別】自動車交通量(6)'!D26,'【方向別】自動車交通量(10)'!D26)</f>
        <v>40</v>
      </c>
      <c r="E26" s="98">
        <f>SUM('【方向別】自動車交通量(2)'!E26,'【方向別】自動車交通量(6)'!E26,'【方向別】自動車交通量(10)'!E26)</f>
        <v>4</v>
      </c>
      <c r="F26" s="98">
        <f>SUM('【方向別】自動車交通量(2)'!F26,'【方向別】自動車交通量(6)'!F26,'【方向別】自動車交通量(10)'!F26)</f>
        <v>5</v>
      </c>
      <c r="G26" s="98">
        <f>SUM('【方向別】自動車交通量(2)'!G26,'【方向別】自動車交通量(6)'!G26,'【方向別】自動車交通量(10)'!G26)</f>
        <v>0</v>
      </c>
      <c r="H26" s="98">
        <f t="shared" si="6"/>
        <v>44</v>
      </c>
      <c r="I26" s="98">
        <f t="shared" si="7"/>
        <v>5</v>
      </c>
      <c r="J26" s="98">
        <f t="shared" si="8"/>
        <v>49</v>
      </c>
      <c r="K26" s="97">
        <f t="shared" si="3"/>
        <v>10.199999999999999</v>
      </c>
      <c r="L26" s="96">
        <f t="shared" si="4"/>
        <v>1.9</v>
      </c>
    </row>
    <row r="27" spans="2:12" ht="14.45" customHeight="1" x14ac:dyDescent="0.15">
      <c r="B27" s="101" t="s">
        <v>97</v>
      </c>
      <c r="C27" s="100"/>
      <c r="D27" s="99">
        <f>SUM('【方向別】自動車交通量(2)'!D27,'【方向別】自動車交通量(6)'!D27,'【方向別】自動車交通量(10)'!D27)</f>
        <v>32</v>
      </c>
      <c r="E27" s="98">
        <f>SUM('【方向別】自動車交通量(2)'!E27,'【方向別】自動車交通量(6)'!E27,'【方向別】自動車交通量(10)'!E27)</f>
        <v>5</v>
      </c>
      <c r="F27" s="98">
        <f>SUM('【方向別】自動車交通量(2)'!F27,'【方向別】自動車交通量(6)'!F27,'【方向別】自動車交通量(10)'!F27)</f>
        <v>5</v>
      </c>
      <c r="G27" s="98">
        <f>SUM('【方向別】自動車交通量(2)'!G27,'【方向別】自動車交通量(6)'!G27,'【方向別】自動車交通量(10)'!G27)</f>
        <v>0</v>
      </c>
      <c r="H27" s="98">
        <f t="shared" si="6"/>
        <v>37</v>
      </c>
      <c r="I27" s="98">
        <f t="shared" si="7"/>
        <v>5</v>
      </c>
      <c r="J27" s="98">
        <f t="shared" si="8"/>
        <v>42</v>
      </c>
      <c r="K27" s="97">
        <f t="shared" si="3"/>
        <v>11.9</v>
      </c>
      <c r="L27" s="96">
        <f t="shared" si="4"/>
        <v>1.6</v>
      </c>
    </row>
    <row r="28" spans="2:12" ht="14.45" customHeight="1" x14ac:dyDescent="0.15">
      <c r="B28" s="95" t="s">
        <v>96</v>
      </c>
      <c r="C28" s="94"/>
      <c r="D28" s="93">
        <f>SUM('【方向別】自動車交通量(2)'!D28,'【方向別】自動車交通量(6)'!D28,'【方向別】自動車交通量(10)'!D28)</f>
        <v>21</v>
      </c>
      <c r="E28" s="92">
        <f>SUM('【方向別】自動車交通量(2)'!E28,'【方向別】自動車交通量(6)'!E28,'【方向別】自動車交通量(10)'!E28)</f>
        <v>9</v>
      </c>
      <c r="F28" s="92">
        <f>SUM('【方向別】自動車交通量(2)'!F28,'【方向別】自動車交通量(6)'!F28,'【方向別】自動車交通量(10)'!F28)</f>
        <v>5</v>
      </c>
      <c r="G28" s="92">
        <f>SUM('【方向別】自動車交通量(2)'!G28,'【方向別】自動車交通量(6)'!G28,'【方向別】自動車交通量(10)'!G28)</f>
        <v>0</v>
      </c>
      <c r="H28" s="92">
        <f t="shared" si="6"/>
        <v>30</v>
      </c>
      <c r="I28" s="92">
        <f t="shared" si="7"/>
        <v>5</v>
      </c>
      <c r="J28" s="92">
        <f t="shared" si="8"/>
        <v>35</v>
      </c>
      <c r="K28" s="91">
        <f t="shared" si="3"/>
        <v>14.3</v>
      </c>
      <c r="L28" s="90">
        <f t="shared" si="4"/>
        <v>1.3</v>
      </c>
    </row>
    <row r="29" spans="2:12" ht="14.45" customHeight="1" thickBot="1" x14ac:dyDescent="0.2">
      <c r="B29" s="89" t="s">
        <v>95</v>
      </c>
      <c r="C29" s="88"/>
      <c r="D29" s="87">
        <f t="shared" ref="D29:J29" si="9">SUBTOTAL(9,D23:D28)</f>
        <v>194</v>
      </c>
      <c r="E29" s="86">
        <f t="shared" si="9"/>
        <v>39</v>
      </c>
      <c r="F29" s="86">
        <f t="shared" si="9"/>
        <v>32</v>
      </c>
      <c r="G29" s="86">
        <f t="shared" si="9"/>
        <v>1</v>
      </c>
      <c r="H29" s="86">
        <f t="shared" si="9"/>
        <v>233</v>
      </c>
      <c r="I29" s="86">
        <f t="shared" si="9"/>
        <v>33</v>
      </c>
      <c r="J29" s="86">
        <f t="shared" si="9"/>
        <v>266</v>
      </c>
      <c r="K29" s="85">
        <f t="shared" si="3"/>
        <v>12.4</v>
      </c>
      <c r="L29" s="84">
        <f t="shared" si="4"/>
        <v>10.199999999999999</v>
      </c>
    </row>
    <row r="30" spans="2:12" ht="14.45" customHeight="1" thickTop="1" x14ac:dyDescent="0.15">
      <c r="B30" s="115" t="s">
        <v>94</v>
      </c>
      <c r="C30" s="114"/>
      <c r="D30" s="81">
        <f>SUM('【方向別】自動車交通量(2)'!D30,'【方向別】自動車交通量(6)'!D30,'【方向別】自動車交通量(10)'!D30)</f>
        <v>137</v>
      </c>
      <c r="E30" s="80">
        <f>SUM('【方向別】自動車交通量(2)'!E30,'【方向別】自動車交通量(6)'!E30,'【方向別】自動車交通量(10)'!E30)</f>
        <v>48</v>
      </c>
      <c r="F30" s="80">
        <f>SUM('【方向別】自動車交通量(2)'!F30,'【方向別】自動車交通量(6)'!F30,'【方向別】自動車交通量(10)'!F30)</f>
        <v>43</v>
      </c>
      <c r="G30" s="80">
        <f>SUM('【方向別】自動車交通量(2)'!G30,'【方向別】自動車交通量(6)'!G30,'【方向別】自動車交通量(10)'!G30)</f>
        <v>0</v>
      </c>
      <c r="H30" s="80">
        <f t="shared" ref="H30:H43" si="10">SUM(D30:E30)</f>
        <v>185</v>
      </c>
      <c r="I30" s="80">
        <f t="shared" ref="I30:I43" si="11">SUM(F30:G30)</f>
        <v>43</v>
      </c>
      <c r="J30" s="80">
        <f t="shared" ref="J30:J43" si="12">SUM(H30:I30)</f>
        <v>228</v>
      </c>
      <c r="K30" s="79">
        <f t="shared" si="3"/>
        <v>18.899999999999999</v>
      </c>
      <c r="L30" s="78">
        <f t="shared" si="4"/>
        <v>8.6999999999999993</v>
      </c>
    </row>
    <row r="31" spans="2:12" ht="14.45" customHeight="1" x14ac:dyDescent="0.15">
      <c r="B31" s="113" t="s">
        <v>93</v>
      </c>
      <c r="C31" s="112"/>
      <c r="D31" s="111">
        <f>SUM('【方向別】自動車交通量(2)'!D31,'【方向別】自動車交通量(6)'!D31,'【方向別】自動車交通量(10)'!D31)</f>
        <v>86</v>
      </c>
      <c r="E31" s="110">
        <f>SUM('【方向別】自動車交通量(2)'!E31,'【方向別】自動車交通量(6)'!E31,'【方向別】自動車交通量(10)'!E31)</f>
        <v>47</v>
      </c>
      <c r="F31" s="110">
        <f>SUM('【方向別】自動車交通量(2)'!F31,'【方向別】自動車交通量(6)'!F31,'【方向別】自動車交通量(10)'!F31)</f>
        <v>35</v>
      </c>
      <c r="G31" s="110">
        <f>SUM('【方向別】自動車交通量(2)'!G31,'【方向別】自動車交通量(6)'!G31,'【方向別】自動車交通量(10)'!G31)</f>
        <v>1</v>
      </c>
      <c r="H31" s="110">
        <f t="shared" si="10"/>
        <v>133</v>
      </c>
      <c r="I31" s="110">
        <f t="shared" si="11"/>
        <v>36</v>
      </c>
      <c r="J31" s="110">
        <f t="shared" si="12"/>
        <v>169</v>
      </c>
      <c r="K31" s="109">
        <f t="shared" si="3"/>
        <v>21.3</v>
      </c>
      <c r="L31" s="108">
        <f t="shared" si="4"/>
        <v>6.5</v>
      </c>
    </row>
    <row r="32" spans="2:12" ht="14.45" customHeight="1" x14ac:dyDescent="0.15">
      <c r="B32" s="113" t="s">
        <v>92</v>
      </c>
      <c r="C32" s="112"/>
      <c r="D32" s="111">
        <f>SUM('【方向別】自動車交通量(2)'!D32,'【方向別】自動車交通量(6)'!D32,'【方向別】自動車交通量(10)'!D32)</f>
        <v>76</v>
      </c>
      <c r="E32" s="110">
        <f>SUM('【方向別】自動車交通量(2)'!E32,'【方向別】自動車交通量(6)'!E32,'【方向別】自動車交通量(10)'!E32)</f>
        <v>30</v>
      </c>
      <c r="F32" s="110">
        <f>SUM('【方向別】自動車交通量(2)'!F32,'【方向別】自動車交通量(6)'!F32,'【方向別】自動車交通量(10)'!F32)</f>
        <v>29</v>
      </c>
      <c r="G32" s="110">
        <f>SUM('【方向別】自動車交通量(2)'!G32,'【方向別】自動車交通量(6)'!G32,'【方向別】自動車交通量(10)'!G32)</f>
        <v>0</v>
      </c>
      <c r="H32" s="110">
        <f t="shared" si="10"/>
        <v>106</v>
      </c>
      <c r="I32" s="110">
        <f t="shared" si="11"/>
        <v>29</v>
      </c>
      <c r="J32" s="110">
        <f t="shared" si="12"/>
        <v>135</v>
      </c>
      <c r="K32" s="109">
        <f t="shared" si="3"/>
        <v>21.5</v>
      </c>
      <c r="L32" s="108">
        <f t="shared" si="4"/>
        <v>5.2</v>
      </c>
    </row>
    <row r="33" spans="2:12" ht="14.45" customHeight="1" x14ac:dyDescent="0.15">
      <c r="B33" s="113" t="s">
        <v>91</v>
      </c>
      <c r="C33" s="112"/>
      <c r="D33" s="111">
        <f>SUM('【方向別】自動車交通量(2)'!D33,'【方向別】自動車交通量(6)'!D33,'【方向別】自動車交通量(10)'!D33)</f>
        <v>98</v>
      </c>
      <c r="E33" s="110">
        <f>SUM('【方向別】自動車交通量(2)'!E33,'【方向別】自動車交通量(6)'!E33,'【方向別】自動車交通量(10)'!E33)</f>
        <v>23</v>
      </c>
      <c r="F33" s="110">
        <f>SUM('【方向別】自動車交通量(2)'!F33,'【方向別】自動車交通量(6)'!F33,'【方向別】自動車交通量(10)'!F33)</f>
        <v>27</v>
      </c>
      <c r="G33" s="110">
        <f>SUM('【方向別】自動車交通量(2)'!G33,'【方向別】自動車交通量(6)'!G33,'【方向別】自動車交通量(10)'!G33)</f>
        <v>0</v>
      </c>
      <c r="H33" s="110">
        <f t="shared" si="10"/>
        <v>121</v>
      </c>
      <c r="I33" s="110">
        <f t="shared" si="11"/>
        <v>27</v>
      </c>
      <c r="J33" s="110">
        <f t="shared" si="12"/>
        <v>148</v>
      </c>
      <c r="K33" s="109">
        <f t="shared" si="3"/>
        <v>18.2</v>
      </c>
      <c r="L33" s="108">
        <f t="shared" si="4"/>
        <v>5.7</v>
      </c>
    </row>
    <row r="34" spans="2:12" ht="14.45" customHeight="1" x14ac:dyDescent="0.15">
      <c r="B34" s="113" t="s">
        <v>90</v>
      </c>
      <c r="C34" s="112"/>
      <c r="D34" s="111">
        <f>SUM('【方向別】自動車交通量(2)'!D34,'【方向別】自動車交通量(6)'!D34,'【方向別】自動車交通量(10)'!D34)</f>
        <v>87</v>
      </c>
      <c r="E34" s="110">
        <f>SUM('【方向別】自動車交通量(2)'!E34,'【方向別】自動車交通量(6)'!E34,'【方向別】自動車交通量(10)'!E34)</f>
        <v>49</v>
      </c>
      <c r="F34" s="110">
        <f>SUM('【方向別】自動車交通量(2)'!F34,'【方向別】自動車交通量(6)'!F34,'【方向別】自動車交通量(10)'!F34)</f>
        <v>30</v>
      </c>
      <c r="G34" s="110">
        <f>SUM('【方向別】自動車交通量(2)'!G34,'【方向別】自動車交通量(6)'!G34,'【方向別】自動車交通量(10)'!G34)</f>
        <v>1</v>
      </c>
      <c r="H34" s="110">
        <f t="shared" si="10"/>
        <v>136</v>
      </c>
      <c r="I34" s="110">
        <f t="shared" si="11"/>
        <v>31</v>
      </c>
      <c r="J34" s="110">
        <f t="shared" si="12"/>
        <v>167</v>
      </c>
      <c r="K34" s="109">
        <f t="shared" si="3"/>
        <v>18.600000000000001</v>
      </c>
      <c r="L34" s="108">
        <f t="shared" si="4"/>
        <v>6.4</v>
      </c>
    </row>
    <row r="35" spans="2:12" ht="14.45" customHeight="1" x14ac:dyDescent="0.15">
      <c r="B35" s="113" t="s">
        <v>89</v>
      </c>
      <c r="C35" s="112"/>
      <c r="D35" s="111">
        <f>SUM('【方向別】自動車交通量(2)'!D35,'【方向別】自動車交通量(6)'!D35,'【方向別】自動車交通量(10)'!D35)</f>
        <v>137</v>
      </c>
      <c r="E35" s="110">
        <f>SUM('【方向別】自動車交通量(2)'!E35,'【方向別】自動車交通量(6)'!E35,'【方向別】自動車交通量(10)'!E35)</f>
        <v>41</v>
      </c>
      <c r="F35" s="110">
        <f>SUM('【方向別】自動車交通量(2)'!F35,'【方向別】自動車交通量(6)'!F35,'【方向別】自動車交通量(10)'!F35)</f>
        <v>31</v>
      </c>
      <c r="G35" s="110">
        <f>SUM('【方向別】自動車交通量(2)'!G35,'【方向別】自動車交通量(6)'!G35,'【方向別】自動車交通量(10)'!G35)</f>
        <v>1</v>
      </c>
      <c r="H35" s="110">
        <f t="shared" si="10"/>
        <v>178</v>
      </c>
      <c r="I35" s="110">
        <f t="shared" si="11"/>
        <v>32</v>
      </c>
      <c r="J35" s="110">
        <f t="shared" si="12"/>
        <v>210</v>
      </c>
      <c r="K35" s="109">
        <f t="shared" si="3"/>
        <v>15.2</v>
      </c>
      <c r="L35" s="108">
        <f t="shared" si="4"/>
        <v>8</v>
      </c>
    </row>
    <row r="36" spans="2:12" ht="14.45" customHeight="1" x14ac:dyDescent="0.15">
      <c r="B36" s="113" t="s">
        <v>88</v>
      </c>
      <c r="C36" s="112"/>
      <c r="D36" s="111">
        <f>SUM('【方向別】自動車交通量(2)'!D36,'【方向別】自動車交通量(6)'!D36,'【方向別】自動車交通量(10)'!D36)</f>
        <v>127</v>
      </c>
      <c r="E36" s="110">
        <f>SUM('【方向別】自動車交通量(2)'!E36,'【方向別】自動車交通量(6)'!E36,'【方向別】自動車交通量(10)'!E36)</f>
        <v>32</v>
      </c>
      <c r="F36" s="110">
        <f>SUM('【方向別】自動車交通量(2)'!F36,'【方向別】自動車交通量(6)'!F36,'【方向別】自動車交通量(10)'!F36)</f>
        <v>38</v>
      </c>
      <c r="G36" s="110">
        <f>SUM('【方向別】自動車交通量(2)'!G36,'【方向別】自動車交通量(6)'!G36,'【方向別】自動車交通量(10)'!G36)</f>
        <v>1</v>
      </c>
      <c r="H36" s="110">
        <f t="shared" si="10"/>
        <v>159</v>
      </c>
      <c r="I36" s="110">
        <f t="shared" si="11"/>
        <v>39</v>
      </c>
      <c r="J36" s="110">
        <f t="shared" si="12"/>
        <v>198</v>
      </c>
      <c r="K36" s="109">
        <f t="shared" si="3"/>
        <v>19.7</v>
      </c>
      <c r="L36" s="108">
        <f t="shared" si="4"/>
        <v>7.6</v>
      </c>
    </row>
    <row r="37" spans="2:12" ht="14.45" customHeight="1" x14ac:dyDescent="0.15">
      <c r="B37" s="113" t="s">
        <v>87</v>
      </c>
      <c r="C37" s="112"/>
      <c r="D37" s="111">
        <f>SUM('【方向別】自動車交通量(2)'!D37,'【方向別】自動車交通量(6)'!D37,'【方向別】自動車交通量(10)'!D37)</f>
        <v>148</v>
      </c>
      <c r="E37" s="110">
        <f>SUM('【方向別】自動車交通量(2)'!E37,'【方向別】自動車交通量(6)'!E37,'【方向別】自動車交通量(10)'!E37)</f>
        <v>59</v>
      </c>
      <c r="F37" s="110">
        <f>SUM('【方向別】自動車交通量(2)'!F37,'【方向別】自動車交通量(6)'!F37,'【方向別】自動車交通量(10)'!F37)</f>
        <v>34</v>
      </c>
      <c r="G37" s="110">
        <f>SUM('【方向別】自動車交通量(2)'!G37,'【方向別】自動車交通量(6)'!G37,'【方向別】自動車交通量(10)'!G37)</f>
        <v>0</v>
      </c>
      <c r="H37" s="110">
        <f t="shared" si="10"/>
        <v>207</v>
      </c>
      <c r="I37" s="110">
        <f t="shared" si="11"/>
        <v>34</v>
      </c>
      <c r="J37" s="110">
        <f t="shared" si="12"/>
        <v>241</v>
      </c>
      <c r="K37" s="109">
        <f t="shared" si="3"/>
        <v>14.1</v>
      </c>
      <c r="L37" s="108">
        <f t="shared" si="4"/>
        <v>9.1999999999999993</v>
      </c>
    </row>
    <row r="38" spans="2:12" ht="14.45" customHeight="1" x14ac:dyDescent="0.15">
      <c r="B38" s="107" t="s">
        <v>86</v>
      </c>
      <c r="C38" s="106"/>
      <c r="D38" s="105">
        <f>SUM('【方向別】自動車交通量(2)'!D38,'【方向別】自動車交通量(6)'!D38,'【方向別】自動車交通量(10)'!D38)</f>
        <v>31</v>
      </c>
      <c r="E38" s="104">
        <f>SUM('【方向別】自動車交通量(2)'!E38,'【方向別】自動車交通量(6)'!E38,'【方向別】自動車交通量(10)'!E38)</f>
        <v>19</v>
      </c>
      <c r="F38" s="104">
        <f>SUM('【方向別】自動車交通量(2)'!F38,'【方向別】自動車交通量(6)'!F38,'【方向別】自動車交通量(10)'!F38)</f>
        <v>5</v>
      </c>
      <c r="G38" s="104">
        <f>SUM('【方向別】自動車交通量(2)'!G38,'【方向別】自動車交通量(6)'!G38,'【方向別】自動車交通量(10)'!G38)</f>
        <v>0</v>
      </c>
      <c r="H38" s="104">
        <f t="shared" si="10"/>
        <v>50</v>
      </c>
      <c r="I38" s="104">
        <f t="shared" si="11"/>
        <v>5</v>
      </c>
      <c r="J38" s="104">
        <f t="shared" si="12"/>
        <v>55</v>
      </c>
      <c r="K38" s="103">
        <f t="shared" si="3"/>
        <v>9.1</v>
      </c>
      <c r="L38" s="102">
        <f t="shared" si="4"/>
        <v>2.1</v>
      </c>
    </row>
    <row r="39" spans="2:12" ht="14.45" customHeight="1" x14ac:dyDescent="0.15">
      <c r="B39" s="101" t="s">
        <v>85</v>
      </c>
      <c r="C39" s="100"/>
      <c r="D39" s="99">
        <f>SUM('【方向別】自動車交通量(2)'!D39,'【方向別】自動車交通量(6)'!D39,'【方向別】自動車交通量(10)'!D39)</f>
        <v>29</v>
      </c>
      <c r="E39" s="98">
        <f>SUM('【方向別】自動車交通量(2)'!E39,'【方向別】自動車交通量(6)'!E39,'【方向別】自動車交通量(10)'!E39)</f>
        <v>16</v>
      </c>
      <c r="F39" s="98">
        <f>SUM('【方向別】自動車交通量(2)'!F39,'【方向別】自動車交通量(6)'!F39,'【方向別】自動車交通量(10)'!F39)</f>
        <v>5</v>
      </c>
      <c r="G39" s="98">
        <f>SUM('【方向別】自動車交通量(2)'!G39,'【方向別】自動車交通量(6)'!G39,'【方向別】自動車交通量(10)'!G39)</f>
        <v>0</v>
      </c>
      <c r="H39" s="98">
        <f t="shared" si="10"/>
        <v>45</v>
      </c>
      <c r="I39" s="98">
        <f t="shared" si="11"/>
        <v>5</v>
      </c>
      <c r="J39" s="98">
        <f t="shared" si="12"/>
        <v>50</v>
      </c>
      <c r="K39" s="97">
        <f t="shared" si="3"/>
        <v>10</v>
      </c>
      <c r="L39" s="96">
        <f t="shared" si="4"/>
        <v>1.9</v>
      </c>
    </row>
    <row r="40" spans="2:12" ht="14.45" customHeight="1" x14ac:dyDescent="0.15">
      <c r="B40" s="101" t="s">
        <v>84</v>
      </c>
      <c r="C40" s="100"/>
      <c r="D40" s="99">
        <f>SUM('【方向別】自動車交通量(2)'!D40,'【方向別】自動車交通量(6)'!D40,'【方向別】自動車交通量(10)'!D40)</f>
        <v>28</v>
      </c>
      <c r="E40" s="98">
        <f>SUM('【方向別】自動車交通量(2)'!E40,'【方向別】自動車交通量(6)'!E40,'【方向別】自動車交通量(10)'!E40)</f>
        <v>4</v>
      </c>
      <c r="F40" s="98">
        <f>SUM('【方向別】自動車交通量(2)'!F40,'【方向別】自動車交通量(6)'!F40,'【方向別】自動車交通量(10)'!F40)</f>
        <v>4</v>
      </c>
      <c r="G40" s="98">
        <f>SUM('【方向別】自動車交通量(2)'!G40,'【方向別】自動車交通量(6)'!G40,'【方向別】自動車交通量(10)'!G40)</f>
        <v>1</v>
      </c>
      <c r="H40" s="98">
        <f t="shared" si="10"/>
        <v>32</v>
      </c>
      <c r="I40" s="98">
        <f t="shared" si="11"/>
        <v>5</v>
      </c>
      <c r="J40" s="98">
        <f t="shared" si="12"/>
        <v>37</v>
      </c>
      <c r="K40" s="97">
        <f t="shared" si="3"/>
        <v>13.5</v>
      </c>
      <c r="L40" s="96">
        <f t="shared" si="4"/>
        <v>1.4</v>
      </c>
    </row>
    <row r="41" spans="2:12" ht="14.45" customHeight="1" x14ac:dyDescent="0.15">
      <c r="B41" s="101" t="s">
        <v>83</v>
      </c>
      <c r="C41" s="100"/>
      <c r="D41" s="99">
        <f>SUM('【方向別】自動車交通量(2)'!D41,'【方向別】自動車交通量(6)'!D41,'【方向別】自動車交通量(10)'!D41)</f>
        <v>34</v>
      </c>
      <c r="E41" s="98">
        <f>SUM('【方向別】自動車交通量(2)'!E41,'【方向別】自動車交通量(6)'!E41,'【方向別】自動車交通量(10)'!E41)</f>
        <v>9</v>
      </c>
      <c r="F41" s="98">
        <f>SUM('【方向別】自動車交通量(2)'!F41,'【方向別】自動車交通量(6)'!F41,'【方向別】自動車交通量(10)'!F41)</f>
        <v>2</v>
      </c>
      <c r="G41" s="98">
        <f>SUM('【方向別】自動車交通量(2)'!G41,'【方向別】自動車交通量(6)'!G41,'【方向別】自動車交通量(10)'!G41)</f>
        <v>0</v>
      </c>
      <c r="H41" s="98">
        <f t="shared" si="10"/>
        <v>43</v>
      </c>
      <c r="I41" s="98">
        <f t="shared" si="11"/>
        <v>2</v>
      </c>
      <c r="J41" s="98">
        <f t="shared" si="12"/>
        <v>45</v>
      </c>
      <c r="K41" s="97">
        <f t="shared" si="3"/>
        <v>4.4000000000000004</v>
      </c>
      <c r="L41" s="96">
        <f t="shared" si="4"/>
        <v>1.7</v>
      </c>
    </row>
    <row r="42" spans="2:12" ht="14.45" customHeight="1" x14ac:dyDescent="0.15">
      <c r="B42" s="101" t="s">
        <v>82</v>
      </c>
      <c r="C42" s="100"/>
      <c r="D42" s="99">
        <f>SUM('【方向別】自動車交通量(2)'!D42,'【方向別】自動車交通量(6)'!D42,'【方向別】自動車交通量(10)'!D42)</f>
        <v>38</v>
      </c>
      <c r="E42" s="98">
        <f>SUM('【方向別】自動車交通量(2)'!E42,'【方向別】自動車交通量(6)'!E42,'【方向別】自動車交通量(10)'!E42)</f>
        <v>9</v>
      </c>
      <c r="F42" s="98">
        <f>SUM('【方向別】自動車交通量(2)'!F42,'【方向別】自動車交通量(6)'!F42,'【方向別】自動車交通量(10)'!F42)</f>
        <v>3</v>
      </c>
      <c r="G42" s="98">
        <f>SUM('【方向別】自動車交通量(2)'!G42,'【方向別】自動車交通量(6)'!G42,'【方向別】自動車交通量(10)'!G42)</f>
        <v>0</v>
      </c>
      <c r="H42" s="98">
        <f t="shared" si="10"/>
        <v>47</v>
      </c>
      <c r="I42" s="98">
        <f t="shared" si="11"/>
        <v>3</v>
      </c>
      <c r="J42" s="98">
        <f t="shared" si="12"/>
        <v>50</v>
      </c>
      <c r="K42" s="97">
        <f t="shared" si="3"/>
        <v>6</v>
      </c>
      <c r="L42" s="96">
        <f t="shared" si="4"/>
        <v>1.9</v>
      </c>
    </row>
    <row r="43" spans="2:12" ht="14.45" customHeight="1" x14ac:dyDescent="0.15">
      <c r="B43" s="95" t="s">
        <v>81</v>
      </c>
      <c r="C43" s="94"/>
      <c r="D43" s="93">
        <f>SUM('【方向別】自動車交通量(2)'!D43,'【方向別】自動車交通量(6)'!D43,'【方向別】自動車交通量(10)'!D43)</f>
        <v>32</v>
      </c>
      <c r="E43" s="92">
        <f>SUM('【方向別】自動車交通量(2)'!E43,'【方向別】自動車交通量(6)'!E43,'【方向別】自動車交通量(10)'!E43)</f>
        <v>8</v>
      </c>
      <c r="F43" s="92">
        <f>SUM('【方向別】自動車交通量(2)'!F43,'【方向別】自動車交通量(6)'!F43,'【方向別】自動車交通量(10)'!F43)</f>
        <v>1</v>
      </c>
      <c r="G43" s="92">
        <f>SUM('【方向別】自動車交通量(2)'!G43,'【方向別】自動車交通量(6)'!G43,'【方向別】自動車交通量(10)'!G43)</f>
        <v>0</v>
      </c>
      <c r="H43" s="92">
        <f t="shared" si="10"/>
        <v>40</v>
      </c>
      <c r="I43" s="92">
        <f t="shared" si="11"/>
        <v>1</v>
      </c>
      <c r="J43" s="92">
        <f t="shared" si="12"/>
        <v>41</v>
      </c>
      <c r="K43" s="91">
        <f t="shared" si="3"/>
        <v>2.4</v>
      </c>
      <c r="L43" s="90">
        <f t="shared" si="4"/>
        <v>1.6</v>
      </c>
    </row>
    <row r="44" spans="2:12" ht="14.45" customHeight="1" thickBot="1" x14ac:dyDescent="0.2">
      <c r="B44" s="89" t="s">
        <v>80</v>
      </c>
      <c r="C44" s="88"/>
      <c r="D44" s="87">
        <f t="shared" ref="D44:J44" si="13">SUBTOTAL(9,D38:D43)</f>
        <v>192</v>
      </c>
      <c r="E44" s="86">
        <f t="shared" si="13"/>
        <v>65</v>
      </c>
      <c r="F44" s="86">
        <f t="shared" si="13"/>
        <v>20</v>
      </c>
      <c r="G44" s="86">
        <f t="shared" si="13"/>
        <v>1</v>
      </c>
      <c r="H44" s="86">
        <f t="shared" si="13"/>
        <v>257</v>
      </c>
      <c r="I44" s="86">
        <f t="shared" si="13"/>
        <v>21</v>
      </c>
      <c r="J44" s="86">
        <f t="shared" si="13"/>
        <v>278</v>
      </c>
      <c r="K44" s="85">
        <f t="shared" si="3"/>
        <v>7.6</v>
      </c>
      <c r="L44" s="84">
        <f t="shared" si="4"/>
        <v>10.6</v>
      </c>
    </row>
    <row r="45" spans="2:12" ht="14.45" customHeight="1" thickTop="1" x14ac:dyDescent="0.15">
      <c r="B45" s="107" t="s">
        <v>79</v>
      </c>
      <c r="C45" s="106"/>
      <c r="D45" s="105">
        <f>SUM('【方向別】自動車交通量(2)'!D45,'【方向別】自動車交通量(6)'!D45,'【方向別】自動車交通量(10)'!D45)</f>
        <v>34</v>
      </c>
      <c r="E45" s="104">
        <f>SUM('【方向別】自動車交通量(2)'!E45,'【方向別】自動車交通量(6)'!E45,'【方向別】自動車交通量(10)'!E45)</f>
        <v>8</v>
      </c>
      <c r="F45" s="104">
        <f>SUM('【方向別】自動車交通量(2)'!F45,'【方向別】自動車交通量(6)'!F45,'【方向別】自動車交通量(10)'!F45)</f>
        <v>3</v>
      </c>
      <c r="G45" s="104">
        <f>SUM('【方向別】自動車交通量(2)'!G45,'【方向別】自動車交通量(6)'!G45,'【方向別】自動車交通量(10)'!G45)</f>
        <v>0</v>
      </c>
      <c r="H45" s="104">
        <f t="shared" ref="H45:H50" si="14">SUM(D45:E45)</f>
        <v>42</v>
      </c>
      <c r="I45" s="104">
        <f t="shared" ref="I45:I50" si="15">SUM(F45:G45)</f>
        <v>3</v>
      </c>
      <c r="J45" s="104">
        <f t="shared" ref="J45:J50" si="16">SUM(H45:I45)</f>
        <v>45</v>
      </c>
      <c r="K45" s="103">
        <f t="shared" si="3"/>
        <v>6.7</v>
      </c>
      <c r="L45" s="102">
        <f t="shared" si="4"/>
        <v>1.7</v>
      </c>
    </row>
    <row r="46" spans="2:12" ht="14.45" customHeight="1" x14ac:dyDescent="0.15">
      <c r="B46" s="101" t="s">
        <v>78</v>
      </c>
      <c r="C46" s="100"/>
      <c r="D46" s="99">
        <f>SUM('【方向別】自動車交通量(2)'!D46,'【方向別】自動車交通量(6)'!D46,'【方向別】自動車交通量(10)'!D46)</f>
        <v>37</v>
      </c>
      <c r="E46" s="98">
        <f>SUM('【方向別】自動車交通量(2)'!E46,'【方向別】自動車交通量(6)'!E46,'【方向別】自動車交通量(10)'!E46)</f>
        <v>5</v>
      </c>
      <c r="F46" s="98">
        <f>SUM('【方向別】自動車交通量(2)'!F46,'【方向別】自動車交通量(6)'!F46,'【方向別】自動車交通量(10)'!F46)</f>
        <v>3</v>
      </c>
      <c r="G46" s="98">
        <f>SUM('【方向別】自動車交通量(2)'!G46,'【方向別】自動車交通量(6)'!G46,'【方向別】自動車交通量(10)'!G46)</f>
        <v>0</v>
      </c>
      <c r="H46" s="98">
        <f t="shared" si="14"/>
        <v>42</v>
      </c>
      <c r="I46" s="98">
        <f t="shared" si="15"/>
        <v>3</v>
      </c>
      <c r="J46" s="98">
        <f t="shared" si="16"/>
        <v>45</v>
      </c>
      <c r="K46" s="97">
        <f t="shared" si="3"/>
        <v>6.7</v>
      </c>
      <c r="L46" s="96">
        <f t="shared" si="4"/>
        <v>1.7</v>
      </c>
    </row>
    <row r="47" spans="2:12" ht="14.45" customHeight="1" x14ac:dyDescent="0.15">
      <c r="B47" s="101" t="s">
        <v>77</v>
      </c>
      <c r="C47" s="100"/>
      <c r="D47" s="99">
        <f>SUM('【方向別】自動車交通量(2)'!D47,'【方向別】自動車交通量(6)'!D47,'【方向別】自動車交通量(10)'!D47)</f>
        <v>38</v>
      </c>
      <c r="E47" s="98">
        <f>SUM('【方向別】自動車交通量(2)'!E47,'【方向別】自動車交通量(6)'!E47,'【方向別】自動車交通量(10)'!E47)</f>
        <v>4</v>
      </c>
      <c r="F47" s="98">
        <f>SUM('【方向別】自動車交通量(2)'!F47,'【方向別】自動車交通量(6)'!F47,'【方向別】自動車交通量(10)'!F47)</f>
        <v>0</v>
      </c>
      <c r="G47" s="98">
        <f>SUM('【方向別】自動車交通量(2)'!G47,'【方向別】自動車交通量(6)'!G47,'【方向別】自動車交通量(10)'!G47)</f>
        <v>0</v>
      </c>
      <c r="H47" s="98">
        <f t="shared" si="14"/>
        <v>42</v>
      </c>
      <c r="I47" s="98">
        <f t="shared" si="15"/>
        <v>0</v>
      </c>
      <c r="J47" s="98">
        <f t="shared" si="16"/>
        <v>42</v>
      </c>
      <c r="K47" s="97">
        <f t="shared" si="3"/>
        <v>0</v>
      </c>
      <c r="L47" s="96">
        <f t="shared" si="4"/>
        <v>1.6</v>
      </c>
    </row>
    <row r="48" spans="2:12" ht="14.45" customHeight="1" x14ac:dyDescent="0.15">
      <c r="B48" s="101" t="s">
        <v>76</v>
      </c>
      <c r="C48" s="100"/>
      <c r="D48" s="99">
        <f>SUM('【方向別】自動車交通量(2)'!D48,'【方向別】自動車交通量(6)'!D48,'【方向別】自動車交通量(10)'!D48)</f>
        <v>40</v>
      </c>
      <c r="E48" s="98">
        <f>SUM('【方向別】自動車交通量(2)'!E48,'【方向別】自動車交通量(6)'!E48,'【方向別】自動車交通量(10)'!E48)</f>
        <v>13</v>
      </c>
      <c r="F48" s="98">
        <f>SUM('【方向別】自動車交通量(2)'!F48,'【方向別】自動車交通量(6)'!F48,'【方向別】自動車交通量(10)'!F48)</f>
        <v>4</v>
      </c>
      <c r="G48" s="98">
        <f>SUM('【方向別】自動車交通量(2)'!G48,'【方向別】自動車交通量(6)'!G48,'【方向別】自動車交通量(10)'!G48)</f>
        <v>1</v>
      </c>
      <c r="H48" s="98">
        <f t="shared" si="14"/>
        <v>53</v>
      </c>
      <c r="I48" s="98">
        <f t="shared" si="15"/>
        <v>5</v>
      </c>
      <c r="J48" s="98">
        <f t="shared" si="16"/>
        <v>58</v>
      </c>
      <c r="K48" s="97">
        <f t="shared" si="3"/>
        <v>8.6</v>
      </c>
      <c r="L48" s="96">
        <f t="shared" si="4"/>
        <v>2.2000000000000002</v>
      </c>
    </row>
    <row r="49" spans="2:13" ht="14.45" customHeight="1" x14ac:dyDescent="0.15">
      <c r="B49" s="101" t="s">
        <v>75</v>
      </c>
      <c r="C49" s="100"/>
      <c r="D49" s="99">
        <f>SUM('【方向別】自動車交通量(2)'!D49,'【方向別】自動車交通量(6)'!D49,'【方向別】自動車交通量(10)'!D49)</f>
        <v>23</v>
      </c>
      <c r="E49" s="98">
        <f>SUM('【方向別】自動車交通量(2)'!E49,'【方向別】自動車交通量(6)'!E49,'【方向別】自動車交通量(10)'!E49)</f>
        <v>7</v>
      </c>
      <c r="F49" s="98">
        <f>SUM('【方向別】自動車交通量(2)'!F49,'【方向別】自動車交通量(6)'!F49,'【方向別】自動車交通量(10)'!F49)</f>
        <v>2</v>
      </c>
      <c r="G49" s="98">
        <f>SUM('【方向別】自動車交通量(2)'!G49,'【方向別】自動車交通量(6)'!G49,'【方向別】自動車交通量(10)'!G49)</f>
        <v>0</v>
      </c>
      <c r="H49" s="98">
        <f t="shared" si="14"/>
        <v>30</v>
      </c>
      <c r="I49" s="98">
        <f t="shared" si="15"/>
        <v>2</v>
      </c>
      <c r="J49" s="98">
        <f t="shared" si="16"/>
        <v>32</v>
      </c>
      <c r="K49" s="97">
        <f t="shared" si="3"/>
        <v>6.3</v>
      </c>
      <c r="L49" s="96">
        <f t="shared" si="4"/>
        <v>1.2</v>
      </c>
    </row>
    <row r="50" spans="2:13" ht="14.45" customHeight="1" x14ac:dyDescent="0.15">
      <c r="B50" s="95" t="s">
        <v>74</v>
      </c>
      <c r="C50" s="94"/>
      <c r="D50" s="93">
        <f>SUM('【方向別】自動車交通量(2)'!D50,'【方向別】自動車交通量(6)'!D50,'【方向別】自動車交通量(10)'!D50)</f>
        <v>42</v>
      </c>
      <c r="E50" s="92">
        <f>SUM('【方向別】自動車交通量(2)'!E50,'【方向別】自動車交通量(6)'!E50,'【方向別】自動車交通量(10)'!E50)</f>
        <v>7</v>
      </c>
      <c r="F50" s="92">
        <f>SUM('【方向別】自動車交通量(2)'!F50,'【方向別】自動車交通量(6)'!F50,'【方向別】自動車交通量(10)'!F50)</f>
        <v>2</v>
      </c>
      <c r="G50" s="92">
        <f>SUM('【方向別】自動車交通量(2)'!G50,'【方向別】自動車交通量(6)'!G50,'【方向別】自動車交通量(10)'!G50)</f>
        <v>0</v>
      </c>
      <c r="H50" s="92">
        <f t="shared" si="14"/>
        <v>49</v>
      </c>
      <c r="I50" s="92">
        <f t="shared" si="15"/>
        <v>2</v>
      </c>
      <c r="J50" s="92">
        <f t="shared" si="16"/>
        <v>51</v>
      </c>
      <c r="K50" s="91">
        <f t="shared" si="3"/>
        <v>3.9</v>
      </c>
      <c r="L50" s="90">
        <f t="shared" si="4"/>
        <v>2</v>
      </c>
    </row>
    <row r="51" spans="2:13" ht="14.45" customHeight="1" thickBot="1" x14ac:dyDescent="0.2">
      <c r="B51" s="89" t="s">
        <v>73</v>
      </c>
      <c r="C51" s="88"/>
      <c r="D51" s="87">
        <f t="shared" ref="D51:J51" si="17">SUBTOTAL(9,D45:D50)</f>
        <v>214</v>
      </c>
      <c r="E51" s="86">
        <f t="shared" si="17"/>
        <v>44</v>
      </c>
      <c r="F51" s="86">
        <f t="shared" si="17"/>
        <v>14</v>
      </c>
      <c r="G51" s="86">
        <f t="shared" si="17"/>
        <v>1</v>
      </c>
      <c r="H51" s="86">
        <f t="shared" si="17"/>
        <v>258</v>
      </c>
      <c r="I51" s="86">
        <f t="shared" si="17"/>
        <v>15</v>
      </c>
      <c r="J51" s="86">
        <f t="shared" si="17"/>
        <v>273</v>
      </c>
      <c r="K51" s="85">
        <f t="shared" si="3"/>
        <v>5.5</v>
      </c>
      <c r="L51" s="84">
        <f t="shared" si="4"/>
        <v>10.4</v>
      </c>
    </row>
    <row r="52" spans="2:13" ht="14.45" customHeight="1" thickTop="1" x14ac:dyDescent="0.15">
      <c r="B52" s="83" t="s">
        <v>13</v>
      </c>
      <c r="C52" s="82"/>
      <c r="D52" s="81">
        <f t="shared" ref="D52:J52" si="18">SUBTOTAL(9,D16:D51)</f>
        <v>1707</v>
      </c>
      <c r="E52" s="80">
        <f t="shared" si="18"/>
        <v>540</v>
      </c>
      <c r="F52" s="80">
        <f t="shared" si="18"/>
        <v>360</v>
      </c>
      <c r="G52" s="80">
        <f t="shared" si="18"/>
        <v>7</v>
      </c>
      <c r="H52" s="80">
        <f t="shared" si="18"/>
        <v>2247</v>
      </c>
      <c r="I52" s="80">
        <f t="shared" si="18"/>
        <v>367</v>
      </c>
      <c r="J52" s="80">
        <f t="shared" si="18"/>
        <v>2614</v>
      </c>
      <c r="K52" s="79">
        <f t="shared" si="3"/>
        <v>14</v>
      </c>
      <c r="L52" s="78">
        <f t="shared" si="4"/>
        <v>100</v>
      </c>
    </row>
    <row r="53" spans="2:13" ht="15" customHeight="1" x14ac:dyDescent="0.15">
      <c r="B53" s="77"/>
      <c r="C53" s="77"/>
      <c r="D53" s="76"/>
      <c r="E53" s="76"/>
      <c r="F53" s="76"/>
      <c r="G53" s="76"/>
      <c r="H53" s="76"/>
      <c r="I53" s="76"/>
      <c r="J53" s="76"/>
      <c r="K53" s="75"/>
      <c r="L53" s="75"/>
    </row>
    <row r="54" spans="2:13" ht="16.5" customHeight="1" x14ac:dyDescent="0.15">
      <c r="B54" s="74"/>
      <c r="C54" s="73"/>
      <c r="D54" s="73"/>
      <c r="E54" s="73"/>
      <c r="F54" s="73"/>
      <c r="G54" s="73"/>
      <c r="H54" s="73"/>
      <c r="I54" s="73"/>
      <c r="J54" s="73"/>
      <c r="K54" s="73"/>
      <c r="L54" s="73"/>
      <c r="M54" s="73"/>
    </row>
  </sheetData>
  <mergeCells count="2">
    <mergeCell ref="G4:G10"/>
    <mergeCell ref="D14:L14"/>
  </mergeCells>
  <phoneticPr fontId="1"/>
  <printOptions horizontalCentered="1"/>
  <pageMargins left="0.78740157480314965" right="0.78740157480314965" top="0.78740157480314965" bottom="0.70866141732283472" header="0.31496062992125984" footer="0.31496062992125984"/>
  <pageSetup paperSize="9"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N54"/>
  <sheetViews>
    <sheetView showGridLines="0" zoomScaleNormal="100" zoomScaleSheetLayoutView="100" workbookViewId="0">
      <selection activeCell="D9" sqref="D9"/>
    </sheetView>
  </sheetViews>
  <sheetFormatPr defaultColWidth="8" defaultRowHeight="16.5" customHeight="1" x14ac:dyDescent="0.15"/>
  <cols>
    <col min="1" max="1" width="2.5" style="71" customWidth="1"/>
    <col min="2" max="2" width="5.5" style="72" customWidth="1"/>
    <col min="3" max="3" width="5.5" style="71" customWidth="1"/>
    <col min="4" max="12" width="8" style="71" customWidth="1"/>
    <col min="13" max="250" width="7.5" style="71" customWidth="1"/>
    <col min="251" max="16384" width="8" style="71"/>
  </cols>
  <sheetData>
    <row r="2" spans="2:14" ht="18" customHeight="1" x14ac:dyDescent="0.15">
      <c r="B2" s="140" t="s">
        <v>120</v>
      </c>
      <c r="G2" s="139"/>
      <c r="H2" s="138"/>
      <c r="I2" s="137"/>
      <c r="J2" s="137"/>
      <c r="K2" s="137"/>
      <c r="L2" s="136"/>
      <c r="M2" s="135"/>
    </row>
    <row r="3" spans="2:14" ht="14.45" customHeight="1" x14ac:dyDescent="0.15">
      <c r="B3" s="71"/>
      <c r="G3" s="134"/>
      <c r="H3" s="130"/>
      <c r="I3" s="73"/>
      <c r="J3" s="73"/>
      <c r="K3" s="73"/>
      <c r="L3" s="129"/>
    </row>
    <row r="4" spans="2:14" ht="14.45" customHeight="1" x14ac:dyDescent="0.15">
      <c r="B4" s="71"/>
      <c r="G4" s="216" t="s">
        <v>119</v>
      </c>
      <c r="H4" s="130"/>
      <c r="I4" s="73"/>
      <c r="J4" s="73"/>
      <c r="K4" s="73"/>
      <c r="L4" s="129"/>
    </row>
    <row r="5" spans="2:14" ht="14.45" customHeight="1" x14ac:dyDescent="0.15">
      <c r="B5" s="128" t="s">
        <v>118</v>
      </c>
      <c r="C5" s="128"/>
      <c r="D5" s="128" t="s">
        <v>117</v>
      </c>
      <c r="G5" s="216"/>
      <c r="H5" s="130"/>
      <c r="I5" s="73"/>
      <c r="J5" s="73"/>
      <c r="K5" s="73"/>
      <c r="L5" s="129"/>
    </row>
    <row r="6" spans="2:14" ht="14.45" customHeight="1" x14ac:dyDescent="0.15">
      <c r="B6" s="128"/>
      <c r="C6" s="128"/>
      <c r="D6" s="132" t="s">
        <v>116</v>
      </c>
      <c r="G6" s="216"/>
      <c r="H6" s="130"/>
      <c r="I6" s="73"/>
      <c r="J6" s="73"/>
      <c r="K6" s="73"/>
      <c r="L6" s="129"/>
    </row>
    <row r="7" spans="2:14" ht="14.45" customHeight="1" x14ac:dyDescent="0.15">
      <c r="B7" s="128"/>
      <c r="C7" s="128"/>
      <c r="D7" s="128"/>
      <c r="G7" s="216"/>
      <c r="H7" s="130"/>
      <c r="I7" s="73"/>
      <c r="J7" s="73"/>
      <c r="K7" s="73"/>
      <c r="L7" s="129"/>
    </row>
    <row r="8" spans="2:14" ht="14.45" customHeight="1" x14ac:dyDescent="0.15">
      <c r="B8" s="128" t="s">
        <v>115</v>
      </c>
      <c r="C8" s="128"/>
      <c r="D8" s="128" t="s">
        <v>239</v>
      </c>
      <c r="G8" s="216"/>
      <c r="H8" s="130"/>
      <c r="I8" s="73"/>
      <c r="J8" s="73"/>
      <c r="K8" s="73"/>
      <c r="L8" s="129"/>
    </row>
    <row r="9" spans="2:14" ht="14.45" customHeight="1" x14ac:dyDescent="0.15">
      <c r="B9" s="133"/>
      <c r="C9" s="128"/>
      <c r="D9" s="132" t="s">
        <v>114</v>
      </c>
      <c r="G9" s="216"/>
      <c r="H9" s="130"/>
      <c r="I9" s="73"/>
      <c r="J9" s="73"/>
      <c r="K9" s="73"/>
      <c r="L9" s="129"/>
    </row>
    <row r="10" spans="2:14" ht="14.45" customHeight="1" x14ac:dyDescent="0.15">
      <c r="B10" s="128"/>
      <c r="C10" s="128"/>
      <c r="D10" s="128"/>
      <c r="G10" s="216"/>
      <c r="H10" s="130"/>
      <c r="I10" s="73"/>
      <c r="J10" s="73"/>
      <c r="K10" s="73"/>
      <c r="L10" s="129"/>
    </row>
    <row r="11" spans="2:14" ht="14.45" customHeight="1" x14ac:dyDescent="0.15">
      <c r="B11" s="128" t="s">
        <v>113</v>
      </c>
      <c r="C11" s="128"/>
      <c r="D11" s="128" t="s">
        <v>27</v>
      </c>
      <c r="G11" s="131"/>
      <c r="H11" s="130"/>
      <c r="I11" s="73"/>
      <c r="J11" s="73"/>
      <c r="K11" s="73"/>
      <c r="L11" s="129"/>
      <c r="N11" s="73"/>
    </row>
    <row r="12" spans="2:14" ht="14.45" customHeight="1" x14ac:dyDescent="0.15">
      <c r="B12" s="128"/>
      <c r="C12" s="128"/>
      <c r="D12" s="128"/>
      <c r="G12" s="127"/>
      <c r="H12" s="126"/>
      <c r="I12" s="125"/>
      <c r="J12" s="125"/>
      <c r="K12" s="125"/>
      <c r="L12" s="124"/>
      <c r="N12" s="73"/>
    </row>
    <row r="13" spans="2:14" ht="14.45" customHeight="1" x14ac:dyDescent="0.15">
      <c r="L13" s="123" t="s">
        <v>112</v>
      </c>
      <c r="N13" s="73"/>
    </row>
    <row r="14" spans="2:14" ht="28.9" customHeight="1" x14ac:dyDescent="0.15">
      <c r="B14" s="122"/>
      <c r="C14" s="121" t="s">
        <v>111</v>
      </c>
      <c r="D14" s="217" t="s">
        <v>197</v>
      </c>
      <c r="E14" s="218"/>
      <c r="F14" s="218"/>
      <c r="G14" s="218"/>
      <c r="H14" s="218"/>
      <c r="I14" s="218"/>
      <c r="J14" s="218"/>
      <c r="K14" s="218"/>
      <c r="L14" s="219"/>
    </row>
    <row r="15" spans="2:14" ht="28.9" customHeight="1" x14ac:dyDescent="0.15">
      <c r="B15" s="120" t="s">
        <v>110</v>
      </c>
      <c r="C15" s="119" t="s">
        <v>109</v>
      </c>
      <c r="D15" s="118" t="s">
        <v>18</v>
      </c>
      <c r="E15" s="117" t="s">
        <v>19</v>
      </c>
      <c r="F15" s="117" t="s">
        <v>20</v>
      </c>
      <c r="G15" s="117" t="s">
        <v>10</v>
      </c>
      <c r="H15" s="117" t="s">
        <v>21</v>
      </c>
      <c r="I15" s="117" t="s">
        <v>22</v>
      </c>
      <c r="J15" s="117" t="s">
        <v>23</v>
      </c>
      <c r="K15" s="117" t="s">
        <v>24</v>
      </c>
      <c r="L15" s="116" t="s">
        <v>25</v>
      </c>
    </row>
    <row r="16" spans="2:14" ht="14.45" customHeight="1" x14ac:dyDescent="0.15">
      <c r="B16" s="107" t="s">
        <v>192</v>
      </c>
      <c r="C16" s="106"/>
      <c r="D16" s="105">
        <f>SUM('【断面別】自動車交通量(C断面流入)'!D16,'【断面別】自動車交通量(C断面流出)'!D16)</f>
        <v>84</v>
      </c>
      <c r="E16" s="104">
        <f>SUM('【断面別】自動車交通量(C断面流入)'!E16,'【断面別】自動車交通量(C断面流出)'!E16)</f>
        <v>23</v>
      </c>
      <c r="F16" s="104">
        <f>SUM('【断面別】自動車交通量(C断面流入)'!F16,'【断面別】自動車交通量(C断面流出)'!F16)</f>
        <v>6</v>
      </c>
      <c r="G16" s="104">
        <f>SUM('【断面別】自動車交通量(C断面流入)'!G16,'【断面別】自動車交通量(C断面流出)'!G16)</f>
        <v>0</v>
      </c>
      <c r="H16" s="104">
        <f t="shared" ref="H16:H21" si="0">SUM(D16:E16)</f>
        <v>107</v>
      </c>
      <c r="I16" s="104">
        <f t="shared" ref="I16:I21" si="1">SUM(F16:G16)</f>
        <v>6</v>
      </c>
      <c r="J16" s="104">
        <f t="shared" ref="J16:J21" si="2">SUM(H16:I16)</f>
        <v>113</v>
      </c>
      <c r="K16" s="103">
        <f t="shared" ref="K16:K52" si="3">IF(J16=0,0,ROUND(I16/J16*100,1))</f>
        <v>5.3</v>
      </c>
      <c r="L16" s="102">
        <f t="shared" ref="L16:L52" si="4">IF(J16=0,0,ROUND(J16/$J$52*100,1))</f>
        <v>2</v>
      </c>
    </row>
    <row r="17" spans="2:12" ht="14.45" customHeight="1" x14ac:dyDescent="0.15">
      <c r="B17" s="101" t="s">
        <v>191</v>
      </c>
      <c r="C17" s="100"/>
      <c r="D17" s="99">
        <f>SUM('【断面別】自動車交通量(C断面流入)'!D17,'【断面別】自動車交通量(C断面流出)'!D17)</f>
        <v>68</v>
      </c>
      <c r="E17" s="98">
        <f>SUM('【断面別】自動車交通量(C断面流入)'!E17,'【断面別】自動車交通量(C断面流出)'!E17)</f>
        <v>18</v>
      </c>
      <c r="F17" s="98">
        <f>SUM('【断面別】自動車交通量(C断面流入)'!F17,'【断面別】自動車交通量(C断面流出)'!F17)</f>
        <v>7</v>
      </c>
      <c r="G17" s="98">
        <f>SUM('【断面別】自動車交通量(C断面流入)'!G17,'【断面別】自動車交通量(C断面流出)'!G17)</f>
        <v>1</v>
      </c>
      <c r="H17" s="98">
        <f t="shared" si="0"/>
        <v>86</v>
      </c>
      <c r="I17" s="98">
        <f t="shared" si="1"/>
        <v>8</v>
      </c>
      <c r="J17" s="98">
        <f t="shared" si="2"/>
        <v>94</v>
      </c>
      <c r="K17" s="97">
        <f t="shared" si="3"/>
        <v>8.5</v>
      </c>
      <c r="L17" s="96">
        <f t="shared" si="4"/>
        <v>1.7</v>
      </c>
    </row>
    <row r="18" spans="2:12" ht="14.45" customHeight="1" x14ac:dyDescent="0.15">
      <c r="B18" s="101" t="s">
        <v>190</v>
      </c>
      <c r="C18" s="100"/>
      <c r="D18" s="99">
        <f>SUM('【断面別】自動車交通量(C断面流入)'!D18,'【断面別】自動車交通量(C断面流出)'!D18)</f>
        <v>81</v>
      </c>
      <c r="E18" s="98">
        <f>SUM('【断面別】自動車交通量(C断面流入)'!E18,'【断面別】自動車交通量(C断面流出)'!E18)</f>
        <v>25</v>
      </c>
      <c r="F18" s="98">
        <f>SUM('【断面別】自動車交通量(C断面流入)'!F18,'【断面別】自動車交通量(C断面流出)'!F18)</f>
        <v>10</v>
      </c>
      <c r="G18" s="98">
        <f>SUM('【断面別】自動車交通量(C断面流入)'!G18,'【断面別】自動車交通量(C断面流出)'!G18)</f>
        <v>0</v>
      </c>
      <c r="H18" s="98">
        <f t="shared" si="0"/>
        <v>106</v>
      </c>
      <c r="I18" s="98">
        <f t="shared" si="1"/>
        <v>10</v>
      </c>
      <c r="J18" s="98">
        <f t="shared" si="2"/>
        <v>116</v>
      </c>
      <c r="K18" s="97">
        <f t="shared" si="3"/>
        <v>8.6</v>
      </c>
      <c r="L18" s="96">
        <f t="shared" si="4"/>
        <v>2</v>
      </c>
    </row>
    <row r="19" spans="2:12" ht="14.45" customHeight="1" x14ac:dyDescent="0.15">
      <c r="B19" s="101" t="s">
        <v>189</v>
      </c>
      <c r="C19" s="100"/>
      <c r="D19" s="99">
        <f>SUM('【断面別】自動車交通量(C断面流入)'!D19,'【断面別】自動車交通量(C断面流出)'!D19)</f>
        <v>79</v>
      </c>
      <c r="E19" s="98">
        <f>SUM('【断面別】自動車交通量(C断面流入)'!E19,'【断面別】自動車交通量(C断面流出)'!E19)</f>
        <v>17</v>
      </c>
      <c r="F19" s="98">
        <f>SUM('【断面別】自動車交通量(C断面流入)'!F19,'【断面別】自動車交通量(C断面流出)'!F19)</f>
        <v>3</v>
      </c>
      <c r="G19" s="98">
        <f>SUM('【断面別】自動車交通量(C断面流入)'!G19,'【断面別】自動車交通量(C断面流出)'!G19)</f>
        <v>0</v>
      </c>
      <c r="H19" s="98">
        <f t="shared" si="0"/>
        <v>96</v>
      </c>
      <c r="I19" s="98">
        <f t="shared" si="1"/>
        <v>3</v>
      </c>
      <c r="J19" s="98">
        <f t="shared" si="2"/>
        <v>99</v>
      </c>
      <c r="K19" s="97">
        <f t="shared" si="3"/>
        <v>3</v>
      </c>
      <c r="L19" s="96">
        <f t="shared" si="4"/>
        <v>1.7</v>
      </c>
    </row>
    <row r="20" spans="2:12" ht="14.45" customHeight="1" x14ac:dyDescent="0.15">
      <c r="B20" s="101" t="s">
        <v>188</v>
      </c>
      <c r="C20" s="100"/>
      <c r="D20" s="99">
        <f>SUM('【断面別】自動車交通量(C断面流入)'!D20,'【断面別】自動車交通量(C断面流出)'!D20)</f>
        <v>97</v>
      </c>
      <c r="E20" s="98">
        <f>SUM('【断面別】自動車交通量(C断面流入)'!E20,'【断面別】自動車交通量(C断面流出)'!E20)</f>
        <v>29</v>
      </c>
      <c r="F20" s="98">
        <f>SUM('【断面別】自動車交通量(C断面流入)'!F20,'【断面別】自動車交通量(C断面流出)'!F20)</f>
        <v>12</v>
      </c>
      <c r="G20" s="98">
        <f>SUM('【断面別】自動車交通量(C断面流入)'!G20,'【断面別】自動車交通量(C断面流出)'!G20)</f>
        <v>0</v>
      </c>
      <c r="H20" s="98">
        <f t="shared" si="0"/>
        <v>126</v>
      </c>
      <c r="I20" s="98">
        <f t="shared" si="1"/>
        <v>12</v>
      </c>
      <c r="J20" s="98">
        <f t="shared" si="2"/>
        <v>138</v>
      </c>
      <c r="K20" s="97">
        <f t="shared" si="3"/>
        <v>8.6999999999999993</v>
      </c>
      <c r="L20" s="96">
        <f t="shared" si="4"/>
        <v>2.4</v>
      </c>
    </row>
    <row r="21" spans="2:12" ht="14.45" customHeight="1" x14ac:dyDescent="0.15">
      <c r="B21" s="95" t="s">
        <v>187</v>
      </c>
      <c r="C21" s="94"/>
      <c r="D21" s="93">
        <f>SUM('【断面別】自動車交通量(C断面流入)'!D21,'【断面別】自動車交通量(C断面流出)'!D21)</f>
        <v>73</v>
      </c>
      <c r="E21" s="92">
        <f>SUM('【断面別】自動車交通量(C断面流入)'!E21,'【断面別】自動車交通量(C断面流出)'!E21)</f>
        <v>14</v>
      </c>
      <c r="F21" s="92">
        <f>SUM('【断面別】自動車交通量(C断面流入)'!F21,'【断面別】自動車交通量(C断面流出)'!F21)</f>
        <v>6</v>
      </c>
      <c r="G21" s="92">
        <f>SUM('【断面別】自動車交通量(C断面流入)'!G21,'【断面別】自動車交通量(C断面流出)'!G21)</f>
        <v>0</v>
      </c>
      <c r="H21" s="92">
        <f t="shared" si="0"/>
        <v>87</v>
      </c>
      <c r="I21" s="92">
        <f t="shared" si="1"/>
        <v>6</v>
      </c>
      <c r="J21" s="92">
        <f t="shared" si="2"/>
        <v>93</v>
      </c>
      <c r="K21" s="91">
        <f t="shared" si="3"/>
        <v>6.5</v>
      </c>
      <c r="L21" s="90">
        <f t="shared" si="4"/>
        <v>1.6</v>
      </c>
    </row>
    <row r="22" spans="2:12" ht="14.45" customHeight="1" thickBot="1" x14ac:dyDescent="0.2">
      <c r="B22" s="89" t="s">
        <v>102</v>
      </c>
      <c r="C22" s="88"/>
      <c r="D22" s="87">
        <f t="shared" ref="D22:J22" si="5">SUBTOTAL(9,D16:D21)</f>
        <v>482</v>
      </c>
      <c r="E22" s="86">
        <f t="shared" si="5"/>
        <v>126</v>
      </c>
      <c r="F22" s="86">
        <f t="shared" si="5"/>
        <v>44</v>
      </c>
      <c r="G22" s="86">
        <f t="shared" si="5"/>
        <v>1</v>
      </c>
      <c r="H22" s="86">
        <f t="shared" si="5"/>
        <v>608</v>
      </c>
      <c r="I22" s="86">
        <f t="shared" si="5"/>
        <v>45</v>
      </c>
      <c r="J22" s="86">
        <f t="shared" si="5"/>
        <v>653</v>
      </c>
      <c r="K22" s="85">
        <f t="shared" si="3"/>
        <v>6.9</v>
      </c>
      <c r="L22" s="84">
        <f t="shared" si="4"/>
        <v>11.5</v>
      </c>
    </row>
    <row r="23" spans="2:12" ht="14.45" customHeight="1" thickTop="1" x14ac:dyDescent="0.15">
      <c r="B23" s="107" t="s">
        <v>101</v>
      </c>
      <c r="C23" s="106"/>
      <c r="D23" s="105">
        <f>SUM('【断面別】自動車交通量(C断面流入)'!D23,'【断面別】自動車交通量(C断面流出)'!D23)</f>
        <v>75</v>
      </c>
      <c r="E23" s="104">
        <f>SUM('【断面別】自動車交通量(C断面流入)'!E23,'【断面別】自動車交通量(C断面流出)'!E23)</f>
        <v>25</v>
      </c>
      <c r="F23" s="104">
        <f>SUM('【断面別】自動車交通量(C断面流入)'!F23,'【断面別】自動車交通量(C断面流出)'!F23)</f>
        <v>11</v>
      </c>
      <c r="G23" s="104">
        <f>SUM('【断面別】自動車交通量(C断面流入)'!G23,'【断面別】自動車交通量(C断面流出)'!G23)</f>
        <v>1</v>
      </c>
      <c r="H23" s="104">
        <f t="shared" ref="H23:H28" si="6">SUM(D23:E23)</f>
        <v>100</v>
      </c>
      <c r="I23" s="104">
        <f t="shared" ref="I23:I28" si="7">SUM(F23:G23)</f>
        <v>12</v>
      </c>
      <c r="J23" s="104">
        <f t="shared" ref="J23:J28" si="8">SUM(H23:I23)</f>
        <v>112</v>
      </c>
      <c r="K23" s="103">
        <f t="shared" si="3"/>
        <v>10.7</v>
      </c>
      <c r="L23" s="102">
        <f t="shared" si="4"/>
        <v>2</v>
      </c>
    </row>
    <row r="24" spans="2:12" ht="14.45" customHeight="1" x14ac:dyDescent="0.15">
      <c r="B24" s="101" t="s">
        <v>100</v>
      </c>
      <c r="C24" s="100"/>
      <c r="D24" s="99">
        <f>SUM('【断面別】自動車交通量(C断面流入)'!D24,'【断面別】自動車交通量(C断面流出)'!D24)</f>
        <v>95</v>
      </c>
      <c r="E24" s="98">
        <f>SUM('【断面別】自動車交通量(C断面流入)'!E24,'【断面別】自動車交通量(C断面流出)'!E24)</f>
        <v>18</v>
      </c>
      <c r="F24" s="98">
        <f>SUM('【断面別】自動車交通量(C断面流入)'!F24,'【断面別】自動車交通量(C断面流出)'!F24)</f>
        <v>12</v>
      </c>
      <c r="G24" s="98">
        <f>SUM('【断面別】自動車交通量(C断面流入)'!G24,'【断面別】自動車交通量(C断面流出)'!G24)</f>
        <v>1</v>
      </c>
      <c r="H24" s="98">
        <f t="shared" si="6"/>
        <v>113</v>
      </c>
      <c r="I24" s="98">
        <f t="shared" si="7"/>
        <v>13</v>
      </c>
      <c r="J24" s="98">
        <f t="shared" si="8"/>
        <v>126</v>
      </c>
      <c r="K24" s="97">
        <f t="shared" si="3"/>
        <v>10.3</v>
      </c>
      <c r="L24" s="96">
        <f t="shared" si="4"/>
        <v>2.2000000000000002</v>
      </c>
    </row>
    <row r="25" spans="2:12" ht="14.45" customHeight="1" x14ac:dyDescent="0.15">
      <c r="B25" s="101" t="s">
        <v>99</v>
      </c>
      <c r="C25" s="100"/>
      <c r="D25" s="99">
        <f>SUM('【断面別】自動車交通量(C断面流入)'!D25,'【断面別】自動車交通量(C断面流出)'!D25)</f>
        <v>77</v>
      </c>
      <c r="E25" s="98">
        <f>SUM('【断面別】自動車交通量(C断面流入)'!E25,'【断面別】自動車交通量(C断面流出)'!E25)</f>
        <v>10</v>
      </c>
      <c r="F25" s="98">
        <f>SUM('【断面別】自動車交通量(C断面流入)'!F25,'【断面別】自動車交通量(C断面流出)'!F25)</f>
        <v>8</v>
      </c>
      <c r="G25" s="98">
        <f>SUM('【断面別】自動車交通量(C断面流入)'!G25,'【断面別】自動車交通量(C断面流出)'!G25)</f>
        <v>0</v>
      </c>
      <c r="H25" s="98">
        <f t="shared" si="6"/>
        <v>87</v>
      </c>
      <c r="I25" s="98">
        <f t="shared" si="7"/>
        <v>8</v>
      </c>
      <c r="J25" s="98">
        <f t="shared" si="8"/>
        <v>95</v>
      </c>
      <c r="K25" s="97">
        <f t="shared" si="3"/>
        <v>8.4</v>
      </c>
      <c r="L25" s="96">
        <f t="shared" si="4"/>
        <v>1.7</v>
      </c>
    </row>
    <row r="26" spans="2:12" ht="14.45" customHeight="1" x14ac:dyDescent="0.15">
      <c r="B26" s="101" t="s">
        <v>98</v>
      </c>
      <c r="C26" s="100"/>
      <c r="D26" s="99">
        <f>SUM('【断面別】自動車交通量(C断面流入)'!D26,'【断面別】自動車交通量(C断面流出)'!D26)</f>
        <v>98</v>
      </c>
      <c r="E26" s="98">
        <f>SUM('【断面別】自動車交通量(C断面流入)'!E26,'【断面別】自動車交通量(C断面流出)'!E26)</f>
        <v>14</v>
      </c>
      <c r="F26" s="98">
        <f>SUM('【断面別】自動車交通量(C断面流入)'!F26,'【断面別】自動車交通量(C断面流出)'!F26)</f>
        <v>8</v>
      </c>
      <c r="G26" s="98">
        <f>SUM('【断面別】自動車交通量(C断面流入)'!G26,'【断面別】自動車交通量(C断面流出)'!G26)</f>
        <v>1</v>
      </c>
      <c r="H26" s="98">
        <f t="shared" si="6"/>
        <v>112</v>
      </c>
      <c r="I26" s="98">
        <f t="shared" si="7"/>
        <v>9</v>
      </c>
      <c r="J26" s="98">
        <f t="shared" si="8"/>
        <v>121</v>
      </c>
      <c r="K26" s="97">
        <f t="shared" si="3"/>
        <v>7.4</v>
      </c>
      <c r="L26" s="96">
        <f t="shared" si="4"/>
        <v>2.1</v>
      </c>
    </row>
    <row r="27" spans="2:12" ht="14.45" customHeight="1" x14ac:dyDescent="0.15">
      <c r="B27" s="101" t="s">
        <v>97</v>
      </c>
      <c r="C27" s="100"/>
      <c r="D27" s="99">
        <f>SUM('【断面別】自動車交通量(C断面流入)'!D27,'【断面別】自動車交通量(C断面流出)'!D27)</f>
        <v>63</v>
      </c>
      <c r="E27" s="98">
        <f>SUM('【断面別】自動車交通量(C断面流入)'!E27,'【断面別】自動車交通量(C断面流出)'!E27)</f>
        <v>13</v>
      </c>
      <c r="F27" s="98">
        <f>SUM('【断面別】自動車交通量(C断面流入)'!F27,'【断面別】自動車交通量(C断面流出)'!F27)</f>
        <v>10</v>
      </c>
      <c r="G27" s="98">
        <f>SUM('【断面別】自動車交通量(C断面流入)'!G27,'【断面別】自動車交通量(C断面流出)'!G27)</f>
        <v>0</v>
      </c>
      <c r="H27" s="98">
        <f t="shared" si="6"/>
        <v>76</v>
      </c>
      <c r="I27" s="98">
        <f t="shared" si="7"/>
        <v>10</v>
      </c>
      <c r="J27" s="98">
        <f t="shared" si="8"/>
        <v>86</v>
      </c>
      <c r="K27" s="97">
        <f t="shared" si="3"/>
        <v>11.6</v>
      </c>
      <c r="L27" s="96">
        <f t="shared" si="4"/>
        <v>1.5</v>
      </c>
    </row>
    <row r="28" spans="2:12" ht="14.45" customHeight="1" x14ac:dyDescent="0.15">
      <c r="B28" s="95" t="s">
        <v>186</v>
      </c>
      <c r="C28" s="94"/>
      <c r="D28" s="93">
        <f>SUM('【断面別】自動車交通量(C断面流入)'!D28,'【断面別】自動車交通量(C断面流出)'!D28)</f>
        <v>48</v>
      </c>
      <c r="E28" s="92">
        <f>SUM('【断面別】自動車交通量(C断面流入)'!E28,'【断面別】自動車交通量(C断面流出)'!E28)</f>
        <v>17</v>
      </c>
      <c r="F28" s="92">
        <f>SUM('【断面別】自動車交通量(C断面流入)'!F28,'【断面別】自動車交通量(C断面流出)'!F28)</f>
        <v>10</v>
      </c>
      <c r="G28" s="92">
        <f>SUM('【断面別】自動車交通量(C断面流入)'!G28,'【断面別】自動車交通量(C断面流出)'!G28)</f>
        <v>0</v>
      </c>
      <c r="H28" s="92">
        <f t="shared" si="6"/>
        <v>65</v>
      </c>
      <c r="I28" s="92">
        <f t="shared" si="7"/>
        <v>10</v>
      </c>
      <c r="J28" s="92">
        <f t="shared" si="8"/>
        <v>75</v>
      </c>
      <c r="K28" s="91">
        <f t="shared" si="3"/>
        <v>13.3</v>
      </c>
      <c r="L28" s="90">
        <f t="shared" si="4"/>
        <v>1.3</v>
      </c>
    </row>
    <row r="29" spans="2:12" ht="14.45" customHeight="1" thickBot="1" x14ac:dyDescent="0.2">
      <c r="B29" s="89" t="s">
        <v>95</v>
      </c>
      <c r="C29" s="88"/>
      <c r="D29" s="87">
        <f t="shared" ref="D29:J29" si="9">SUBTOTAL(9,D23:D28)</f>
        <v>456</v>
      </c>
      <c r="E29" s="86">
        <f t="shared" si="9"/>
        <v>97</v>
      </c>
      <c r="F29" s="86">
        <f t="shared" si="9"/>
        <v>59</v>
      </c>
      <c r="G29" s="86">
        <f t="shared" si="9"/>
        <v>3</v>
      </c>
      <c r="H29" s="86">
        <f t="shared" si="9"/>
        <v>553</v>
      </c>
      <c r="I29" s="86">
        <f t="shared" si="9"/>
        <v>62</v>
      </c>
      <c r="J29" s="86">
        <f t="shared" si="9"/>
        <v>615</v>
      </c>
      <c r="K29" s="85">
        <f t="shared" si="3"/>
        <v>10.1</v>
      </c>
      <c r="L29" s="84">
        <f t="shared" si="4"/>
        <v>10.8</v>
      </c>
    </row>
    <row r="30" spans="2:12" ht="14.45" customHeight="1" thickTop="1" x14ac:dyDescent="0.15">
      <c r="B30" s="115" t="s">
        <v>185</v>
      </c>
      <c r="C30" s="114"/>
      <c r="D30" s="81">
        <f>SUM('【断面別】自動車交通量(C断面流入)'!D30,'【断面別】自動車交通量(C断面流出)'!D30)</f>
        <v>292</v>
      </c>
      <c r="E30" s="80">
        <f>SUM('【断面別】自動車交通量(C断面流入)'!E30,'【断面別】自動車交通量(C断面流出)'!E30)</f>
        <v>101</v>
      </c>
      <c r="F30" s="80">
        <f>SUM('【断面別】自動車交通量(C断面流入)'!F30,'【断面別】自動車交通量(C断面流出)'!F30)</f>
        <v>78</v>
      </c>
      <c r="G30" s="80">
        <f>SUM('【断面別】自動車交通量(C断面流入)'!G30,'【断面別】自動車交通量(C断面流出)'!G30)</f>
        <v>0</v>
      </c>
      <c r="H30" s="80">
        <f t="shared" ref="H30:H43" si="10">SUM(D30:E30)</f>
        <v>393</v>
      </c>
      <c r="I30" s="80">
        <f t="shared" ref="I30:I43" si="11">SUM(F30:G30)</f>
        <v>78</v>
      </c>
      <c r="J30" s="80">
        <f t="shared" ref="J30:J43" si="12">SUM(H30:I30)</f>
        <v>471</v>
      </c>
      <c r="K30" s="79">
        <f t="shared" si="3"/>
        <v>16.600000000000001</v>
      </c>
      <c r="L30" s="78">
        <f t="shared" si="4"/>
        <v>8.3000000000000007</v>
      </c>
    </row>
    <row r="31" spans="2:12" ht="14.45" customHeight="1" x14ac:dyDescent="0.15">
      <c r="B31" s="113" t="s">
        <v>184</v>
      </c>
      <c r="C31" s="112"/>
      <c r="D31" s="111">
        <f>SUM('【断面別】自動車交通量(C断面流入)'!D31,'【断面別】自動車交通量(C断面流出)'!D31)</f>
        <v>207</v>
      </c>
      <c r="E31" s="110">
        <f>SUM('【断面別】自動車交通量(C断面流入)'!E31,'【断面別】自動車交通量(C断面流出)'!E31)</f>
        <v>107</v>
      </c>
      <c r="F31" s="110">
        <f>SUM('【断面別】自動車交通量(C断面流入)'!F31,'【断面別】自動車交通量(C断面流出)'!F31)</f>
        <v>89</v>
      </c>
      <c r="G31" s="110">
        <f>SUM('【断面別】自動車交通量(C断面流入)'!G31,'【断面別】自動車交通量(C断面流出)'!G31)</f>
        <v>3</v>
      </c>
      <c r="H31" s="110">
        <f t="shared" si="10"/>
        <v>314</v>
      </c>
      <c r="I31" s="110">
        <f t="shared" si="11"/>
        <v>92</v>
      </c>
      <c r="J31" s="110">
        <f t="shared" si="12"/>
        <v>406</v>
      </c>
      <c r="K31" s="109">
        <f t="shared" si="3"/>
        <v>22.7</v>
      </c>
      <c r="L31" s="108">
        <f t="shared" si="4"/>
        <v>7.2</v>
      </c>
    </row>
    <row r="32" spans="2:12" ht="14.45" customHeight="1" x14ac:dyDescent="0.15">
      <c r="B32" s="113" t="s">
        <v>183</v>
      </c>
      <c r="C32" s="112"/>
      <c r="D32" s="111">
        <f>SUM('【断面別】自動車交通量(C断面流入)'!D32,'【断面別】自動車交通量(C断面流出)'!D32)</f>
        <v>172</v>
      </c>
      <c r="E32" s="110">
        <f>SUM('【断面別】自動車交通量(C断面流入)'!E32,'【断面別】自動車交通量(C断面流出)'!E32)</f>
        <v>68</v>
      </c>
      <c r="F32" s="110">
        <f>SUM('【断面別】自動車交通量(C断面流入)'!F32,'【断面別】自動車交通量(C断面流出)'!F32)</f>
        <v>69</v>
      </c>
      <c r="G32" s="110">
        <f>SUM('【断面別】自動車交通量(C断面流入)'!G32,'【断面別】自動車交通量(C断面流出)'!G32)</f>
        <v>0</v>
      </c>
      <c r="H32" s="110">
        <f t="shared" si="10"/>
        <v>240</v>
      </c>
      <c r="I32" s="110">
        <f t="shared" si="11"/>
        <v>69</v>
      </c>
      <c r="J32" s="110">
        <f t="shared" si="12"/>
        <v>309</v>
      </c>
      <c r="K32" s="109">
        <f t="shared" si="3"/>
        <v>22.3</v>
      </c>
      <c r="L32" s="108">
        <f t="shared" si="4"/>
        <v>5.4</v>
      </c>
    </row>
    <row r="33" spans="2:12" ht="14.45" customHeight="1" x14ac:dyDescent="0.15">
      <c r="B33" s="113" t="s">
        <v>182</v>
      </c>
      <c r="C33" s="112"/>
      <c r="D33" s="111">
        <f>SUM('【断面別】自動車交通量(C断面流入)'!D33,'【断面別】自動車交通量(C断面流出)'!D33)</f>
        <v>216</v>
      </c>
      <c r="E33" s="110">
        <f>SUM('【断面別】自動車交通量(C断面流入)'!E33,'【断面別】自動車交通量(C断面流出)'!E33)</f>
        <v>61</v>
      </c>
      <c r="F33" s="110">
        <f>SUM('【断面別】自動車交通量(C断面流入)'!F33,'【断面別】自動車交通量(C断面流出)'!F33)</f>
        <v>69</v>
      </c>
      <c r="G33" s="110">
        <f>SUM('【断面別】自動車交通量(C断面流入)'!G33,'【断面別】自動車交通量(C断面流出)'!G33)</f>
        <v>0</v>
      </c>
      <c r="H33" s="110">
        <f t="shared" si="10"/>
        <v>277</v>
      </c>
      <c r="I33" s="110">
        <f t="shared" si="11"/>
        <v>69</v>
      </c>
      <c r="J33" s="110">
        <f t="shared" si="12"/>
        <v>346</v>
      </c>
      <c r="K33" s="109">
        <f t="shared" si="3"/>
        <v>19.899999999999999</v>
      </c>
      <c r="L33" s="108">
        <f t="shared" si="4"/>
        <v>6.1</v>
      </c>
    </row>
    <row r="34" spans="2:12" ht="14.45" customHeight="1" x14ac:dyDescent="0.15">
      <c r="B34" s="113" t="s">
        <v>181</v>
      </c>
      <c r="C34" s="112"/>
      <c r="D34" s="111">
        <f>SUM('【断面別】自動車交通量(C断面流入)'!D34,'【断面別】自動車交通量(C断面流出)'!D34)</f>
        <v>195</v>
      </c>
      <c r="E34" s="110">
        <f>SUM('【断面別】自動車交通量(C断面流入)'!E34,'【断面別】自動車交通量(C断面流出)'!E34)</f>
        <v>83</v>
      </c>
      <c r="F34" s="110">
        <f>SUM('【断面別】自動車交通量(C断面流入)'!F34,'【断面別】自動車交通量(C断面流出)'!F34)</f>
        <v>65</v>
      </c>
      <c r="G34" s="110">
        <f>SUM('【断面別】自動車交通量(C断面流入)'!G34,'【断面別】自動車交通量(C断面流出)'!G34)</f>
        <v>2</v>
      </c>
      <c r="H34" s="110">
        <f t="shared" si="10"/>
        <v>278</v>
      </c>
      <c r="I34" s="110">
        <f t="shared" si="11"/>
        <v>67</v>
      </c>
      <c r="J34" s="110">
        <f t="shared" si="12"/>
        <v>345</v>
      </c>
      <c r="K34" s="109">
        <f t="shared" si="3"/>
        <v>19.399999999999999</v>
      </c>
      <c r="L34" s="108">
        <f t="shared" si="4"/>
        <v>6.1</v>
      </c>
    </row>
    <row r="35" spans="2:12" ht="14.45" customHeight="1" x14ac:dyDescent="0.15">
      <c r="B35" s="113" t="s">
        <v>180</v>
      </c>
      <c r="C35" s="112"/>
      <c r="D35" s="111">
        <f>SUM('【断面別】自動車交通量(C断面流入)'!D35,'【断面別】自動車交通量(C断面流出)'!D35)</f>
        <v>266</v>
      </c>
      <c r="E35" s="110">
        <f>SUM('【断面別】自動車交通量(C断面流入)'!E35,'【断面別】自動車交通量(C断面流出)'!E35)</f>
        <v>106</v>
      </c>
      <c r="F35" s="110">
        <f>SUM('【断面別】自動車交通量(C断面流入)'!F35,'【断面別】自動車交通量(C断面流出)'!F35)</f>
        <v>81</v>
      </c>
      <c r="G35" s="110">
        <f>SUM('【断面別】自動車交通量(C断面流入)'!G35,'【断面別】自動車交通量(C断面流出)'!G35)</f>
        <v>3</v>
      </c>
      <c r="H35" s="110">
        <f t="shared" si="10"/>
        <v>372</v>
      </c>
      <c r="I35" s="110">
        <f t="shared" si="11"/>
        <v>84</v>
      </c>
      <c r="J35" s="110">
        <f t="shared" si="12"/>
        <v>456</v>
      </c>
      <c r="K35" s="109">
        <f t="shared" si="3"/>
        <v>18.399999999999999</v>
      </c>
      <c r="L35" s="108">
        <f t="shared" si="4"/>
        <v>8</v>
      </c>
    </row>
    <row r="36" spans="2:12" ht="14.45" customHeight="1" x14ac:dyDescent="0.15">
      <c r="B36" s="113" t="s">
        <v>179</v>
      </c>
      <c r="C36" s="112"/>
      <c r="D36" s="111">
        <f>SUM('【断面別】自動車交通量(C断面流入)'!D36,'【断面別】自動車交通量(C断面流出)'!D36)</f>
        <v>269</v>
      </c>
      <c r="E36" s="110">
        <f>SUM('【断面別】自動車交通量(C断面流入)'!E36,'【断面別】自動車交通量(C断面流出)'!E36)</f>
        <v>93</v>
      </c>
      <c r="F36" s="110">
        <f>SUM('【断面別】自動車交通量(C断面流入)'!F36,'【断面別】自動車交通量(C断面流出)'!F36)</f>
        <v>78</v>
      </c>
      <c r="G36" s="110">
        <f>SUM('【断面別】自動車交通量(C断面流入)'!G36,'【断面別】自動車交通量(C断面流出)'!G36)</f>
        <v>1</v>
      </c>
      <c r="H36" s="110">
        <f t="shared" si="10"/>
        <v>362</v>
      </c>
      <c r="I36" s="110">
        <f t="shared" si="11"/>
        <v>79</v>
      </c>
      <c r="J36" s="110">
        <f t="shared" si="12"/>
        <v>441</v>
      </c>
      <c r="K36" s="109">
        <f t="shared" si="3"/>
        <v>17.899999999999999</v>
      </c>
      <c r="L36" s="108">
        <f t="shared" si="4"/>
        <v>7.8</v>
      </c>
    </row>
    <row r="37" spans="2:12" ht="14.45" customHeight="1" x14ac:dyDescent="0.15">
      <c r="B37" s="113" t="s">
        <v>178</v>
      </c>
      <c r="C37" s="112"/>
      <c r="D37" s="111">
        <f>SUM('【断面別】自動車交通量(C断面流入)'!D37,'【断面別】自動車交通量(C断面流出)'!D37)</f>
        <v>317</v>
      </c>
      <c r="E37" s="110">
        <f>SUM('【断面別】自動車交通量(C断面流入)'!E37,'【断面別】自動車交通量(C断面流出)'!E37)</f>
        <v>142</v>
      </c>
      <c r="F37" s="110">
        <f>SUM('【断面別】自動車交通量(C断面流入)'!F37,'【断面別】自動車交通量(C断面流出)'!F37)</f>
        <v>101</v>
      </c>
      <c r="G37" s="110">
        <f>SUM('【断面別】自動車交通量(C断面流入)'!G37,'【断面別】自動車交通量(C断面流出)'!G37)</f>
        <v>1</v>
      </c>
      <c r="H37" s="110">
        <f t="shared" si="10"/>
        <v>459</v>
      </c>
      <c r="I37" s="110">
        <f t="shared" si="11"/>
        <v>102</v>
      </c>
      <c r="J37" s="110">
        <f t="shared" si="12"/>
        <v>561</v>
      </c>
      <c r="K37" s="109">
        <f t="shared" si="3"/>
        <v>18.2</v>
      </c>
      <c r="L37" s="108">
        <f t="shared" si="4"/>
        <v>9.9</v>
      </c>
    </row>
    <row r="38" spans="2:12" ht="14.45" customHeight="1" x14ac:dyDescent="0.15">
      <c r="B38" s="107" t="s">
        <v>86</v>
      </c>
      <c r="C38" s="106"/>
      <c r="D38" s="105">
        <f>SUM('【断面別】自動車交通量(C断面流入)'!D38,'【断面別】自動車交通量(C断面流出)'!D38)</f>
        <v>57</v>
      </c>
      <c r="E38" s="104">
        <f>SUM('【断面別】自動車交通量(C断面流入)'!E38,'【断面別】自動車交通量(C断面流出)'!E38)</f>
        <v>26</v>
      </c>
      <c r="F38" s="104">
        <f>SUM('【断面別】自動車交通量(C断面流入)'!F38,'【断面別】自動車交通量(C断面流出)'!F38)</f>
        <v>16</v>
      </c>
      <c r="G38" s="104">
        <f>SUM('【断面別】自動車交通量(C断面流入)'!G38,'【断面別】自動車交通量(C断面流出)'!G38)</f>
        <v>1</v>
      </c>
      <c r="H38" s="104">
        <f t="shared" si="10"/>
        <v>83</v>
      </c>
      <c r="I38" s="104">
        <f t="shared" si="11"/>
        <v>17</v>
      </c>
      <c r="J38" s="104">
        <f t="shared" si="12"/>
        <v>100</v>
      </c>
      <c r="K38" s="103">
        <f t="shared" si="3"/>
        <v>17</v>
      </c>
      <c r="L38" s="102">
        <f t="shared" si="4"/>
        <v>1.8</v>
      </c>
    </row>
    <row r="39" spans="2:12" ht="14.45" customHeight="1" x14ac:dyDescent="0.15">
      <c r="B39" s="101" t="s">
        <v>85</v>
      </c>
      <c r="C39" s="100"/>
      <c r="D39" s="99">
        <f>SUM('【断面別】自動車交通量(C断面流入)'!D39,'【断面別】自動車交通量(C断面流出)'!D39)</f>
        <v>64</v>
      </c>
      <c r="E39" s="98">
        <f>SUM('【断面別】自動車交通量(C断面流入)'!E39,'【断面別】自動車交通量(C断面流出)'!E39)</f>
        <v>30</v>
      </c>
      <c r="F39" s="98">
        <f>SUM('【断面別】自動車交通量(C断面流入)'!F39,'【断面別】自動車交通量(C断面流出)'!F39)</f>
        <v>9</v>
      </c>
      <c r="G39" s="98">
        <f>SUM('【断面別】自動車交通量(C断面流入)'!G39,'【断面別】自動車交通量(C断面流出)'!G39)</f>
        <v>0</v>
      </c>
      <c r="H39" s="98">
        <f t="shared" si="10"/>
        <v>94</v>
      </c>
      <c r="I39" s="98">
        <f t="shared" si="11"/>
        <v>9</v>
      </c>
      <c r="J39" s="98">
        <f t="shared" si="12"/>
        <v>103</v>
      </c>
      <c r="K39" s="97">
        <f t="shared" si="3"/>
        <v>8.6999999999999993</v>
      </c>
      <c r="L39" s="96">
        <f t="shared" si="4"/>
        <v>1.8</v>
      </c>
    </row>
    <row r="40" spans="2:12" ht="14.45" customHeight="1" x14ac:dyDescent="0.15">
      <c r="B40" s="101" t="s">
        <v>84</v>
      </c>
      <c r="C40" s="100"/>
      <c r="D40" s="99">
        <f>SUM('【断面別】自動車交通量(C断面流入)'!D40,'【断面別】自動車交通量(C断面流出)'!D40)</f>
        <v>66</v>
      </c>
      <c r="E40" s="98">
        <f>SUM('【断面別】自動車交通量(C断面流入)'!E40,'【断面別】自動車交通量(C断面流出)'!E40)</f>
        <v>10</v>
      </c>
      <c r="F40" s="98">
        <f>SUM('【断面別】自動車交通量(C断面流入)'!F40,'【断面別】自動車交通量(C断面流出)'!F40)</f>
        <v>6</v>
      </c>
      <c r="G40" s="98">
        <f>SUM('【断面別】自動車交通量(C断面流入)'!G40,'【断面別】自動車交通量(C断面流出)'!G40)</f>
        <v>1</v>
      </c>
      <c r="H40" s="98">
        <f t="shared" si="10"/>
        <v>76</v>
      </c>
      <c r="I40" s="98">
        <f t="shared" si="11"/>
        <v>7</v>
      </c>
      <c r="J40" s="98">
        <f t="shared" si="12"/>
        <v>83</v>
      </c>
      <c r="K40" s="97">
        <f t="shared" si="3"/>
        <v>8.4</v>
      </c>
      <c r="L40" s="96">
        <f t="shared" si="4"/>
        <v>1.5</v>
      </c>
    </row>
    <row r="41" spans="2:12" ht="14.45" customHeight="1" x14ac:dyDescent="0.15">
      <c r="B41" s="101" t="s">
        <v>83</v>
      </c>
      <c r="C41" s="100"/>
      <c r="D41" s="99">
        <f>SUM('【断面別】自動車交通量(C断面流入)'!D41,'【断面別】自動車交通量(C断面流出)'!D41)</f>
        <v>61</v>
      </c>
      <c r="E41" s="98">
        <f>SUM('【断面別】自動車交通量(C断面流入)'!E41,'【断面別】自動車交通量(C断面流出)'!E41)</f>
        <v>20</v>
      </c>
      <c r="F41" s="98">
        <f>SUM('【断面別】自動車交通量(C断面流入)'!F41,'【断面別】自動車交通量(C断面流出)'!F41)</f>
        <v>6</v>
      </c>
      <c r="G41" s="98">
        <f>SUM('【断面別】自動車交通量(C断面流入)'!G41,'【断面別】自動車交通量(C断面流出)'!G41)</f>
        <v>0</v>
      </c>
      <c r="H41" s="98">
        <f t="shared" si="10"/>
        <v>81</v>
      </c>
      <c r="I41" s="98">
        <f t="shared" si="11"/>
        <v>6</v>
      </c>
      <c r="J41" s="98">
        <f t="shared" si="12"/>
        <v>87</v>
      </c>
      <c r="K41" s="97">
        <f t="shared" si="3"/>
        <v>6.9</v>
      </c>
      <c r="L41" s="96">
        <f t="shared" si="4"/>
        <v>1.5</v>
      </c>
    </row>
    <row r="42" spans="2:12" ht="14.45" customHeight="1" x14ac:dyDescent="0.15">
      <c r="B42" s="101" t="s">
        <v>82</v>
      </c>
      <c r="C42" s="100"/>
      <c r="D42" s="99">
        <f>SUM('【断面別】自動車交通量(C断面流入)'!D42,'【断面別】自動車交通量(C断面流出)'!D42)</f>
        <v>83</v>
      </c>
      <c r="E42" s="98">
        <f>SUM('【断面別】自動車交通量(C断面流入)'!E42,'【断面別】自動車交通量(C断面流出)'!E42)</f>
        <v>18</v>
      </c>
      <c r="F42" s="98">
        <f>SUM('【断面別】自動車交通量(C断面流入)'!F42,'【断面別】自動車交通量(C断面流出)'!F42)</f>
        <v>6</v>
      </c>
      <c r="G42" s="98">
        <f>SUM('【断面別】自動車交通量(C断面流入)'!G42,'【断面別】自動車交通量(C断面流出)'!G42)</f>
        <v>1</v>
      </c>
      <c r="H42" s="98">
        <f t="shared" si="10"/>
        <v>101</v>
      </c>
      <c r="I42" s="98">
        <f t="shared" si="11"/>
        <v>7</v>
      </c>
      <c r="J42" s="98">
        <f t="shared" si="12"/>
        <v>108</v>
      </c>
      <c r="K42" s="97">
        <f t="shared" si="3"/>
        <v>6.5</v>
      </c>
      <c r="L42" s="96">
        <f t="shared" si="4"/>
        <v>1.9</v>
      </c>
    </row>
    <row r="43" spans="2:12" ht="14.45" customHeight="1" x14ac:dyDescent="0.15">
      <c r="B43" s="95" t="s">
        <v>177</v>
      </c>
      <c r="C43" s="94"/>
      <c r="D43" s="93">
        <f>SUM('【断面別】自動車交通量(C断面流入)'!D43,'【断面別】自動車交通量(C断面流出)'!D43)</f>
        <v>59</v>
      </c>
      <c r="E43" s="92">
        <f>SUM('【断面別】自動車交通量(C断面流入)'!E43,'【断面別】自動車交通量(C断面流出)'!E43)</f>
        <v>15</v>
      </c>
      <c r="F43" s="92">
        <f>SUM('【断面別】自動車交通量(C断面流入)'!F43,'【断面別】自動車交通量(C断面流出)'!F43)</f>
        <v>2</v>
      </c>
      <c r="G43" s="92">
        <f>SUM('【断面別】自動車交通量(C断面流入)'!G43,'【断面別】自動車交通量(C断面流出)'!G43)</f>
        <v>1</v>
      </c>
      <c r="H43" s="92">
        <f t="shared" si="10"/>
        <v>74</v>
      </c>
      <c r="I43" s="92">
        <f t="shared" si="11"/>
        <v>3</v>
      </c>
      <c r="J43" s="92">
        <f t="shared" si="12"/>
        <v>77</v>
      </c>
      <c r="K43" s="91">
        <f t="shared" si="3"/>
        <v>3.9</v>
      </c>
      <c r="L43" s="90">
        <f t="shared" si="4"/>
        <v>1.4</v>
      </c>
    </row>
    <row r="44" spans="2:12" ht="14.45" customHeight="1" thickBot="1" x14ac:dyDescent="0.2">
      <c r="B44" s="89" t="s">
        <v>80</v>
      </c>
      <c r="C44" s="88"/>
      <c r="D44" s="87">
        <f t="shared" ref="D44:J44" si="13">SUBTOTAL(9,D38:D43)</f>
        <v>390</v>
      </c>
      <c r="E44" s="86">
        <f t="shared" si="13"/>
        <v>119</v>
      </c>
      <c r="F44" s="86">
        <f t="shared" si="13"/>
        <v>45</v>
      </c>
      <c r="G44" s="86">
        <f t="shared" si="13"/>
        <v>4</v>
      </c>
      <c r="H44" s="86">
        <f t="shared" si="13"/>
        <v>509</v>
      </c>
      <c r="I44" s="86">
        <f t="shared" si="13"/>
        <v>49</v>
      </c>
      <c r="J44" s="86">
        <f t="shared" si="13"/>
        <v>558</v>
      </c>
      <c r="K44" s="85">
        <f t="shared" si="3"/>
        <v>8.8000000000000007</v>
      </c>
      <c r="L44" s="84">
        <f t="shared" si="4"/>
        <v>9.8000000000000007</v>
      </c>
    </row>
    <row r="45" spans="2:12" ht="14.45" customHeight="1" thickTop="1" x14ac:dyDescent="0.15">
      <c r="B45" s="107" t="s">
        <v>79</v>
      </c>
      <c r="C45" s="106"/>
      <c r="D45" s="105">
        <f>SUM('【断面別】自動車交通量(C断面流入)'!D45,'【断面別】自動車交通量(C断面流出)'!D45)</f>
        <v>83</v>
      </c>
      <c r="E45" s="104">
        <f>SUM('【断面別】自動車交通量(C断面流入)'!E45,'【断面別】自動車交通量(C断面流出)'!E45)</f>
        <v>17</v>
      </c>
      <c r="F45" s="104">
        <f>SUM('【断面別】自動車交通量(C断面流入)'!F45,'【断面別】自動車交通量(C断面流出)'!F45)</f>
        <v>5</v>
      </c>
      <c r="G45" s="104">
        <f>SUM('【断面別】自動車交通量(C断面流入)'!G45,'【断面別】自動車交通量(C断面流出)'!G45)</f>
        <v>0</v>
      </c>
      <c r="H45" s="104">
        <f t="shared" ref="H45:H50" si="14">SUM(D45:E45)</f>
        <v>100</v>
      </c>
      <c r="I45" s="104">
        <f t="shared" ref="I45:I50" si="15">SUM(F45:G45)</f>
        <v>5</v>
      </c>
      <c r="J45" s="104">
        <f t="shared" ref="J45:J50" si="16">SUM(H45:I45)</f>
        <v>105</v>
      </c>
      <c r="K45" s="103">
        <f t="shared" si="3"/>
        <v>4.8</v>
      </c>
      <c r="L45" s="102">
        <f t="shared" si="4"/>
        <v>1.9</v>
      </c>
    </row>
    <row r="46" spans="2:12" ht="14.45" customHeight="1" x14ac:dyDescent="0.15">
      <c r="B46" s="101" t="s">
        <v>78</v>
      </c>
      <c r="C46" s="100"/>
      <c r="D46" s="99">
        <f>SUM('【断面別】自動車交通量(C断面流入)'!D46,'【断面別】自動車交通量(C断面流出)'!D46)</f>
        <v>71</v>
      </c>
      <c r="E46" s="98">
        <f>SUM('【断面別】自動車交通量(C断面流入)'!E46,'【断面別】自動車交通量(C断面流出)'!E46)</f>
        <v>15</v>
      </c>
      <c r="F46" s="98">
        <f>SUM('【断面別】自動車交通量(C断面流入)'!F46,'【断面別】自動車交通量(C断面流出)'!F46)</f>
        <v>4</v>
      </c>
      <c r="G46" s="98">
        <f>SUM('【断面別】自動車交通量(C断面流入)'!G46,'【断面別】自動車交通量(C断面流出)'!G46)</f>
        <v>0</v>
      </c>
      <c r="H46" s="98">
        <f t="shared" si="14"/>
        <v>86</v>
      </c>
      <c r="I46" s="98">
        <f t="shared" si="15"/>
        <v>4</v>
      </c>
      <c r="J46" s="98">
        <f t="shared" si="16"/>
        <v>90</v>
      </c>
      <c r="K46" s="97">
        <f t="shared" si="3"/>
        <v>4.4000000000000004</v>
      </c>
      <c r="L46" s="96">
        <f t="shared" si="4"/>
        <v>1.6</v>
      </c>
    </row>
    <row r="47" spans="2:12" ht="14.45" customHeight="1" x14ac:dyDescent="0.15">
      <c r="B47" s="101" t="s">
        <v>77</v>
      </c>
      <c r="C47" s="100"/>
      <c r="D47" s="99">
        <f>SUM('【断面別】自動車交通量(C断面流入)'!D47,'【断面別】自動車交通量(C断面流出)'!D47)</f>
        <v>64</v>
      </c>
      <c r="E47" s="98">
        <f>SUM('【断面別】自動車交通量(C断面流入)'!E47,'【断面別】自動車交通量(C断面流出)'!E47)</f>
        <v>13</v>
      </c>
      <c r="F47" s="98">
        <f>SUM('【断面別】自動車交通量(C断面流入)'!F47,'【断面別】自動車交通量(C断面流出)'!F47)</f>
        <v>1</v>
      </c>
      <c r="G47" s="98">
        <f>SUM('【断面別】自動車交通量(C断面流入)'!G47,'【断面別】自動車交通量(C断面流出)'!G47)</f>
        <v>0</v>
      </c>
      <c r="H47" s="98">
        <f t="shared" si="14"/>
        <v>77</v>
      </c>
      <c r="I47" s="98">
        <f t="shared" si="15"/>
        <v>1</v>
      </c>
      <c r="J47" s="98">
        <f t="shared" si="16"/>
        <v>78</v>
      </c>
      <c r="K47" s="97">
        <f t="shared" si="3"/>
        <v>1.3</v>
      </c>
      <c r="L47" s="96">
        <f t="shared" si="4"/>
        <v>1.4</v>
      </c>
    </row>
    <row r="48" spans="2:12" ht="14.45" customHeight="1" x14ac:dyDescent="0.15">
      <c r="B48" s="101" t="s">
        <v>76</v>
      </c>
      <c r="C48" s="100"/>
      <c r="D48" s="99">
        <f>SUM('【断面別】自動車交通量(C断面流入)'!D48,'【断面別】自動車交通量(C断面流出)'!D48)</f>
        <v>79</v>
      </c>
      <c r="E48" s="98">
        <f>SUM('【断面別】自動車交通量(C断面流入)'!E48,'【断面別】自動車交通量(C断面流出)'!E48)</f>
        <v>18</v>
      </c>
      <c r="F48" s="98">
        <f>SUM('【断面別】自動車交通量(C断面流入)'!F48,'【断面別】自動車交通量(C断面流出)'!F48)</f>
        <v>6</v>
      </c>
      <c r="G48" s="98">
        <f>SUM('【断面別】自動車交通量(C断面流入)'!G48,'【断面別】自動車交通量(C断面流出)'!G48)</f>
        <v>1</v>
      </c>
      <c r="H48" s="98">
        <f t="shared" si="14"/>
        <v>97</v>
      </c>
      <c r="I48" s="98">
        <f t="shared" si="15"/>
        <v>7</v>
      </c>
      <c r="J48" s="98">
        <f t="shared" si="16"/>
        <v>104</v>
      </c>
      <c r="K48" s="97">
        <f t="shared" si="3"/>
        <v>6.7</v>
      </c>
      <c r="L48" s="96">
        <f t="shared" si="4"/>
        <v>1.8</v>
      </c>
    </row>
    <row r="49" spans="2:13" ht="14.45" customHeight="1" x14ac:dyDescent="0.15">
      <c r="B49" s="101" t="s">
        <v>75</v>
      </c>
      <c r="C49" s="100"/>
      <c r="D49" s="99">
        <f>SUM('【断面別】自動車交通量(C断面流入)'!D49,'【断面別】自動車交通量(C断面流出)'!D49)</f>
        <v>51</v>
      </c>
      <c r="E49" s="98">
        <f>SUM('【断面別】自動車交通量(C断面流入)'!E49,'【断面別】自動車交通量(C断面流出)'!E49)</f>
        <v>9</v>
      </c>
      <c r="F49" s="98">
        <f>SUM('【断面別】自動車交通量(C断面流入)'!F49,'【断面別】自動車交通量(C断面流出)'!F49)</f>
        <v>4</v>
      </c>
      <c r="G49" s="98">
        <f>SUM('【断面別】自動車交通量(C断面流入)'!G49,'【断面別】自動車交通量(C断面流出)'!G49)</f>
        <v>0</v>
      </c>
      <c r="H49" s="98">
        <f t="shared" si="14"/>
        <v>60</v>
      </c>
      <c r="I49" s="98">
        <f t="shared" si="15"/>
        <v>4</v>
      </c>
      <c r="J49" s="98">
        <f t="shared" si="16"/>
        <v>64</v>
      </c>
      <c r="K49" s="97">
        <f t="shared" si="3"/>
        <v>6.3</v>
      </c>
      <c r="L49" s="96">
        <f t="shared" si="4"/>
        <v>1.1000000000000001</v>
      </c>
    </row>
    <row r="50" spans="2:13" ht="14.45" customHeight="1" x14ac:dyDescent="0.15">
      <c r="B50" s="95" t="s">
        <v>176</v>
      </c>
      <c r="C50" s="94"/>
      <c r="D50" s="93">
        <f>SUM('【断面別】自動車交通量(C断面流入)'!D50,'【断面別】自動車交通量(C断面流出)'!D50)</f>
        <v>58</v>
      </c>
      <c r="E50" s="92">
        <f>SUM('【断面別】自動車交通量(C断面流入)'!E50,'【断面別】自動車交通量(C断面流出)'!E50)</f>
        <v>10</v>
      </c>
      <c r="F50" s="92">
        <f>SUM('【断面別】自動車交通量(C断面流入)'!F50,'【断面別】自動車交通量(C断面流出)'!F50)</f>
        <v>4</v>
      </c>
      <c r="G50" s="92">
        <f>SUM('【断面別】自動車交通量(C断面流入)'!G50,'【断面別】自動車交通量(C断面流出)'!G50)</f>
        <v>0</v>
      </c>
      <c r="H50" s="92">
        <f t="shared" si="14"/>
        <v>68</v>
      </c>
      <c r="I50" s="92">
        <f t="shared" si="15"/>
        <v>4</v>
      </c>
      <c r="J50" s="92">
        <f t="shared" si="16"/>
        <v>72</v>
      </c>
      <c r="K50" s="91">
        <f t="shared" si="3"/>
        <v>5.6</v>
      </c>
      <c r="L50" s="90">
        <f t="shared" si="4"/>
        <v>1.3</v>
      </c>
    </row>
    <row r="51" spans="2:13" ht="14.45" customHeight="1" thickBot="1" x14ac:dyDescent="0.2">
      <c r="B51" s="89" t="s">
        <v>73</v>
      </c>
      <c r="C51" s="88"/>
      <c r="D51" s="87">
        <f t="shared" ref="D51:J51" si="17">SUBTOTAL(9,D45:D50)</f>
        <v>406</v>
      </c>
      <c r="E51" s="86">
        <f t="shared" si="17"/>
        <v>82</v>
      </c>
      <c r="F51" s="86">
        <f t="shared" si="17"/>
        <v>24</v>
      </c>
      <c r="G51" s="86">
        <f t="shared" si="17"/>
        <v>1</v>
      </c>
      <c r="H51" s="86">
        <f t="shared" si="17"/>
        <v>488</v>
      </c>
      <c r="I51" s="86">
        <f t="shared" si="17"/>
        <v>25</v>
      </c>
      <c r="J51" s="86">
        <f t="shared" si="17"/>
        <v>513</v>
      </c>
      <c r="K51" s="85">
        <f t="shared" si="3"/>
        <v>4.9000000000000004</v>
      </c>
      <c r="L51" s="84">
        <f t="shared" si="4"/>
        <v>9</v>
      </c>
    </row>
    <row r="52" spans="2:13" ht="14.45" customHeight="1" thickTop="1" x14ac:dyDescent="0.15">
      <c r="B52" s="83" t="s">
        <v>13</v>
      </c>
      <c r="C52" s="82"/>
      <c r="D52" s="81">
        <f t="shared" ref="D52:J52" si="18">SUBTOTAL(9,D16:D51)</f>
        <v>3668</v>
      </c>
      <c r="E52" s="80">
        <f t="shared" si="18"/>
        <v>1185</v>
      </c>
      <c r="F52" s="80">
        <f t="shared" si="18"/>
        <v>802</v>
      </c>
      <c r="G52" s="80">
        <f t="shared" si="18"/>
        <v>19</v>
      </c>
      <c r="H52" s="80">
        <f t="shared" si="18"/>
        <v>4853</v>
      </c>
      <c r="I52" s="80">
        <f t="shared" si="18"/>
        <v>821</v>
      </c>
      <c r="J52" s="80">
        <f t="shared" si="18"/>
        <v>5674</v>
      </c>
      <c r="K52" s="79">
        <f t="shared" si="3"/>
        <v>14.5</v>
      </c>
      <c r="L52" s="78">
        <f t="shared" si="4"/>
        <v>100</v>
      </c>
    </row>
    <row r="53" spans="2:13" ht="15" customHeight="1" x14ac:dyDescent="0.15">
      <c r="B53" s="77"/>
      <c r="C53" s="77"/>
      <c r="D53" s="76"/>
      <c r="E53" s="76"/>
      <c r="F53" s="76"/>
      <c r="G53" s="76"/>
      <c r="H53" s="76"/>
      <c r="I53" s="76"/>
      <c r="J53" s="76"/>
      <c r="K53" s="75"/>
      <c r="L53" s="75"/>
    </row>
    <row r="54" spans="2:13" ht="16.5" customHeight="1" x14ac:dyDescent="0.15">
      <c r="B54" s="74"/>
      <c r="C54" s="73"/>
      <c r="D54" s="73"/>
      <c r="E54" s="73"/>
      <c r="F54" s="73"/>
      <c r="G54" s="73"/>
      <c r="H54" s="73"/>
      <c r="I54" s="73"/>
      <c r="J54" s="73"/>
      <c r="K54" s="73"/>
      <c r="L54" s="73"/>
      <c r="M54" s="73"/>
    </row>
  </sheetData>
  <mergeCells count="2">
    <mergeCell ref="G4:G10"/>
    <mergeCell ref="D14:L14"/>
  </mergeCells>
  <phoneticPr fontId="1"/>
  <printOptions horizontalCentered="1"/>
  <pageMargins left="0.78740157480314965" right="0.78740157480314965" top="0.78740157480314965" bottom="0.70866141732283472" header="0.31496062992125984" footer="0.31496062992125984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36"/>
  <sheetViews>
    <sheetView showGridLines="0" zoomScaleNormal="100" zoomScaleSheetLayoutView="100" workbookViewId="0">
      <selection activeCell="D8" sqref="D8"/>
    </sheetView>
  </sheetViews>
  <sheetFormatPr defaultColWidth="8.875" defaultRowHeight="11.25" x14ac:dyDescent="0.15"/>
  <cols>
    <col min="1" max="1" width="2.25" style="68" customWidth="1"/>
    <col min="2" max="3" width="5.125" style="68" customWidth="1"/>
    <col min="4" max="9" width="11.25" style="68" customWidth="1"/>
    <col min="10" max="16384" width="8.875" style="68"/>
  </cols>
  <sheetData>
    <row r="2" spans="2:9" ht="14.25" x14ac:dyDescent="0.15">
      <c r="B2" s="70" t="s">
        <v>72</v>
      </c>
    </row>
    <row r="3" spans="2:9" ht="9" customHeight="1" x14ac:dyDescent="0.15"/>
    <row r="4" spans="2:9" x14ac:dyDescent="0.15">
      <c r="B4" s="68" t="s">
        <v>71</v>
      </c>
      <c r="D4" s="68" t="s">
        <v>70</v>
      </c>
    </row>
    <row r="5" spans="2:9" ht="9" customHeight="1" x14ac:dyDescent="0.15"/>
    <row r="6" spans="2:9" x14ac:dyDescent="0.15">
      <c r="B6" s="68" t="s">
        <v>69</v>
      </c>
      <c r="D6" s="68" t="s">
        <v>240</v>
      </c>
      <c r="G6" s="68" t="s">
        <v>68</v>
      </c>
      <c r="H6" s="68" t="s">
        <v>67</v>
      </c>
    </row>
    <row r="7" spans="2:9" ht="9" customHeight="1" x14ac:dyDescent="0.15"/>
    <row r="8" spans="2:9" x14ac:dyDescent="0.15">
      <c r="B8" s="68" t="s">
        <v>66</v>
      </c>
      <c r="I8" s="69" t="s">
        <v>65</v>
      </c>
    </row>
    <row r="9" spans="2:9" s="185" customFormat="1" ht="18.75" customHeight="1" x14ac:dyDescent="0.15">
      <c r="B9" s="182"/>
      <c r="C9" s="183"/>
      <c r="D9" s="184"/>
      <c r="E9" s="220" t="s">
        <v>64</v>
      </c>
      <c r="F9" s="221"/>
      <c r="G9" s="221"/>
      <c r="H9" s="221"/>
      <c r="I9" s="222"/>
    </row>
    <row r="10" spans="2:9" s="185" customFormat="1" ht="18.75" customHeight="1" x14ac:dyDescent="0.15">
      <c r="B10" s="186"/>
      <c r="C10" s="187"/>
      <c r="D10" s="188" t="s">
        <v>63</v>
      </c>
      <c r="E10" s="189" t="s">
        <v>61</v>
      </c>
      <c r="F10" s="189" t="s">
        <v>60</v>
      </c>
      <c r="G10" s="189" t="s">
        <v>59</v>
      </c>
      <c r="H10" s="189" t="s">
        <v>58</v>
      </c>
      <c r="I10" s="190" t="s">
        <v>53</v>
      </c>
    </row>
    <row r="11" spans="2:9" s="185" customFormat="1" ht="18.75" customHeight="1" x14ac:dyDescent="0.15">
      <c r="B11" s="223" t="s">
        <v>62</v>
      </c>
      <c r="C11" s="226" t="s">
        <v>61</v>
      </c>
      <c r="D11" s="191" t="s">
        <v>57</v>
      </c>
      <c r="E11" s="192"/>
      <c r="F11" s="193">
        <v>1070</v>
      </c>
      <c r="G11" s="193">
        <v>1149</v>
      </c>
      <c r="H11" s="193">
        <v>190</v>
      </c>
      <c r="I11" s="194">
        <f>SUM(E11:H11)</f>
        <v>2409</v>
      </c>
    </row>
    <row r="12" spans="2:9" s="185" customFormat="1" ht="18.75" customHeight="1" x14ac:dyDescent="0.15">
      <c r="B12" s="224"/>
      <c r="C12" s="227"/>
      <c r="D12" s="195" t="s">
        <v>56</v>
      </c>
      <c r="E12" s="196"/>
      <c r="F12" s="197">
        <v>310</v>
      </c>
      <c r="G12" s="197">
        <v>360</v>
      </c>
      <c r="H12" s="197">
        <v>59</v>
      </c>
      <c r="I12" s="198">
        <f>SUM(E12:H12)</f>
        <v>729</v>
      </c>
    </row>
    <row r="13" spans="2:9" s="185" customFormat="1" ht="18.75" customHeight="1" x14ac:dyDescent="0.15">
      <c r="B13" s="224"/>
      <c r="C13" s="227"/>
      <c r="D13" s="195" t="s">
        <v>55</v>
      </c>
      <c r="E13" s="196"/>
      <c r="F13" s="197">
        <v>306</v>
      </c>
      <c r="G13" s="197">
        <v>192</v>
      </c>
      <c r="H13" s="197">
        <v>40</v>
      </c>
      <c r="I13" s="198">
        <f>SUM(E13:H13)</f>
        <v>538</v>
      </c>
    </row>
    <row r="14" spans="2:9" s="185" customFormat="1" ht="18.75" customHeight="1" x14ac:dyDescent="0.15">
      <c r="B14" s="224"/>
      <c r="C14" s="227"/>
      <c r="D14" s="199" t="s">
        <v>54</v>
      </c>
      <c r="E14" s="200"/>
      <c r="F14" s="201">
        <v>0</v>
      </c>
      <c r="G14" s="201">
        <v>0</v>
      </c>
      <c r="H14" s="201">
        <v>5</v>
      </c>
      <c r="I14" s="202">
        <f>SUM(E14:H14)</f>
        <v>5</v>
      </c>
    </row>
    <row r="15" spans="2:9" s="185" customFormat="1" ht="18.75" customHeight="1" thickBot="1" x14ac:dyDescent="0.2">
      <c r="B15" s="224"/>
      <c r="C15" s="228"/>
      <c r="D15" s="203" t="s">
        <v>53</v>
      </c>
      <c r="E15" s="204"/>
      <c r="F15" s="205">
        <f>SUM(F11:F14)</f>
        <v>1686</v>
      </c>
      <c r="G15" s="205">
        <f>SUM(G11:G14)</f>
        <v>1701</v>
      </c>
      <c r="H15" s="205">
        <f>SUM(H11:H14)</f>
        <v>294</v>
      </c>
      <c r="I15" s="206">
        <f>SUM(I11:I14)</f>
        <v>3681</v>
      </c>
    </row>
    <row r="16" spans="2:9" s="185" customFormat="1" ht="18.75" customHeight="1" thickTop="1" x14ac:dyDescent="0.15">
      <c r="B16" s="224"/>
      <c r="C16" s="226" t="s">
        <v>60</v>
      </c>
      <c r="D16" s="191" t="s">
        <v>57</v>
      </c>
      <c r="E16" s="193">
        <v>1212</v>
      </c>
      <c r="F16" s="192"/>
      <c r="G16" s="193">
        <v>376</v>
      </c>
      <c r="H16" s="193">
        <v>1960</v>
      </c>
      <c r="I16" s="194">
        <f>SUM(E16:H16)</f>
        <v>3548</v>
      </c>
    </row>
    <row r="17" spans="2:9" s="185" customFormat="1" ht="18.75" customHeight="1" x14ac:dyDescent="0.15">
      <c r="B17" s="224"/>
      <c r="C17" s="227"/>
      <c r="D17" s="195" t="s">
        <v>56</v>
      </c>
      <c r="E17" s="197">
        <v>314</v>
      </c>
      <c r="F17" s="196"/>
      <c r="G17" s="197">
        <v>136</v>
      </c>
      <c r="H17" s="197">
        <v>459</v>
      </c>
      <c r="I17" s="198">
        <f>SUM(E17:H17)</f>
        <v>909</v>
      </c>
    </row>
    <row r="18" spans="2:9" s="185" customFormat="1" ht="18.75" customHeight="1" x14ac:dyDescent="0.15">
      <c r="B18" s="224"/>
      <c r="C18" s="227"/>
      <c r="D18" s="195" t="s">
        <v>55</v>
      </c>
      <c r="E18" s="197">
        <v>354</v>
      </c>
      <c r="F18" s="196"/>
      <c r="G18" s="197">
        <v>150</v>
      </c>
      <c r="H18" s="197">
        <v>373</v>
      </c>
      <c r="I18" s="198">
        <f>SUM(E18:H18)</f>
        <v>877</v>
      </c>
    </row>
    <row r="19" spans="2:9" s="185" customFormat="1" ht="18.75" customHeight="1" x14ac:dyDescent="0.15">
      <c r="B19" s="224"/>
      <c r="C19" s="227"/>
      <c r="D19" s="199" t="s">
        <v>54</v>
      </c>
      <c r="E19" s="201">
        <v>5</v>
      </c>
      <c r="F19" s="200"/>
      <c r="G19" s="201">
        <v>0</v>
      </c>
      <c r="H19" s="201">
        <v>12</v>
      </c>
      <c r="I19" s="202">
        <f>SUM(E19:H19)</f>
        <v>17</v>
      </c>
    </row>
    <row r="20" spans="2:9" s="185" customFormat="1" ht="18.75" customHeight="1" thickBot="1" x14ac:dyDescent="0.2">
      <c r="B20" s="224"/>
      <c r="C20" s="228"/>
      <c r="D20" s="203" t="s">
        <v>53</v>
      </c>
      <c r="E20" s="205">
        <f>SUM(E16:E19)</f>
        <v>1885</v>
      </c>
      <c r="F20" s="204"/>
      <c r="G20" s="205">
        <f>SUM(G16:G19)</f>
        <v>662</v>
      </c>
      <c r="H20" s="205">
        <f>SUM(H16:H19)</f>
        <v>2804</v>
      </c>
      <c r="I20" s="206">
        <f>SUM(I16:I19)</f>
        <v>5351</v>
      </c>
    </row>
    <row r="21" spans="2:9" s="185" customFormat="1" ht="18.75" customHeight="1" thickTop="1" x14ac:dyDescent="0.15">
      <c r="B21" s="224"/>
      <c r="C21" s="226" t="s">
        <v>59</v>
      </c>
      <c r="D21" s="191" t="s">
        <v>57</v>
      </c>
      <c r="E21" s="193">
        <v>1357</v>
      </c>
      <c r="F21" s="193">
        <v>433</v>
      </c>
      <c r="G21" s="192"/>
      <c r="H21" s="193">
        <v>171</v>
      </c>
      <c r="I21" s="194">
        <f>SUM(E21:H21)</f>
        <v>1961</v>
      </c>
    </row>
    <row r="22" spans="2:9" s="185" customFormat="1" ht="18.75" customHeight="1" x14ac:dyDescent="0.15">
      <c r="B22" s="224"/>
      <c r="C22" s="227"/>
      <c r="D22" s="195" t="s">
        <v>56</v>
      </c>
      <c r="E22" s="197">
        <v>451</v>
      </c>
      <c r="F22" s="197">
        <v>137</v>
      </c>
      <c r="G22" s="196"/>
      <c r="H22" s="197">
        <v>57</v>
      </c>
      <c r="I22" s="198">
        <f>SUM(E22:H22)</f>
        <v>645</v>
      </c>
    </row>
    <row r="23" spans="2:9" s="185" customFormat="1" ht="18.75" customHeight="1" x14ac:dyDescent="0.15">
      <c r="B23" s="224"/>
      <c r="C23" s="227"/>
      <c r="D23" s="195" t="s">
        <v>55</v>
      </c>
      <c r="E23" s="197">
        <v>262</v>
      </c>
      <c r="F23" s="197">
        <v>161</v>
      </c>
      <c r="G23" s="196"/>
      <c r="H23" s="197">
        <v>19</v>
      </c>
      <c r="I23" s="198">
        <f>SUM(E23:H23)</f>
        <v>442</v>
      </c>
    </row>
    <row r="24" spans="2:9" s="185" customFormat="1" ht="18.75" customHeight="1" x14ac:dyDescent="0.15">
      <c r="B24" s="224"/>
      <c r="C24" s="227"/>
      <c r="D24" s="199" t="s">
        <v>54</v>
      </c>
      <c r="E24" s="201">
        <v>2</v>
      </c>
      <c r="F24" s="201">
        <v>3</v>
      </c>
      <c r="G24" s="200"/>
      <c r="H24" s="201">
        <v>7</v>
      </c>
      <c r="I24" s="202">
        <f>SUM(E24:H24)</f>
        <v>12</v>
      </c>
    </row>
    <row r="25" spans="2:9" s="185" customFormat="1" ht="18.75" customHeight="1" thickBot="1" x14ac:dyDescent="0.2">
      <c r="B25" s="224"/>
      <c r="C25" s="228"/>
      <c r="D25" s="203" t="s">
        <v>53</v>
      </c>
      <c r="E25" s="205">
        <f>SUM(E21:E24)</f>
        <v>2072</v>
      </c>
      <c r="F25" s="205">
        <f>SUM(F21:F24)</f>
        <v>734</v>
      </c>
      <c r="G25" s="204"/>
      <c r="H25" s="205">
        <f>SUM(H21:H24)</f>
        <v>254</v>
      </c>
      <c r="I25" s="206">
        <f>SUM(I21:I24)</f>
        <v>3060</v>
      </c>
    </row>
    <row r="26" spans="2:9" s="185" customFormat="1" ht="18.75" customHeight="1" thickTop="1" x14ac:dyDescent="0.15">
      <c r="B26" s="224"/>
      <c r="C26" s="226" t="s">
        <v>58</v>
      </c>
      <c r="D26" s="191" t="s">
        <v>57</v>
      </c>
      <c r="E26" s="193">
        <v>182</v>
      </c>
      <c r="F26" s="193">
        <v>1989</v>
      </c>
      <c r="G26" s="193">
        <v>182</v>
      </c>
      <c r="H26" s="192"/>
      <c r="I26" s="194">
        <f>SUM(E26:H26)</f>
        <v>2353</v>
      </c>
    </row>
    <row r="27" spans="2:9" s="185" customFormat="1" ht="18.75" customHeight="1" x14ac:dyDescent="0.15">
      <c r="B27" s="224"/>
      <c r="C27" s="227"/>
      <c r="D27" s="195" t="s">
        <v>56</v>
      </c>
      <c r="E27" s="197">
        <v>47</v>
      </c>
      <c r="F27" s="197">
        <v>509</v>
      </c>
      <c r="G27" s="197">
        <v>44</v>
      </c>
      <c r="H27" s="196"/>
      <c r="I27" s="198">
        <f>SUM(E27:H27)</f>
        <v>600</v>
      </c>
    </row>
    <row r="28" spans="2:9" s="185" customFormat="1" ht="18.75" customHeight="1" x14ac:dyDescent="0.15">
      <c r="B28" s="224"/>
      <c r="C28" s="227"/>
      <c r="D28" s="195" t="s">
        <v>55</v>
      </c>
      <c r="E28" s="197">
        <v>27</v>
      </c>
      <c r="F28" s="197">
        <v>436</v>
      </c>
      <c r="G28" s="197">
        <v>18</v>
      </c>
      <c r="H28" s="196"/>
      <c r="I28" s="198">
        <f>SUM(E28:H28)</f>
        <v>481</v>
      </c>
    </row>
    <row r="29" spans="2:9" s="185" customFormat="1" ht="18.75" customHeight="1" x14ac:dyDescent="0.15">
      <c r="B29" s="224"/>
      <c r="C29" s="227"/>
      <c r="D29" s="199" t="s">
        <v>54</v>
      </c>
      <c r="E29" s="201">
        <v>6</v>
      </c>
      <c r="F29" s="201">
        <v>11</v>
      </c>
      <c r="G29" s="201">
        <v>7</v>
      </c>
      <c r="H29" s="200"/>
      <c r="I29" s="202">
        <f>SUM(E29:H29)</f>
        <v>24</v>
      </c>
    </row>
    <row r="30" spans="2:9" s="185" customFormat="1" ht="18.75" customHeight="1" thickBot="1" x14ac:dyDescent="0.2">
      <c r="B30" s="224"/>
      <c r="C30" s="228"/>
      <c r="D30" s="207" t="s">
        <v>53</v>
      </c>
      <c r="E30" s="205">
        <f>SUM(E26:E29)</f>
        <v>262</v>
      </c>
      <c r="F30" s="205">
        <f>SUM(F26:F29)</f>
        <v>2945</v>
      </c>
      <c r="G30" s="205">
        <f>SUM(G26:G29)</f>
        <v>251</v>
      </c>
      <c r="H30" s="204"/>
      <c r="I30" s="206">
        <f>SUM(I26:I29)</f>
        <v>3458</v>
      </c>
    </row>
    <row r="31" spans="2:9" s="185" customFormat="1" ht="18.75" customHeight="1" thickTop="1" x14ac:dyDescent="0.15">
      <c r="B31" s="224"/>
      <c r="C31" s="227" t="s">
        <v>53</v>
      </c>
      <c r="D31" s="208" t="s">
        <v>57</v>
      </c>
      <c r="E31" s="209">
        <f t="shared" ref="E31:H34" si="0">SUM(E11,E16,E21,E26)</f>
        <v>2751</v>
      </c>
      <c r="F31" s="209">
        <f t="shared" si="0"/>
        <v>3492</v>
      </c>
      <c r="G31" s="209">
        <f t="shared" si="0"/>
        <v>1707</v>
      </c>
      <c r="H31" s="209">
        <f t="shared" si="0"/>
        <v>2321</v>
      </c>
      <c r="I31" s="210">
        <f>SUM(E31:H31)</f>
        <v>10271</v>
      </c>
    </row>
    <row r="32" spans="2:9" s="185" customFormat="1" ht="18.75" customHeight="1" x14ac:dyDescent="0.15">
      <c r="B32" s="224"/>
      <c r="C32" s="227"/>
      <c r="D32" s="195" t="s">
        <v>56</v>
      </c>
      <c r="E32" s="211">
        <f t="shared" si="0"/>
        <v>812</v>
      </c>
      <c r="F32" s="211">
        <f t="shared" si="0"/>
        <v>956</v>
      </c>
      <c r="G32" s="211">
        <f t="shared" si="0"/>
        <v>540</v>
      </c>
      <c r="H32" s="211">
        <f t="shared" si="0"/>
        <v>575</v>
      </c>
      <c r="I32" s="198">
        <f>SUM(E32:H32)</f>
        <v>2883</v>
      </c>
    </row>
    <row r="33" spans="2:9" s="185" customFormat="1" ht="18.75" customHeight="1" x14ac:dyDescent="0.15">
      <c r="B33" s="224"/>
      <c r="C33" s="227"/>
      <c r="D33" s="195" t="s">
        <v>55</v>
      </c>
      <c r="E33" s="211">
        <f t="shared" si="0"/>
        <v>643</v>
      </c>
      <c r="F33" s="211">
        <f t="shared" si="0"/>
        <v>903</v>
      </c>
      <c r="G33" s="211">
        <f t="shared" si="0"/>
        <v>360</v>
      </c>
      <c r="H33" s="211">
        <f t="shared" si="0"/>
        <v>432</v>
      </c>
      <c r="I33" s="198">
        <f>SUM(E33:H33)</f>
        <v>2338</v>
      </c>
    </row>
    <row r="34" spans="2:9" s="185" customFormat="1" ht="18.75" customHeight="1" x14ac:dyDescent="0.15">
      <c r="B34" s="224"/>
      <c r="C34" s="227"/>
      <c r="D34" s="199" t="s">
        <v>54</v>
      </c>
      <c r="E34" s="212">
        <f t="shared" si="0"/>
        <v>13</v>
      </c>
      <c r="F34" s="212">
        <f t="shared" si="0"/>
        <v>14</v>
      </c>
      <c r="G34" s="212">
        <f t="shared" si="0"/>
        <v>7</v>
      </c>
      <c r="H34" s="212">
        <f t="shared" si="0"/>
        <v>24</v>
      </c>
      <c r="I34" s="202">
        <f>SUM(E34:H34)</f>
        <v>58</v>
      </c>
    </row>
    <row r="35" spans="2:9" s="185" customFormat="1" ht="18.75" customHeight="1" x14ac:dyDescent="0.15">
      <c r="B35" s="225"/>
      <c r="C35" s="229"/>
      <c r="D35" s="213" t="s">
        <v>53</v>
      </c>
      <c r="E35" s="214">
        <f>SUM(E31:E34)</f>
        <v>4219</v>
      </c>
      <c r="F35" s="214">
        <f>SUM(F31:F34)</f>
        <v>5365</v>
      </c>
      <c r="G35" s="214">
        <f>SUM(G31:G34)</f>
        <v>2614</v>
      </c>
      <c r="H35" s="214">
        <f>SUM(H31:H34)</f>
        <v>3352</v>
      </c>
      <c r="I35" s="215">
        <f>SUM(I31:I34)</f>
        <v>15550</v>
      </c>
    </row>
    <row r="36" spans="2:9" ht="9" customHeight="1" x14ac:dyDescent="0.15"/>
  </sheetData>
  <mergeCells count="7">
    <mergeCell ref="E9:I9"/>
    <mergeCell ref="B11:B35"/>
    <mergeCell ref="C11:C15"/>
    <mergeCell ref="C16:C20"/>
    <mergeCell ref="C21:C25"/>
    <mergeCell ref="C26:C30"/>
    <mergeCell ref="C31:C35"/>
  </mergeCells>
  <phoneticPr fontId="1"/>
  <printOptions horizontalCentered="1"/>
  <pageMargins left="0.78740157480314965" right="0.78740157480314965" top="0.70866141732283472" bottom="0.70866141732283472" header="0.31496062992125984" footer="0.31496062992125984"/>
  <pageSetup paperSize="9" orientation="portrait" horizontalDpi="1200" verticalDpi="1200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N54"/>
  <sheetViews>
    <sheetView showGridLines="0" zoomScaleNormal="100" zoomScaleSheetLayoutView="100" workbookViewId="0">
      <selection activeCell="M15" sqref="M15"/>
    </sheetView>
  </sheetViews>
  <sheetFormatPr defaultColWidth="8" defaultRowHeight="16.5" customHeight="1" x14ac:dyDescent="0.15"/>
  <cols>
    <col min="1" max="1" width="2.5" style="71" customWidth="1"/>
    <col min="2" max="2" width="5.5" style="72" customWidth="1"/>
    <col min="3" max="3" width="5.5" style="71" customWidth="1"/>
    <col min="4" max="12" width="8" style="71" customWidth="1"/>
    <col min="13" max="250" width="7.5" style="71" customWidth="1"/>
    <col min="251" max="16384" width="8" style="71"/>
  </cols>
  <sheetData>
    <row r="2" spans="2:14" ht="18" customHeight="1" x14ac:dyDescent="0.15">
      <c r="B2" s="140" t="s">
        <v>120</v>
      </c>
      <c r="G2" s="139"/>
      <c r="H2" s="138"/>
      <c r="I2" s="137"/>
      <c r="J2" s="137"/>
      <c r="K2" s="137"/>
      <c r="L2" s="136"/>
      <c r="M2" s="135"/>
    </row>
    <row r="3" spans="2:14" ht="14.45" customHeight="1" x14ac:dyDescent="0.15">
      <c r="B3" s="71"/>
      <c r="G3" s="134"/>
      <c r="H3" s="130"/>
      <c r="I3" s="73"/>
      <c r="J3" s="73"/>
      <c r="K3" s="73"/>
      <c r="L3" s="129"/>
    </row>
    <row r="4" spans="2:14" ht="14.45" customHeight="1" x14ac:dyDescent="0.15">
      <c r="B4" s="71"/>
      <c r="G4" s="216" t="s">
        <v>119</v>
      </c>
      <c r="H4" s="130"/>
      <c r="I4" s="73"/>
      <c r="J4" s="73"/>
      <c r="K4" s="73"/>
      <c r="L4" s="129"/>
    </row>
    <row r="5" spans="2:14" ht="14.45" customHeight="1" x14ac:dyDescent="0.15">
      <c r="B5" s="128" t="s">
        <v>118</v>
      </c>
      <c r="C5" s="128"/>
      <c r="D5" s="128" t="s">
        <v>117</v>
      </c>
      <c r="G5" s="216"/>
      <c r="H5" s="130"/>
      <c r="I5" s="73"/>
      <c r="J5" s="73"/>
      <c r="K5" s="73"/>
      <c r="L5" s="129"/>
    </row>
    <row r="6" spans="2:14" ht="14.45" customHeight="1" x14ac:dyDescent="0.15">
      <c r="B6" s="128"/>
      <c r="C6" s="128"/>
      <c r="D6" s="132" t="s">
        <v>116</v>
      </c>
      <c r="G6" s="216"/>
      <c r="H6" s="130"/>
      <c r="I6" s="73"/>
      <c r="J6" s="73"/>
      <c r="K6" s="73"/>
      <c r="L6" s="129"/>
    </row>
    <row r="7" spans="2:14" ht="14.45" customHeight="1" x14ac:dyDescent="0.15">
      <c r="B7" s="128"/>
      <c r="C7" s="128"/>
      <c r="D7" s="128"/>
      <c r="G7" s="216"/>
      <c r="H7" s="130"/>
      <c r="I7" s="73"/>
      <c r="J7" s="73"/>
      <c r="K7" s="73"/>
      <c r="L7" s="129"/>
    </row>
    <row r="8" spans="2:14" ht="14.45" customHeight="1" x14ac:dyDescent="0.15">
      <c r="B8" s="128" t="s">
        <v>115</v>
      </c>
      <c r="C8" s="128"/>
      <c r="D8" s="128" t="s">
        <v>239</v>
      </c>
      <c r="G8" s="216"/>
      <c r="H8" s="130"/>
      <c r="I8" s="73"/>
      <c r="J8" s="73"/>
      <c r="K8" s="73"/>
      <c r="L8" s="129"/>
    </row>
    <row r="9" spans="2:14" ht="14.45" customHeight="1" x14ac:dyDescent="0.15">
      <c r="B9" s="133"/>
      <c r="C9" s="128"/>
      <c r="D9" s="132" t="s">
        <v>114</v>
      </c>
      <c r="G9" s="216"/>
      <c r="H9" s="130"/>
      <c r="I9" s="73"/>
      <c r="J9" s="73"/>
      <c r="K9" s="73"/>
      <c r="L9" s="129"/>
    </row>
    <row r="10" spans="2:14" ht="14.45" customHeight="1" x14ac:dyDescent="0.15">
      <c r="B10" s="128"/>
      <c r="C10" s="128"/>
      <c r="D10" s="128"/>
      <c r="G10" s="216"/>
      <c r="H10" s="130"/>
      <c r="I10" s="73"/>
      <c r="J10" s="73"/>
      <c r="K10" s="73"/>
      <c r="L10" s="129"/>
    </row>
    <row r="11" spans="2:14" ht="14.45" customHeight="1" x14ac:dyDescent="0.15">
      <c r="B11" s="128" t="s">
        <v>113</v>
      </c>
      <c r="C11" s="128"/>
      <c r="D11" s="128" t="s">
        <v>27</v>
      </c>
      <c r="G11" s="131"/>
      <c r="H11" s="130"/>
      <c r="I11" s="73"/>
      <c r="J11" s="73"/>
      <c r="K11" s="73"/>
      <c r="L11" s="129"/>
      <c r="N11" s="73"/>
    </row>
    <row r="12" spans="2:14" ht="14.45" customHeight="1" x14ac:dyDescent="0.15">
      <c r="B12" s="128"/>
      <c r="C12" s="128"/>
      <c r="D12" s="128"/>
      <c r="G12" s="127"/>
      <c r="H12" s="126"/>
      <c r="I12" s="125"/>
      <c r="J12" s="125"/>
      <c r="K12" s="125"/>
      <c r="L12" s="124"/>
      <c r="N12" s="73"/>
    </row>
    <row r="13" spans="2:14" ht="14.45" customHeight="1" x14ac:dyDescent="0.15">
      <c r="L13" s="123" t="s">
        <v>112</v>
      </c>
      <c r="N13" s="73"/>
    </row>
    <row r="14" spans="2:14" ht="28.9" customHeight="1" x14ac:dyDescent="0.15">
      <c r="B14" s="122"/>
      <c r="C14" s="121" t="s">
        <v>111</v>
      </c>
      <c r="D14" s="217" t="s">
        <v>198</v>
      </c>
      <c r="E14" s="218"/>
      <c r="F14" s="218"/>
      <c r="G14" s="218"/>
      <c r="H14" s="218"/>
      <c r="I14" s="218"/>
      <c r="J14" s="218"/>
      <c r="K14" s="218"/>
      <c r="L14" s="219"/>
    </row>
    <row r="15" spans="2:14" ht="28.9" customHeight="1" x14ac:dyDescent="0.15">
      <c r="B15" s="120" t="s">
        <v>110</v>
      </c>
      <c r="C15" s="119" t="s">
        <v>109</v>
      </c>
      <c r="D15" s="118" t="s">
        <v>18</v>
      </c>
      <c r="E15" s="117" t="s">
        <v>19</v>
      </c>
      <c r="F15" s="117" t="s">
        <v>20</v>
      </c>
      <c r="G15" s="117" t="s">
        <v>10</v>
      </c>
      <c r="H15" s="117" t="s">
        <v>21</v>
      </c>
      <c r="I15" s="117" t="s">
        <v>22</v>
      </c>
      <c r="J15" s="117" t="s">
        <v>23</v>
      </c>
      <c r="K15" s="117" t="s">
        <v>24</v>
      </c>
      <c r="L15" s="116" t="s">
        <v>25</v>
      </c>
    </row>
    <row r="16" spans="2:14" ht="14.45" customHeight="1" x14ac:dyDescent="0.15">
      <c r="B16" s="107" t="s">
        <v>192</v>
      </c>
      <c r="C16" s="106"/>
      <c r="D16" s="105">
        <f>SUM('【方向別】自動車交通量(10)'!D16,'【方向別】自動車交通量(11)'!D16,'【方向別】自動車交通量(12)'!D16)</f>
        <v>50</v>
      </c>
      <c r="E16" s="104">
        <f>SUM('【方向別】自動車交通量(10)'!E16,'【方向別】自動車交通量(11)'!E16,'【方向別】自動車交通量(12)'!E16)</f>
        <v>13</v>
      </c>
      <c r="F16" s="104">
        <f>SUM('【方向別】自動車交通量(10)'!F16,'【方向別】自動車交通量(11)'!F16,'【方向別】自動車交通量(12)'!F16)</f>
        <v>11</v>
      </c>
      <c r="G16" s="104">
        <f>SUM('【方向別】自動車交通量(10)'!G16,'【方向別】自動車交通量(11)'!G16,'【方向別】自動車交通量(12)'!G16)</f>
        <v>0</v>
      </c>
      <c r="H16" s="104">
        <f t="shared" ref="H16:H21" si="0">SUM(D16:E16)</f>
        <v>63</v>
      </c>
      <c r="I16" s="104">
        <f t="shared" ref="I16:I21" si="1">SUM(F16:G16)</f>
        <v>11</v>
      </c>
      <c r="J16" s="104">
        <f t="shared" ref="J16:J21" si="2">SUM(H16:I16)</f>
        <v>74</v>
      </c>
      <c r="K16" s="103">
        <f t="shared" ref="K16:K52" si="3">IF(J16=0,0,ROUND(I16/J16*100,1))</f>
        <v>14.9</v>
      </c>
      <c r="L16" s="102">
        <f t="shared" ref="L16:L52" si="4">IF(J16=0,0,ROUND(J16/$J$52*100,1))</f>
        <v>2.1</v>
      </c>
    </row>
    <row r="17" spans="2:12" ht="14.45" customHeight="1" x14ac:dyDescent="0.15">
      <c r="B17" s="101" t="s">
        <v>191</v>
      </c>
      <c r="C17" s="100"/>
      <c r="D17" s="99">
        <f>SUM('【方向別】自動車交通量(10)'!D17,'【方向別】自動車交通量(11)'!D17,'【方向別】自動車交通量(12)'!D17)</f>
        <v>39</v>
      </c>
      <c r="E17" s="98">
        <f>SUM('【方向別】自動車交通量(10)'!E17,'【方向別】自動車交通量(11)'!E17,'【方向別】自動車交通量(12)'!E17)</f>
        <v>16</v>
      </c>
      <c r="F17" s="98">
        <f>SUM('【方向別】自動車交通量(10)'!F17,'【方向別】自動車交通量(11)'!F17,'【方向別】自動車交通量(12)'!F17)</f>
        <v>6</v>
      </c>
      <c r="G17" s="98">
        <f>SUM('【方向別】自動車交通量(10)'!G17,'【方向別】自動車交通量(11)'!G17,'【方向別】自動車交通量(12)'!G17)</f>
        <v>1</v>
      </c>
      <c r="H17" s="98">
        <f t="shared" si="0"/>
        <v>55</v>
      </c>
      <c r="I17" s="98">
        <f t="shared" si="1"/>
        <v>7</v>
      </c>
      <c r="J17" s="98">
        <f t="shared" si="2"/>
        <v>62</v>
      </c>
      <c r="K17" s="97">
        <f t="shared" si="3"/>
        <v>11.3</v>
      </c>
      <c r="L17" s="96">
        <f t="shared" si="4"/>
        <v>1.8</v>
      </c>
    </row>
    <row r="18" spans="2:12" ht="14.45" customHeight="1" x14ac:dyDescent="0.15">
      <c r="B18" s="101" t="s">
        <v>190</v>
      </c>
      <c r="C18" s="100"/>
      <c r="D18" s="99">
        <f>SUM('【方向別】自動車交通量(10)'!D18,'【方向別】自動車交通量(11)'!D18,'【方向別】自動車交通量(12)'!D18)</f>
        <v>51</v>
      </c>
      <c r="E18" s="98">
        <f>SUM('【方向別】自動車交通量(10)'!E18,'【方向別】自動車交通量(11)'!E18,'【方向別】自動車交通量(12)'!E18)</f>
        <v>12</v>
      </c>
      <c r="F18" s="98">
        <f>SUM('【方向別】自動車交通量(10)'!F18,'【方向別】自動車交通量(11)'!F18,'【方向別】自動車交通量(12)'!F18)</f>
        <v>8</v>
      </c>
      <c r="G18" s="98">
        <f>SUM('【方向別】自動車交通量(10)'!G18,'【方向別】自動車交通量(11)'!G18,'【方向別】自動車交通量(12)'!G18)</f>
        <v>1</v>
      </c>
      <c r="H18" s="98">
        <f t="shared" si="0"/>
        <v>63</v>
      </c>
      <c r="I18" s="98">
        <f t="shared" si="1"/>
        <v>9</v>
      </c>
      <c r="J18" s="98">
        <f t="shared" si="2"/>
        <v>72</v>
      </c>
      <c r="K18" s="97">
        <f t="shared" si="3"/>
        <v>12.5</v>
      </c>
      <c r="L18" s="96">
        <f t="shared" si="4"/>
        <v>2.1</v>
      </c>
    </row>
    <row r="19" spans="2:12" ht="14.45" customHeight="1" x14ac:dyDescent="0.15">
      <c r="B19" s="101" t="s">
        <v>189</v>
      </c>
      <c r="C19" s="100"/>
      <c r="D19" s="99">
        <f>SUM('【方向別】自動車交通量(10)'!D19,'【方向別】自動車交通量(11)'!D19,'【方向別】自動車交通量(12)'!D19)</f>
        <v>55</v>
      </c>
      <c r="E19" s="98">
        <f>SUM('【方向別】自動車交通量(10)'!E19,'【方向別】自動車交通量(11)'!E19,'【方向別】自動車交通量(12)'!E19)</f>
        <v>11</v>
      </c>
      <c r="F19" s="98">
        <f>SUM('【方向別】自動車交通量(10)'!F19,'【方向別】自動車交通量(11)'!F19,'【方向別】自動車交通量(12)'!F19)</f>
        <v>8</v>
      </c>
      <c r="G19" s="98">
        <f>SUM('【方向別】自動車交通量(10)'!G19,'【方向別】自動車交通量(11)'!G19,'【方向別】自動車交通量(12)'!G19)</f>
        <v>1</v>
      </c>
      <c r="H19" s="98">
        <f t="shared" si="0"/>
        <v>66</v>
      </c>
      <c r="I19" s="98">
        <f t="shared" si="1"/>
        <v>9</v>
      </c>
      <c r="J19" s="98">
        <f t="shared" si="2"/>
        <v>75</v>
      </c>
      <c r="K19" s="97">
        <f t="shared" si="3"/>
        <v>12</v>
      </c>
      <c r="L19" s="96">
        <f t="shared" si="4"/>
        <v>2.2000000000000002</v>
      </c>
    </row>
    <row r="20" spans="2:12" ht="14.45" customHeight="1" x14ac:dyDescent="0.15">
      <c r="B20" s="101" t="s">
        <v>188</v>
      </c>
      <c r="C20" s="100"/>
      <c r="D20" s="99">
        <f>SUM('【方向別】自動車交通量(10)'!D20,'【方向別】自動車交通量(11)'!D20,'【方向別】自動車交通量(12)'!D20)</f>
        <v>58</v>
      </c>
      <c r="E20" s="98">
        <f>SUM('【方向別】自動車交通量(10)'!E20,'【方向別】自動車交通量(11)'!E20,'【方向別】自動車交通量(12)'!E20)</f>
        <v>9</v>
      </c>
      <c r="F20" s="98">
        <f>SUM('【方向別】自動車交通量(10)'!F20,'【方向別】自動車交通量(11)'!F20,'【方向別】自動車交通量(12)'!F20)</f>
        <v>4</v>
      </c>
      <c r="G20" s="98">
        <f>SUM('【方向別】自動車交通量(10)'!G20,'【方向別】自動車交通量(11)'!G20,'【方向別】自動車交通量(12)'!G20)</f>
        <v>0</v>
      </c>
      <c r="H20" s="98">
        <f t="shared" si="0"/>
        <v>67</v>
      </c>
      <c r="I20" s="98">
        <f t="shared" si="1"/>
        <v>4</v>
      </c>
      <c r="J20" s="98">
        <f t="shared" si="2"/>
        <v>71</v>
      </c>
      <c r="K20" s="97">
        <f t="shared" si="3"/>
        <v>5.6</v>
      </c>
      <c r="L20" s="96">
        <f t="shared" si="4"/>
        <v>2.1</v>
      </c>
    </row>
    <row r="21" spans="2:12" ht="14.45" customHeight="1" x14ac:dyDescent="0.15">
      <c r="B21" s="95" t="s">
        <v>187</v>
      </c>
      <c r="C21" s="94"/>
      <c r="D21" s="93">
        <f>SUM('【方向別】自動車交通量(10)'!D21,'【方向別】自動車交通量(11)'!D21,'【方向別】自動車交通量(12)'!D21)</f>
        <v>42</v>
      </c>
      <c r="E21" s="92">
        <f>SUM('【方向別】自動車交通量(10)'!E21,'【方向別】自動車交通量(11)'!E21,'【方向別】自動車交通量(12)'!E21)</f>
        <v>4</v>
      </c>
      <c r="F21" s="92">
        <f>SUM('【方向別】自動車交通量(10)'!F21,'【方向別】自動車交通量(11)'!F21,'【方向別】自動車交通量(12)'!F21)</f>
        <v>7</v>
      </c>
      <c r="G21" s="92">
        <f>SUM('【方向別】自動車交通量(10)'!G21,'【方向別】自動車交通量(11)'!G21,'【方向別】自動車交通量(12)'!G21)</f>
        <v>0</v>
      </c>
      <c r="H21" s="92">
        <f t="shared" si="0"/>
        <v>46</v>
      </c>
      <c r="I21" s="92">
        <f t="shared" si="1"/>
        <v>7</v>
      </c>
      <c r="J21" s="92">
        <f t="shared" si="2"/>
        <v>53</v>
      </c>
      <c r="K21" s="91">
        <f t="shared" si="3"/>
        <v>13.2</v>
      </c>
      <c r="L21" s="90">
        <f t="shared" si="4"/>
        <v>1.5</v>
      </c>
    </row>
    <row r="22" spans="2:12" ht="14.45" customHeight="1" thickBot="1" x14ac:dyDescent="0.2">
      <c r="B22" s="89" t="s">
        <v>102</v>
      </c>
      <c r="C22" s="88"/>
      <c r="D22" s="87">
        <f t="shared" ref="D22:J22" si="5">SUBTOTAL(9,D16:D21)</f>
        <v>295</v>
      </c>
      <c r="E22" s="86">
        <f t="shared" si="5"/>
        <v>65</v>
      </c>
      <c r="F22" s="86">
        <f t="shared" si="5"/>
        <v>44</v>
      </c>
      <c r="G22" s="86">
        <f t="shared" si="5"/>
        <v>3</v>
      </c>
      <c r="H22" s="86">
        <f t="shared" si="5"/>
        <v>360</v>
      </c>
      <c r="I22" s="86">
        <f t="shared" si="5"/>
        <v>47</v>
      </c>
      <c r="J22" s="86">
        <f t="shared" si="5"/>
        <v>407</v>
      </c>
      <c r="K22" s="85">
        <f t="shared" si="3"/>
        <v>11.5</v>
      </c>
      <c r="L22" s="84">
        <f t="shared" si="4"/>
        <v>11.8</v>
      </c>
    </row>
    <row r="23" spans="2:12" ht="14.45" customHeight="1" thickTop="1" x14ac:dyDescent="0.15">
      <c r="B23" s="107" t="s">
        <v>101</v>
      </c>
      <c r="C23" s="106"/>
      <c r="D23" s="105">
        <f>SUM('【方向別】自動車交通量(10)'!D23,'【方向別】自動車交通量(11)'!D23,'【方向別】自動車交通量(12)'!D23)</f>
        <v>52</v>
      </c>
      <c r="E23" s="104">
        <f>SUM('【方向別】自動車交通量(10)'!E23,'【方向別】自動車交通量(11)'!E23,'【方向別】自動車交通量(12)'!E23)</f>
        <v>12</v>
      </c>
      <c r="F23" s="104">
        <f>SUM('【方向別】自動車交通量(10)'!F23,'【方向別】自動車交通量(11)'!F23,'【方向別】自動車交通量(12)'!F23)</f>
        <v>6</v>
      </c>
      <c r="G23" s="104">
        <f>SUM('【方向別】自動車交通量(10)'!G23,'【方向別】自動車交通量(11)'!G23,'【方向別】自動車交通量(12)'!G23)</f>
        <v>1</v>
      </c>
      <c r="H23" s="104">
        <f t="shared" ref="H23:H28" si="6">SUM(D23:E23)</f>
        <v>64</v>
      </c>
      <c r="I23" s="104">
        <f t="shared" ref="I23:I28" si="7">SUM(F23:G23)</f>
        <v>7</v>
      </c>
      <c r="J23" s="104">
        <f t="shared" ref="J23:J28" si="8">SUM(H23:I23)</f>
        <v>71</v>
      </c>
      <c r="K23" s="103">
        <f t="shared" si="3"/>
        <v>9.9</v>
      </c>
      <c r="L23" s="102">
        <f t="shared" si="4"/>
        <v>2.1</v>
      </c>
    </row>
    <row r="24" spans="2:12" ht="14.45" customHeight="1" x14ac:dyDescent="0.15">
      <c r="B24" s="101" t="s">
        <v>100</v>
      </c>
      <c r="C24" s="100"/>
      <c r="D24" s="99">
        <f>SUM('【方向別】自動車交通量(10)'!D24,'【方向別】自動車交通量(11)'!D24,'【方向別】自動車交通量(12)'!D24)</f>
        <v>59</v>
      </c>
      <c r="E24" s="98">
        <f>SUM('【方向別】自動車交通量(10)'!E24,'【方向別】自動車交通量(11)'!E24,'【方向別】自動車交通量(12)'!E24)</f>
        <v>11</v>
      </c>
      <c r="F24" s="98">
        <f>SUM('【方向別】自動車交通量(10)'!F24,'【方向別】自動車交通量(11)'!F24,'【方向別】自動車交通量(12)'!F24)</f>
        <v>6</v>
      </c>
      <c r="G24" s="98">
        <f>SUM('【方向別】自動車交通量(10)'!G24,'【方向別】自動車交通量(11)'!G24,'【方向別】自動車交通量(12)'!G24)</f>
        <v>0</v>
      </c>
      <c r="H24" s="98">
        <f t="shared" si="6"/>
        <v>70</v>
      </c>
      <c r="I24" s="98">
        <f t="shared" si="7"/>
        <v>6</v>
      </c>
      <c r="J24" s="98">
        <f t="shared" si="8"/>
        <v>76</v>
      </c>
      <c r="K24" s="97">
        <f t="shared" si="3"/>
        <v>7.9</v>
      </c>
      <c r="L24" s="96">
        <f t="shared" si="4"/>
        <v>2.2000000000000002</v>
      </c>
    </row>
    <row r="25" spans="2:12" ht="14.45" customHeight="1" x14ac:dyDescent="0.15">
      <c r="B25" s="101" t="s">
        <v>99</v>
      </c>
      <c r="C25" s="100"/>
      <c r="D25" s="99">
        <f>SUM('【方向別】自動車交通量(10)'!D25,'【方向別】自動車交通量(11)'!D25,'【方向別】自動車交通量(12)'!D25)</f>
        <v>37</v>
      </c>
      <c r="E25" s="98">
        <f>SUM('【方向別】自動車交通量(10)'!E25,'【方向別】自動車交通量(11)'!E25,'【方向別】自動車交通量(12)'!E25)</f>
        <v>7</v>
      </c>
      <c r="F25" s="98">
        <f>SUM('【方向別】自動車交通量(10)'!F25,'【方向別】自動車交通量(11)'!F25,'【方向別】自動車交通量(12)'!F25)</f>
        <v>6</v>
      </c>
      <c r="G25" s="98">
        <f>SUM('【方向別】自動車交通量(10)'!G25,'【方向別】自動車交通量(11)'!G25,'【方向別】自動車交通量(12)'!G25)</f>
        <v>0</v>
      </c>
      <c r="H25" s="98">
        <f t="shared" si="6"/>
        <v>44</v>
      </c>
      <c r="I25" s="98">
        <f t="shared" si="7"/>
        <v>6</v>
      </c>
      <c r="J25" s="98">
        <f t="shared" si="8"/>
        <v>50</v>
      </c>
      <c r="K25" s="97">
        <f t="shared" si="3"/>
        <v>12</v>
      </c>
      <c r="L25" s="96">
        <f t="shared" si="4"/>
        <v>1.4</v>
      </c>
    </row>
    <row r="26" spans="2:12" ht="14.45" customHeight="1" x14ac:dyDescent="0.15">
      <c r="B26" s="101" t="s">
        <v>98</v>
      </c>
      <c r="C26" s="100"/>
      <c r="D26" s="99">
        <f>SUM('【方向別】自動車交通量(10)'!D26,'【方向別】自動車交通量(11)'!D26,'【方向別】自動車交通量(12)'!D26)</f>
        <v>39</v>
      </c>
      <c r="E26" s="98">
        <f>SUM('【方向別】自動車交通量(10)'!E26,'【方向別】自動車交通量(11)'!E26,'【方向別】自動車交通量(12)'!E26)</f>
        <v>9</v>
      </c>
      <c r="F26" s="98">
        <f>SUM('【方向別】自動車交通量(10)'!F26,'【方向別】自動車交通量(11)'!F26,'【方向別】自動車交通量(12)'!F26)</f>
        <v>4</v>
      </c>
      <c r="G26" s="98">
        <f>SUM('【方向別】自動車交通量(10)'!G26,'【方向別】自動車交通量(11)'!G26,'【方向別】自動車交通量(12)'!G26)</f>
        <v>1</v>
      </c>
      <c r="H26" s="98">
        <f t="shared" si="6"/>
        <v>48</v>
      </c>
      <c r="I26" s="98">
        <f t="shared" si="7"/>
        <v>5</v>
      </c>
      <c r="J26" s="98">
        <f t="shared" si="8"/>
        <v>53</v>
      </c>
      <c r="K26" s="97">
        <f t="shared" si="3"/>
        <v>9.4</v>
      </c>
      <c r="L26" s="96">
        <f t="shared" si="4"/>
        <v>1.5</v>
      </c>
    </row>
    <row r="27" spans="2:12" ht="14.45" customHeight="1" x14ac:dyDescent="0.15">
      <c r="B27" s="101" t="s">
        <v>97</v>
      </c>
      <c r="C27" s="100"/>
      <c r="D27" s="99">
        <f>SUM('【方向別】自動車交通量(10)'!D27,'【方向別】自動車交通量(11)'!D27,'【方向別】自動車交通量(12)'!D27)</f>
        <v>29</v>
      </c>
      <c r="E27" s="98">
        <f>SUM('【方向別】自動車交通量(10)'!E27,'【方向別】自動車交通量(11)'!E27,'【方向別】自動車交通量(12)'!E27)</f>
        <v>7</v>
      </c>
      <c r="F27" s="98">
        <f>SUM('【方向別】自動車交通量(10)'!F27,'【方向別】自動車交通量(11)'!F27,'【方向別】自動車交通量(12)'!F27)</f>
        <v>9</v>
      </c>
      <c r="G27" s="98">
        <f>SUM('【方向別】自動車交通量(10)'!G27,'【方向別】自動車交通量(11)'!G27,'【方向別】自動車交通量(12)'!G27)</f>
        <v>0</v>
      </c>
      <c r="H27" s="98">
        <f t="shared" si="6"/>
        <v>36</v>
      </c>
      <c r="I27" s="98">
        <f t="shared" si="7"/>
        <v>9</v>
      </c>
      <c r="J27" s="98">
        <f t="shared" si="8"/>
        <v>45</v>
      </c>
      <c r="K27" s="97">
        <f t="shared" si="3"/>
        <v>20</v>
      </c>
      <c r="L27" s="96">
        <f t="shared" si="4"/>
        <v>1.3</v>
      </c>
    </row>
    <row r="28" spans="2:12" ht="14.45" customHeight="1" x14ac:dyDescent="0.15">
      <c r="B28" s="95" t="s">
        <v>186</v>
      </c>
      <c r="C28" s="94"/>
      <c r="D28" s="93">
        <f>SUM('【方向別】自動車交通量(10)'!D28,'【方向別】自動車交通量(11)'!D28,'【方向別】自動車交通量(12)'!D28)</f>
        <v>19</v>
      </c>
      <c r="E28" s="92">
        <f>SUM('【方向別】自動車交通量(10)'!E28,'【方向別】自動車交通量(11)'!E28,'【方向別】自動車交通量(12)'!E28)</f>
        <v>3</v>
      </c>
      <c r="F28" s="92">
        <f>SUM('【方向別】自動車交通量(10)'!F28,'【方向別】自動車交通量(11)'!F28,'【方向別】自動車交通量(12)'!F28)</f>
        <v>10</v>
      </c>
      <c r="G28" s="92">
        <f>SUM('【方向別】自動車交通量(10)'!G28,'【方向別】自動車交通量(11)'!G28,'【方向別】自動車交通量(12)'!G28)</f>
        <v>0</v>
      </c>
      <c r="H28" s="92">
        <f t="shared" si="6"/>
        <v>22</v>
      </c>
      <c r="I28" s="92">
        <f t="shared" si="7"/>
        <v>10</v>
      </c>
      <c r="J28" s="92">
        <f t="shared" si="8"/>
        <v>32</v>
      </c>
      <c r="K28" s="91">
        <f t="shared" si="3"/>
        <v>31.3</v>
      </c>
      <c r="L28" s="90">
        <f t="shared" si="4"/>
        <v>0.9</v>
      </c>
    </row>
    <row r="29" spans="2:12" ht="14.45" customHeight="1" thickBot="1" x14ac:dyDescent="0.2">
      <c r="B29" s="89" t="s">
        <v>95</v>
      </c>
      <c r="C29" s="88"/>
      <c r="D29" s="87">
        <f t="shared" ref="D29:J29" si="9">SUBTOTAL(9,D23:D28)</f>
        <v>235</v>
      </c>
      <c r="E29" s="86">
        <f t="shared" si="9"/>
        <v>49</v>
      </c>
      <c r="F29" s="86">
        <f t="shared" si="9"/>
        <v>41</v>
      </c>
      <c r="G29" s="86">
        <f t="shared" si="9"/>
        <v>2</v>
      </c>
      <c r="H29" s="86">
        <f t="shared" si="9"/>
        <v>284</v>
      </c>
      <c r="I29" s="86">
        <f t="shared" si="9"/>
        <v>43</v>
      </c>
      <c r="J29" s="86">
        <f t="shared" si="9"/>
        <v>327</v>
      </c>
      <c r="K29" s="85">
        <f t="shared" si="3"/>
        <v>13.1</v>
      </c>
      <c r="L29" s="84">
        <f t="shared" si="4"/>
        <v>9.5</v>
      </c>
    </row>
    <row r="30" spans="2:12" ht="14.45" customHeight="1" thickTop="1" x14ac:dyDescent="0.15">
      <c r="B30" s="115" t="s">
        <v>185</v>
      </c>
      <c r="C30" s="114"/>
      <c r="D30" s="81">
        <f>SUM('【方向別】自動車交通量(10)'!D30,'【方向別】自動車交通量(11)'!D30,'【方向別】自動車交通量(12)'!D30)</f>
        <v>149</v>
      </c>
      <c r="E30" s="80">
        <f>SUM('【方向別】自動車交通量(10)'!E30,'【方向別】自動車交通量(11)'!E30,'【方向別】自動車交通量(12)'!E30)</f>
        <v>35</v>
      </c>
      <c r="F30" s="80">
        <f>SUM('【方向別】自動車交通量(10)'!F30,'【方向別】自動車交通量(11)'!F30,'【方向別】自動車交通量(12)'!F30)</f>
        <v>38</v>
      </c>
      <c r="G30" s="80">
        <f>SUM('【方向別】自動車交通量(10)'!G30,'【方向別】自動車交通量(11)'!G30,'【方向別】自動車交通量(12)'!G30)</f>
        <v>3</v>
      </c>
      <c r="H30" s="80">
        <f t="shared" ref="H30:H43" si="10">SUM(D30:E30)</f>
        <v>184</v>
      </c>
      <c r="I30" s="80">
        <f t="shared" ref="I30:I43" si="11">SUM(F30:G30)</f>
        <v>41</v>
      </c>
      <c r="J30" s="80">
        <f t="shared" ref="J30:J43" si="12">SUM(H30:I30)</f>
        <v>225</v>
      </c>
      <c r="K30" s="79">
        <f t="shared" si="3"/>
        <v>18.2</v>
      </c>
      <c r="L30" s="78">
        <f t="shared" si="4"/>
        <v>6.5</v>
      </c>
    </row>
    <row r="31" spans="2:12" ht="14.45" customHeight="1" x14ac:dyDescent="0.15">
      <c r="B31" s="113" t="s">
        <v>184</v>
      </c>
      <c r="C31" s="112"/>
      <c r="D31" s="111">
        <f>SUM('【方向別】自動車交通量(10)'!D31,'【方向別】自動車交通量(11)'!D31,'【方向別】自動車交通量(12)'!D31)</f>
        <v>132</v>
      </c>
      <c r="E31" s="110">
        <f>SUM('【方向別】自動車交通量(10)'!E31,'【方向別】自動車交通量(11)'!E31,'【方向別】自動車交通量(12)'!E31)</f>
        <v>43</v>
      </c>
      <c r="F31" s="110">
        <f>SUM('【方向別】自動車交通量(10)'!F31,'【方向別】自動車交通量(11)'!F31,'【方向別】自動車交通量(12)'!F31)</f>
        <v>33</v>
      </c>
      <c r="G31" s="110">
        <f>SUM('【方向別】自動車交通量(10)'!G31,'【方向別】自動車交通量(11)'!G31,'【方向別】自動車交通量(12)'!G31)</f>
        <v>3</v>
      </c>
      <c r="H31" s="110">
        <f t="shared" si="10"/>
        <v>175</v>
      </c>
      <c r="I31" s="110">
        <f t="shared" si="11"/>
        <v>36</v>
      </c>
      <c r="J31" s="110">
        <f t="shared" si="12"/>
        <v>211</v>
      </c>
      <c r="K31" s="109">
        <f t="shared" si="3"/>
        <v>17.100000000000001</v>
      </c>
      <c r="L31" s="108">
        <f t="shared" si="4"/>
        <v>6.1</v>
      </c>
    </row>
    <row r="32" spans="2:12" ht="14.45" customHeight="1" x14ac:dyDescent="0.15">
      <c r="B32" s="113" t="s">
        <v>183</v>
      </c>
      <c r="C32" s="112"/>
      <c r="D32" s="111">
        <f>SUM('【方向別】自動車交通量(10)'!D32,'【方向別】自動車交通量(11)'!D32,'【方向別】自動車交通量(12)'!D32)</f>
        <v>128</v>
      </c>
      <c r="E32" s="110">
        <f>SUM('【方向別】自動車交通量(10)'!E32,'【方向別】自動車交通量(11)'!E32,'【方向別】自動車交通量(12)'!E32)</f>
        <v>42</v>
      </c>
      <c r="F32" s="110">
        <f>SUM('【方向別】自動車交通量(10)'!F32,'【方向別】自動車交通量(11)'!F32,'【方向別】自動車交通量(12)'!F32)</f>
        <v>50</v>
      </c>
      <c r="G32" s="110">
        <f>SUM('【方向別】自動車交通量(10)'!G32,'【方向別】自動車交通量(11)'!G32,'【方向別】自動車交通量(12)'!G32)</f>
        <v>0</v>
      </c>
      <c r="H32" s="110">
        <f t="shared" si="10"/>
        <v>170</v>
      </c>
      <c r="I32" s="110">
        <f t="shared" si="11"/>
        <v>50</v>
      </c>
      <c r="J32" s="110">
        <f t="shared" si="12"/>
        <v>220</v>
      </c>
      <c r="K32" s="109">
        <f t="shared" si="3"/>
        <v>22.7</v>
      </c>
      <c r="L32" s="108">
        <f t="shared" si="4"/>
        <v>6.4</v>
      </c>
    </row>
    <row r="33" spans="2:12" ht="14.45" customHeight="1" x14ac:dyDescent="0.15">
      <c r="B33" s="113" t="s">
        <v>182</v>
      </c>
      <c r="C33" s="112"/>
      <c r="D33" s="111">
        <f>SUM('【方向別】自動車交通量(10)'!D33,'【方向別】自動車交通量(11)'!D33,'【方向別】自動車交通量(12)'!D33)</f>
        <v>154</v>
      </c>
      <c r="E33" s="110">
        <f>SUM('【方向別】自動車交通量(10)'!E33,'【方向別】自動車交通量(11)'!E33,'【方向別】自動車交通量(12)'!E33)</f>
        <v>44</v>
      </c>
      <c r="F33" s="110">
        <f>SUM('【方向別】自動車交通量(10)'!F33,'【方向別】自動車交通量(11)'!F33,'【方向別】自動車交通量(12)'!F33)</f>
        <v>50</v>
      </c>
      <c r="G33" s="110">
        <f>SUM('【方向別】自動車交通量(10)'!G33,'【方向別】自動車交通量(11)'!G33,'【方向別】自動車交通量(12)'!G33)</f>
        <v>1</v>
      </c>
      <c r="H33" s="110">
        <f t="shared" si="10"/>
        <v>198</v>
      </c>
      <c r="I33" s="110">
        <f t="shared" si="11"/>
        <v>51</v>
      </c>
      <c r="J33" s="110">
        <f t="shared" si="12"/>
        <v>249</v>
      </c>
      <c r="K33" s="109">
        <f t="shared" si="3"/>
        <v>20.5</v>
      </c>
      <c r="L33" s="108">
        <f t="shared" si="4"/>
        <v>7.2</v>
      </c>
    </row>
    <row r="34" spans="2:12" ht="14.45" customHeight="1" x14ac:dyDescent="0.15">
      <c r="B34" s="113" t="s">
        <v>181</v>
      </c>
      <c r="C34" s="112"/>
      <c r="D34" s="111">
        <f>SUM('【方向別】自動車交通量(10)'!D34,'【方向別】自動車交通量(11)'!D34,'【方向別】自動車交通量(12)'!D34)</f>
        <v>135</v>
      </c>
      <c r="E34" s="110">
        <f>SUM('【方向別】自動車交通量(10)'!E34,'【方向別】自動車交通量(11)'!E34,'【方向別】自動車交通量(12)'!E34)</f>
        <v>51</v>
      </c>
      <c r="F34" s="110">
        <f>SUM('【方向別】自動車交通量(10)'!F34,'【方向別】自動車交通量(11)'!F34,'【方向別】自動車交通量(12)'!F34)</f>
        <v>38</v>
      </c>
      <c r="G34" s="110">
        <f>SUM('【方向別】自動車交通量(10)'!G34,'【方向別】自動車交通量(11)'!G34,'【方向別】自動車交通量(12)'!G34)</f>
        <v>3</v>
      </c>
      <c r="H34" s="110">
        <f t="shared" si="10"/>
        <v>186</v>
      </c>
      <c r="I34" s="110">
        <f t="shared" si="11"/>
        <v>41</v>
      </c>
      <c r="J34" s="110">
        <f t="shared" si="12"/>
        <v>227</v>
      </c>
      <c r="K34" s="109">
        <f t="shared" si="3"/>
        <v>18.100000000000001</v>
      </c>
      <c r="L34" s="108">
        <f t="shared" si="4"/>
        <v>6.6</v>
      </c>
    </row>
    <row r="35" spans="2:12" ht="14.45" customHeight="1" x14ac:dyDescent="0.15">
      <c r="B35" s="113" t="s">
        <v>180</v>
      </c>
      <c r="C35" s="112"/>
      <c r="D35" s="111">
        <f>SUM('【方向別】自動車交通量(10)'!D35,'【方向別】自動車交通量(11)'!D35,'【方向別】自動車交通量(12)'!D35)</f>
        <v>166</v>
      </c>
      <c r="E35" s="110">
        <f>SUM('【方向別】自動車交通量(10)'!E35,'【方向別】自動車交通量(11)'!E35,'【方向別】自動車交通量(12)'!E35)</f>
        <v>43</v>
      </c>
      <c r="F35" s="110">
        <f>SUM('【方向別】自動車交通量(10)'!F35,'【方向別】自動車交通量(11)'!F35,'【方向別】自動車交通量(12)'!F35)</f>
        <v>51</v>
      </c>
      <c r="G35" s="110">
        <f>SUM('【方向別】自動車交通量(10)'!G35,'【方向別】自動車交通量(11)'!G35,'【方向別】自動車交通量(12)'!G35)</f>
        <v>3</v>
      </c>
      <c r="H35" s="110">
        <f t="shared" si="10"/>
        <v>209</v>
      </c>
      <c r="I35" s="110">
        <f t="shared" si="11"/>
        <v>54</v>
      </c>
      <c r="J35" s="110">
        <f t="shared" si="12"/>
        <v>263</v>
      </c>
      <c r="K35" s="109">
        <f t="shared" si="3"/>
        <v>20.5</v>
      </c>
      <c r="L35" s="108">
        <f t="shared" si="4"/>
        <v>7.6</v>
      </c>
    </row>
    <row r="36" spans="2:12" ht="14.45" customHeight="1" x14ac:dyDescent="0.15">
      <c r="B36" s="113" t="s">
        <v>179</v>
      </c>
      <c r="C36" s="112"/>
      <c r="D36" s="111">
        <f>SUM('【方向別】自動車交通量(10)'!D36,'【方向別】自動車交通量(11)'!D36,'【方向別】自動車交通量(12)'!D36)</f>
        <v>182</v>
      </c>
      <c r="E36" s="110">
        <f>SUM('【方向別】自動車交通量(10)'!E36,'【方向別】自動車交通量(11)'!E36,'【方向別】自動車交通量(12)'!E36)</f>
        <v>38</v>
      </c>
      <c r="F36" s="110">
        <f>SUM('【方向別】自動車交通量(10)'!F36,'【方向別】自動車交通量(11)'!F36,'【方向別】自動車交通量(12)'!F36)</f>
        <v>48</v>
      </c>
      <c r="G36" s="110">
        <f>SUM('【方向別】自動車交通量(10)'!G36,'【方向別】自動車交通量(11)'!G36,'【方向別】自動車交通量(12)'!G36)</f>
        <v>1</v>
      </c>
      <c r="H36" s="110">
        <f t="shared" si="10"/>
        <v>220</v>
      </c>
      <c r="I36" s="110">
        <f t="shared" si="11"/>
        <v>49</v>
      </c>
      <c r="J36" s="110">
        <f t="shared" si="12"/>
        <v>269</v>
      </c>
      <c r="K36" s="109">
        <f t="shared" si="3"/>
        <v>18.2</v>
      </c>
      <c r="L36" s="108">
        <f t="shared" si="4"/>
        <v>7.8</v>
      </c>
    </row>
    <row r="37" spans="2:12" ht="14.45" customHeight="1" x14ac:dyDescent="0.15">
      <c r="B37" s="113" t="s">
        <v>178</v>
      </c>
      <c r="C37" s="112"/>
      <c r="D37" s="111">
        <f>SUM('【方向別】自動車交通量(10)'!D37,'【方向別】自動車交通量(11)'!D37,'【方向別】自動車交通量(12)'!D37)</f>
        <v>223</v>
      </c>
      <c r="E37" s="110">
        <f>SUM('【方向別】自動車交通量(10)'!E37,'【方向別】自動車交通量(11)'!E37,'【方向別】自動車交通量(12)'!E37)</f>
        <v>64</v>
      </c>
      <c r="F37" s="110">
        <f>SUM('【方向別】自動車交通量(10)'!F37,'【方向別】自動車交通量(11)'!F37,'【方向別】自動車交通量(12)'!F37)</f>
        <v>43</v>
      </c>
      <c r="G37" s="110">
        <f>SUM('【方向別】自動車交通量(10)'!G37,'【方向別】自動車交通量(11)'!G37,'【方向別】自動車交通量(12)'!G37)</f>
        <v>1</v>
      </c>
      <c r="H37" s="110">
        <f t="shared" si="10"/>
        <v>287</v>
      </c>
      <c r="I37" s="110">
        <f t="shared" si="11"/>
        <v>44</v>
      </c>
      <c r="J37" s="110">
        <f t="shared" si="12"/>
        <v>331</v>
      </c>
      <c r="K37" s="109">
        <f t="shared" si="3"/>
        <v>13.3</v>
      </c>
      <c r="L37" s="108">
        <f t="shared" si="4"/>
        <v>9.6</v>
      </c>
    </row>
    <row r="38" spans="2:12" ht="14.45" customHeight="1" x14ac:dyDescent="0.15">
      <c r="B38" s="107" t="s">
        <v>86</v>
      </c>
      <c r="C38" s="106"/>
      <c r="D38" s="105">
        <f>SUM('【方向別】自動車交通量(10)'!D38,'【方向別】自動車交通量(11)'!D38,'【方向別】自動車交通量(12)'!D38)</f>
        <v>32</v>
      </c>
      <c r="E38" s="104">
        <f>SUM('【方向別】自動車交通量(10)'!E38,'【方向別】自動車交通量(11)'!E38,'【方向別】自動車交通量(12)'!E38)</f>
        <v>10</v>
      </c>
      <c r="F38" s="104">
        <f>SUM('【方向別】自動車交通量(10)'!F38,'【方向別】自動車交通量(11)'!F38,'【方向別】自動車交通量(12)'!F38)</f>
        <v>3</v>
      </c>
      <c r="G38" s="104">
        <f>SUM('【方向別】自動車交通量(10)'!G38,'【方向別】自動車交通量(11)'!G38,'【方向別】自動車交通量(12)'!G38)</f>
        <v>0</v>
      </c>
      <c r="H38" s="104">
        <f t="shared" si="10"/>
        <v>42</v>
      </c>
      <c r="I38" s="104">
        <f t="shared" si="11"/>
        <v>3</v>
      </c>
      <c r="J38" s="104">
        <f t="shared" si="12"/>
        <v>45</v>
      </c>
      <c r="K38" s="103">
        <f t="shared" si="3"/>
        <v>6.7</v>
      </c>
      <c r="L38" s="102">
        <f t="shared" si="4"/>
        <v>1.3</v>
      </c>
    </row>
    <row r="39" spans="2:12" ht="14.45" customHeight="1" x14ac:dyDescent="0.15">
      <c r="B39" s="101" t="s">
        <v>85</v>
      </c>
      <c r="C39" s="100"/>
      <c r="D39" s="99">
        <f>SUM('【方向別】自動車交通量(10)'!D39,'【方向別】自動車交通量(11)'!D39,'【方向別】自動車交通量(12)'!D39)</f>
        <v>26</v>
      </c>
      <c r="E39" s="98">
        <f>SUM('【方向別】自動車交通量(10)'!E39,'【方向別】自動車交通量(11)'!E39,'【方向別】自動車交通量(12)'!E39)</f>
        <v>14</v>
      </c>
      <c r="F39" s="98">
        <f>SUM('【方向別】自動車交通量(10)'!F39,'【方向別】自動車交通量(11)'!F39,'【方向別】自動車交通量(12)'!F39)</f>
        <v>4</v>
      </c>
      <c r="G39" s="98">
        <f>SUM('【方向別】自動車交通量(10)'!G39,'【方向別】自動車交通量(11)'!G39,'【方向別】自動車交通量(12)'!G39)</f>
        <v>1</v>
      </c>
      <c r="H39" s="98">
        <f t="shared" si="10"/>
        <v>40</v>
      </c>
      <c r="I39" s="98">
        <f t="shared" si="11"/>
        <v>5</v>
      </c>
      <c r="J39" s="98">
        <f t="shared" si="12"/>
        <v>45</v>
      </c>
      <c r="K39" s="97">
        <f t="shared" si="3"/>
        <v>11.1</v>
      </c>
      <c r="L39" s="96">
        <f t="shared" si="4"/>
        <v>1.3</v>
      </c>
    </row>
    <row r="40" spans="2:12" ht="14.45" customHeight="1" x14ac:dyDescent="0.15">
      <c r="B40" s="101" t="s">
        <v>84</v>
      </c>
      <c r="C40" s="100"/>
      <c r="D40" s="99">
        <f>SUM('【方向別】自動車交通量(10)'!D40,'【方向別】自動車交通量(11)'!D40,'【方向別】自動車交通量(12)'!D40)</f>
        <v>53</v>
      </c>
      <c r="E40" s="98">
        <f>SUM('【方向別】自動車交通量(10)'!E40,'【方向別】自動車交通量(11)'!E40,'【方向別】自動車交通量(12)'!E40)</f>
        <v>9</v>
      </c>
      <c r="F40" s="98">
        <f>SUM('【方向別】自動車交通量(10)'!F40,'【方向別】自動車交通量(11)'!F40,'【方向別】自動車交通量(12)'!F40)</f>
        <v>3</v>
      </c>
      <c r="G40" s="98">
        <f>SUM('【方向別】自動車交通量(10)'!G40,'【方向別】自動車交通量(11)'!G40,'【方向別】自動車交通量(12)'!G40)</f>
        <v>1</v>
      </c>
      <c r="H40" s="98">
        <f t="shared" si="10"/>
        <v>62</v>
      </c>
      <c r="I40" s="98">
        <f t="shared" si="11"/>
        <v>4</v>
      </c>
      <c r="J40" s="98">
        <f t="shared" si="12"/>
        <v>66</v>
      </c>
      <c r="K40" s="97">
        <f t="shared" si="3"/>
        <v>6.1</v>
      </c>
      <c r="L40" s="96">
        <f t="shared" si="4"/>
        <v>1.9</v>
      </c>
    </row>
    <row r="41" spans="2:12" ht="14.45" customHeight="1" x14ac:dyDescent="0.15">
      <c r="B41" s="101" t="s">
        <v>83</v>
      </c>
      <c r="C41" s="100"/>
      <c r="D41" s="99">
        <f>SUM('【方向別】自動車交通量(10)'!D41,'【方向別】自動車交通量(11)'!D41,'【方向別】自動車交通量(12)'!D41)</f>
        <v>50</v>
      </c>
      <c r="E41" s="98">
        <f>SUM('【方向別】自動車交通量(10)'!E41,'【方向別】自動車交通量(11)'!E41,'【方向別】自動車交通量(12)'!E41)</f>
        <v>12</v>
      </c>
      <c r="F41" s="98">
        <f>SUM('【方向別】自動車交通量(10)'!F41,'【方向別】自動車交通量(11)'!F41,'【方向別】自動車交通量(12)'!F41)</f>
        <v>5</v>
      </c>
      <c r="G41" s="98">
        <f>SUM('【方向別】自動車交通量(10)'!G41,'【方向別】自動車交通量(11)'!G41,'【方向別】自動車交通量(12)'!G41)</f>
        <v>0</v>
      </c>
      <c r="H41" s="98">
        <f t="shared" si="10"/>
        <v>62</v>
      </c>
      <c r="I41" s="98">
        <f t="shared" si="11"/>
        <v>5</v>
      </c>
      <c r="J41" s="98">
        <f t="shared" si="12"/>
        <v>67</v>
      </c>
      <c r="K41" s="97">
        <f t="shared" si="3"/>
        <v>7.5</v>
      </c>
      <c r="L41" s="96">
        <f t="shared" si="4"/>
        <v>1.9</v>
      </c>
    </row>
    <row r="42" spans="2:12" ht="14.45" customHeight="1" x14ac:dyDescent="0.15">
      <c r="B42" s="101" t="s">
        <v>82</v>
      </c>
      <c r="C42" s="100"/>
      <c r="D42" s="99">
        <f>SUM('【方向別】自動車交通量(10)'!D42,'【方向別】自動車交通量(11)'!D42,'【方向別】自動車交通量(12)'!D42)</f>
        <v>40</v>
      </c>
      <c r="E42" s="98">
        <f>SUM('【方向別】自動車交通量(10)'!E42,'【方向別】自動車交通量(11)'!E42,'【方向別】自動車交通量(12)'!E42)</f>
        <v>9</v>
      </c>
      <c r="F42" s="98">
        <f>SUM('【方向別】自動車交通量(10)'!F42,'【方向別】自動車交通量(11)'!F42,'【方向別】自動車交通量(12)'!F42)</f>
        <v>5</v>
      </c>
      <c r="G42" s="98">
        <f>SUM('【方向別】自動車交通量(10)'!G42,'【方向別】自動車交通量(11)'!G42,'【方向別】自動車交通量(12)'!G42)</f>
        <v>0</v>
      </c>
      <c r="H42" s="98">
        <f t="shared" si="10"/>
        <v>49</v>
      </c>
      <c r="I42" s="98">
        <f t="shared" si="11"/>
        <v>5</v>
      </c>
      <c r="J42" s="98">
        <f t="shared" si="12"/>
        <v>54</v>
      </c>
      <c r="K42" s="97">
        <f t="shared" si="3"/>
        <v>9.3000000000000007</v>
      </c>
      <c r="L42" s="96">
        <f t="shared" si="4"/>
        <v>1.6</v>
      </c>
    </row>
    <row r="43" spans="2:12" ht="14.45" customHeight="1" x14ac:dyDescent="0.15">
      <c r="B43" s="95" t="s">
        <v>177</v>
      </c>
      <c r="C43" s="94"/>
      <c r="D43" s="93">
        <f>SUM('【方向別】自動車交通量(10)'!D43,'【方向別】自動車交通量(11)'!D43,'【方向別】自動車交通量(12)'!D43)</f>
        <v>55</v>
      </c>
      <c r="E43" s="92">
        <f>SUM('【方向別】自動車交通量(10)'!E43,'【方向別】自動車交通量(11)'!E43,'【方向別】自動車交通量(12)'!E43)</f>
        <v>11</v>
      </c>
      <c r="F43" s="92">
        <f>SUM('【方向別】自動車交通量(10)'!F43,'【方向別】自動車交通量(11)'!F43,'【方向別】自動車交通量(12)'!F43)</f>
        <v>5</v>
      </c>
      <c r="G43" s="92">
        <f>SUM('【方向別】自動車交通量(10)'!G43,'【方向別】自動車交通量(11)'!G43,'【方向別】自動車交通量(12)'!G43)</f>
        <v>0</v>
      </c>
      <c r="H43" s="92">
        <f t="shared" si="10"/>
        <v>66</v>
      </c>
      <c r="I43" s="92">
        <f t="shared" si="11"/>
        <v>5</v>
      </c>
      <c r="J43" s="92">
        <f t="shared" si="12"/>
        <v>71</v>
      </c>
      <c r="K43" s="91">
        <f t="shared" si="3"/>
        <v>7</v>
      </c>
      <c r="L43" s="90">
        <f t="shared" si="4"/>
        <v>2.1</v>
      </c>
    </row>
    <row r="44" spans="2:12" ht="14.45" customHeight="1" thickBot="1" x14ac:dyDescent="0.2">
      <c r="B44" s="89" t="s">
        <v>80</v>
      </c>
      <c r="C44" s="88"/>
      <c r="D44" s="87">
        <f t="shared" ref="D44:J44" si="13">SUBTOTAL(9,D38:D43)</f>
        <v>256</v>
      </c>
      <c r="E44" s="86">
        <f t="shared" si="13"/>
        <v>65</v>
      </c>
      <c r="F44" s="86">
        <f t="shared" si="13"/>
        <v>25</v>
      </c>
      <c r="G44" s="86">
        <f t="shared" si="13"/>
        <v>2</v>
      </c>
      <c r="H44" s="86">
        <f t="shared" si="13"/>
        <v>321</v>
      </c>
      <c r="I44" s="86">
        <f t="shared" si="13"/>
        <v>27</v>
      </c>
      <c r="J44" s="86">
        <f t="shared" si="13"/>
        <v>348</v>
      </c>
      <c r="K44" s="85">
        <f t="shared" si="3"/>
        <v>7.8</v>
      </c>
      <c r="L44" s="84">
        <f t="shared" si="4"/>
        <v>10.1</v>
      </c>
    </row>
    <row r="45" spans="2:12" ht="14.45" customHeight="1" thickTop="1" x14ac:dyDescent="0.15">
      <c r="B45" s="107" t="s">
        <v>79</v>
      </c>
      <c r="C45" s="106"/>
      <c r="D45" s="105">
        <f>SUM('【方向別】自動車交通量(10)'!D45,'【方向別】自動車交通量(11)'!D45,'【方向別】自動車交通量(12)'!D45)</f>
        <v>64</v>
      </c>
      <c r="E45" s="104">
        <f>SUM('【方向別】自動車交通量(10)'!E45,'【方向別】自動車交通量(11)'!E45,'【方向別】自動車交通量(12)'!E45)</f>
        <v>11</v>
      </c>
      <c r="F45" s="104">
        <f>SUM('【方向別】自動車交通量(10)'!F45,'【方向別】自動車交通量(11)'!F45,'【方向別】自動車交通量(12)'!F45)</f>
        <v>9</v>
      </c>
      <c r="G45" s="104">
        <f>SUM('【方向別】自動車交通量(10)'!G45,'【方向別】自動車交通量(11)'!G45,'【方向別】自動車交通量(12)'!G45)</f>
        <v>0</v>
      </c>
      <c r="H45" s="104">
        <f t="shared" ref="H45:H50" si="14">SUM(D45:E45)</f>
        <v>75</v>
      </c>
      <c r="I45" s="104">
        <f t="shared" ref="I45:I50" si="15">SUM(F45:G45)</f>
        <v>9</v>
      </c>
      <c r="J45" s="104">
        <f t="shared" ref="J45:J50" si="16">SUM(H45:I45)</f>
        <v>84</v>
      </c>
      <c r="K45" s="103">
        <f t="shared" si="3"/>
        <v>10.7</v>
      </c>
      <c r="L45" s="102">
        <f t="shared" si="4"/>
        <v>2.4</v>
      </c>
    </row>
    <row r="46" spans="2:12" ht="14.45" customHeight="1" x14ac:dyDescent="0.15">
      <c r="B46" s="101" t="s">
        <v>78</v>
      </c>
      <c r="C46" s="100"/>
      <c r="D46" s="99">
        <f>SUM('【方向別】自動車交通量(10)'!D46,'【方向別】自動車交通量(11)'!D46,'【方向別】自動車交通量(12)'!D46)</f>
        <v>53</v>
      </c>
      <c r="E46" s="98">
        <f>SUM('【方向別】自動車交通量(10)'!E46,'【方向別】自動車交通量(11)'!E46,'【方向別】自動車交通量(12)'!E46)</f>
        <v>13</v>
      </c>
      <c r="F46" s="98">
        <f>SUM('【方向別】自動車交通量(10)'!F46,'【方向別】自動車交通量(11)'!F46,'【方向別】自動車交通量(12)'!F46)</f>
        <v>4</v>
      </c>
      <c r="G46" s="98">
        <f>SUM('【方向別】自動車交通量(10)'!G46,'【方向別】自動車交通量(11)'!G46,'【方向別】自動車交通量(12)'!G46)</f>
        <v>1</v>
      </c>
      <c r="H46" s="98">
        <f t="shared" si="14"/>
        <v>66</v>
      </c>
      <c r="I46" s="98">
        <f t="shared" si="15"/>
        <v>5</v>
      </c>
      <c r="J46" s="98">
        <f t="shared" si="16"/>
        <v>71</v>
      </c>
      <c r="K46" s="97">
        <f t="shared" si="3"/>
        <v>7</v>
      </c>
      <c r="L46" s="96">
        <f t="shared" si="4"/>
        <v>2.1</v>
      </c>
    </row>
    <row r="47" spans="2:12" ht="14.45" customHeight="1" x14ac:dyDescent="0.15">
      <c r="B47" s="101" t="s">
        <v>77</v>
      </c>
      <c r="C47" s="100"/>
      <c r="D47" s="99">
        <f>SUM('【方向別】自動車交通量(10)'!D47,'【方向別】自動車交通量(11)'!D47,'【方向別】自動車交通量(12)'!D47)</f>
        <v>50</v>
      </c>
      <c r="E47" s="98">
        <f>SUM('【方向別】自動車交通量(10)'!E47,'【方向別】自動車交通量(11)'!E47,'【方向別】自動車交通量(12)'!E47)</f>
        <v>14</v>
      </c>
      <c r="F47" s="98">
        <f>SUM('【方向別】自動車交通量(10)'!F47,'【方向別】自動車交通量(11)'!F47,'【方向別】自動車交通量(12)'!F47)</f>
        <v>2</v>
      </c>
      <c r="G47" s="98">
        <f>SUM('【方向別】自動車交通量(10)'!G47,'【方向別】自動車交通量(11)'!G47,'【方向別】自動車交通量(12)'!G47)</f>
        <v>0</v>
      </c>
      <c r="H47" s="98">
        <f t="shared" si="14"/>
        <v>64</v>
      </c>
      <c r="I47" s="98">
        <f t="shared" si="15"/>
        <v>2</v>
      </c>
      <c r="J47" s="98">
        <f t="shared" si="16"/>
        <v>66</v>
      </c>
      <c r="K47" s="97">
        <f t="shared" si="3"/>
        <v>3</v>
      </c>
      <c r="L47" s="96">
        <f t="shared" si="4"/>
        <v>1.9</v>
      </c>
    </row>
    <row r="48" spans="2:12" ht="14.45" customHeight="1" x14ac:dyDescent="0.15">
      <c r="B48" s="101" t="s">
        <v>76</v>
      </c>
      <c r="C48" s="100"/>
      <c r="D48" s="99">
        <f>SUM('【方向別】自動車交通量(10)'!D48,'【方向別】自動車交通量(11)'!D48,'【方向別】自動車交通量(12)'!D48)</f>
        <v>40</v>
      </c>
      <c r="E48" s="98">
        <f>SUM('【方向別】自動車交通量(10)'!E48,'【方向別】自動車交通量(11)'!E48,'【方向別】自動車交通量(12)'!E48)</f>
        <v>11</v>
      </c>
      <c r="F48" s="98">
        <f>SUM('【方向別】自動車交通量(10)'!F48,'【方向別】自動車交通量(11)'!F48,'【方向別】自動車交通量(12)'!F48)</f>
        <v>3</v>
      </c>
      <c r="G48" s="98">
        <f>SUM('【方向別】自動車交通量(10)'!G48,'【方向別】自動車交通量(11)'!G48,'【方向別】自動車交通量(12)'!G48)</f>
        <v>1</v>
      </c>
      <c r="H48" s="98">
        <f t="shared" si="14"/>
        <v>51</v>
      </c>
      <c r="I48" s="98">
        <f t="shared" si="15"/>
        <v>4</v>
      </c>
      <c r="J48" s="98">
        <f t="shared" si="16"/>
        <v>55</v>
      </c>
      <c r="K48" s="97">
        <f t="shared" si="3"/>
        <v>7.3</v>
      </c>
      <c r="L48" s="96">
        <f t="shared" si="4"/>
        <v>1.6</v>
      </c>
    </row>
    <row r="49" spans="2:13" ht="14.45" customHeight="1" x14ac:dyDescent="0.15">
      <c r="B49" s="101" t="s">
        <v>75</v>
      </c>
      <c r="C49" s="100"/>
      <c r="D49" s="99">
        <f>SUM('【方向別】自動車交通量(10)'!D49,'【方向別】自動車交通量(11)'!D49,'【方向別】自動車交通量(12)'!D49)</f>
        <v>37</v>
      </c>
      <c r="E49" s="98">
        <f>SUM('【方向別】自動車交通量(10)'!E49,'【方向別】自動車交通量(11)'!E49,'【方向別】自動車交通量(12)'!E49)</f>
        <v>7</v>
      </c>
      <c r="F49" s="98">
        <f>SUM('【方向別】自動車交通量(10)'!F49,'【方向別】自動車交通量(11)'!F49,'【方向別】自動車交通量(12)'!F49)</f>
        <v>2</v>
      </c>
      <c r="G49" s="98">
        <f>SUM('【方向別】自動車交通量(10)'!G49,'【方向別】自動車交通量(11)'!G49,'【方向別】自動車交通量(12)'!G49)</f>
        <v>0</v>
      </c>
      <c r="H49" s="98">
        <f t="shared" si="14"/>
        <v>44</v>
      </c>
      <c r="I49" s="98">
        <f t="shared" si="15"/>
        <v>2</v>
      </c>
      <c r="J49" s="98">
        <f t="shared" si="16"/>
        <v>46</v>
      </c>
      <c r="K49" s="97">
        <f t="shared" si="3"/>
        <v>4.3</v>
      </c>
      <c r="L49" s="96">
        <f t="shared" si="4"/>
        <v>1.3</v>
      </c>
    </row>
    <row r="50" spans="2:13" ht="14.45" customHeight="1" x14ac:dyDescent="0.15">
      <c r="B50" s="95" t="s">
        <v>176</v>
      </c>
      <c r="C50" s="94"/>
      <c r="D50" s="93">
        <f>SUM('【方向別】自動車交通量(10)'!D50,'【方向別】自動車交通量(11)'!D50,'【方向別】自動車交通量(12)'!D50)</f>
        <v>54</v>
      </c>
      <c r="E50" s="92">
        <f>SUM('【方向別】自動車交通量(10)'!E50,'【方向別】自動車交通量(11)'!E50,'【方向別】自動車交通量(12)'!E50)</f>
        <v>5</v>
      </c>
      <c r="F50" s="92">
        <f>SUM('【方向別】自動車交通量(10)'!F50,'【方向別】自動車交通量(11)'!F50,'【方向別】自動車交通量(12)'!F50)</f>
        <v>0</v>
      </c>
      <c r="G50" s="92">
        <f>SUM('【方向別】自動車交通量(10)'!G50,'【方向別】自動車交通量(11)'!G50,'【方向別】自動車交通量(12)'!G50)</f>
        <v>0</v>
      </c>
      <c r="H50" s="92">
        <f t="shared" si="14"/>
        <v>59</v>
      </c>
      <c r="I50" s="92">
        <f t="shared" si="15"/>
        <v>0</v>
      </c>
      <c r="J50" s="92">
        <f t="shared" si="16"/>
        <v>59</v>
      </c>
      <c r="K50" s="91">
        <f t="shared" si="3"/>
        <v>0</v>
      </c>
      <c r="L50" s="90">
        <f t="shared" si="4"/>
        <v>1.7</v>
      </c>
    </row>
    <row r="51" spans="2:13" ht="14.45" customHeight="1" thickBot="1" x14ac:dyDescent="0.2">
      <c r="B51" s="89" t="s">
        <v>73</v>
      </c>
      <c r="C51" s="88"/>
      <c r="D51" s="87">
        <f t="shared" ref="D51:J51" si="17">SUBTOTAL(9,D45:D50)</f>
        <v>298</v>
      </c>
      <c r="E51" s="86">
        <f t="shared" si="17"/>
        <v>61</v>
      </c>
      <c r="F51" s="86">
        <f t="shared" si="17"/>
        <v>20</v>
      </c>
      <c r="G51" s="86">
        <f t="shared" si="17"/>
        <v>2</v>
      </c>
      <c r="H51" s="86">
        <f t="shared" si="17"/>
        <v>359</v>
      </c>
      <c r="I51" s="86">
        <f t="shared" si="17"/>
        <v>22</v>
      </c>
      <c r="J51" s="86">
        <f t="shared" si="17"/>
        <v>381</v>
      </c>
      <c r="K51" s="85">
        <f t="shared" si="3"/>
        <v>5.8</v>
      </c>
      <c r="L51" s="84">
        <f t="shared" si="4"/>
        <v>11</v>
      </c>
    </row>
    <row r="52" spans="2:13" ht="14.45" customHeight="1" thickTop="1" x14ac:dyDescent="0.15">
      <c r="B52" s="83" t="s">
        <v>13</v>
      </c>
      <c r="C52" s="82"/>
      <c r="D52" s="81">
        <f t="shared" ref="D52:J52" si="18">SUBTOTAL(9,D16:D51)</f>
        <v>2353</v>
      </c>
      <c r="E52" s="80">
        <f t="shared" si="18"/>
        <v>600</v>
      </c>
      <c r="F52" s="80">
        <f t="shared" si="18"/>
        <v>481</v>
      </c>
      <c r="G52" s="80">
        <f t="shared" si="18"/>
        <v>24</v>
      </c>
      <c r="H52" s="80">
        <f t="shared" si="18"/>
        <v>2953</v>
      </c>
      <c r="I52" s="80">
        <f t="shared" si="18"/>
        <v>505</v>
      </c>
      <c r="J52" s="80">
        <f t="shared" si="18"/>
        <v>3458</v>
      </c>
      <c r="K52" s="79">
        <f t="shared" si="3"/>
        <v>14.6</v>
      </c>
      <c r="L52" s="78">
        <f t="shared" si="4"/>
        <v>100</v>
      </c>
    </row>
    <row r="53" spans="2:13" ht="15" customHeight="1" x14ac:dyDescent="0.15">
      <c r="B53" s="77"/>
      <c r="C53" s="77"/>
      <c r="D53" s="76"/>
      <c r="E53" s="76"/>
      <c r="F53" s="76"/>
      <c r="G53" s="76"/>
      <c r="H53" s="76"/>
      <c r="I53" s="76"/>
      <c r="J53" s="76"/>
      <c r="K53" s="75"/>
      <c r="L53" s="75"/>
    </row>
    <row r="54" spans="2:13" ht="16.5" customHeight="1" x14ac:dyDescent="0.15">
      <c r="B54" s="74"/>
      <c r="C54" s="73"/>
      <c r="D54" s="73"/>
      <c r="E54" s="73"/>
      <c r="F54" s="73"/>
      <c r="G54" s="73"/>
      <c r="H54" s="73"/>
      <c r="I54" s="73"/>
      <c r="J54" s="73"/>
      <c r="K54" s="73"/>
      <c r="L54" s="73"/>
      <c r="M54" s="73"/>
    </row>
  </sheetData>
  <mergeCells count="2">
    <mergeCell ref="G4:G10"/>
    <mergeCell ref="D14:L14"/>
  </mergeCells>
  <phoneticPr fontId="1"/>
  <printOptions horizontalCentered="1"/>
  <pageMargins left="0.78740157480314965" right="0.78740157480314965" top="0.78740157480314965" bottom="0.70866141732283472" header="0.31496062992125984" footer="0.31496062992125984"/>
  <pageSetup paperSize="9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N54"/>
  <sheetViews>
    <sheetView showGridLines="0" zoomScaleNormal="100" zoomScaleSheetLayoutView="100" workbookViewId="0">
      <selection activeCell="M18" sqref="M18"/>
    </sheetView>
  </sheetViews>
  <sheetFormatPr defaultColWidth="8" defaultRowHeight="16.5" customHeight="1" x14ac:dyDescent="0.15"/>
  <cols>
    <col min="1" max="1" width="2.5" style="71" customWidth="1"/>
    <col min="2" max="2" width="5.5" style="72" customWidth="1"/>
    <col min="3" max="3" width="5.5" style="71" customWidth="1"/>
    <col min="4" max="12" width="8" style="71" customWidth="1"/>
    <col min="13" max="250" width="7.5" style="71" customWidth="1"/>
    <col min="251" max="16384" width="8" style="71"/>
  </cols>
  <sheetData>
    <row r="2" spans="2:14" ht="18" customHeight="1" x14ac:dyDescent="0.15">
      <c r="B2" s="140" t="s">
        <v>120</v>
      </c>
      <c r="G2" s="139"/>
      <c r="H2" s="138"/>
      <c r="I2" s="137"/>
      <c r="J2" s="137"/>
      <c r="K2" s="137"/>
      <c r="L2" s="136"/>
      <c r="M2" s="135"/>
    </row>
    <row r="3" spans="2:14" ht="14.45" customHeight="1" x14ac:dyDescent="0.15">
      <c r="B3" s="71"/>
      <c r="G3" s="134"/>
      <c r="H3" s="130"/>
      <c r="I3" s="73"/>
      <c r="J3" s="73"/>
      <c r="K3" s="73"/>
      <c r="L3" s="129"/>
    </row>
    <row r="4" spans="2:14" ht="14.45" customHeight="1" x14ac:dyDescent="0.15">
      <c r="B4" s="71"/>
      <c r="G4" s="216" t="s">
        <v>119</v>
      </c>
      <c r="H4" s="130"/>
      <c r="I4" s="73"/>
      <c r="J4" s="73"/>
      <c r="K4" s="73"/>
      <c r="L4" s="129"/>
    </row>
    <row r="5" spans="2:14" ht="14.45" customHeight="1" x14ac:dyDescent="0.15">
      <c r="B5" s="128" t="s">
        <v>118</v>
      </c>
      <c r="C5" s="128"/>
      <c r="D5" s="128" t="s">
        <v>117</v>
      </c>
      <c r="G5" s="216"/>
      <c r="H5" s="130"/>
      <c r="I5" s="73"/>
      <c r="J5" s="73"/>
      <c r="K5" s="73"/>
      <c r="L5" s="129"/>
    </row>
    <row r="6" spans="2:14" ht="14.45" customHeight="1" x14ac:dyDescent="0.15">
      <c r="B6" s="128"/>
      <c r="C6" s="128"/>
      <c r="D6" s="132" t="s">
        <v>116</v>
      </c>
      <c r="G6" s="216"/>
      <c r="H6" s="130"/>
      <c r="I6" s="73"/>
      <c r="J6" s="73"/>
      <c r="K6" s="73"/>
      <c r="L6" s="129"/>
    </row>
    <row r="7" spans="2:14" ht="14.45" customHeight="1" x14ac:dyDescent="0.15">
      <c r="B7" s="128"/>
      <c r="C7" s="128"/>
      <c r="D7" s="128"/>
      <c r="G7" s="216"/>
      <c r="H7" s="130"/>
      <c r="I7" s="73"/>
      <c r="J7" s="73"/>
      <c r="K7" s="73"/>
      <c r="L7" s="129"/>
    </row>
    <row r="8" spans="2:14" ht="14.45" customHeight="1" x14ac:dyDescent="0.15">
      <c r="B8" s="128" t="s">
        <v>115</v>
      </c>
      <c r="C8" s="128"/>
      <c r="D8" s="128" t="s">
        <v>239</v>
      </c>
      <c r="G8" s="216"/>
      <c r="H8" s="130"/>
      <c r="I8" s="73"/>
      <c r="J8" s="73"/>
      <c r="K8" s="73"/>
      <c r="L8" s="129"/>
    </row>
    <row r="9" spans="2:14" ht="14.45" customHeight="1" x14ac:dyDescent="0.15">
      <c r="B9" s="133"/>
      <c r="C9" s="128"/>
      <c r="D9" s="132" t="s">
        <v>114</v>
      </c>
      <c r="G9" s="216"/>
      <c r="H9" s="130"/>
      <c r="I9" s="73"/>
      <c r="J9" s="73"/>
      <c r="K9" s="73"/>
      <c r="L9" s="129"/>
    </row>
    <row r="10" spans="2:14" ht="14.45" customHeight="1" x14ac:dyDescent="0.15">
      <c r="B10" s="128"/>
      <c r="C10" s="128"/>
      <c r="D10" s="128"/>
      <c r="G10" s="216"/>
      <c r="H10" s="130"/>
      <c r="I10" s="73"/>
      <c r="J10" s="73"/>
      <c r="K10" s="73"/>
      <c r="L10" s="129"/>
    </row>
    <row r="11" spans="2:14" ht="14.45" customHeight="1" x14ac:dyDescent="0.15">
      <c r="B11" s="128" t="s">
        <v>113</v>
      </c>
      <c r="C11" s="128"/>
      <c r="D11" s="128" t="s">
        <v>27</v>
      </c>
      <c r="G11" s="131"/>
      <c r="H11" s="130"/>
      <c r="I11" s="73"/>
      <c r="J11" s="73"/>
      <c r="K11" s="73"/>
      <c r="L11" s="129"/>
      <c r="N11" s="73"/>
    </row>
    <row r="12" spans="2:14" ht="14.45" customHeight="1" x14ac:dyDescent="0.15">
      <c r="B12" s="128"/>
      <c r="C12" s="128"/>
      <c r="D12" s="128"/>
      <c r="G12" s="127"/>
      <c r="H12" s="126"/>
      <c r="I12" s="125"/>
      <c r="J12" s="125"/>
      <c r="K12" s="125"/>
      <c r="L12" s="124"/>
      <c r="N12" s="73"/>
    </row>
    <row r="13" spans="2:14" ht="14.45" customHeight="1" x14ac:dyDescent="0.15">
      <c r="L13" s="123" t="s">
        <v>112</v>
      </c>
      <c r="N13" s="73"/>
    </row>
    <row r="14" spans="2:14" ht="28.9" customHeight="1" x14ac:dyDescent="0.15">
      <c r="B14" s="122"/>
      <c r="C14" s="121" t="s">
        <v>111</v>
      </c>
      <c r="D14" s="217" t="s">
        <v>199</v>
      </c>
      <c r="E14" s="218"/>
      <c r="F14" s="218"/>
      <c r="G14" s="218"/>
      <c r="H14" s="218"/>
      <c r="I14" s="218"/>
      <c r="J14" s="218"/>
      <c r="K14" s="218"/>
      <c r="L14" s="219"/>
    </row>
    <row r="15" spans="2:14" ht="28.9" customHeight="1" x14ac:dyDescent="0.15">
      <c r="B15" s="120" t="s">
        <v>110</v>
      </c>
      <c r="C15" s="119" t="s">
        <v>109</v>
      </c>
      <c r="D15" s="118" t="s">
        <v>18</v>
      </c>
      <c r="E15" s="117" t="s">
        <v>19</v>
      </c>
      <c r="F15" s="117" t="s">
        <v>20</v>
      </c>
      <c r="G15" s="117" t="s">
        <v>10</v>
      </c>
      <c r="H15" s="117" t="s">
        <v>21</v>
      </c>
      <c r="I15" s="117" t="s">
        <v>22</v>
      </c>
      <c r="J15" s="117" t="s">
        <v>23</v>
      </c>
      <c r="K15" s="117" t="s">
        <v>24</v>
      </c>
      <c r="L15" s="116" t="s">
        <v>25</v>
      </c>
    </row>
    <row r="16" spans="2:14" ht="14.45" customHeight="1" x14ac:dyDescent="0.15">
      <c r="B16" s="107" t="s">
        <v>192</v>
      </c>
      <c r="C16" s="106"/>
      <c r="D16" s="105">
        <f>SUM('【方向別】自動車交通量(1)'!D16,'【方向別】自動車交通量(5)'!D16,'【方向別】自動車交通量(9)'!D16)</f>
        <v>70</v>
      </c>
      <c r="E16" s="104">
        <f>SUM('【方向別】自動車交通量(1)'!E16,'【方向別】自動車交通量(5)'!E16,'【方向別】自動車交通量(9)'!E16)</f>
        <v>7</v>
      </c>
      <c r="F16" s="104">
        <f>SUM('【方向別】自動車交通量(1)'!F16,'【方向別】自動車交通量(5)'!F16,'【方向別】自動車交通量(9)'!F16)</f>
        <v>4</v>
      </c>
      <c r="G16" s="104">
        <f>SUM('【方向別】自動車交通量(1)'!G16,'【方向別】自動車交通量(5)'!G16,'【方向別】自動車交通量(9)'!G16)</f>
        <v>1</v>
      </c>
      <c r="H16" s="104">
        <f t="shared" ref="H16:H21" si="0">SUM(D16:E16)</f>
        <v>77</v>
      </c>
      <c r="I16" s="104">
        <f t="shared" ref="I16:I21" si="1">SUM(F16:G16)</f>
        <v>5</v>
      </c>
      <c r="J16" s="104">
        <f t="shared" ref="J16:J21" si="2">SUM(H16:I16)</f>
        <v>82</v>
      </c>
      <c r="K16" s="103">
        <f t="shared" ref="K16:K52" si="3">IF(J16=0,0,ROUND(I16/J16*100,1))</f>
        <v>6.1</v>
      </c>
      <c r="L16" s="102">
        <f t="shared" ref="L16:L52" si="4">IF(J16=0,0,ROUND(J16/$J$52*100,1))</f>
        <v>2.4</v>
      </c>
    </row>
    <row r="17" spans="2:12" ht="14.45" customHeight="1" x14ac:dyDescent="0.15">
      <c r="B17" s="101" t="s">
        <v>191</v>
      </c>
      <c r="C17" s="100"/>
      <c r="D17" s="99">
        <f>SUM('【方向別】自動車交通量(1)'!D17,'【方向別】自動車交通量(5)'!D17,'【方向別】自動車交通量(9)'!D17)</f>
        <v>35</v>
      </c>
      <c r="E17" s="98">
        <f>SUM('【方向別】自動車交通量(1)'!E17,'【方向別】自動車交通量(5)'!E17,'【方向別】自動車交通量(9)'!E17)</f>
        <v>13</v>
      </c>
      <c r="F17" s="98">
        <f>SUM('【方向別】自動車交通量(1)'!F17,'【方向別】自動車交通量(5)'!F17,'【方向別】自動車交通量(9)'!F17)</f>
        <v>6</v>
      </c>
      <c r="G17" s="98">
        <f>SUM('【方向別】自動車交通量(1)'!G17,'【方向別】自動車交通量(5)'!G17,'【方向別】自動車交通量(9)'!G17)</f>
        <v>1</v>
      </c>
      <c r="H17" s="98">
        <f t="shared" si="0"/>
        <v>48</v>
      </c>
      <c r="I17" s="98">
        <f t="shared" si="1"/>
        <v>7</v>
      </c>
      <c r="J17" s="98">
        <f t="shared" si="2"/>
        <v>55</v>
      </c>
      <c r="K17" s="97">
        <f t="shared" si="3"/>
        <v>12.7</v>
      </c>
      <c r="L17" s="96">
        <f t="shared" si="4"/>
        <v>1.6</v>
      </c>
    </row>
    <row r="18" spans="2:12" ht="14.45" customHeight="1" x14ac:dyDescent="0.15">
      <c r="B18" s="101" t="s">
        <v>190</v>
      </c>
      <c r="C18" s="100"/>
      <c r="D18" s="99">
        <f>SUM('【方向別】自動車交通量(1)'!D18,'【方向別】自動車交通量(5)'!D18,'【方向別】自動車交通量(9)'!D18)</f>
        <v>53</v>
      </c>
      <c r="E18" s="98">
        <f>SUM('【方向別】自動車交通量(1)'!E18,'【方向別】自動車交通量(5)'!E18,'【方向別】自動車交通量(9)'!E18)</f>
        <v>13</v>
      </c>
      <c r="F18" s="98">
        <f>SUM('【方向別】自動車交通量(1)'!F18,'【方向別】自動車交通量(5)'!F18,'【方向別】自動車交通量(9)'!F18)</f>
        <v>8</v>
      </c>
      <c r="G18" s="98">
        <f>SUM('【方向別】自動車交通量(1)'!G18,'【方向別】自動車交通量(5)'!G18,'【方向別】自動車交通量(9)'!G18)</f>
        <v>0</v>
      </c>
      <c r="H18" s="98">
        <f t="shared" si="0"/>
        <v>66</v>
      </c>
      <c r="I18" s="98">
        <f t="shared" si="1"/>
        <v>8</v>
      </c>
      <c r="J18" s="98">
        <f t="shared" si="2"/>
        <v>74</v>
      </c>
      <c r="K18" s="97">
        <f t="shared" si="3"/>
        <v>10.8</v>
      </c>
      <c r="L18" s="96">
        <f t="shared" si="4"/>
        <v>2.2000000000000002</v>
      </c>
    </row>
    <row r="19" spans="2:12" ht="14.45" customHeight="1" x14ac:dyDescent="0.15">
      <c r="B19" s="101" t="s">
        <v>189</v>
      </c>
      <c r="C19" s="100"/>
      <c r="D19" s="99">
        <f>SUM('【方向別】自動車交通量(1)'!D19,'【方向別】自動車交通量(5)'!D19,'【方向別】自動車交通量(9)'!D19)</f>
        <v>60</v>
      </c>
      <c r="E19" s="98">
        <f>SUM('【方向別】自動車交通量(1)'!E19,'【方向別】自動車交通量(5)'!E19,'【方向別】自動車交通量(9)'!E19)</f>
        <v>13</v>
      </c>
      <c r="F19" s="98">
        <f>SUM('【方向別】自動車交通量(1)'!F19,'【方向別】自動車交通量(5)'!F19,'【方向別】自動車交通量(9)'!F19)</f>
        <v>3</v>
      </c>
      <c r="G19" s="98">
        <f>SUM('【方向別】自動車交通量(1)'!G19,'【方向別】自動車交通量(5)'!G19,'【方向別】自動車交通量(9)'!G19)</f>
        <v>0</v>
      </c>
      <c r="H19" s="98">
        <f t="shared" si="0"/>
        <v>73</v>
      </c>
      <c r="I19" s="98">
        <f t="shared" si="1"/>
        <v>3</v>
      </c>
      <c r="J19" s="98">
        <f t="shared" si="2"/>
        <v>76</v>
      </c>
      <c r="K19" s="97">
        <f t="shared" si="3"/>
        <v>3.9</v>
      </c>
      <c r="L19" s="96">
        <f t="shared" si="4"/>
        <v>2.2999999999999998</v>
      </c>
    </row>
    <row r="20" spans="2:12" ht="14.45" customHeight="1" x14ac:dyDescent="0.15">
      <c r="B20" s="101" t="s">
        <v>188</v>
      </c>
      <c r="C20" s="100"/>
      <c r="D20" s="99">
        <f>SUM('【方向別】自動車交通量(1)'!D20,'【方向別】自動車交通量(5)'!D20,'【方向別】自動車交通量(9)'!D20)</f>
        <v>66</v>
      </c>
      <c r="E20" s="98">
        <f>SUM('【方向別】自動車交通量(1)'!E20,'【方向別】自動車交通量(5)'!E20,'【方向別】自動車交通量(9)'!E20)</f>
        <v>18</v>
      </c>
      <c r="F20" s="98">
        <f>SUM('【方向別】自動車交通量(1)'!F20,'【方向別】自動車交通量(5)'!F20,'【方向別】自動車交通量(9)'!F20)</f>
        <v>5</v>
      </c>
      <c r="G20" s="98">
        <f>SUM('【方向別】自動車交通量(1)'!G20,'【方向別】自動車交通量(5)'!G20,'【方向別】自動車交通量(9)'!G20)</f>
        <v>0</v>
      </c>
      <c r="H20" s="98">
        <f t="shared" si="0"/>
        <v>84</v>
      </c>
      <c r="I20" s="98">
        <f t="shared" si="1"/>
        <v>5</v>
      </c>
      <c r="J20" s="98">
        <f t="shared" si="2"/>
        <v>89</v>
      </c>
      <c r="K20" s="97">
        <f t="shared" si="3"/>
        <v>5.6</v>
      </c>
      <c r="L20" s="96">
        <f t="shared" si="4"/>
        <v>2.7</v>
      </c>
    </row>
    <row r="21" spans="2:12" ht="14.45" customHeight="1" x14ac:dyDescent="0.15">
      <c r="B21" s="95" t="s">
        <v>187</v>
      </c>
      <c r="C21" s="94"/>
      <c r="D21" s="93">
        <f>SUM('【方向別】自動車交通量(1)'!D21,'【方向別】自動車交通量(5)'!D21,'【方向別】自動車交通量(9)'!D21)</f>
        <v>54</v>
      </c>
      <c r="E21" s="92">
        <f>SUM('【方向別】自動車交通量(1)'!E21,'【方向別】自動車交通量(5)'!E21,'【方向別】自動車交通量(9)'!E21)</f>
        <v>9</v>
      </c>
      <c r="F21" s="92">
        <f>SUM('【方向別】自動車交通量(1)'!F21,'【方向別】自動車交通量(5)'!F21,'【方向別】自動車交通量(9)'!F21)</f>
        <v>3</v>
      </c>
      <c r="G21" s="92">
        <f>SUM('【方向別】自動車交通量(1)'!G21,'【方向別】自動車交通量(5)'!G21,'【方向別】自動車交通量(9)'!G21)</f>
        <v>0</v>
      </c>
      <c r="H21" s="92">
        <f t="shared" si="0"/>
        <v>63</v>
      </c>
      <c r="I21" s="92">
        <f t="shared" si="1"/>
        <v>3</v>
      </c>
      <c r="J21" s="92">
        <f t="shared" si="2"/>
        <v>66</v>
      </c>
      <c r="K21" s="91">
        <f t="shared" si="3"/>
        <v>4.5</v>
      </c>
      <c r="L21" s="90">
        <f t="shared" si="4"/>
        <v>2</v>
      </c>
    </row>
    <row r="22" spans="2:12" ht="14.45" customHeight="1" thickBot="1" x14ac:dyDescent="0.2">
      <c r="B22" s="89" t="s">
        <v>102</v>
      </c>
      <c r="C22" s="88"/>
      <c r="D22" s="87">
        <f t="shared" ref="D22:J22" si="5">SUBTOTAL(9,D16:D21)</f>
        <v>338</v>
      </c>
      <c r="E22" s="86">
        <f t="shared" si="5"/>
        <v>73</v>
      </c>
      <c r="F22" s="86">
        <f t="shared" si="5"/>
        <v>29</v>
      </c>
      <c r="G22" s="86">
        <f t="shared" si="5"/>
        <v>2</v>
      </c>
      <c r="H22" s="86">
        <f t="shared" si="5"/>
        <v>411</v>
      </c>
      <c r="I22" s="86">
        <f t="shared" si="5"/>
        <v>31</v>
      </c>
      <c r="J22" s="86">
        <f t="shared" si="5"/>
        <v>442</v>
      </c>
      <c r="K22" s="85">
        <f t="shared" si="3"/>
        <v>7</v>
      </c>
      <c r="L22" s="84">
        <f t="shared" si="4"/>
        <v>13.2</v>
      </c>
    </row>
    <row r="23" spans="2:12" ht="14.45" customHeight="1" thickTop="1" x14ac:dyDescent="0.15">
      <c r="B23" s="107" t="s">
        <v>101</v>
      </c>
      <c r="C23" s="106"/>
      <c r="D23" s="105">
        <f>SUM('【方向別】自動車交通量(1)'!D23,'【方向別】自動車交通量(5)'!D23,'【方向別】自動車交通量(9)'!D23)</f>
        <v>61</v>
      </c>
      <c r="E23" s="104">
        <f>SUM('【方向別】自動車交通量(1)'!E23,'【方向別】自動車交通量(5)'!E23,'【方向別】自動車交通量(9)'!E23)</f>
        <v>20</v>
      </c>
      <c r="F23" s="104">
        <f>SUM('【方向別】自動車交通量(1)'!F23,'【方向別】自動車交通量(5)'!F23,'【方向別】自動車交通量(9)'!F23)</f>
        <v>8</v>
      </c>
      <c r="G23" s="104">
        <f>SUM('【方向別】自動車交通量(1)'!G23,'【方向別】自動車交通量(5)'!G23,'【方向別】自動車交通量(9)'!G23)</f>
        <v>2</v>
      </c>
      <c r="H23" s="104">
        <f t="shared" ref="H23:H28" si="6">SUM(D23:E23)</f>
        <v>81</v>
      </c>
      <c r="I23" s="104">
        <f t="shared" ref="I23:I28" si="7">SUM(F23:G23)</f>
        <v>10</v>
      </c>
      <c r="J23" s="104">
        <f t="shared" ref="J23:J28" si="8">SUM(H23:I23)</f>
        <v>91</v>
      </c>
      <c r="K23" s="103">
        <f t="shared" si="3"/>
        <v>11</v>
      </c>
      <c r="L23" s="102">
        <f t="shared" si="4"/>
        <v>2.7</v>
      </c>
    </row>
    <row r="24" spans="2:12" ht="14.45" customHeight="1" x14ac:dyDescent="0.15">
      <c r="B24" s="101" t="s">
        <v>100</v>
      </c>
      <c r="C24" s="100"/>
      <c r="D24" s="99">
        <f>SUM('【方向別】自動車交通量(1)'!D24,'【方向別】自動車交通量(5)'!D24,'【方向別】自動車交通量(9)'!D24)</f>
        <v>48</v>
      </c>
      <c r="E24" s="98">
        <f>SUM('【方向別】自動車交通量(1)'!E24,'【方向別】自動車交通量(5)'!E24,'【方向別】自動車交通量(9)'!E24)</f>
        <v>12</v>
      </c>
      <c r="F24" s="98">
        <f>SUM('【方向別】自動車交通量(1)'!F24,'【方向別】自動車交通量(5)'!F24,'【方向別】自動車交通量(9)'!F24)</f>
        <v>8</v>
      </c>
      <c r="G24" s="98">
        <f>SUM('【方向別】自動車交通量(1)'!G24,'【方向別】自動車交通量(5)'!G24,'【方向別】自動車交通量(9)'!G24)</f>
        <v>0</v>
      </c>
      <c r="H24" s="98">
        <f t="shared" si="6"/>
        <v>60</v>
      </c>
      <c r="I24" s="98">
        <f t="shared" si="7"/>
        <v>8</v>
      </c>
      <c r="J24" s="98">
        <f t="shared" si="8"/>
        <v>68</v>
      </c>
      <c r="K24" s="97">
        <f t="shared" si="3"/>
        <v>11.8</v>
      </c>
      <c r="L24" s="96">
        <f t="shared" si="4"/>
        <v>2</v>
      </c>
    </row>
    <row r="25" spans="2:12" ht="14.45" customHeight="1" x14ac:dyDescent="0.15">
      <c r="B25" s="101" t="s">
        <v>99</v>
      </c>
      <c r="C25" s="100"/>
      <c r="D25" s="99">
        <f>SUM('【方向別】自動車交通量(1)'!D25,'【方向別】自動車交通量(5)'!D25,'【方向別】自動車交通量(9)'!D25)</f>
        <v>37</v>
      </c>
      <c r="E25" s="98">
        <f>SUM('【方向別】自動車交通量(1)'!E25,'【方向別】自動車交通量(5)'!E25,'【方向別】自動車交通量(9)'!E25)</f>
        <v>7</v>
      </c>
      <c r="F25" s="98">
        <f>SUM('【方向別】自動車交通量(1)'!F25,'【方向別】自動車交通量(5)'!F25,'【方向別】自動車交通量(9)'!F25)</f>
        <v>4</v>
      </c>
      <c r="G25" s="98">
        <f>SUM('【方向別】自動車交通量(1)'!G25,'【方向別】自動車交通量(5)'!G25,'【方向別】自動車交通量(9)'!G25)</f>
        <v>1</v>
      </c>
      <c r="H25" s="98">
        <f t="shared" si="6"/>
        <v>44</v>
      </c>
      <c r="I25" s="98">
        <f t="shared" si="7"/>
        <v>5</v>
      </c>
      <c r="J25" s="98">
        <f t="shared" si="8"/>
        <v>49</v>
      </c>
      <c r="K25" s="97">
        <f t="shared" si="3"/>
        <v>10.199999999999999</v>
      </c>
      <c r="L25" s="96">
        <f t="shared" si="4"/>
        <v>1.5</v>
      </c>
    </row>
    <row r="26" spans="2:12" ht="14.45" customHeight="1" x14ac:dyDescent="0.15">
      <c r="B26" s="101" t="s">
        <v>98</v>
      </c>
      <c r="C26" s="100"/>
      <c r="D26" s="99">
        <f>SUM('【方向別】自動車交通量(1)'!D26,'【方向別】自動車交通量(5)'!D26,'【方向別】自動車交通量(9)'!D26)</f>
        <v>48</v>
      </c>
      <c r="E26" s="98">
        <f>SUM('【方向別】自動車交通量(1)'!E26,'【方向別】自動車交通量(5)'!E26,'【方向別】自動車交通量(9)'!E26)</f>
        <v>8</v>
      </c>
      <c r="F26" s="98">
        <f>SUM('【方向別】自動車交通量(1)'!F26,'【方向別】自動車交通量(5)'!F26,'【方向別】自動車交通量(9)'!F26)</f>
        <v>11</v>
      </c>
      <c r="G26" s="98">
        <f>SUM('【方向別】自動車交通量(1)'!G26,'【方向別】自動車交通量(5)'!G26,'【方向別】自動車交通量(9)'!G26)</f>
        <v>1</v>
      </c>
      <c r="H26" s="98">
        <f t="shared" si="6"/>
        <v>56</v>
      </c>
      <c r="I26" s="98">
        <f t="shared" si="7"/>
        <v>12</v>
      </c>
      <c r="J26" s="98">
        <f t="shared" si="8"/>
        <v>68</v>
      </c>
      <c r="K26" s="97">
        <f t="shared" si="3"/>
        <v>17.600000000000001</v>
      </c>
      <c r="L26" s="96">
        <f t="shared" si="4"/>
        <v>2</v>
      </c>
    </row>
    <row r="27" spans="2:12" ht="14.45" customHeight="1" x14ac:dyDescent="0.15">
      <c r="B27" s="101" t="s">
        <v>97</v>
      </c>
      <c r="C27" s="100"/>
      <c r="D27" s="99">
        <f>SUM('【方向別】自動車交通量(1)'!D27,'【方向別】自動車交通量(5)'!D27,'【方向別】自動車交通量(9)'!D27)</f>
        <v>54</v>
      </c>
      <c r="E27" s="98">
        <f>SUM('【方向別】自動車交通量(1)'!E27,'【方向別】自動車交通量(5)'!E27,'【方向別】自動車交通量(9)'!E27)</f>
        <v>16</v>
      </c>
      <c r="F27" s="98">
        <f>SUM('【方向別】自動車交通量(1)'!F27,'【方向別】自動車交通量(5)'!F27,'【方向別】自動車交通量(9)'!F27)</f>
        <v>10</v>
      </c>
      <c r="G27" s="98">
        <f>SUM('【方向別】自動車交通量(1)'!G27,'【方向別】自動車交通量(5)'!G27,'【方向別】自動車交通量(9)'!G27)</f>
        <v>0</v>
      </c>
      <c r="H27" s="98">
        <f t="shared" si="6"/>
        <v>70</v>
      </c>
      <c r="I27" s="98">
        <f t="shared" si="7"/>
        <v>10</v>
      </c>
      <c r="J27" s="98">
        <f t="shared" si="8"/>
        <v>80</v>
      </c>
      <c r="K27" s="97">
        <f t="shared" si="3"/>
        <v>12.5</v>
      </c>
      <c r="L27" s="96">
        <f t="shared" si="4"/>
        <v>2.4</v>
      </c>
    </row>
    <row r="28" spans="2:12" ht="14.45" customHeight="1" x14ac:dyDescent="0.15">
      <c r="B28" s="95" t="s">
        <v>186</v>
      </c>
      <c r="C28" s="94"/>
      <c r="D28" s="93">
        <f>SUM('【方向別】自動車交通量(1)'!D28,'【方向別】自動車交通量(5)'!D28,'【方向別】自動車交通量(9)'!D28)</f>
        <v>42</v>
      </c>
      <c r="E28" s="92">
        <f>SUM('【方向別】自動車交通量(1)'!E28,'【方向別】自動車交通量(5)'!E28,'【方向別】自動車交通量(9)'!E28)</f>
        <v>4</v>
      </c>
      <c r="F28" s="92">
        <f>SUM('【方向別】自動車交通量(1)'!F28,'【方向別】自動車交通量(5)'!F28,'【方向別】自動車交通量(9)'!F28)</f>
        <v>13</v>
      </c>
      <c r="G28" s="92">
        <f>SUM('【方向別】自動車交通量(1)'!G28,'【方向別】自動車交通量(5)'!G28,'【方向別】自動車交通量(9)'!G28)</f>
        <v>0</v>
      </c>
      <c r="H28" s="92">
        <f t="shared" si="6"/>
        <v>46</v>
      </c>
      <c r="I28" s="92">
        <f t="shared" si="7"/>
        <v>13</v>
      </c>
      <c r="J28" s="92">
        <f t="shared" si="8"/>
        <v>59</v>
      </c>
      <c r="K28" s="91">
        <f t="shared" si="3"/>
        <v>22</v>
      </c>
      <c r="L28" s="90">
        <f t="shared" si="4"/>
        <v>1.8</v>
      </c>
    </row>
    <row r="29" spans="2:12" ht="14.45" customHeight="1" thickBot="1" x14ac:dyDescent="0.2">
      <c r="B29" s="89" t="s">
        <v>95</v>
      </c>
      <c r="C29" s="88"/>
      <c r="D29" s="87">
        <f t="shared" ref="D29:J29" si="9">SUBTOTAL(9,D23:D28)</f>
        <v>290</v>
      </c>
      <c r="E29" s="86">
        <f t="shared" si="9"/>
        <v>67</v>
      </c>
      <c r="F29" s="86">
        <f t="shared" si="9"/>
        <v>54</v>
      </c>
      <c r="G29" s="86">
        <f t="shared" si="9"/>
        <v>4</v>
      </c>
      <c r="H29" s="86">
        <f t="shared" si="9"/>
        <v>357</v>
      </c>
      <c r="I29" s="86">
        <f t="shared" si="9"/>
        <v>58</v>
      </c>
      <c r="J29" s="86">
        <f t="shared" si="9"/>
        <v>415</v>
      </c>
      <c r="K29" s="85">
        <f t="shared" si="3"/>
        <v>14</v>
      </c>
      <c r="L29" s="84">
        <f t="shared" si="4"/>
        <v>12.4</v>
      </c>
    </row>
    <row r="30" spans="2:12" ht="14.45" customHeight="1" thickTop="1" x14ac:dyDescent="0.15">
      <c r="B30" s="115" t="s">
        <v>185</v>
      </c>
      <c r="C30" s="114"/>
      <c r="D30" s="81">
        <f>SUM('【方向別】自動車交通量(1)'!D30,'【方向別】自動車交通量(5)'!D30,'【方向別】自動車交通量(9)'!D30)</f>
        <v>196</v>
      </c>
      <c r="E30" s="80">
        <f>SUM('【方向別】自動車交通量(1)'!E30,'【方向別】自動車交通量(5)'!E30,'【方向別】自動車交通量(9)'!E30)</f>
        <v>48</v>
      </c>
      <c r="F30" s="80">
        <f>SUM('【方向別】自動車交通量(1)'!F30,'【方向別】自動車交通量(5)'!F30,'【方向別】自動車交通量(9)'!F30)</f>
        <v>58</v>
      </c>
      <c r="G30" s="80">
        <f>SUM('【方向別】自動車交通量(1)'!G30,'【方向別】自動車交通量(5)'!G30,'【方向別】自動車交通量(9)'!G30)</f>
        <v>1</v>
      </c>
      <c r="H30" s="80">
        <f t="shared" ref="H30:H43" si="10">SUM(D30:E30)</f>
        <v>244</v>
      </c>
      <c r="I30" s="80">
        <f t="shared" ref="I30:I43" si="11">SUM(F30:G30)</f>
        <v>59</v>
      </c>
      <c r="J30" s="80">
        <f t="shared" ref="J30:J43" si="12">SUM(H30:I30)</f>
        <v>303</v>
      </c>
      <c r="K30" s="79">
        <f t="shared" si="3"/>
        <v>19.5</v>
      </c>
      <c r="L30" s="78">
        <f t="shared" si="4"/>
        <v>9</v>
      </c>
    </row>
    <row r="31" spans="2:12" ht="14.45" customHeight="1" x14ac:dyDescent="0.15">
      <c r="B31" s="113" t="s">
        <v>184</v>
      </c>
      <c r="C31" s="112"/>
      <c r="D31" s="111">
        <f>SUM('【方向別】自動車交通量(1)'!D31,'【方向別】自動車交通量(5)'!D31,'【方向別】自動車交通量(9)'!D31)</f>
        <v>162</v>
      </c>
      <c r="E31" s="110">
        <f>SUM('【方向別】自動車交通量(1)'!E31,'【方向別】自動車交通量(5)'!E31,'【方向別】自動車交通量(9)'!E31)</f>
        <v>44</v>
      </c>
      <c r="F31" s="110">
        <f>SUM('【方向別】自動車交通量(1)'!F31,'【方向別】自動車交通量(5)'!F31,'【方向別】自動車交通量(9)'!F31)</f>
        <v>47</v>
      </c>
      <c r="G31" s="110">
        <f>SUM('【方向別】自動車交通量(1)'!G31,'【方向別】自動車交通量(5)'!G31,'【方向別】自動車交通量(9)'!G31)</f>
        <v>2</v>
      </c>
      <c r="H31" s="110">
        <f t="shared" si="10"/>
        <v>206</v>
      </c>
      <c r="I31" s="110">
        <f t="shared" si="11"/>
        <v>49</v>
      </c>
      <c r="J31" s="110">
        <f t="shared" si="12"/>
        <v>255</v>
      </c>
      <c r="K31" s="109">
        <f t="shared" si="3"/>
        <v>19.2</v>
      </c>
      <c r="L31" s="108">
        <f t="shared" si="4"/>
        <v>7.6</v>
      </c>
    </row>
    <row r="32" spans="2:12" ht="14.45" customHeight="1" x14ac:dyDescent="0.15">
      <c r="B32" s="113" t="s">
        <v>183</v>
      </c>
      <c r="C32" s="112"/>
      <c r="D32" s="111">
        <f>SUM('【方向別】自動車交通量(1)'!D32,'【方向別】自動車交通量(5)'!D32,'【方向別】自動車交通量(9)'!D32)</f>
        <v>134</v>
      </c>
      <c r="E32" s="110">
        <f>SUM('【方向別】自動車交通量(1)'!E32,'【方向別】自動車交通量(5)'!E32,'【方向別】自動車交通量(9)'!E32)</f>
        <v>39</v>
      </c>
      <c r="F32" s="110">
        <f>SUM('【方向別】自動車交通量(1)'!F32,'【方向別】自動車交通量(5)'!F32,'【方向別】自動車交通量(9)'!F32)</f>
        <v>32</v>
      </c>
      <c r="G32" s="110">
        <f>SUM('【方向別】自動車交通量(1)'!G32,'【方向別】自動車交通量(5)'!G32,'【方向別】自動車交通量(9)'!G32)</f>
        <v>1</v>
      </c>
      <c r="H32" s="110">
        <f t="shared" si="10"/>
        <v>173</v>
      </c>
      <c r="I32" s="110">
        <f t="shared" si="11"/>
        <v>33</v>
      </c>
      <c r="J32" s="110">
        <f t="shared" si="12"/>
        <v>206</v>
      </c>
      <c r="K32" s="109">
        <f t="shared" si="3"/>
        <v>16</v>
      </c>
      <c r="L32" s="108">
        <f t="shared" si="4"/>
        <v>6.1</v>
      </c>
    </row>
    <row r="33" spans="2:12" ht="14.45" customHeight="1" x14ac:dyDescent="0.15">
      <c r="B33" s="113" t="s">
        <v>182</v>
      </c>
      <c r="C33" s="112"/>
      <c r="D33" s="111">
        <f>SUM('【方向別】自動車交通量(1)'!D33,'【方向別】自動車交通量(5)'!D33,'【方向別】自動車交通量(9)'!D33)</f>
        <v>141</v>
      </c>
      <c r="E33" s="110">
        <f>SUM('【方向別】自動車交通量(1)'!E33,'【方向別】自動車交通量(5)'!E33,'【方向別】自動車交通量(9)'!E33)</f>
        <v>32</v>
      </c>
      <c r="F33" s="110">
        <f>SUM('【方向別】自動車交通量(1)'!F33,'【方向別】自動車交通量(5)'!F33,'【方向別】自動車交通量(9)'!F33)</f>
        <v>32</v>
      </c>
      <c r="G33" s="110">
        <f>SUM('【方向別】自動車交通量(1)'!G33,'【方向別】自動車交通量(5)'!G33,'【方向別】自動車交通量(9)'!G33)</f>
        <v>3</v>
      </c>
      <c r="H33" s="110">
        <f t="shared" si="10"/>
        <v>173</v>
      </c>
      <c r="I33" s="110">
        <f t="shared" si="11"/>
        <v>35</v>
      </c>
      <c r="J33" s="110">
        <f t="shared" si="12"/>
        <v>208</v>
      </c>
      <c r="K33" s="109">
        <f t="shared" si="3"/>
        <v>16.8</v>
      </c>
      <c r="L33" s="108">
        <f t="shared" si="4"/>
        <v>6.2</v>
      </c>
    </row>
    <row r="34" spans="2:12" ht="14.45" customHeight="1" x14ac:dyDescent="0.15">
      <c r="B34" s="113" t="s">
        <v>181</v>
      </c>
      <c r="C34" s="112"/>
      <c r="D34" s="111">
        <f>SUM('【方向別】自動車交通量(1)'!D34,'【方向別】自動車交通量(5)'!D34,'【方向別】自動車交通量(9)'!D34)</f>
        <v>142</v>
      </c>
      <c r="E34" s="110">
        <f>SUM('【方向別】自動車交通量(1)'!E34,'【方向別】自動車交通量(5)'!E34,'【方向別】自動車交通量(9)'!E34)</f>
        <v>42</v>
      </c>
      <c r="F34" s="110">
        <f>SUM('【方向別】自動車交通量(1)'!F34,'【方向別】自動車交通量(5)'!F34,'【方向別】自動車交通量(9)'!F34)</f>
        <v>38</v>
      </c>
      <c r="G34" s="110">
        <f>SUM('【方向別】自動車交通量(1)'!G34,'【方向別】自動車交通量(5)'!G34,'【方向別】自動車交通量(9)'!G34)</f>
        <v>1</v>
      </c>
      <c r="H34" s="110">
        <f t="shared" si="10"/>
        <v>184</v>
      </c>
      <c r="I34" s="110">
        <f t="shared" si="11"/>
        <v>39</v>
      </c>
      <c r="J34" s="110">
        <f t="shared" si="12"/>
        <v>223</v>
      </c>
      <c r="K34" s="109">
        <f t="shared" si="3"/>
        <v>17.5</v>
      </c>
      <c r="L34" s="108">
        <f t="shared" si="4"/>
        <v>6.7</v>
      </c>
    </row>
    <row r="35" spans="2:12" ht="14.45" customHeight="1" x14ac:dyDescent="0.15">
      <c r="B35" s="113" t="s">
        <v>180</v>
      </c>
      <c r="C35" s="112"/>
      <c r="D35" s="111">
        <f>SUM('【方向別】自動車交通量(1)'!D35,'【方向別】自動車交通量(5)'!D35,'【方向別】自動車交通量(9)'!D35)</f>
        <v>149</v>
      </c>
      <c r="E35" s="110">
        <f>SUM('【方向別】自動車交通量(1)'!E35,'【方向別】自動車交通量(5)'!E35,'【方向別】自動車交通量(9)'!E35)</f>
        <v>44</v>
      </c>
      <c r="F35" s="110">
        <f>SUM('【方向別】自動車交通量(1)'!F35,'【方向別】自動車交通量(5)'!F35,'【方向別】自動車交通量(9)'!F35)</f>
        <v>29</v>
      </c>
      <c r="G35" s="110">
        <f>SUM('【方向別】自動車交通量(1)'!G35,'【方向別】自動車交通量(5)'!G35,'【方向別】自動車交通量(9)'!G35)</f>
        <v>3</v>
      </c>
      <c r="H35" s="110">
        <f t="shared" si="10"/>
        <v>193</v>
      </c>
      <c r="I35" s="110">
        <f t="shared" si="11"/>
        <v>32</v>
      </c>
      <c r="J35" s="110">
        <f t="shared" si="12"/>
        <v>225</v>
      </c>
      <c r="K35" s="109">
        <f t="shared" si="3"/>
        <v>14.2</v>
      </c>
      <c r="L35" s="108">
        <f t="shared" si="4"/>
        <v>6.7</v>
      </c>
    </row>
    <row r="36" spans="2:12" ht="14.45" customHeight="1" x14ac:dyDescent="0.15">
      <c r="B36" s="113" t="s">
        <v>179</v>
      </c>
      <c r="C36" s="112"/>
      <c r="D36" s="111">
        <f>SUM('【方向別】自動車交通量(1)'!D36,'【方向別】自動車交通量(5)'!D36,'【方向別】自動車交通量(9)'!D36)</f>
        <v>155</v>
      </c>
      <c r="E36" s="110">
        <f>SUM('【方向別】自動車交通量(1)'!E36,'【方向別】自動車交通量(5)'!E36,'【方向別】自動車交通量(9)'!E36)</f>
        <v>44</v>
      </c>
      <c r="F36" s="110">
        <f>SUM('【方向別】自動車交通量(1)'!F36,'【方向別】自動車交通量(5)'!F36,'【方向別】自動車交通量(9)'!F36)</f>
        <v>33</v>
      </c>
      <c r="G36" s="110">
        <f>SUM('【方向別】自動車交通量(1)'!G36,'【方向別】自動車交通量(5)'!G36,'【方向別】自動車交通量(9)'!G36)</f>
        <v>2</v>
      </c>
      <c r="H36" s="110">
        <f t="shared" si="10"/>
        <v>199</v>
      </c>
      <c r="I36" s="110">
        <f t="shared" si="11"/>
        <v>35</v>
      </c>
      <c r="J36" s="110">
        <f t="shared" si="12"/>
        <v>234</v>
      </c>
      <c r="K36" s="109">
        <f t="shared" si="3"/>
        <v>15</v>
      </c>
      <c r="L36" s="108">
        <f t="shared" si="4"/>
        <v>7</v>
      </c>
    </row>
    <row r="37" spans="2:12" ht="14.45" customHeight="1" x14ac:dyDescent="0.15">
      <c r="B37" s="113" t="s">
        <v>178</v>
      </c>
      <c r="C37" s="112"/>
      <c r="D37" s="111">
        <f>SUM('【方向別】自動車交通量(1)'!D37,'【方向別】自動車交通量(5)'!D37,'【方向別】自動車交通量(9)'!D37)</f>
        <v>180</v>
      </c>
      <c r="E37" s="110">
        <f>SUM('【方向別】自動車交通量(1)'!E37,'【方向別】自動車交通量(5)'!E37,'【方向別】自動車交通量(9)'!E37)</f>
        <v>47</v>
      </c>
      <c r="F37" s="110">
        <f>SUM('【方向別】自動車交通量(1)'!F37,'【方向別】自動車交通量(5)'!F37,'【方向別】自動車交通量(9)'!F37)</f>
        <v>40</v>
      </c>
      <c r="G37" s="110">
        <f>SUM('【方向別】自動車交通量(1)'!G37,'【方向別】自動車交通量(5)'!G37,'【方向別】自動車交通量(9)'!G37)</f>
        <v>1</v>
      </c>
      <c r="H37" s="110">
        <f t="shared" si="10"/>
        <v>227</v>
      </c>
      <c r="I37" s="110">
        <f t="shared" si="11"/>
        <v>41</v>
      </c>
      <c r="J37" s="110">
        <f t="shared" si="12"/>
        <v>268</v>
      </c>
      <c r="K37" s="109">
        <f t="shared" si="3"/>
        <v>15.3</v>
      </c>
      <c r="L37" s="108">
        <f t="shared" si="4"/>
        <v>8</v>
      </c>
    </row>
    <row r="38" spans="2:12" ht="14.45" customHeight="1" x14ac:dyDescent="0.15">
      <c r="B38" s="107" t="s">
        <v>86</v>
      </c>
      <c r="C38" s="106"/>
      <c r="D38" s="105">
        <f>SUM('【方向別】自動車交通量(1)'!D38,'【方向別】自動車交通量(5)'!D38,'【方向別】自動車交通量(9)'!D38)</f>
        <v>48</v>
      </c>
      <c r="E38" s="104">
        <f>SUM('【方向別】自動車交通量(1)'!E38,'【方向別】自動車交通量(5)'!E38,'【方向別】自動車交通量(9)'!E38)</f>
        <v>15</v>
      </c>
      <c r="F38" s="104">
        <f>SUM('【方向別】自動車交通量(1)'!F38,'【方向別】自動車交通量(5)'!F38,'【方向別】自動車交通量(9)'!F38)</f>
        <v>4</v>
      </c>
      <c r="G38" s="104">
        <f>SUM('【方向別】自動車交通量(1)'!G38,'【方向別】自動車交通量(5)'!G38,'【方向別】自動車交通量(9)'!G38)</f>
        <v>0</v>
      </c>
      <c r="H38" s="104">
        <f t="shared" si="10"/>
        <v>63</v>
      </c>
      <c r="I38" s="104">
        <f t="shared" si="11"/>
        <v>4</v>
      </c>
      <c r="J38" s="104">
        <f t="shared" si="12"/>
        <v>67</v>
      </c>
      <c r="K38" s="103">
        <f t="shared" si="3"/>
        <v>6</v>
      </c>
      <c r="L38" s="102">
        <f t="shared" si="4"/>
        <v>2</v>
      </c>
    </row>
    <row r="39" spans="2:12" ht="14.45" customHeight="1" x14ac:dyDescent="0.15">
      <c r="B39" s="101" t="s">
        <v>85</v>
      </c>
      <c r="C39" s="100"/>
      <c r="D39" s="99">
        <f>SUM('【方向別】自動車交通量(1)'!D39,'【方向別】自動車交通量(5)'!D39,'【方向別】自動車交通量(9)'!D39)</f>
        <v>18</v>
      </c>
      <c r="E39" s="98">
        <f>SUM('【方向別】自動車交通量(1)'!E39,'【方向別】自動車交通量(5)'!E39,'【方向別】自動車交通量(9)'!E39)</f>
        <v>11</v>
      </c>
      <c r="F39" s="98">
        <f>SUM('【方向別】自動車交通量(1)'!F39,'【方向別】自動車交通量(5)'!F39,'【方向別】自動車交通量(9)'!F39)</f>
        <v>4</v>
      </c>
      <c r="G39" s="98">
        <f>SUM('【方向別】自動車交通量(1)'!G39,'【方向別】自動車交通量(5)'!G39,'【方向別】自動車交通量(9)'!G39)</f>
        <v>1</v>
      </c>
      <c r="H39" s="98">
        <f t="shared" si="10"/>
        <v>29</v>
      </c>
      <c r="I39" s="98">
        <f t="shared" si="11"/>
        <v>5</v>
      </c>
      <c r="J39" s="98">
        <f t="shared" si="12"/>
        <v>34</v>
      </c>
      <c r="K39" s="97">
        <f t="shared" si="3"/>
        <v>14.7</v>
      </c>
      <c r="L39" s="96">
        <f t="shared" si="4"/>
        <v>1</v>
      </c>
    </row>
    <row r="40" spans="2:12" ht="14.45" customHeight="1" x14ac:dyDescent="0.15">
      <c r="B40" s="101" t="s">
        <v>84</v>
      </c>
      <c r="C40" s="100"/>
      <c r="D40" s="99">
        <f>SUM('【方向別】自動車交通量(1)'!D40,'【方向別】自動車交通量(5)'!D40,'【方向別】自動車交通量(9)'!D40)</f>
        <v>35</v>
      </c>
      <c r="E40" s="98">
        <f>SUM('【方向別】自動車交通量(1)'!E40,'【方向別】自動車交通量(5)'!E40,'【方向別】自動車交通量(9)'!E40)</f>
        <v>9</v>
      </c>
      <c r="F40" s="98">
        <f>SUM('【方向別】自動車交通量(1)'!F40,'【方向別】自動車交通量(5)'!F40,'【方向別】自動車交通量(9)'!F40)</f>
        <v>4</v>
      </c>
      <c r="G40" s="98">
        <f>SUM('【方向別】自動車交通量(1)'!G40,'【方向別】自動車交通量(5)'!G40,'【方向別】自動車交通量(9)'!G40)</f>
        <v>0</v>
      </c>
      <c r="H40" s="98">
        <f t="shared" si="10"/>
        <v>44</v>
      </c>
      <c r="I40" s="98">
        <f t="shared" si="11"/>
        <v>4</v>
      </c>
      <c r="J40" s="98">
        <f t="shared" si="12"/>
        <v>48</v>
      </c>
      <c r="K40" s="97">
        <f t="shared" si="3"/>
        <v>8.3000000000000007</v>
      </c>
      <c r="L40" s="96">
        <f t="shared" si="4"/>
        <v>1.4</v>
      </c>
    </row>
    <row r="41" spans="2:12" ht="14.45" customHeight="1" x14ac:dyDescent="0.15">
      <c r="B41" s="101" t="s">
        <v>83</v>
      </c>
      <c r="C41" s="100"/>
      <c r="D41" s="99">
        <f>SUM('【方向別】自動車交通量(1)'!D41,'【方向別】自動車交通量(5)'!D41,'【方向別】自動車交通量(9)'!D41)</f>
        <v>32</v>
      </c>
      <c r="E41" s="98">
        <f>SUM('【方向別】自動車交通量(1)'!E41,'【方向別】自動車交通量(5)'!E41,'【方向別】自動車交通量(9)'!E41)</f>
        <v>10</v>
      </c>
      <c r="F41" s="98">
        <f>SUM('【方向別】自動車交通量(1)'!F41,'【方向別】自動車交通量(5)'!F41,'【方向別】自動車交通量(9)'!F41)</f>
        <v>6</v>
      </c>
      <c r="G41" s="98">
        <f>SUM('【方向別】自動車交通量(1)'!G41,'【方向別】自動車交通量(5)'!G41,'【方向別】自動車交通量(9)'!G41)</f>
        <v>0</v>
      </c>
      <c r="H41" s="98">
        <f t="shared" si="10"/>
        <v>42</v>
      </c>
      <c r="I41" s="98">
        <f t="shared" si="11"/>
        <v>6</v>
      </c>
      <c r="J41" s="98">
        <f t="shared" si="12"/>
        <v>48</v>
      </c>
      <c r="K41" s="97">
        <f t="shared" si="3"/>
        <v>12.5</v>
      </c>
      <c r="L41" s="96">
        <f t="shared" si="4"/>
        <v>1.4</v>
      </c>
    </row>
    <row r="42" spans="2:12" ht="14.45" customHeight="1" x14ac:dyDescent="0.15">
      <c r="B42" s="101" t="s">
        <v>82</v>
      </c>
      <c r="C42" s="100"/>
      <c r="D42" s="99">
        <f>SUM('【方向別】自動車交通量(1)'!D42,'【方向別】自動車交通量(5)'!D42,'【方向別】自動車交通量(9)'!D42)</f>
        <v>35</v>
      </c>
      <c r="E42" s="98">
        <f>SUM('【方向別】自動車交通量(1)'!E42,'【方向別】自動車交通量(5)'!E42,'【方向別】自動車交通量(9)'!E42)</f>
        <v>6</v>
      </c>
      <c r="F42" s="98">
        <f>SUM('【方向別】自動車交通量(1)'!F42,'【方向別】自動車交通量(5)'!F42,'【方向別】自動車交通量(9)'!F42)</f>
        <v>3</v>
      </c>
      <c r="G42" s="98">
        <f>SUM('【方向別】自動車交通量(1)'!G42,'【方向別】自動車交通量(5)'!G42,'【方向別】自動車交通量(9)'!G42)</f>
        <v>1</v>
      </c>
      <c r="H42" s="98">
        <f t="shared" si="10"/>
        <v>41</v>
      </c>
      <c r="I42" s="98">
        <f t="shared" si="11"/>
        <v>4</v>
      </c>
      <c r="J42" s="98">
        <f t="shared" si="12"/>
        <v>45</v>
      </c>
      <c r="K42" s="97">
        <f t="shared" si="3"/>
        <v>8.9</v>
      </c>
      <c r="L42" s="96">
        <f t="shared" si="4"/>
        <v>1.3</v>
      </c>
    </row>
    <row r="43" spans="2:12" ht="14.45" customHeight="1" x14ac:dyDescent="0.15">
      <c r="B43" s="95" t="s">
        <v>177</v>
      </c>
      <c r="C43" s="94"/>
      <c r="D43" s="93">
        <f>SUM('【方向別】自動車交通量(1)'!D43,'【方向別】自動車交通量(5)'!D43,'【方向別】自動車交通量(9)'!D43)</f>
        <v>34</v>
      </c>
      <c r="E43" s="92">
        <f>SUM('【方向別】自動車交通量(1)'!E43,'【方向別】自動車交通量(5)'!E43,'【方向別】自動車交通量(9)'!E43)</f>
        <v>10</v>
      </c>
      <c r="F43" s="92">
        <f>SUM('【方向別】自動車交通量(1)'!F43,'【方向別】自動車交通量(5)'!F43,'【方向別】自動車交通量(9)'!F43)</f>
        <v>1</v>
      </c>
      <c r="G43" s="92">
        <f>SUM('【方向別】自動車交通量(1)'!G43,'【方向別】自動車交通量(5)'!G43,'【方向別】自動車交通量(9)'!G43)</f>
        <v>1</v>
      </c>
      <c r="H43" s="92">
        <f t="shared" si="10"/>
        <v>44</v>
      </c>
      <c r="I43" s="92">
        <f t="shared" si="11"/>
        <v>2</v>
      </c>
      <c r="J43" s="92">
        <f t="shared" si="12"/>
        <v>46</v>
      </c>
      <c r="K43" s="91">
        <f t="shared" si="3"/>
        <v>4.3</v>
      </c>
      <c r="L43" s="90">
        <f t="shared" si="4"/>
        <v>1.4</v>
      </c>
    </row>
    <row r="44" spans="2:12" ht="14.45" customHeight="1" thickBot="1" x14ac:dyDescent="0.2">
      <c r="B44" s="89" t="s">
        <v>80</v>
      </c>
      <c r="C44" s="88"/>
      <c r="D44" s="87">
        <f t="shared" ref="D44:J44" si="13">SUBTOTAL(9,D38:D43)</f>
        <v>202</v>
      </c>
      <c r="E44" s="86">
        <f t="shared" si="13"/>
        <v>61</v>
      </c>
      <c r="F44" s="86">
        <f t="shared" si="13"/>
        <v>22</v>
      </c>
      <c r="G44" s="86">
        <f t="shared" si="13"/>
        <v>3</v>
      </c>
      <c r="H44" s="86">
        <f t="shared" si="13"/>
        <v>263</v>
      </c>
      <c r="I44" s="86">
        <f t="shared" si="13"/>
        <v>25</v>
      </c>
      <c r="J44" s="86">
        <f t="shared" si="13"/>
        <v>288</v>
      </c>
      <c r="K44" s="85">
        <f t="shared" si="3"/>
        <v>8.6999999999999993</v>
      </c>
      <c r="L44" s="84">
        <f t="shared" si="4"/>
        <v>8.6</v>
      </c>
    </row>
    <row r="45" spans="2:12" ht="14.45" customHeight="1" thickTop="1" x14ac:dyDescent="0.15">
      <c r="B45" s="107" t="s">
        <v>79</v>
      </c>
      <c r="C45" s="106"/>
      <c r="D45" s="105">
        <f>SUM('【方向別】自動車交通量(1)'!D45,'【方向別】自動車交通量(5)'!D45,'【方向別】自動車交通量(9)'!D45)</f>
        <v>43</v>
      </c>
      <c r="E45" s="104">
        <f>SUM('【方向別】自動車交通量(1)'!E45,'【方向別】自動車交通量(5)'!E45,'【方向別】自動車交通量(9)'!E45)</f>
        <v>8</v>
      </c>
      <c r="F45" s="104">
        <f>SUM('【方向別】自動車交通量(1)'!F45,'【方向別】自動車交通量(5)'!F45,'【方向別】自動車交通量(9)'!F45)</f>
        <v>1</v>
      </c>
      <c r="G45" s="104">
        <f>SUM('【方向別】自動車交通量(1)'!G45,'【方向別】自動車交通量(5)'!G45,'【方向別】自動車交通量(9)'!G45)</f>
        <v>0</v>
      </c>
      <c r="H45" s="104">
        <f t="shared" ref="H45:H50" si="14">SUM(D45:E45)</f>
        <v>51</v>
      </c>
      <c r="I45" s="104">
        <f t="shared" ref="I45:I50" si="15">SUM(F45:G45)</f>
        <v>1</v>
      </c>
      <c r="J45" s="104">
        <f t="shared" ref="J45:J50" si="16">SUM(H45:I45)</f>
        <v>52</v>
      </c>
      <c r="K45" s="103">
        <f t="shared" si="3"/>
        <v>1.9</v>
      </c>
      <c r="L45" s="102">
        <f t="shared" si="4"/>
        <v>1.6</v>
      </c>
    </row>
    <row r="46" spans="2:12" ht="14.45" customHeight="1" x14ac:dyDescent="0.15">
      <c r="B46" s="101" t="s">
        <v>78</v>
      </c>
      <c r="C46" s="100"/>
      <c r="D46" s="99">
        <f>SUM('【方向別】自動車交通量(1)'!D46,'【方向別】自動車交通量(5)'!D46,'【方向別】自動車交通量(9)'!D46)</f>
        <v>32</v>
      </c>
      <c r="E46" s="98">
        <f>SUM('【方向別】自動車交通量(1)'!E46,'【方向別】自動車交通量(5)'!E46,'【方向別】自動車交通量(9)'!E46)</f>
        <v>6</v>
      </c>
      <c r="F46" s="98">
        <f>SUM('【方向別】自動車交通量(1)'!F46,'【方向別】自動車交通量(5)'!F46,'【方向別】自動車交通量(9)'!F46)</f>
        <v>2</v>
      </c>
      <c r="G46" s="98">
        <f>SUM('【方向別】自動車交通量(1)'!G46,'【方向別】自動車交通量(5)'!G46,'【方向別】自動車交通量(9)'!G46)</f>
        <v>0</v>
      </c>
      <c r="H46" s="98">
        <f t="shared" si="14"/>
        <v>38</v>
      </c>
      <c r="I46" s="98">
        <f t="shared" si="15"/>
        <v>2</v>
      </c>
      <c r="J46" s="98">
        <f t="shared" si="16"/>
        <v>40</v>
      </c>
      <c r="K46" s="97">
        <f t="shared" si="3"/>
        <v>5</v>
      </c>
      <c r="L46" s="96">
        <f t="shared" si="4"/>
        <v>1.2</v>
      </c>
    </row>
    <row r="47" spans="2:12" ht="14.45" customHeight="1" x14ac:dyDescent="0.15">
      <c r="B47" s="101" t="s">
        <v>77</v>
      </c>
      <c r="C47" s="100"/>
      <c r="D47" s="99">
        <f>SUM('【方向別】自動車交通量(1)'!D47,'【方向別】自動車交通量(5)'!D47,'【方向別】自動車交通量(9)'!D47)</f>
        <v>50</v>
      </c>
      <c r="E47" s="98">
        <f>SUM('【方向別】自動車交通量(1)'!E47,'【方向別】自動車交通量(5)'!E47,'【方向別】自動車交通量(9)'!E47)</f>
        <v>4</v>
      </c>
      <c r="F47" s="98">
        <f>SUM('【方向別】自動車交通量(1)'!F47,'【方向別】自動車交通量(5)'!F47,'【方向別】自動車交通量(9)'!F47)</f>
        <v>1</v>
      </c>
      <c r="G47" s="98">
        <f>SUM('【方向別】自動車交通量(1)'!G47,'【方向別】自動車交通量(5)'!G47,'【方向別】自動車交通量(9)'!G47)</f>
        <v>0</v>
      </c>
      <c r="H47" s="98">
        <f t="shared" si="14"/>
        <v>54</v>
      </c>
      <c r="I47" s="98">
        <f t="shared" si="15"/>
        <v>1</v>
      </c>
      <c r="J47" s="98">
        <f t="shared" si="16"/>
        <v>55</v>
      </c>
      <c r="K47" s="97">
        <f t="shared" si="3"/>
        <v>1.8</v>
      </c>
      <c r="L47" s="96">
        <f t="shared" si="4"/>
        <v>1.6</v>
      </c>
    </row>
    <row r="48" spans="2:12" ht="14.45" customHeight="1" x14ac:dyDescent="0.15">
      <c r="B48" s="101" t="s">
        <v>76</v>
      </c>
      <c r="C48" s="100"/>
      <c r="D48" s="99">
        <f>SUM('【方向別】自動車交通量(1)'!D48,'【方向別】自動車交通量(5)'!D48,'【方向別】自動車交通量(9)'!D48)</f>
        <v>51</v>
      </c>
      <c r="E48" s="98">
        <f>SUM('【方向別】自動車交通量(1)'!E48,'【方向別】自動車交通量(5)'!E48,'【方向別】自動車交通量(9)'!E48)</f>
        <v>4</v>
      </c>
      <c r="F48" s="98">
        <f>SUM('【方向別】自動車交通量(1)'!F48,'【方向別】自動車交通量(5)'!F48,'【方向別】自動車交通量(9)'!F48)</f>
        <v>7</v>
      </c>
      <c r="G48" s="98">
        <f>SUM('【方向別】自動車交通量(1)'!G48,'【方向別】自動車交通量(5)'!G48,'【方向別】自動車交通量(9)'!G48)</f>
        <v>1</v>
      </c>
      <c r="H48" s="98">
        <f t="shared" si="14"/>
        <v>55</v>
      </c>
      <c r="I48" s="98">
        <f t="shared" si="15"/>
        <v>8</v>
      </c>
      <c r="J48" s="98">
        <f t="shared" si="16"/>
        <v>63</v>
      </c>
      <c r="K48" s="97">
        <f t="shared" si="3"/>
        <v>12.7</v>
      </c>
      <c r="L48" s="96">
        <f t="shared" si="4"/>
        <v>1.9</v>
      </c>
    </row>
    <row r="49" spans="2:13" ht="14.45" customHeight="1" x14ac:dyDescent="0.15">
      <c r="B49" s="101" t="s">
        <v>75</v>
      </c>
      <c r="C49" s="100"/>
      <c r="D49" s="99">
        <f>SUM('【方向別】自動車交通量(1)'!D49,'【方向別】自動車交通量(5)'!D49,'【方向別】自動車交通量(9)'!D49)</f>
        <v>34</v>
      </c>
      <c r="E49" s="98">
        <f>SUM('【方向別】自動車交通量(1)'!E49,'【方向別】自動車交通量(5)'!E49,'【方向別】自動車交通量(9)'!E49)</f>
        <v>8</v>
      </c>
      <c r="F49" s="98">
        <f>SUM('【方向別】自動車交通量(1)'!F49,'【方向別】自動車交通量(5)'!F49,'【方向別】自動車交通量(9)'!F49)</f>
        <v>3</v>
      </c>
      <c r="G49" s="98">
        <f>SUM('【方向別】自動車交通量(1)'!G49,'【方向別】自動車交通量(5)'!G49,'【方向別】自動車交通量(9)'!G49)</f>
        <v>0</v>
      </c>
      <c r="H49" s="98">
        <f t="shared" si="14"/>
        <v>42</v>
      </c>
      <c r="I49" s="98">
        <f t="shared" si="15"/>
        <v>3</v>
      </c>
      <c r="J49" s="98">
        <f t="shared" si="16"/>
        <v>45</v>
      </c>
      <c r="K49" s="97">
        <f t="shared" si="3"/>
        <v>6.7</v>
      </c>
      <c r="L49" s="96">
        <f t="shared" si="4"/>
        <v>1.3</v>
      </c>
    </row>
    <row r="50" spans="2:13" ht="14.45" customHeight="1" x14ac:dyDescent="0.15">
      <c r="B50" s="95" t="s">
        <v>176</v>
      </c>
      <c r="C50" s="94"/>
      <c r="D50" s="93">
        <f>SUM('【方向別】自動車交通量(1)'!D50,'【方向別】自動車交通量(5)'!D50,'【方向別】自動車交通量(9)'!D50)</f>
        <v>22</v>
      </c>
      <c r="E50" s="92">
        <f>SUM('【方向別】自動車交通量(1)'!E50,'【方向別】自動車交通量(5)'!E50,'【方向別】自動車交通量(9)'!E50)</f>
        <v>4</v>
      </c>
      <c r="F50" s="92">
        <f>SUM('【方向別】自動車交通量(1)'!F50,'【方向別】自動車交通量(5)'!F50,'【方向別】自動車交通量(9)'!F50)</f>
        <v>4</v>
      </c>
      <c r="G50" s="92">
        <f>SUM('【方向別】自動車交通量(1)'!G50,'【方向別】自動車交通量(5)'!G50,'【方向別】自動車交通量(9)'!G50)</f>
        <v>0</v>
      </c>
      <c r="H50" s="92">
        <f t="shared" si="14"/>
        <v>26</v>
      </c>
      <c r="I50" s="92">
        <f t="shared" si="15"/>
        <v>4</v>
      </c>
      <c r="J50" s="92">
        <f t="shared" si="16"/>
        <v>30</v>
      </c>
      <c r="K50" s="91">
        <f t="shared" si="3"/>
        <v>13.3</v>
      </c>
      <c r="L50" s="90">
        <f t="shared" si="4"/>
        <v>0.9</v>
      </c>
    </row>
    <row r="51" spans="2:13" ht="14.45" customHeight="1" thickBot="1" x14ac:dyDescent="0.2">
      <c r="B51" s="89" t="s">
        <v>73</v>
      </c>
      <c r="C51" s="88"/>
      <c r="D51" s="87">
        <f t="shared" ref="D51:J51" si="17">SUBTOTAL(9,D45:D50)</f>
        <v>232</v>
      </c>
      <c r="E51" s="86">
        <f t="shared" si="17"/>
        <v>34</v>
      </c>
      <c r="F51" s="86">
        <f t="shared" si="17"/>
        <v>18</v>
      </c>
      <c r="G51" s="86">
        <f t="shared" si="17"/>
        <v>1</v>
      </c>
      <c r="H51" s="86">
        <f t="shared" si="17"/>
        <v>266</v>
      </c>
      <c r="I51" s="86">
        <f t="shared" si="17"/>
        <v>19</v>
      </c>
      <c r="J51" s="86">
        <f t="shared" si="17"/>
        <v>285</v>
      </c>
      <c r="K51" s="85">
        <f t="shared" si="3"/>
        <v>6.7</v>
      </c>
      <c r="L51" s="84">
        <f t="shared" si="4"/>
        <v>8.5</v>
      </c>
    </row>
    <row r="52" spans="2:13" ht="14.45" customHeight="1" thickTop="1" x14ac:dyDescent="0.15">
      <c r="B52" s="83" t="s">
        <v>13</v>
      </c>
      <c r="C52" s="82"/>
      <c r="D52" s="81">
        <f t="shared" ref="D52:J52" si="18">SUBTOTAL(9,D16:D51)</f>
        <v>2321</v>
      </c>
      <c r="E52" s="80">
        <f t="shared" si="18"/>
        <v>575</v>
      </c>
      <c r="F52" s="80">
        <f t="shared" si="18"/>
        <v>432</v>
      </c>
      <c r="G52" s="80">
        <f t="shared" si="18"/>
        <v>24</v>
      </c>
      <c r="H52" s="80">
        <f t="shared" si="18"/>
        <v>2896</v>
      </c>
      <c r="I52" s="80">
        <f t="shared" si="18"/>
        <v>456</v>
      </c>
      <c r="J52" s="80">
        <f t="shared" si="18"/>
        <v>3352</v>
      </c>
      <c r="K52" s="79">
        <f t="shared" si="3"/>
        <v>13.6</v>
      </c>
      <c r="L52" s="78">
        <f t="shared" si="4"/>
        <v>100</v>
      </c>
    </row>
    <row r="53" spans="2:13" ht="15" customHeight="1" x14ac:dyDescent="0.15">
      <c r="B53" s="77"/>
      <c r="C53" s="77"/>
      <c r="D53" s="76"/>
      <c r="E53" s="76"/>
      <c r="F53" s="76"/>
      <c r="G53" s="76"/>
      <c r="H53" s="76"/>
      <c r="I53" s="76"/>
      <c r="J53" s="76"/>
      <c r="K53" s="75"/>
      <c r="L53" s="75"/>
    </row>
    <row r="54" spans="2:13" ht="16.5" customHeight="1" x14ac:dyDescent="0.15">
      <c r="B54" s="74"/>
      <c r="C54" s="73"/>
      <c r="D54" s="73"/>
      <c r="E54" s="73"/>
      <c r="F54" s="73"/>
      <c r="G54" s="73"/>
      <c r="H54" s="73"/>
      <c r="I54" s="73"/>
      <c r="J54" s="73"/>
      <c r="K54" s="73"/>
      <c r="L54" s="73"/>
      <c r="M54" s="73"/>
    </row>
  </sheetData>
  <mergeCells count="2">
    <mergeCell ref="G4:G10"/>
    <mergeCell ref="D14:L14"/>
  </mergeCells>
  <phoneticPr fontId="1"/>
  <printOptions horizontalCentered="1"/>
  <pageMargins left="0.78740157480314965" right="0.78740157480314965" top="0.78740157480314965" bottom="0.70866141732283472" header="0.31496062992125984" footer="0.31496062992125984"/>
  <pageSetup paperSize="9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N54"/>
  <sheetViews>
    <sheetView showGridLines="0" zoomScaleNormal="100" zoomScaleSheetLayoutView="100" workbookViewId="0">
      <selection activeCell="O20" sqref="O20"/>
    </sheetView>
  </sheetViews>
  <sheetFormatPr defaultColWidth="8" defaultRowHeight="16.5" customHeight="1" x14ac:dyDescent="0.15"/>
  <cols>
    <col min="1" max="1" width="2.5" style="71" customWidth="1"/>
    <col min="2" max="2" width="5.5" style="72" customWidth="1"/>
    <col min="3" max="3" width="5.5" style="71" customWidth="1"/>
    <col min="4" max="12" width="8" style="71" customWidth="1"/>
    <col min="13" max="250" width="7.5" style="71" customWidth="1"/>
    <col min="251" max="16384" width="8" style="71"/>
  </cols>
  <sheetData>
    <row r="2" spans="2:14" ht="18" customHeight="1" x14ac:dyDescent="0.15">
      <c r="B2" s="140" t="s">
        <v>120</v>
      </c>
      <c r="G2" s="139"/>
      <c r="H2" s="138"/>
      <c r="I2" s="137"/>
      <c r="J2" s="137"/>
      <c r="K2" s="137"/>
      <c r="L2" s="136"/>
      <c r="M2" s="135"/>
    </row>
    <row r="3" spans="2:14" ht="14.45" customHeight="1" x14ac:dyDescent="0.15">
      <c r="B3" s="71"/>
      <c r="G3" s="134"/>
      <c r="H3" s="130"/>
      <c r="I3" s="73"/>
      <c r="J3" s="73"/>
      <c r="K3" s="73"/>
      <c r="L3" s="129"/>
    </row>
    <row r="4" spans="2:14" ht="14.45" customHeight="1" x14ac:dyDescent="0.15">
      <c r="B4" s="71"/>
      <c r="G4" s="216" t="s">
        <v>119</v>
      </c>
      <c r="H4" s="130"/>
      <c r="I4" s="73"/>
      <c r="J4" s="73"/>
      <c r="K4" s="73"/>
      <c r="L4" s="129"/>
    </row>
    <row r="5" spans="2:14" ht="14.45" customHeight="1" x14ac:dyDescent="0.15">
      <c r="B5" s="128" t="s">
        <v>118</v>
      </c>
      <c r="C5" s="128"/>
      <c r="D5" s="128" t="s">
        <v>117</v>
      </c>
      <c r="G5" s="216"/>
      <c r="H5" s="130"/>
      <c r="I5" s="73"/>
      <c r="J5" s="73"/>
      <c r="K5" s="73"/>
      <c r="L5" s="129"/>
    </row>
    <row r="6" spans="2:14" ht="14.45" customHeight="1" x14ac:dyDescent="0.15">
      <c r="B6" s="128"/>
      <c r="C6" s="128"/>
      <c r="D6" s="132" t="s">
        <v>116</v>
      </c>
      <c r="G6" s="216"/>
      <c r="H6" s="130"/>
      <c r="I6" s="73"/>
      <c r="J6" s="73"/>
      <c r="K6" s="73"/>
      <c r="L6" s="129"/>
    </row>
    <row r="7" spans="2:14" ht="14.45" customHeight="1" x14ac:dyDescent="0.15">
      <c r="B7" s="128"/>
      <c r="C7" s="128"/>
      <c r="D7" s="128"/>
      <c r="G7" s="216"/>
      <c r="H7" s="130"/>
      <c r="I7" s="73"/>
      <c r="J7" s="73"/>
      <c r="K7" s="73"/>
      <c r="L7" s="129"/>
    </row>
    <row r="8" spans="2:14" ht="14.45" customHeight="1" x14ac:dyDescent="0.15">
      <c r="B8" s="128" t="s">
        <v>115</v>
      </c>
      <c r="C8" s="128"/>
      <c r="D8" s="128" t="s">
        <v>239</v>
      </c>
      <c r="G8" s="216"/>
      <c r="H8" s="130"/>
      <c r="I8" s="73"/>
      <c r="J8" s="73"/>
      <c r="K8" s="73"/>
      <c r="L8" s="129"/>
    </row>
    <row r="9" spans="2:14" ht="14.45" customHeight="1" x14ac:dyDescent="0.15">
      <c r="B9" s="133"/>
      <c r="C9" s="128"/>
      <c r="D9" s="132" t="s">
        <v>114</v>
      </c>
      <c r="G9" s="216"/>
      <c r="H9" s="130"/>
      <c r="I9" s="73"/>
      <c r="J9" s="73"/>
      <c r="K9" s="73"/>
      <c r="L9" s="129"/>
    </row>
    <row r="10" spans="2:14" ht="14.45" customHeight="1" x14ac:dyDescent="0.15">
      <c r="B10" s="128"/>
      <c r="C10" s="128"/>
      <c r="D10" s="128"/>
      <c r="G10" s="216"/>
      <c r="H10" s="130"/>
      <c r="I10" s="73"/>
      <c r="J10" s="73"/>
      <c r="K10" s="73"/>
      <c r="L10" s="129"/>
    </row>
    <row r="11" spans="2:14" ht="14.45" customHeight="1" x14ac:dyDescent="0.15">
      <c r="B11" s="128" t="s">
        <v>113</v>
      </c>
      <c r="C11" s="128"/>
      <c r="D11" s="128" t="s">
        <v>27</v>
      </c>
      <c r="G11" s="131"/>
      <c r="H11" s="130"/>
      <c r="I11" s="73"/>
      <c r="J11" s="73"/>
      <c r="K11" s="73"/>
      <c r="L11" s="129"/>
      <c r="N11" s="73"/>
    </row>
    <row r="12" spans="2:14" ht="14.45" customHeight="1" x14ac:dyDescent="0.15">
      <c r="B12" s="128"/>
      <c r="C12" s="128"/>
      <c r="D12" s="128"/>
      <c r="G12" s="127"/>
      <c r="H12" s="126"/>
      <c r="I12" s="125"/>
      <c r="J12" s="125"/>
      <c r="K12" s="125"/>
      <c r="L12" s="124"/>
      <c r="N12" s="73"/>
    </row>
    <row r="13" spans="2:14" ht="14.45" customHeight="1" x14ac:dyDescent="0.15">
      <c r="L13" s="123" t="s">
        <v>112</v>
      </c>
      <c r="N13" s="73"/>
    </row>
    <row r="14" spans="2:14" ht="28.9" customHeight="1" x14ac:dyDescent="0.15">
      <c r="B14" s="122"/>
      <c r="C14" s="121" t="s">
        <v>111</v>
      </c>
      <c r="D14" s="217" t="s">
        <v>217</v>
      </c>
      <c r="E14" s="218"/>
      <c r="F14" s="218"/>
      <c r="G14" s="218"/>
      <c r="H14" s="218"/>
      <c r="I14" s="218"/>
      <c r="J14" s="218"/>
      <c r="K14" s="218"/>
      <c r="L14" s="219"/>
    </row>
    <row r="15" spans="2:14" ht="28.9" customHeight="1" x14ac:dyDescent="0.15">
      <c r="B15" s="120" t="s">
        <v>110</v>
      </c>
      <c r="C15" s="119" t="s">
        <v>109</v>
      </c>
      <c r="D15" s="118" t="s">
        <v>18</v>
      </c>
      <c r="E15" s="117" t="s">
        <v>19</v>
      </c>
      <c r="F15" s="117" t="s">
        <v>20</v>
      </c>
      <c r="G15" s="117" t="s">
        <v>10</v>
      </c>
      <c r="H15" s="117" t="s">
        <v>21</v>
      </c>
      <c r="I15" s="117" t="s">
        <v>22</v>
      </c>
      <c r="J15" s="117" t="s">
        <v>23</v>
      </c>
      <c r="K15" s="117" t="s">
        <v>24</v>
      </c>
      <c r="L15" s="116" t="s">
        <v>25</v>
      </c>
    </row>
    <row r="16" spans="2:14" ht="14.45" customHeight="1" x14ac:dyDescent="0.15">
      <c r="B16" s="107" t="s">
        <v>216</v>
      </c>
      <c r="C16" s="106"/>
      <c r="D16" s="105">
        <f>SUM('【断面別】自動車交通量(D断面流入)'!D16,'【断面別】自動車交通量(D断面流出)'!D16)</f>
        <v>120</v>
      </c>
      <c r="E16" s="104">
        <f>SUM('【断面別】自動車交通量(D断面流入)'!E16,'【断面別】自動車交通量(D断面流出)'!E16)</f>
        <v>20</v>
      </c>
      <c r="F16" s="104">
        <f>SUM('【断面別】自動車交通量(D断面流入)'!F16,'【断面別】自動車交通量(D断面流出)'!F16)</f>
        <v>15</v>
      </c>
      <c r="G16" s="104">
        <f>SUM('【断面別】自動車交通量(D断面流入)'!G16,'【断面別】自動車交通量(D断面流出)'!G16)</f>
        <v>1</v>
      </c>
      <c r="H16" s="104">
        <f t="shared" ref="H16:H21" si="0">SUM(D16:E16)</f>
        <v>140</v>
      </c>
      <c r="I16" s="104">
        <f t="shared" ref="I16:I21" si="1">SUM(F16:G16)</f>
        <v>16</v>
      </c>
      <c r="J16" s="104">
        <f t="shared" ref="J16:J21" si="2">SUM(H16:I16)</f>
        <v>156</v>
      </c>
      <c r="K16" s="103">
        <f t="shared" ref="K16:K52" si="3">IF(J16=0,0,ROUND(I16/J16*100,1))</f>
        <v>10.3</v>
      </c>
      <c r="L16" s="102">
        <f t="shared" ref="L16:L52" si="4">IF(J16=0,0,ROUND(J16/$J$52*100,1))</f>
        <v>2.2999999999999998</v>
      </c>
    </row>
    <row r="17" spans="2:12" ht="14.45" customHeight="1" x14ac:dyDescent="0.15">
      <c r="B17" s="101" t="s">
        <v>215</v>
      </c>
      <c r="C17" s="100"/>
      <c r="D17" s="99">
        <f>SUM('【断面別】自動車交通量(D断面流入)'!D17,'【断面別】自動車交通量(D断面流出)'!D17)</f>
        <v>74</v>
      </c>
      <c r="E17" s="98">
        <f>SUM('【断面別】自動車交通量(D断面流入)'!E17,'【断面別】自動車交通量(D断面流出)'!E17)</f>
        <v>29</v>
      </c>
      <c r="F17" s="98">
        <f>SUM('【断面別】自動車交通量(D断面流入)'!F17,'【断面別】自動車交通量(D断面流出)'!F17)</f>
        <v>12</v>
      </c>
      <c r="G17" s="98">
        <f>SUM('【断面別】自動車交通量(D断面流入)'!G17,'【断面別】自動車交通量(D断面流出)'!G17)</f>
        <v>2</v>
      </c>
      <c r="H17" s="98">
        <f t="shared" si="0"/>
        <v>103</v>
      </c>
      <c r="I17" s="98">
        <f t="shared" si="1"/>
        <v>14</v>
      </c>
      <c r="J17" s="98">
        <f t="shared" si="2"/>
        <v>117</v>
      </c>
      <c r="K17" s="97">
        <f t="shared" si="3"/>
        <v>12</v>
      </c>
      <c r="L17" s="96">
        <f t="shared" si="4"/>
        <v>1.7</v>
      </c>
    </row>
    <row r="18" spans="2:12" ht="14.45" customHeight="1" x14ac:dyDescent="0.15">
      <c r="B18" s="101" t="s">
        <v>214</v>
      </c>
      <c r="C18" s="100"/>
      <c r="D18" s="99">
        <f>SUM('【断面別】自動車交通量(D断面流入)'!D18,'【断面別】自動車交通量(D断面流出)'!D18)</f>
        <v>104</v>
      </c>
      <c r="E18" s="98">
        <f>SUM('【断面別】自動車交通量(D断面流入)'!E18,'【断面別】自動車交通量(D断面流出)'!E18)</f>
        <v>25</v>
      </c>
      <c r="F18" s="98">
        <f>SUM('【断面別】自動車交通量(D断面流入)'!F18,'【断面別】自動車交通量(D断面流出)'!F18)</f>
        <v>16</v>
      </c>
      <c r="G18" s="98">
        <f>SUM('【断面別】自動車交通量(D断面流入)'!G18,'【断面別】自動車交通量(D断面流出)'!G18)</f>
        <v>1</v>
      </c>
      <c r="H18" s="98">
        <f t="shared" si="0"/>
        <v>129</v>
      </c>
      <c r="I18" s="98">
        <f t="shared" si="1"/>
        <v>17</v>
      </c>
      <c r="J18" s="98">
        <f t="shared" si="2"/>
        <v>146</v>
      </c>
      <c r="K18" s="97">
        <f t="shared" si="3"/>
        <v>11.6</v>
      </c>
      <c r="L18" s="96">
        <f t="shared" si="4"/>
        <v>2.1</v>
      </c>
    </row>
    <row r="19" spans="2:12" ht="14.45" customHeight="1" x14ac:dyDescent="0.15">
      <c r="B19" s="101" t="s">
        <v>213</v>
      </c>
      <c r="C19" s="100"/>
      <c r="D19" s="99">
        <f>SUM('【断面別】自動車交通量(D断面流入)'!D19,'【断面別】自動車交通量(D断面流出)'!D19)</f>
        <v>115</v>
      </c>
      <c r="E19" s="98">
        <f>SUM('【断面別】自動車交通量(D断面流入)'!E19,'【断面別】自動車交通量(D断面流出)'!E19)</f>
        <v>24</v>
      </c>
      <c r="F19" s="98">
        <f>SUM('【断面別】自動車交通量(D断面流入)'!F19,'【断面別】自動車交通量(D断面流出)'!F19)</f>
        <v>11</v>
      </c>
      <c r="G19" s="98">
        <f>SUM('【断面別】自動車交通量(D断面流入)'!G19,'【断面別】自動車交通量(D断面流出)'!G19)</f>
        <v>1</v>
      </c>
      <c r="H19" s="98">
        <f t="shared" si="0"/>
        <v>139</v>
      </c>
      <c r="I19" s="98">
        <f t="shared" si="1"/>
        <v>12</v>
      </c>
      <c r="J19" s="98">
        <f t="shared" si="2"/>
        <v>151</v>
      </c>
      <c r="K19" s="97">
        <f t="shared" si="3"/>
        <v>7.9</v>
      </c>
      <c r="L19" s="96">
        <f t="shared" si="4"/>
        <v>2.2000000000000002</v>
      </c>
    </row>
    <row r="20" spans="2:12" ht="14.45" customHeight="1" x14ac:dyDescent="0.15">
      <c r="B20" s="101" t="s">
        <v>212</v>
      </c>
      <c r="C20" s="100"/>
      <c r="D20" s="99">
        <f>SUM('【断面別】自動車交通量(D断面流入)'!D20,'【断面別】自動車交通量(D断面流出)'!D20)</f>
        <v>124</v>
      </c>
      <c r="E20" s="98">
        <f>SUM('【断面別】自動車交通量(D断面流入)'!E20,'【断面別】自動車交通量(D断面流出)'!E20)</f>
        <v>27</v>
      </c>
      <c r="F20" s="98">
        <f>SUM('【断面別】自動車交通量(D断面流入)'!F20,'【断面別】自動車交通量(D断面流出)'!F20)</f>
        <v>9</v>
      </c>
      <c r="G20" s="98">
        <f>SUM('【断面別】自動車交通量(D断面流入)'!G20,'【断面別】自動車交通量(D断面流出)'!G20)</f>
        <v>0</v>
      </c>
      <c r="H20" s="98">
        <f t="shared" si="0"/>
        <v>151</v>
      </c>
      <c r="I20" s="98">
        <f t="shared" si="1"/>
        <v>9</v>
      </c>
      <c r="J20" s="98">
        <f t="shared" si="2"/>
        <v>160</v>
      </c>
      <c r="K20" s="97">
        <f t="shared" si="3"/>
        <v>5.6</v>
      </c>
      <c r="L20" s="96">
        <f t="shared" si="4"/>
        <v>2.2999999999999998</v>
      </c>
    </row>
    <row r="21" spans="2:12" ht="14.45" customHeight="1" x14ac:dyDescent="0.15">
      <c r="B21" s="95" t="s">
        <v>211</v>
      </c>
      <c r="C21" s="94"/>
      <c r="D21" s="93">
        <f>SUM('【断面別】自動車交通量(D断面流入)'!D21,'【断面別】自動車交通量(D断面流出)'!D21)</f>
        <v>96</v>
      </c>
      <c r="E21" s="92">
        <f>SUM('【断面別】自動車交通量(D断面流入)'!E21,'【断面別】自動車交通量(D断面流出)'!E21)</f>
        <v>13</v>
      </c>
      <c r="F21" s="92">
        <f>SUM('【断面別】自動車交通量(D断面流入)'!F21,'【断面別】自動車交通量(D断面流出)'!F21)</f>
        <v>10</v>
      </c>
      <c r="G21" s="92">
        <f>SUM('【断面別】自動車交通量(D断面流入)'!G21,'【断面別】自動車交通量(D断面流出)'!G21)</f>
        <v>0</v>
      </c>
      <c r="H21" s="92">
        <f t="shared" si="0"/>
        <v>109</v>
      </c>
      <c r="I21" s="92">
        <f t="shared" si="1"/>
        <v>10</v>
      </c>
      <c r="J21" s="92">
        <f t="shared" si="2"/>
        <v>119</v>
      </c>
      <c r="K21" s="91">
        <f t="shared" si="3"/>
        <v>8.4</v>
      </c>
      <c r="L21" s="90">
        <f t="shared" si="4"/>
        <v>1.7</v>
      </c>
    </row>
    <row r="22" spans="2:12" ht="14.45" customHeight="1" thickBot="1" x14ac:dyDescent="0.2">
      <c r="B22" s="89" t="s">
        <v>102</v>
      </c>
      <c r="C22" s="88"/>
      <c r="D22" s="87">
        <f t="shared" ref="D22:J22" si="5">SUBTOTAL(9,D16:D21)</f>
        <v>633</v>
      </c>
      <c r="E22" s="86">
        <f t="shared" si="5"/>
        <v>138</v>
      </c>
      <c r="F22" s="86">
        <f t="shared" si="5"/>
        <v>73</v>
      </c>
      <c r="G22" s="86">
        <f t="shared" si="5"/>
        <v>5</v>
      </c>
      <c r="H22" s="86">
        <f t="shared" si="5"/>
        <v>771</v>
      </c>
      <c r="I22" s="86">
        <f t="shared" si="5"/>
        <v>78</v>
      </c>
      <c r="J22" s="86">
        <f t="shared" si="5"/>
        <v>849</v>
      </c>
      <c r="K22" s="85">
        <f t="shared" si="3"/>
        <v>9.1999999999999993</v>
      </c>
      <c r="L22" s="84">
        <f t="shared" si="4"/>
        <v>12.5</v>
      </c>
    </row>
    <row r="23" spans="2:12" ht="14.45" customHeight="1" thickTop="1" x14ac:dyDescent="0.15">
      <c r="B23" s="107" t="s">
        <v>101</v>
      </c>
      <c r="C23" s="106"/>
      <c r="D23" s="105">
        <f>SUM('【断面別】自動車交通量(D断面流入)'!D23,'【断面別】自動車交通量(D断面流出)'!D23)</f>
        <v>113</v>
      </c>
      <c r="E23" s="104">
        <f>SUM('【断面別】自動車交通量(D断面流入)'!E23,'【断面別】自動車交通量(D断面流出)'!E23)</f>
        <v>32</v>
      </c>
      <c r="F23" s="104">
        <f>SUM('【断面別】自動車交通量(D断面流入)'!F23,'【断面別】自動車交通量(D断面流出)'!F23)</f>
        <v>14</v>
      </c>
      <c r="G23" s="104">
        <f>SUM('【断面別】自動車交通量(D断面流入)'!G23,'【断面別】自動車交通量(D断面流出)'!G23)</f>
        <v>3</v>
      </c>
      <c r="H23" s="104">
        <f t="shared" ref="H23:H28" si="6">SUM(D23:E23)</f>
        <v>145</v>
      </c>
      <c r="I23" s="104">
        <f t="shared" ref="I23:I28" si="7">SUM(F23:G23)</f>
        <v>17</v>
      </c>
      <c r="J23" s="104">
        <f t="shared" ref="J23:J28" si="8">SUM(H23:I23)</f>
        <v>162</v>
      </c>
      <c r="K23" s="103">
        <f t="shared" si="3"/>
        <v>10.5</v>
      </c>
      <c r="L23" s="102">
        <f t="shared" si="4"/>
        <v>2.4</v>
      </c>
    </row>
    <row r="24" spans="2:12" ht="14.45" customHeight="1" x14ac:dyDescent="0.15">
      <c r="B24" s="101" t="s">
        <v>100</v>
      </c>
      <c r="C24" s="100"/>
      <c r="D24" s="99">
        <f>SUM('【断面別】自動車交通量(D断面流入)'!D24,'【断面別】自動車交通量(D断面流出)'!D24)</f>
        <v>107</v>
      </c>
      <c r="E24" s="98">
        <f>SUM('【断面別】自動車交通量(D断面流入)'!E24,'【断面別】自動車交通量(D断面流出)'!E24)</f>
        <v>23</v>
      </c>
      <c r="F24" s="98">
        <f>SUM('【断面別】自動車交通量(D断面流入)'!F24,'【断面別】自動車交通量(D断面流出)'!F24)</f>
        <v>14</v>
      </c>
      <c r="G24" s="98">
        <f>SUM('【断面別】自動車交通量(D断面流入)'!G24,'【断面別】自動車交通量(D断面流出)'!G24)</f>
        <v>0</v>
      </c>
      <c r="H24" s="98">
        <f t="shared" si="6"/>
        <v>130</v>
      </c>
      <c r="I24" s="98">
        <f t="shared" si="7"/>
        <v>14</v>
      </c>
      <c r="J24" s="98">
        <f t="shared" si="8"/>
        <v>144</v>
      </c>
      <c r="K24" s="97">
        <f t="shared" si="3"/>
        <v>9.6999999999999993</v>
      </c>
      <c r="L24" s="96">
        <f t="shared" si="4"/>
        <v>2.1</v>
      </c>
    </row>
    <row r="25" spans="2:12" ht="14.45" customHeight="1" x14ac:dyDescent="0.15">
      <c r="B25" s="101" t="s">
        <v>99</v>
      </c>
      <c r="C25" s="100"/>
      <c r="D25" s="99">
        <f>SUM('【断面別】自動車交通量(D断面流入)'!D25,'【断面別】自動車交通量(D断面流出)'!D25)</f>
        <v>74</v>
      </c>
      <c r="E25" s="98">
        <f>SUM('【断面別】自動車交通量(D断面流入)'!E25,'【断面別】自動車交通量(D断面流出)'!E25)</f>
        <v>14</v>
      </c>
      <c r="F25" s="98">
        <f>SUM('【断面別】自動車交通量(D断面流入)'!F25,'【断面別】自動車交通量(D断面流出)'!F25)</f>
        <v>10</v>
      </c>
      <c r="G25" s="98">
        <f>SUM('【断面別】自動車交通量(D断面流入)'!G25,'【断面別】自動車交通量(D断面流出)'!G25)</f>
        <v>1</v>
      </c>
      <c r="H25" s="98">
        <f t="shared" si="6"/>
        <v>88</v>
      </c>
      <c r="I25" s="98">
        <f t="shared" si="7"/>
        <v>11</v>
      </c>
      <c r="J25" s="98">
        <f t="shared" si="8"/>
        <v>99</v>
      </c>
      <c r="K25" s="97">
        <f t="shared" si="3"/>
        <v>11.1</v>
      </c>
      <c r="L25" s="96">
        <f t="shared" si="4"/>
        <v>1.5</v>
      </c>
    </row>
    <row r="26" spans="2:12" ht="14.45" customHeight="1" x14ac:dyDescent="0.15">
      <c r="B26" s="101" t="s">
        <v>98</v>
      </c>
      <c r="C26" s="100"/>
      <c r="D26" s="99">
        <f>SUM('【断面別】自動車交通量(D断面流入)'!D26,'【断面別】自動車交通量(D断面流出)'!D26)</f>
        <v>87</v>
      </c>
      <c r="E26" s="98">
        <f>SUM('【断面別】自動車交通量(D断面流入)'!E26,'【断面別】自動車交通量(D断面流出)'!E26)</f>
        <v>17</v>
      </c>
      <c r="F26" s="98">
        <f>SUM('【断面別】自動車交通量(D断面流入)'!F26,'【断面別】自動車交通量(D断面流出)'!F26)</f>
        <v>15</v>
      </c>
      <c r="G26" s="98">
        <f>SUM('【断面別】自動車交通量(D断面流入)'!G26,'【断面別】自動車交通量(D断面流出)'!G26)</f>
        <v>2</v>
      </c>
      <c r="H26" s="98">
        <f t="shared" si="6"/>
        <v>104</v>
      </c>
      <c r="I26" s="98">
        <f t="shared" si="7"/>
        <v>17</v>
      </c>
      <c r="J26" s="98">
        <f t="shared" si="8"/>
        <v>121</v>
      </c>
      <c r="K26" s="97">
        <f t="shared" si="3"/>
        <v>14</v>
      </c>
      <c r="L26" s="96">
        <f t="shared" si="4"/>
        <v>1.8</v>
      </c>
    </row>
    <row r="27" spans="2:12" ht="14.45" customHeight="1" x14ac:dyDescent="0.15">
      <c r="B27" s="101" t="s">
        <v>97</v>
      </c>
      <c r="C27" s="100"/>
      <c r="D27" s="99">
        <f>SUM('【断面別】自動車交通量(D断面流入)'!D27,'【断面別】自動車交通量(D断面流出)'!D27)</f>
        <v>83</v>
      </c>
      <c r="E27" s="98">
        <f>SUM('【断面別】自動車交通量(D断面流入)'!E27,'【断面別】自動車交通量(D断面流出)'!E27)</f>
        <v>23</v>
      </c>
      <c r="F27" s="98">
        <f>SUM('【断面別】自動車交通量(D断面流入)'!F27,'【断面別】自動車交通量(D断面流出)'!F27)</f>
        <v>19</v>
      </c>
      <c r="G27" s="98">
        <f>SUM('【断面別】自動車交通量(D断面流入)'!G27,'【断面別】自動車交通量(D断面流出)'!G27)</f>
        <v>0</v>
      </c>
      <c r="H27" s="98">
        <f t="shared" si="6"/>
        <v>106</v>
      </c>
      <c r="I27" s="98">
        <f t="shared" si="7"/>
        <v>19</v>
      </c>
      <c r="J27" s="98">
        <f t="shared" si="8"/>
        <v>125</v>
      </c>
      <c r="K27" s="97">
        <f t="shared" si="3"/>
        <v>15.2</v>
      </c>
      <c r="L27" s="96">
        <f t="shared" si="4"/>
        <v>1.8</v>
      </c>
    </row>
    <row r="28" spans="2:12" ht="14.45" customHeight="1" x14ac:dyDescent="0.15">
      <c r="B28" s="95" t="s">
        <v>210</v>
      </c>
      <c r="C28" s="94"/>
      <c r="D28" s="93">
        <f>SUM('【断面別】自動車交通量(D断面流入)'!D28,'【断面別】自動車交通量(D断面流出)'!D28)</f>
        <v>61</v>
      </c>
      <c r="E28" s="92">
        <f>SUM('【断面別】自動車交通量(D断面流入)'!E28,'【断面別】自動車交通量(D断面流出)'!E28)</f>
        <v>7</v>
      </c>
      <c r="F28" s="92">
        <f>SUM('【断面別】自動車交通量(D断面流入)'!F28,'【断面別】自動車交通量(D断面流出)'!F28)</f>
        <v>23</v>
      </c>
      <c r="G28" s="92">
        <f>SUM('【断面別】自動車交通量(D断面流入)'!G28,'【断面別】自動車交通量(D断面流出)'!G28)</f>
        <v>0</v>
      </c>
      <c r="H28" s="92">
        <f t="shared" si="6"/>
        <v>68</v>
      </c>
      <c r="I28" s="92">
        <f t="shared" si="7"/>
        <v>23</v>
      </c>
      <c r="J28" s="92">
        <f t="shared" si="8"/>
        <v>91</v>
      </c>
      <c r="K28" s="91">
        <f t="shared" si="3"/>
        <v>25.3</v>
      </c>
      <c r="L28" s="90">
        <f t="shared" si="4"/>
        <v>1.3</v>
      </c>
    </row>
    <row r="29" spans="2:12" ht="14.45" customHeight="1" thickBot="1" x14ac:dyDescent="0.2">
      <c r="B29" s="89" t="s">
        <v>95</v>
      </c>
      <c r="C29" s="88"/>
      <c r="D29" s="87">
        <f t="shared" ref="D29:J29" si="9">SUBTOTAL(9,D23:D28)</f>
        <v>525</v>
      </c>
      <c r="E29" s="86">
        <f t="shared" si="9"/>
        <v>116</v>
      </c>
      <c r="F29" s="86">
        <f t="shared" si="9"/>
        <v>95</v>
      </c>
      <c r="G29" s="86">
        <f t="shared" si="9"/>
        <v>6</v>
      </c>
      <c r="H29" s="86">
        <f t="shared" si="9"/>
        <v>641</v>
      </c>
      <c r="I29" s="86">
        <f t="shared" si="9"/>
        <v>101</v>
      </c>
      <c r="J29" s="86">
        <f t="shared" si="9"/>
        <v>742</v>
      </c>
      <c r="K29" s="85">
        <f t="shared" si="3"/>
        <v>13.6</v>
      </c>
      <c r="L29" s="84">
        <f t="shared" si="4"/>
        <v>10.9</v>
      </c>
    </row>
    <row r="30" spans="2:12" ht="14.45" customHeight="1" thickTop="1" x14ac:dyDescent="0.15">
      <c r="B30" s="115" t="s">
        <v>209</v>
      </c>
      <c r="C30" s="114"/>
      <c r="D30" s="81">
        <f>SUM('【断面別】自動車交通量(D断面流入)'!D30,'【断面別】自動車交通量(D断面流出)'!D30)</f>
        <v>345</v>
      </c>
      <c r="E30" s="80">
        <f>SUM('【断面別】自動車交通量(D断面流入)'!E30,'【断面別】自動車交通量(D断面流出)'!E30)</f>
        <v>83</v>
      </c>
      <c r="F30" s="80">
        <f>SUM('【断面別】自動車交通量(D断面流入)'!F30,'【断面別】自動車交通量(D断面流出)'!F30)</f>
        <v>96</v>
      </c>
      <c r="G30" s="80">
        <f>SUM('【断面別】自動車交通量(D断面流入)'!G30,'【断面別】自動車交通量(D断面流出)'!G30)</f>
        <v>4</v>
      </c>
      <c r="H30" s="80">
        <f t="shared" ref="H30:H43" si="10">SUM(D30:E30)</f>
        <v>428</v>
      </c>
      <c r="I30" s="80">
        <f t="shared" ref="I30:I43" si="11">SUM(F30:G30)</f>
        <v>100</v>
      </c>
      <c r="J30" s="80">
        <f t="shared" ref="J30:J43" si="12">SUM(H30:I30)</f>
        <v>528</v>
      </c>
      <c r="K30" s="79">
        <f t="shared" si="3"/>
        <v>18.899999999999999</v>
      </c>
      <c r="L30" s="78">
        <f t="shared" si="4"/>
        <v>7.8</v>
      </c>
    </row>
    <row r="31" spans="2:12" ht="14.45" customHeight="1" x14ac:dyDescent="0.15">
      <c r="B31" s="113" t="s">
        <v>208</v>
      </c>
      <c r="C31" s="112"/>
      <c r="D31" s="111">
        <f>SUM('【断面別】自動車交通量(D断面流入)'!D31,'【断面別】自動車交通量(D断面流出)'!D31)</f>
        <v>294</v>
      </c>
      <c r="E31" s="110">
        <f>SUM('【断面別】自動車交通量(D断面流入)'!E31,'【断面別】自動車交通量(D断面流出)'!E31)</f>
        <v>87</v>
      </c>
      <c r="F31" s="110">
        <f>SUM('【断面別】自動車交通量(D断面流入)'!F31,'【断面別】自動車交通量(D断面流出)'!F31)</f>
        <v>80</v>
      </c>
      <c r="G31" s="110">
        <f>SUM('【断面別】自動車交通量(D断面流入)'!G31,'【断面別】自動車交通量(D断面流出)'!G31)</f>
        <v>5</v>
      </c>
      <c r="H31" s="110">
        <f t="shared" si="10"/>
        <v>381</v>
      </c>
      <c r="I31" s="110">
        <f t="shared" si="11"/>
        <v>85</v>
      </c>
      <c r="J31" s="110">
        <f t="shared" si="12"/>
        <v>466</v>
      </c>
      <c r="K31" s="109">
        <f t="shared" si="3"/>
        <v>18.2</v>
      </c>
      <c r="L31" s="108">
        <f t="shared" si="4"/>
        <v>6.8</v>
      </c>
    </row>
    <row r="32" spans="2:12" ht="14.45" customHeight="1" x14ac:dyDescent="0.15">
      <c r="B32" s="113" t="s">
        <v>207</v>
      </c>
      <c r="C32" s="112"/>
      <c r="D32" s="111">
        <f>SUM('【断面別】自動車交通量(D断面流入)'!D32,'【断面別】自動車交通量(D断面流出)'!D32)</f>
        <v>262</v>
      </c>
      <c r="E32" s="110">
        <f>SUM('【断面別】自動車交通量(D断面流入)'!E32,'【断面別】自動車交通量(D断面流出)'!E32)</f>
        <v>81</v>
      </c>
      <c r="F32" s="110">
        <f>SUM('【断面別】自動車交通量(D断面流入)'!F32,'【断面別】自動車交通量(D断面流出)'!F32)</f>
        <v>82</v>
      </c>
      <c r="G32" s="110">
        <f>SUM('【断面別】自動車交通量(D断面流入)'!G32,'【断面別】自動車交通量(D断面流出)'!G32)</f>
        <v>1</v>
      </c>
      <c r="H32" s="110">
        <f t="shared" si="10"/>
        <v>343</v>
      </c>
      <c r="I32" s="110">
        <f t="shared" si="11"/>
        <v>83</v>
      </c>
      <c r="J32" s="110">
        <f t="shared" si="12"/>
        <v>426</v>
      </c>
      <c r="K32" s="109">
        <f t="shared" si="3"/>
        <v>19.5</v>
      </c>
      <c r="L32" s="108">
        <f t="shared" si="4"/>
        <v>6.3</v>
      </c>
    </row>
    <row r="33" spans="2:12" ht="14.45" customHeight="1" x14ac:dyDescent="0.15">
      <c r="B33" s="113" t="s">
        <v>206</v>
      </c>
      <c r="C33" s="112"/>
      <c r="D33" s="111">
        <f>SUM('【断面別】自動車交通量(D断面流入)'!D33,'【断面別】自動車交通量(D断面流出)'!D33)</f>
        <v>295</v>
      </c>
      <c r="E33" s="110">
        <f>SUM('【断面別】自動車交通量(D断面流入)'!E33,'【断面別】自動車交通量(D断面流出)'!E33)</f>
        <v>76</v>
      </c>
      <c r="F33" s="110">
        <f>SUM('【断面別】自動車交通量(D断面流入)'!F33,'【断面別】自動車交通量(D断面流出)'!F33)</f>
        <v>82</v>
      </c>
      <c r="G33" s="110">
        <f>SUM('【断面別】自動車交通量(D断面流入)'!G33,'【断面別】自動車交通量(D断面流出)'!G33)</f>
        <v>4</v>
      </c>
      <c r="H33" s="110">
        <f t="shared" si="10"/>
        <v>371</v>
      </c>
      <c r="I33" s="110">
        <f t="shared" si="11"/>
        <v>86</v>
      </c>
      <c r="J33" s="110">
        <f t="shared" si="12"/>
        <v>457</v>
      </c>
      <c r="K33" s="109">
        <f t="shared" si="3"/>
        <v>18.8</v>
      </c>
      <c r="L33" s="108">
        <f t="shared" si="4"/>
        <v>6.7</v>
      </c>
    </row>
    <row r="34" spans="2:12" ht="14.45" customHeight="1" x14ac:dyDescent="0.15">
      <c r="B34" s="113" t="s">
        <v>205</v>
      </c>
      <c r="C34" s="112"/>
      <c r="D34" s="111">
        <f>SUM('【断面別】自動車交通量(D断面流入)'!D34,'【断面別】自動車交通量(D断面流出)'!D34)</f>
        <v>277</v>
      </c>
      <c r="E34" s="110">
        <f>SUM('【断面別】自動車交通量(D断面流入)'!E34,'【断面別】自動車交通量(D断面流出)'!E34)</f>
        <v>93</v>
      </c>
      <c r="F34" s="110">
        <f>SUM('【断面別】自動車交通量(D断面流入)'!F34,'【断面別】自動車交通量(D断面流出)'!F34)</f>
        <v>76</v>
      </c>
      <c r="G34" s="110">
        <f>SUM('【断面別】自動車交通量(D断面流入)'!G34,'【断面別】自動車交通量(D断面流出)'!G34)</f>
        <v>4</v>
      </c>
      <c r="H34" s="110">
        <f t="shared" si="10"/>
        <v>370</v>
      </c>
      <c r="I34" s="110">
        <f t="shared" si="11"/>
        <v>80</v>
      </c>
      <c r="J34" s="110">
        <f t="shared" si="12"/>
        <v>450</v>
      </c>
      <c r="K34" s="109">
        <f t="shared" si="3"/>
        <v>17.8</v>
      </c>
      <c r="L34" s="108">
        <f t="shared" si="4"/>
        <v>6.6</v>
      </c>
    </row>
    <row r="35" spans="2:12" ht="14.45" customHeight="1" x14ac:dyDescent="0.15">
      <c r="B35" s="113" t="s">
        <v>204</v>
      </c>
      <c r="C35" s="112"/>
      <c r="D35" s="111">
        <f>SUM('【断面別】自動車交通量(D断面流入)'!D35,'【断面別】自動車交通量(D断面流出)'!D35)</f>
        <v>315</v>
      </c>
      <c r="E35" s="110">
        <f>SUM('【断面別】自動車交通量(D断面流入)'!E35,'【断面別】自動車交通量(D断面流出)'!E35)</f>
        <v>87</v>
      </c>
      <c r="F35" s="110">
        <f>SUM('【断面別】自動車交通量(D断面流入)'!F35,'【断面別】自動車交通量(D断面流出)'!F35)</f>
        <v>80</v>
      </c>
      <c r="G35" s="110">
        <f>SUM('【断面別】自動車交通量(D断面流入)'!G35,'【断面別】自動車交通量(D断面流出)'!G35)</f>
        <v>6</v>
      </c>
      <c r="H35" s="110">
        <f t="shared" si="10"/>
        <v>402</v>
      </c>
      <c r="I35" s="110">
        <f t="shared" si="11"/>
        <v>86</v>
      </c>
      <c r="J35" s="110">
        <f t="shared" si="12"/>
        <v>488</v>
      </c>
      <c r="K35" s="109">
        <f t="shared" si="3"/>
        <v>17.600000000000001</v>
      </c>
      <c r="L35" s="108">
        <f t="shared" si="4"/>
        <v>7.2</v>
      </c>
    </row>
    <row r="36" spans="2:12" ht="14.45" customHeight="1" x14ac:dyDescent="0.15">
      <c r="B36" s="113" t="s">
        <v>203</v>
      </c>
      <c r="C36" s="112"/>
      <c r="D36" s="111">
        <f>SUM('【断面別】自動車交通量(D断面流入)'!D36,'【断面別】自動車交通量(D断面流出)'!D36)</f>
        <v>337</v>
      </c>
      <c r="E36" s="110">
        <f>SUM('【断面別】自動車交通量(D断面流入)'!E36,'【断面別】自動車交通量(D断面流出)'!E36)</f>
        <v>82</v>
      </c>
      <c r="F36" s="110">
        <f>SUM('【断面別】自動車交通量(D断面流入)'!F36,'【断面別】自動車交通量(D断面流出)'!F36)</f>
        <v>81</v>
      </c>
      <c r="G36" s="110">
        <f>SUM('【断面別】自動車交通量(D断面流入)'!G36,'【断面別】自動車交通量(D断面流出)'!G36)</f>
        <v>3</v>
      </c>
      <c r="H36" s="110">
        <f t="shared" si="10"/>
        <v>419</v>
      </c>
      <c r="I36" s="110">
        <f t="shared" si="11"/>
        <v>84</v>
      </c>
      <c r="J36" s="110">
        <f t="shared" si="12"/>
        <v>503</v>
      </c>
      <c r="K36" s="109">
        <f t="shared" si="3"/>
        <v>16.7</v>
      </c>
      <c r="L36" s="108">
        <f t="shared" si="4"/>
        <v>7.4</v>
      </c>
    </row>
    <row r="37" spans="2:12" ht="14.45" customHeight="1" x14ac:dyDescent="0.15">
      <c r="B37" s="113" t="s">
        <v>202</v>
      </c>
      <c r="C37" s="112"/>
      <c r="D37" s="111">
        <f>SUM('【断面別】自動車交通量(D断面流入)'!D37,'【断面別】自動車交通量(D断面流出)'!D37)</f>
        <v>403</v>
      </c>
      <c r="E37" s="110">
        <f>SUM('【断面別】自動車交通量(D断面流入)'!E37,'【断面別】自動車交通量(D断面流出)'!E37)</f>
        <v>111</v>
      </c>
      <c r="F37" s="110">
        <f>SUM('【断面別】自動車交通量(D断面流入)'!F37,'【断面別】自動車交通量(D断面流出)'!F37)</f>
        <v>83</v>
      </c>
      <c r="G37" s="110">
        <f>SUM('【断面別】自動車交通量(D断面流入)'!G37,'【断面別】自動車交通量(D断面流出)'!G37)</f>
        <v>2</v>
      </c>
      <c r="H37" s="110">
        <f t="shared" si="10"/>
        <v>514</v>
      </c>
      <c r="I37" s="110">
        <f t="shared" si="11"/>
        <v>85</v>
      </c>
      <c r="J37" s="110">
        <f t="shared" si="12"/>
        <v>599</v>
      </c>
      <c r="K37" s="109">
        <f t="shared" si="3"/>
        <v>14.2</v>
      </c>
      <c r="L37" s="108">
        <f t="shared" si="4"/>
        <v>8.8000000000000007</v>
      </c>
    </row>
    <row r="38" spans="2:12" ht="14.45" customHeight="1" x14ac:dyDescent="0.15">
      <c r="B38" s="107" t="s">
        <v>86</v>
      </c>
      <c r="C38" s="106"/>
      <c r="D38" s="105">
        <f>SUM('【断面別】自動車交通量(D断面流入)'!D38,'【断面別】自動車交通量(D断面流出)'!D38)</f>
        <v>80</v>
      </c>
      <c r="E38" s="104">
        <f>SUM('【断面別】自動車交通量(D断面流入)'!E38,'【断面別】自動車交通量(D断面流出)'!E38)</f>
        <v>25</v>
      </c>
      <c r="F38" s="104">
        <f>SUM('【断面別】自動車交通量(D断面流入)'!F38,'【断面別】自動車交通量(D断面流出)'!F38)</f>
        <v>7</v>
      </c>
      <c r="G38" s="104">
        <f>SUM('【断面別】自動車交通量(D断面流入)'!G38,'【断面別】自動車交通量(D断面流出)'!G38)</f>
        <v>0</v>
      </c>
      <c r="H38" s="104">
        <f t="shared" si="10"/>
        <v>105</v>
      </c>
      <c r="I38" s="104">
        <f t="shared" si="11"/>
        <v>7</v>
      </c>
      <c r="J38" s="104">
        <f t="shared" si="12"/>
        <v>112</v>
      </c>
      <c r="K38" s="103">
        <f t="shared" si="3"/>
        <v>6.3</v>
      </c>
      <c r="L38" s="102">
        <f t="shared" si="4"/>
        <v>1.6</v>
      </c>
    </row>
    <row r="39" spans="2:12" ht="14.45" customHeight="1" x14ac:dyDescent="0.15">
      <c r="B39" s="101" t="s">
        <v>85</v>
      </c>
      <c r="C39" s="100"/>
      <c r="D39" s="99">
        <f>SUM('【断面別】自動車交通量(D断面流入)'!D39,'【断面別】自動車交通量(D断面流出)'!D39)</f>
        <v>44</v>
      </c>
      <c r="E39" s="98">
        <f>SUM('【断面別】自動車交通量(D断面流入)'!E39,'【断面別】自動車交通量(D断面流出)'!E39)</f>
        <v>25</v>
      </c>
      <c r="F39" s="98">
        <f>SUM('【断面別】自動車交通量(D断面流入)'!F39,'【断面別】自動車交通量(D断面流出)'!F39)</f>
        <v>8</v>
      </c>
      <c r="G39" s="98">
        <f>SUM('【断面別】自動車交通量(D断面流入)'!G39,'【断面別】自動車交通量(D断面流出)'!G39)</f>
        <v>2</v>
      </c>
      <c r="H39" s="98">
        <f t="shared" si="10"/>
        <v>69</v>
      </c>
      <c r="I39" s="98">
        <f t="shared" si="11"/>
        <v>10</v>
      </c>
      <c r="J39" s="98">
        <f t="shared" si="12"/>
        <v>79</v>
      </c>
      <c r="K39" s="97">
        <f t="shared" si="3"/>
        <v>12.7</v>
      </c>
      <c r="L39" s="96">
        <f t="shared" si="4"/>
        <v>1.2</v>
      </c>
    </row>
    <row r="40" spans="2:12" ht="14.45" customHeight="1" x14ac:dyDescent="0.15">
      <c r="B40" s="101" t="s">
        <v>84</v>
      </c>
      <c r="C40" s="100"/>
      <c r="D40" s="99">
        <f>SUM('【断面別】自動車交通量(D断面流入)'!D40,'【断面別】自動車交通量(D断面流出)'!D40)</f>
        <v>88</v>
      </c>
      <c r="E40" s="98">
        <f>SUM('【断面別】自動車交通量(D断面流入)'!E40,'【断面別】自動車交通量(D断面流出)'!E40)</f>
        <v>18</v>
      </c>
      <c r="F40" s="98">
        <f>SUM('【断面別】自動車交通量(D断面流入)'!F40,'【断面別】自動車交通量(D断面流出)'!F40)</f>
        <v>7</v>
      </c>
      <c r="G40" s="98">
        <f>SUM('【断面別】自動車交通量(D断面流入)'!G40,'【断面別】自動車交通量(D断面流出)'!G40)</f>
        <v>1</v>
      </c>
      <c r="H40" s="98">
        <f t="shared" si="10"/>
        <v>106</v>
      </c>
      <c r="I40" s="98">
        <f t="shared" si="11"/>
        <v>8</v>
      </c>
      <c r="J40" s="98">
        <f t="shared" si="12"/>
        <v>114</v>
      </c>
      <c r="K40" s="97">
        <f t="shared" si="3"/>
        <v>7</v>
      </c>
      <c r="L40" s="96">
        <f t="shared" si="4"/>
        <v>1.7</v>
      </c>
    </row>
    <row r="41" spans="2:12" ht="14.45" customHeight="1" x14ac:dyDescent="0.15">
      <c r="B41" s="101" t="s">
        <v>83</v>
      </c>
      <c r="C41" s="100"/>
      <c r="D41" s="99">
        <f>SUM('【断面別】自動車交通量(D断面流入)'!D41,'【断面別】自動車交通量(D断面流出)'!D41)</f>
        <v>82</v>
      </c>
      <c r="E41" s="98">
        <f>SUM('【断面別】自動車交通量(D断面流入)'!E41,'【断面別】自動車交通量(D断面流出)'!E41)</f>
        <v>22</v>
      </c>
      <c r="F41" s="98">
        <f>SUM('【断面別】自動車交通量(D断面流入)'!F41,'【断面別】自動車交通量(D断面流出)'!F41)</f>
        <v>11</v>
      </c>
      <c r="G41" s="98">
        <f>SUM('【断面別】自動車交通量(D断面流入)'!G41,'【断面別】自動車交通量(D断面流出)'!G41)</f>
        <v>0</v>
      </c>
      <c r="H41" s="98">
        <f t="shared" si="10"/>
        <v>104</v>
      </c>
      <c r="I41" s="98">
        <f t="shared" si="11"/>
        <v>11</v>
      </c>
      <c r="J41" s="98">
        <f t="shared" si="12"/>
        <v>115</v>
      </c>
      <c r="K41" s="97">
        <f t="shared" si="3"/>
        <v>9.6</v>
      </c>
      <c r="L41" s="96">
        <f t="shared" si="4"/>
        <v>1.7</v>
      </c>
    </row>
    <row r="42" spans="2:12" ht="14.45" customHeight="1" x14ac:dyDescent="0.15">
      <c r="B42" s="101" t="s">
        <v>82</v>
      </c>
      <c r="C42" s="100"/>
      <c r="D42" s="99">
        <f>SUM('【断面別】自動車交通量(D断面流入)'!D42,'【断面別】自動車交通量(D断面流出)'!D42)</f>
        <v>75</v>
      </c>
      <c r="E42" s="98">
        <f>SUM('【断面別】自動車交通量(D断面流入)'!E42,'【断面別】自動車交通量(D断面流出)'!E42)</f>
        <v>15</v>
      </c>
      <c r="F42" s="98">
        <f>SUM('【断面別】自動車交通量(D断面流入)'!F42,'【断面別】自動車交通量(D断面流出)'!F42)</f>
        <v>8</v>
      </c>
      <c r="G42" s="98">
        <f>SUM('【断面別】自動車交通量(D断面流入)'!G42,'【断面別】自動車交通量(D断面流出)'!G42)</f>
        <v>1</v>
      </c>
      <c r="H42" s="98">
        <f t="shared" si="10"/>
        <v>90</v>
      </c>
      <c r="I42" s="98">
        <f t="shared" si="11"/>
        <v>9</v>
      </c>
      <c r="J42" s="98">
        <f t="shared" si="12"/>
        <v>99</v>
      </c>
      <c r="K42" s="97">
        <f t="shared" si="3"/>
        <v>9.1</v>
      </c>
      <c r="L42" s="96">
        <f t="shared" si="4"/>
        <v>1.5</v>
      </c>
    </row>
    <row r="43" spans="2:12" ht="14.45" customHeight="1" x14ac:dyDescent="0.15">
      <c r="B43" s="95" t="s">
        <v>201</v>
      </c>
      <c r="C43" s="94"/>
      <c r="D43" s="93">
        <f>SUM('【断面別】自動車交通量(D断面流入)'!D43,'【断面別】自動車交通量(D断面流出)'!D43)</f>
        <v>89</v>
      </c>
      <c r="E43" s="92">
        <f>SUM('【断面別】自動車交通量(D断面流入)'!E43,'【断面別】自動車交通量(D断面流出)'!E43)</f>
        <v>21</v>
      </c>
      <c r="F43" s="92">
        <f>SUM('【断面別】自動車交通量(D断面流入)'!F43,'【断面別】自動車交通量(D断面流出)'!F43)</f>
        <v>6</v>
      </c>
      <c r="G43" s="92">
        <f>SUM('【断面別】自動車交通量(D断面流入)'!G43,'【断面別】自動車交通量(D断面流出)'!G43)</f>
        <v>1</v>
      </c>
      <c r="H43" s="92">
        <f t="shared" si="10"/>
        <v>110</v>
      </c>
      <c r="I43" s="92">
        <f t="shared" si="11"/>
        <v>7</v>
      </c>
      <c r="J43" s="92">
        <f t="shared" si="12"/>
        <v>117</v>
      </c>
      <c r="K43" s="91">
        <f t="shared" si="3"/>
        <v>6</v>
      </c>
      <c r="L43" s="90">
        <f t="shared" si="4"/>
        <v>1.7</v>
      </c>
    </row>
    <row r="44" spans="2:12" ht="14.45" customHeight="1" thickBot="1" x14ac:dyDescent="0.2">
      <c r="B44" s="89" t="s">
        <v>80</v>
      </c>
      <c r="C44" s="88"/>
      <c r="D44" s="87">
        <f t="shared" ref="D44:J44" si="13">SUBTOTAL(9,D38:D43)</f>
        <v>458</v>
      </c>
      <c r="E44" s="86">
        <f t="shared" si="13"/>
        <v>126</v>
      </c>
      <c r="F44" s="86">
        <f t="shared" si="13"/>
        <v>47</v>
      </c>
      <c r="G44" s="86">
        <f t="shared" si="13"/>
        <v>5</v>
      </c>
      <c r="H44" s="86">
        <f t="shared" si="13"/>
        <v>584</v>
      </c>
      <c r="I44" s="86">
        <f t="shared" si="13"/>
        <v>52</v>
      </c>
      <c r="J44" s="86">
        <f t="shared" si="13"/>
        <v>636</v>
      </c>
      <c r="K44" s="85">
        <f t="shared" si="3"/>
        <v>8.1999999999999993</v>
      </c>
      <c r="L44" s="84">
        <f t="shared" si="4"/>
        <v>9.3000000000000007</v>
      </c>
    </row>
    <row r="45" spans="2:12" ht="14.45" customHeight="1" thickTop="1" x14ac:dyDescent="0.15">
      <c r="B45" s="107" t="s">
        <v>79</v>
      </c>
      <c r="C45" s="106"/>
      <c r="D45" s="105">
        <f>SUM('【断面別】自動車交通量(D断面流入)'!D45,'【断面別】自動車交通量(D断面流出)'!D45)</f>
        <v>107</v>
      </c>
      <c r="E45" s="104">
        <f>SUM('【断面別】自動車交通量(D断面流入)'!E45,'【断面別】自動車交通量(D断面流出)'!E45)</f>
        <v>19</v>
      </c>
      <c r="F45" s="104">
        <f>SUM('【断面別】自動車交通量(D断面流入)'!F45,'【断面別】自動車交通量(D断面流出)'!F45)</f>
        <v>10</v>
      </c>
      <c r="G45" s="104">
        <f>SUM('【断面別】自動車交通量(D断面流入)'!G45,'【断面別】自動車交通量(D断面流出)'!G45)</f>
        <v>0</v>
      </c>
      <c r="H45" s="104">
        <f t="shared" ref="H45:H50" si="14">SUM(D45:E45)</f>
        <v>126</v>
      </c>
      <c r="I45" s="104">
        <f t="shared" ref="I45:I50" si="15">SUM(F45:G45)</f>
        <v>10</v>
      </c>
      <c r="J45" s="104">
        <f t="shared" ref="J45:J50" si="16">SUM(H45:I45)</f>
        <v>136</v>
      </c>
      <c r="K45" s="103">
        <f t="shared" si="3"/>
        <v>7.4</v>
      </c>
      <c r="L45" s="102">
        <f t="shared" si="4"/>
        <v>2</v>
      </c>
    </row>
    <row r="46" spans="2:12" ht="14.45" customHeight="1" x14ac:dyDescent="0.15">
      <c r="B46" s="101" t="s">
        <v>78</v>
      </c>
      <c r="C46" s="100"/>
      <c r="D46" s="99">
        <f>SUM('【断面別】自動車交通量(D断面流入)'!D46,'【断面別】自動車交通量(D断面流出)'!D46)</f>
        <v>85</v>
      </c>
      <c r="E46" s="98">
        <f>SUM('【断面別】自動車交通量(D断面流入)'!E46,'【断面別】自動車交通量(D断面流出)'!E46)</f>
        <v>19</v>
      </c>
      <c r="F46" s="98">
        <f>SUM('【断面別】自動車交通量(D断面流入)'!F46,'【断面別】自動車交通量(D断面流出)'!F46)</f>
        <v>6</v>
      </c>
      <c r="G46" s="98">
        <f>SUM('【断面別】自動車交通量(D断面流入)'!G46,'【断面別】自動車交通量(D断面流出)'!G46)</f>
        <v>1</v>
      </c>
      <c r="H46" s="98">
        <f t="shared" si="14"/>
        <v>104</v>
      </c>
      <c r="I46" s="98">
        <f t="shared" si="15"/>
        <v>7</v>
      </c>
      <c r="J46" s="98">
        <f t="shared" si="16"/>
        <v>111</v>
      </c>
      <c r="K46" s="97">
        <f t="shared" si="3"/>
        <v>6.3</v>
      </c>
      <c r="L46" s="96">
        <f t="shared" si="4"/>
        <v>1.6</v>
      </c>
    </row>
    <row r="47" spans="2:12" ht="14.45" customHeight="1" x14ac:dyDescent="0.15">
      <c r="B47" s="101" t="s">
        <v>77</v>
      </c>
      <c r="C47" s="100"/>
      <c r="D47" s="99">
        <f>SUM('【断面別】自動車交通量(D断面流入)'!D47,'【断面別】自動車交通量(D断面流出)'!D47)</f>
        <v>100</v>
      </c>
      <c r="E47" s="98">
        <f>SUM('【断面別】自動車交通量(D断面流入)'!E47,'【断面別】自動車交通量(D断面流出)'!E47)</f>
        <v>18</v>
      </c>
      <c r="F47" s="98">
        <f>SUM('【断面別】自動車交通量(D断面流入)'!F47,'【断面別】自動車交通量(D断面流出)'!F47)</f>
        <v>3</v>
      </c>
      <c r="G47" s="98">
        <f>SUM('【断面別】自動車交通量(D断面流入)'!G47,'【断面別】自動車交通量(D断面流出)'!G47)</f>
        <v>0</v>
      </c>
      <c r="H47" s="98">
        <f t="shared" si="14"/>
        <v>118</v>
      </c>
      <c r="I47" s="98">
        <f t="shared" si="15"/>
        <v>3</v>
      </c>
      <c r="J47" s="98">
        <f t="shared" si="16"/>
        <v>121</v>
      </c>
      <c r="K47" s="97">
        <f t="shared" si="3"/>
        <v>2.5</v>
      </c>
      <c r="L47" s="96">
        <f t="shared" si="4"/>
        <v>1.8</v>
      </c>
    </row>
    <row r="48" spans="2:12" ht="14.45" customHeight="1" x14ac:dyDescent="0.15">
      <c r="B48" s="101" t="s">
        <v>76</v>
      </c>
      <c r="C48" s="100"/>
      <c r="D48" s="99">
        <f>SUM('【断面別】自動車交通量(D断面流入)'!D48,'【断面別】自動車交通量(D断面流出)'!D48)</f>
        <v>91</v>
      </c>
      <c r="E48" s="98">
        <f>SUM('【断面別】自動車交通量(D断面流入)'!E48,'【断面別】自動車交通量(D断面流出)'!E48)</f>
        <v>15</v>
      </c>
      <c r="F48" s="98">
        <f>SUM('【断面別】自動車交通量(D断面流入)'!F48,'【断面別】自動車交通量(D断面流出)'!F48)</f>
        <v>10</v>
      </c>
      <c r="G48" s="98">
        <f>SUM('【断面別】自動車交通量(D断面流入)'!G48,'【断面別】自動車交通量(D断面流出)'!G48)</f>
        <v>2</v>
      </c>
      <c r="H48" s="98">
        <f t="shared" si="14"/>
        <v>106</v>
      </c>
      <c r="I48" s="98">
        <f t="shared" si="15"/>
        <v>12</v>
      </c>
      <c r="J48" s="98">
        <f t="shared" si="16"/>
        <v>118</v>
      </c>
      <c r="K48" s="97">
        <f t="shared" si="3"/>
        <v>10.199999999999999</v>
      </c>
      <c r="L48" s="96">
        <f t="shared" si="4"/>
        <v>1.7</v>
      </c>
    </row>
    <row r="49" spans="2:13" ht="14.45" customHeight="1" x14ac:dyDescent="0.15">
      <c r="B49" s="101" t="s">
        <v>75</v>
      </c>
      <c r="C49" s="100"/>
      <c r="D49" s="99">
        <f>SUM('【断面別】自動車交通量(D断面流入)'!D49,'【断面別】自動車交通量(D断面流出)'!D49)</f>
        <v>71</v>
      </c>
      <c r="E49" s="98">
        <f>SUM('【断面別】自動車交通量(D断面流入)'!E49,'【断面別】自動車交通量(D断面流出)'!E49)</f>
        <v>15</v>
      </c>
      <c r="F49" s="98">
        <f>SUM('【断面別】自動車交通量(D断面流入)'!F49,'【断面別】自動車交通量(D断面流出)'!F49)</f>
        <v>5</v>
      </c>
      <c r="G49" s="98">
        <f>SUM('【断面別】自動車交通量(D断面流入)'!G49,'【断面別】自動車交通量(D断面流出)'!G49)</f>
        <v>0</v>
      </c>
      <c r="H49" s="98">
        <f t="shared" si="14"/>
        <v>86</v>
      </c>
      <c r="I49" s="98">
        <f t="shared" si="15"/>
        <v>5</v>
      </c>
      <c r="J49" s="98">
        <f t="shared" si="16"/>
        <v>91</v>
      </c>
      <c r="K49" s="97">
        <f t="shared" si="3"/>
        <v>5.5</v>
      </c>
      <c r="L49" s="96">
        <f t="shared" si="4"/>
        <v>1.3</v>
      </c>
    </row>
    <row r="50" spans="2:13" ht="14.45" customHeight="1" x14ac:dyDescent="0.15">
      <c r="B50" s="95" t="s">
        <v>200</v>
      </c>
      <c r="C50" s="94"/>
      <c r="D50" s="93">
        <f>SUM('【断面別】自動車交通量(D断面流入)'!D50,'【断面別】自動車交通量(D断面流出)'!D50)</f>
        <v>76</v>
      </c>
      <c r="E50" s="92">
        <f>SUM('【断面別】自動車交通量(D断面流入)'!E50,'【断面別】自動車交通量(D断面流出)'!E50)</f>
        <v>9</v>
      </c>
      <c r="F50" s="92">
        <f>SUM('【断面別】自動車交通量(D断面流入)'!F50,'【断面別】自動車交通量(D断面流出)'!F50)</f>
        <v>4</v>
      </c>
      <c r="G50" s="92">
        <f>SUM('【断面別】自動車交通量(D断面流入)'!G50,'【断面別】自動車交通量(D断面流出)'!G50)</f>
        <v>0</v>
      </c>
      <c r="H50" s="92">
        <f t="shared" si="14"/>
        <v>85</v>
      </c>
      <c r="I50" s="92">
        <f t="shared" si="15"/>
        <v>4</v>
      </c>
      <c r="J50" s="92">
        <f t="shared" si="16"/>
        <v>89</v>
      </c>
      <c r="K50" s="91">
        <f t="shared" si="3"/>
        <v>4.5</v>
      </c>
      <c r="L50" s="90">
        <f t="shared" si="4"/>
        <v>1.3</v>
      </c>
    </row>
    <row r="51" spans="2:13" ht="14.45" customHeight="1" thickBot="1" x14ac:dyDescent="0.2">
      <c r="B51" s="89" t="s">
        <v>73</v>
      </c>
      <c r="C51" s="88"/>
      <c r="D51" s="87">
        <f t="shared" ref="D51:J51" si="17">SUBTOTAL(9,D45:D50)</f>
        <v>530</v>
      </c>
      <c r="E51" s="86">
        <f t="shared" si="17"/>
        <v>95</v>
      </c>
      <c r="F51" s="86">
        <f t="shared" si="17"/>
        <v>38</v>
      </c>
      <c r="G51" s="86">
        <f t="shared" si="17"/>
        <v>3</v>
      </c>
      <c r="H51" s="86">
        <f t="shared" si="17"/>
        <v>625</v>
      </c>
      <c r="I51" s="86">
        <f t="shared" si="17"/>
        <v>41</v>
      </c>
      <c r="J51" s="86">
        <f t="shared" si="17"/>
        <v>666</v>
      </c>
      <c r="K51" s="85">
        <f t="shared" si="3"/>
        <v>6.2</v>
      </c>
      <c r="L51" s="84">
        <f t="shared" si="4"/>
        <v>9.8000000000000007</v>
      </c>
    </row>
    <row r="52" spans="2:13" ht="14.45" customHeight="1" thickTop="1" x14ac:dyDescent="0.15">
      <c r="B52" s="83" t="s">
        <v>13</v>
      </c>
      <c r="C52" s="82"/>
      <c r="D52" s="81">
        <f t="shared" ref="D52:J52" si="18">SUBTOTAL(9,D16:D51)</f>
        <v>4674</v>
      </c>
      <c r="E52" s="80">
        <f t="shared" si="18"/>
        <v>1175</v>
      </c>
      <c r="F52" s="80">
        <f t="shared" si="18"/>
        <v>913</v>
      </c>
      <c r="G52" s="80">
        <f t="shared" si="18"/>
        <v>48</v>
      </c>
      <c r="H52" s="80">
        <f t="shared" si="18"/>
        <v>5849</v>
      </c>
      <c r="I52" s="80">
        <f t="shared" si="18"/>
        <v>961</v>
      </c>
      <c r="J52" s="80">
        <f t="shared" si="18"/>
        <v>6810</v>
      </c>
      <c r="K52" s="79">
        <f t="shared" si="3"/>
        <v>14.1</v>
      </c>
      <c r="L52" s="78">
        <f t="shared" si="4"/>
        <v>100</v>
      </c>
    </row>
    <row r="53" spans="2:13" ht="15" customHeight="1" x14ac:dyDescent="0.15">
      <c r="B53" s="77"/>
      <c r="C53" s="77"/>
      <c r="D53" s="76"/>
      <c r="E53" s="76"/>
      <c r="F53" s="76"/>
      <c r="G53" s="76"/>
      <c r="H53" s="76"/>
      <c r="I53" s="76"/>
      <c r="J53" s="76"/>
      <c r="K53" s="75"/>
      <c r="L53" s="75"/>
    </row>
    <row r="54" spans="2:13" ht="16.5" customHeight="1" x14ac:dyDescent="0.15">
      <c r="B54" s="74"/>
      <c r="C54" s="73"/>
      <c r="D54" s="73"/>
      <c r="E54" s="73"/>
      <c r="F54" s="73"/>
      <c r="G54" s="73"/>
      <c r="H54" s="73"/>
      <c r="I54" s="73"/>
      <c r="J54" s="73"/>
      <c r="K54" s="73"/>
      <c r="L54" s="73"/>
      <c r="M54" s="73"/>
    </row>
  </sheetData>
  <mergeCells count="2">
    <mergeCell ref="G4:G10"/>
    <mergeCell ref="D14:L14"/>
  </mergeCells>
  <phoneticPr fontId="1"/>
  <printOptions horizontalCentered="1"/>
  <pageMargins left="0.78740157480314965" right="0.78740157480314965" top="0.78740157480314965" bottom="0.70866141732283472" header="0.31496062992125984" footer="0.31496062992125984"/>
  <pageSetup paperSize="9" orientation="portrait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AE133"/>
  <sheetViews>
    <sheetView showGridLines="0" zoomScaleNormal="100" zoomScaleSheetLayoutView="100" workbookViewId="0">
      <selection activeCell="D11" sqref="D11"/>
    </sheetView>
  </sheetViews>
  <sheetFormatPr defaultRowHeight="12" x14ac:dyDescent="0.15"/>
  <cols>
    <col min="1" max="1" width="1.25" style="6" customWidth="1"/>
    <col min="2" max="17" width="5.5" style="6" customWidth="1"/>
    <col min="18" max="25" width="4.875" style="6" customWidth="1"/>
    <col min="26" max="26" width="5.375" style="6" customWidth="1"/>
    <col min="27" max="44" width="5.625" style="6" customWidth="1"/>
    <col min="45" max="16384" width="9" style="6"/>
  </cols>
  <sheetData>
    <row r="1" spans="2:17" ht="12.75" customHeight="1" x14ac:dyDescent="0.15"/>
    <row r="2" spans="2:17" ht="14.25" x14ac:dyDescent="0.15">
      <c r="B2" s="32" t="s">
        <v>8</v>
      </c>
      <c r="C2" s="7"/>
      <c r="D2" s="7"/>
      <c r="E2" s="7"/>
      <c r="F2" s="7"/>
      <c r="G2" s="10"/>
      <c r="H2" s="10"/>
      <c r="J2" s="35"/>
      <c r="K2" s="38"/>
      <c r="L2" s="2"/>
      <c r="M2" s="2"/>
      <c r="N2" s="2"/>
      <c r="O2" s="2"/>
      <c r="P2" s="2"/>
      <c r="Q2" s="34"/>
    </row>
    <row r="3" spans="2:17" x14ac:dyDescent="0.15">
      <c r="B3" s="7"/>
      <c r="C3" s="7"/>
      <c r="D3" s="7"/>
      <c r="E3" s="7"/>
      <c r="F3" s="7"/>
      <c r="G3" s="7"/>
      <c r="H3" s="7"/>
      <c r="J3" s="33"/>
      <c r="K3" s="7"/>
      <c r="L3" s="7"/>
      <c r="M3" s="7"/>
      <c r="N3" s="7"/>
      <c r="O3" s="7"/>
      <c r="P3" s="7"/>
      <c r="Q3" s="8"/>
    </row>
    <row r="4" spans="2:17" x14ac:dyDescent="0.15">
      <c r="B4" s="7"/>
      <c r="C4" s="7"/>
      <c r="D4" s="7"/>
      <c r="E4" s="7"/>
      <c r="F4" s="7"/>
      <c r="G4" s="7"/>
      <c r="H4" s="7"/>
      <c r="J4" s="33"/>
      <c r="K4" s="7"/>
      <c r="L4" s="7"/>
      <c r="M4" s="7"/>
      <c r="N4" s="7"/>
      <c r="O4" s="7"/>
      <c r="P4" s="7"/>
      <c r="Q4" s="8"/>
    </row>
    <row r="5" spans="2:17" x14ac:dyDescent="0.15">
      <c r="B5" s="7"/>
      <c r="C5" s="7"/>
      <c r="D5" s="7"/>
      <c r="E5" s="7"/>
      <c r="F5" s="7"/>
      <c r="G5" s="7"/>
      <c r="H5" s="7"/>
      <c r="J5" s="245" t="s">
        <v>7</v>
      </c>
      <c r="K5" s="7"/>
      <c r="L5" s="7"/>
      <c r="M5" s="7"/>
      <c r="N5" s="7"/>
      <c r="O5" s="7"/>
      <c r="P5" s="7"/>
      <c r="Q5" s="8"/>
    </row>
    <row r="6" spans="2:17" x14ac:dyDescent="0.15">
      <c r="B6" s="48" t="s">
        <v>3</v>
      </c>
      <c r="C6" s="48"/>
      <c r="D6" s="48" t="s">
        <v>28</v>
      </c>
      <c r="E6" s="48"/>
      <c r="F6" s="48"/>
      <c r="G6" s="49"/>
      <c r="H6" s="7"/>
      <c r="J6" s="245"/>
      <c r="K6" s="7"/>
      <c r="L6" s="7"/>
      <c r="M6" s="7"/>
      <c r="N6" s="7"/>
      <c r="O6" s="7"/>
      <c r="P6" s="7"/>
      <c r="Q6" s="8"/>
    </row>
    <row r="7" spans="2:17" x14ac:dyDescent="0.15">
      <c r="B7" s="48"/>
      <c r="C7" s="48"/>
      <c r="D7" s="48" t="s">
        <v>29</v>
      </c>
      <c r="E7" s="48"/>
      <c r="F7" s="48"/>
      <c r="G7" s="49"/>
      <c r="H7" s="7"/>
      <c r="J7" s="245"/>
      <c r="K7" s="7"/>
      <c r="L7" s="7"/>
      <c r="M7" s="7"/>
      <c r="N7" s="7"/>
      <c r="O7" s="7"/>
      <c r="P7" s="7"/>
      <c r="Q7" s="8"/>
    </row>
    <row r="8" spans="2:17" x14ac:dyDescent="0.15">
      <c r="B8" s="48"/>
      <c r="C8" s="48"/>
      <c r="D8" s="48"/>
      <c r="E8" s="48"/>
      <c r="F8" s="48"/>
      <c r="G8" s="48"/>
      <c r="H8" s="7"/>
      <c r="J8" s="245"/>
      <c r="K8" s="7"/>
      <c r="L8" s="7"/>
      <c r="M8" s="7"/>
      <c r="N8" s="7"/>
      <c r="O8" s="7"/>
      <c r="P8" s="7"/>
      <c r="Q8" s="8"/>
    </row>
    <row r="9" spans="2:17" x14ac:dyDescent="0.15">
      <c r="F9" s="48"/>
      <c r="G9" s="49"/>
      <c r="H9" s="7"/>
      <c r="J9" s="245"/>
      <c r="K9" s="7"/>
      <c r="L9" s="7"/>
      <c r="M9" s="7"/>
      <c r="N9" s="7"/>
      <c r="O9" s="7"/>
      <c r="P9" s="7"/>
      <c r="Q9" s="8"/>
    </row>
    <row r="10" spans="2:17" x14ac:dyDescent="0.15">
      <c r="B10" s="48" t="s">
        <v>4</v>
      </c>
      <c r="C10" s="48"/>
      <c r="D10" s="48" t="s">
        <v>239</v>
      </c>
      <c r="E10" s="48"/>
      <c r="F10" s="48"/>
      <c r="G10" s="49"/>
      <c r="H10" s="7"/>
      <c r="J10" s="245"/>
      <c r="K10" s="7"/>
      <c r="L10" s="7"/>
      <c r="M10" s="7"/>
      <c r="N10" s="7"/>
      <c r="O10" s="7"/>
      <c r="P10" s="7"/>
      <c r="Q10" s="8"/>
    </row>
    <row r="11" spans="2:17" x14ac:dyDescent="0.15">
      <c r="B11" s="48"/>
      <c r="C11" s="48"/>
      <c r="D11" s="48" t="s">
        <v>26</v>
      </c>
      <c r="E11" s="48"/>
      <c r="F11" s="48"/>
      <c r="G11" s="49"/>
      <c r="H11" s="7"/>
      <c r="J11" s="245"/>
      <c r="K11" s="7"/>
      <c r="L11" s="7"/>
      <c r="M11" s="7"/>
      <c r="N11" s="7"/>
      <c r="O11" s="7"/>
      <c r="P11" s="7"/>
      <c r="Q11" s="8"/>
    </row>
    <row r="12" spans="2:17" x14ac:dyDescent="0.15">
      <c r="B12" s="49"/>
      <c r="C12" s="48"/>
      <c r="D12" s="50"/>
      <c r="E12" s="48"/>
      <c r="F12" s="48"/>
      <c r="G12" s="49"/>
      <c r="H12" s="7"/>
      <c r="J12" s="245"/>
      <c r="K12" s="7"/>
      <c r="L12" s="7"/>
      <c r="M12" s="7"/>
      <c r="N12" s="7"/>
      <c r="O12" s="7"/>
      <c r="P12" s="7"/>
      <c r="Q12" s="8"/>
    </row>
    <row r="13" spans="2:17" ht="12" customHeight="1" x14ac:dyDescent="0.15">
      <c r="E13" s="48"/>
      <c r="F13" s="48"/>
      <c r="G13" s="48"/>
      <c r="J13" s="245"/>
      <c r="K13" s="7"/>
      <c r="L13" s="7"/>
      <c r="M13" s="7"/>
      <c r="N13" s="7"/>
      <c r="O13" s="7"/>
      <c r="P13" s="7"/>
      <c r="Q13" s="8"/>
    </row>
    <row r="14" spans="2:17" ht="12" customHeight="1" x14ac:dyDescent="0.15">
      <c r="B14" s="48" t="s">
        <v>5</v>
      </c>
      <c r="C14" s="48"/>
      <c r="D14" s="48" t="s">
        <v>27</v>
      </c>
      <c r="J14" s="33"/>
      <c r="K14" s="7"/>
      <c r="L14" s="7"/>
      <c r="M14" s="7"/>
      <c r="N14" s="7"/>
      <c r="O14" s="7"/>
      <c r="P14" s="7"/>
      <c r="Q14" s="8"/>
    </row>
    <row r="15" spans="2:17" ht="12" customHeight="1" x14ac:dyDescent="0.15">
      <c r="J15" s="33"/>
      <c r="K15" s="7"/>
      <c r="L15" s="7"/>
      <c r="M15" s="7"/>
      <c r="N15" s="7"/>
      <c r="O15" s="7"/>
      <c r="P15" s="7"/>
      <c r="Q15" s="8"/>
    </row>
    <row r="16" spans="2:17" ht="12" customHeight="1" x14ac:dyDescent="0.15">
      <c r="J16" s="36"/>
      <c r="K16" s="4"/>
      <c r="L16" s="4"/>
      <c r="M16" s="4"/>
      <c r="N16" s="4"/>
      <c r="O16" s="4"/>
      <c r="P16" s="4"/>
      <c r="Q16" s="9"/>
    </row>
    <row r="17" spans="3:31" ht="12" customHeight="1" x14ac:dyDescent="0.15">
      <c r="C17" s="37"/>
      <c r="N17" s="37"/>
    </row>
    <row r="18" spans="3:31" ht="15" customHeight="1" x14ac:dyDescent="0.15">
      <c r="C18" s="37"/>
      <c r="N18" s="37"/>
      <c r="Q18" s="62" t="s">
        <v>9</v>
      </c>
      <c r="R18" s="48"/>
    </row>
    <row r="19" spans="3:31" ht="10.5" customHeight="1" x14ac:dyDescent="0.15"/>
    <row r="20" spans="3:31" ht="10.5" customHeight="1" x14ac:dyDescent="0.15"/>
    <row r="21" spans="3:31" ht="10.5" customHeight="1" x14ac:dyDescent="0.15"/>
    <row r="22" spans="3:31" ht="10.5" customHeight="1" x14ac:dyDescent="0.15"/>
    <row r="23" spans="3:31" ht="10.5" customHeight="1" x14ac:dyDescent="0.15"/>
    <row r="24" spans="3:31" ht="10.5" customHeight="1" x14ac:dyDescent="0.15"/>
    <row r="25" spans="3:31" ht="10.5" customHeight="1" x14ac:dyDescent="0.15"/>
    <row r="26" spans="3:31" ht="10.5" customHeight="1" x14ac:dyDescent="0.15">
      <c r="S26" s="6" t="s">
        <v>12</v>
      </c>
    </row>
    <row r="27" spans="3:31" ht="10.5" customHeight="1" x14ac:dyDescent="0.15"/>
    <row r="28" spans="3:31" ht="10.5" customHeight="1" x14ac:dyDescent="0.15"/>
    <row r="29" spans="3:31" ht="10.5" customHeight="1" x14ac:dyDescent="0.15"/>
    <row r="30" spans="3:31" ht="10.5" customHeight="1" x14ac:dyDescent="0.15"/>
    <row r="31" spans="3:31" ht="10.5" customHeight="1" x14ac:dyDescent="0.15">
      <c r="AE31" s="6" t="s">
        <v>11</v>
      </c>
    </row>
    <row r="32" spans="3:31" ht="10.5" customHeight="1" x14ac:dyDescent="0.15"/>
    <row r="33" spans="1:19" ht="10.5" customHeight="1" x14ac:dyDescent="0.15"/>
    <row r="34" spans="1:19" ht="10.5" customHeight="1" x14ac:dyDescent="0.15"/>
    <row r="35" spans="1:19" ht="10.5" customHeight="1" x14ac:dyDescent="0.15"/>
    <row r="36" spans="1:19" ht="10.5" customHeight="1" x14ac:dyDescent="0.15"/>
    <row r="37" spans="1:19" ht="10.5" customHeight="1" x14ac:dyDescent="0.15"/>
    <row r="38" spans="1:19" ht="10.5" customHeight="1" x14ac:dyDescent="0.15"/>
    <row r="39" spans="1:19" ht="10.5" customHeight="1" x14ac:dyDescent="0.15"/>
    <row r="40" spans="1:19" ht="10.5" customHeight="1" x14ac:dyDescent="0.15"/>
    <row r="41" spans="1:19" ht="10.5" customHeight="1" x14ac:dyDescent="0.15"/>
    <row r="42" spans="1:19" ht="10.5" customHeight="1" x14ac:dyDescent="0.15"/>
    <row r="43" spans="1:19" ht="37.5" customHeight="1" x14ac:dyDescent="0.15">
      <c r="A43" s="41"/>
      <c r="B43" s="246" t="str">
        <f>E71</f>
        <v>(1)</v>
      </c>
      <c r="C43" s="246"/>
      <c r="D43" s="246"/>
      <c r="E43" s="246"/>
      <c r="F43" s="246"/>
      <c r="G43" s="246"/>
      <c r="H43" s="246"/>
      <c r="I43" s="246"/>
      <c r="J43" s="246" t="str">
        <f>E87</f>
        <v>(2)</v>
      </c>
      <c r="K43" s="246"/>
      <c r="L43" s="246"/>
      <c r="M43" s="246"/>
      <c r="N43" s="246"/>
      <c r="O43" s="246"/>
      <c r="P43" s="246"/>
      <c r="Q43" s="246"/>
      <c r="R43" s="56"/>
      <c r="S43" s="56"/>
    </row>
    <row r="44" spans="1:19" ht="7.5" customHeight="1" x14ac:dyDescent="0.15"/>
    <row r="45" spans="1:19" ht="10.5" customHeight="1" x14ac:dyDescent="0.15"/>
    <row r="46" spans="1:19" ht="10.5" customHeight="1" x14ac:dyDescent="0.15"/>
    <row r="47" spans="1:19" ht="10.5" customHeight="1" x14ac:dyDescent="0.15"/>
    <row r="48" spans="1:19" ht="10.5" customHeight="1" x14ac:dyDescent="0.15"/>
    <row r="49" ht="10.5" customHeight="1" x14ac:dyDescent="0.15"/>
    <row r="50" ht="10.5" customHeight="1" x14ac:dyDescent="0.15"/>
    <row r="51" ht="10.5" customHeight="1" x14ac:dyDescent="0.15"/>
    <row r="52" ht="10.5" customHeight="1" x14ac:dyDescent="0.15"/>
    <row r="53" ht="10.5" customHeight="1" x14ac:dyDescent="0.15"/>
    <row r="54" ht="10.5" customHeight="1" x14ac:dyDescent="0.15"/>
    <row r="55" ht="10.5" customHeight="1" x14ac:dyDescent="0.15"/>
    <row r="56" ht="10.5" customHeight="1" x14ac:dyDescent="0.15"/>
    <row r="57" ht="10.5" customHeight="1" x14ac:dyDescent="0.15"/>
    <row r="58" ht="10.5" customHeight="1" x14ac:dyDescent="0.15"/>
    <row r="59" ht="10.5" customHeight="1" x14ac:dyDescent="0.15"/>
    <row r="60" ht="10.5" customHeight="1" x14ac:dyDescent="0.15"/>
    <row r="61" ht="10.5" customHeight="1" x14ac:dyDescent="0.15"/>
    <row r="62" ht="10.5" customHeight="1" x14ac:dyDescent="0.15"/>
    <row r="63" ht="10.5" customHeight="1" x14ac:dyDescent="0.15"/>
    <row r="64" ht="10.5" customHeight="1" x14ac:dyDescent="0.15"/>
    <row r="65" spans="2:27" ht="10.5" customHeight="1" x14ac:dyDescent="0.15"/>
    <row r="66" spans="2:27" ht="10.5" customHeight="1" x14ac:dyDescent="0.15"/>
    <row r="67" spans="2:27" ht="10.5" customHeight="1" x14ac:dyDescent="0.15"/>
    <row r="68" spans="2:27" ht="10.5" customHeight="1" x14ac:dyDescent="0.15"/>
    <row r="69" spans="2:27" ht="37.5" customHeight="1" x14ac:dyDescent="0.15">
      <c r="B69" s="246" t="str">
        <f>E103</f>
        <v>(3)</v>
      </c>
      <c r="C69" s="246"/>
      <c r="D69" s="246"/>
      <c r="E69" s="246"/>
      <c r="F69" s="246"/>
      <c r="G69" s="246"/>
      <c r="H69" s="246"/>
      <c r="I69" s="246"/>
      <c r="J69" s="246" t="str">
        <f>E119</f>
        <v>(4)</v>
      </c>
      <c r="K69" s="246"/>
      <c r="L69" s="246"/>
      <c r="M69" s="246"/>
      <c r="N69" s="246"/>
      <c r="O69" s="246"/>
      <c r="P69" s="246"/>
      <c r="Q69" s="246"/>
      <c r="R69" s="56"/>
      <c r="S69" s="56"/>
      <c r="T69" s="39"/>
    </row>
    <row r="70" spans="2:27" ht="12" customHeight="1" x14ac:dyDescent="0.15"/>
    <row r="71" spans="2:27" ht="13.5" customHeight="1" x14ac:dyDescent="0.15">
      <c r="B71" s="1"/>
      <c r="C71" s="2"/>
      <c r="D71" s="30" t="s">
        <v>0</v>
      </c>
      <c r="E71" s="52" t="s">
        <v>14</v>
      </c>
      <c r="F71" s="53"/>
      <c r="G71" s="53"/>
      <c r="H71" s="53"/>
      <c r="I71" s="53"/>
      <c r="J71" s="53"/>
      <c r="K71" s="53"/>
      <c r="L71" s="53"/>
      <c r="M71" s="54"/>
      <c r="N71" s="55"/>
      <c r="O71" s="55"/>
      <c r="P71" s="55"/>
      <c r="Q71" s="55"/>
      <c r="R71" s="55"/>
      <c r="S71" s="55"/>
      <c r="T71" s="55"/>
      <c r="U71" s="244"/>
      <c r="V71" s="244"/>
      <c r="W71" s="244"/>
      <c r="X71" s="244"/>
      <c r="Y71" s="244"/>
      <c r="Z71" s="244"/>
      <c r="AA71" s="244"/>
    </row>
    <row r="72" spans="2:27" ht="48" x14ac:dyDescent="0.15">
      <c r="B72" s="3" t="s">
        <v>1</v>
      </c>
      <c r="C72" s="4"/>
      <c r="D72" s="31" t="s">
        <v>2</v>
      </c>
      <c r="E72" s="40" t="s">
        <v>18</v>
      </c>
      <c r="F72" s="11" t="s">
        <v>19</v>
      </c>
      <c r="G72" s="11" t="s">
        <v>20</v>
      </c>
      <c r="H72" s="11" t="s">
        <v>10</v>
      </c>
      <c r="I72" s="11" t="s">
        <v>21</v>
      </c>
      <c r="J72" s="11" t="s">
        <v>22</v>
      </c>
      <c r="K72" s="11" t="s">
        <v>23</v>
      </c>
      <c r="L72" s="11" t="s">
        <v>24</v>
      </c>
      <c r="M72" s="58" t="s">
        <v>25</v>
      </c>
      <c r="N72" s="42"/>
      <c r="O72" s="42"/>
      <c r="P72" s="42"/>
      <c r="Q72" s="42"/>
      <c r="R72" s="42"/>
      <c r="S72" s="42"/>
      <c r="T72" s="57"/>
      <c r="U72" s="57"/>
      <c r="V72" s="57"/>
      <c r="W72" s="42"/>
      <c r="X72" s="42"/>
      <c r="Y72" s="42"/>
      <c r="Z72" s="57"/>
      <c r="AA72" s="57"/>
    </row>
    <row r="73" spans="2:27" ht="13.5" customHeight="1" x14ac:dyDescent="0.15">
      <c r="B73" s="12">
        <v>0.29166666666666669</v>
      </c>
      <c r="C73" s="13" t="s">
        <v>6</v>
      </c>
      <c r="D73" s="14">
        <v>0.33333333333333331</v>
      </c>
      <c r="E73" s="27">
        <v>24</v>
      </c>
      <c r="F73" s="23">
        <v>3</v>
      </c>
      <c r="G73" s="23">
        <v>2</v>
      </c>
      <c r="H73" s="23">
        <v>0</v>
      </c>
      <c r="I73" s="23">
        <f t="shared" ref="I73:I84" si="0">SUM(E73:F73)</f>
        <v>27</v>
      </c>
      <c r="J73" s="23">
        <f t="shared" ref="J73:J84" si="1">SUM(G73:H73)</f>
        <v>2</v>
      </c>
      <c r="K73" s="23">
        <f>SUM(I73,J73)</f>
        <v>29</v>
      </c>
      <c r="L73" s="25">
        <f>IF(K73=0,0,ROUND(J73/K73*100,1))</f>
        <v>6.9</v>
      </c>
      <c r="M73" s="59">
        <f>IF(K73=0,0,ROUND(K73/K$85*100,1))</f>
        <v>9.9</v>
      </c>
      <c r="N73" s="43"/>
      <c r="O73" s="43"/>
      <c r="P73" s="43"/>
      <c r="Q73" s="44"/>
      <c r="R73" s="44"/>
      <c r="S73" s="43"/>
      <c r="T73" s="43"/>
      <c r="U73" s="43"/>
      <c r="V73" s="43"/>
      <c r="W73" s="43"/>
      <c r="X73" s="44"/>
      <c r="Y73" s="44"/>
      <c r="Z73" s="43"/>
      <c r="AA73" s="43"/>
    </row>
    <row r="74" spans="2:27" ht="13.5" customHeight="1" x14ac:dyDescent="0.15">
      <c r="B74" s="15">
        <v>0.33333333333333331</v>
      </c>
      <c r="C74" s="16" t="s">
        <v>6</v>
      </c>
      <c r="D74" s="17">
        <v>0.375</v>
      </c>
      <c r="E74" s="28">
        <v>31</v>
      </c>
      <c r="F74" s="24">
        <v>10</v>
      </c>
      <c r="G74" s="24">
        <v>5</v>
      </c>
      <c r="H74" s="24">
        <v>1</v>
      </c>
      <c r="I74" s="24">
        <f t="shared" si="0"/>
        <v>41</v>
      </c>
      <c r="J74" s="24">
        <f t="shared" si="1"/>
        <v>6</v>
      </c>
      <c r="K74" s="24">
        <f t="shared" ref="K74:K84" si="2">SUM(I74,J74)</f>
        <v>47</v>
      </c>
      <c r="L74" s="26">
        <f t="shared" ref="L74:L84" si="3">IF(K74=0,0,ROUND(J74/K74*100,1))</f>
        <v>12.8</v>
      </c>
      <c r="M74" s="60">
        <f t="shared" ref="M74:M84" si="4">IF(K74=0,0,ROUND(K74/K$85*100,1))</f>
        <v>16</v>
      </c>
      <c r="N74" s="43"/>
      <c r="O74" s="43"/>
      <c r="P74" s="43"/>
      <c r="Q74" s="44"/>
      <c r="R74" s="45"/>
      <c r="S74" s="43"/>
      <c r="T74" s="43"/>
      <c r="U74" s="43"/>
      <c r="V74" s="43"/>
      <c r="W74" s="43"/>
      <c r="X74" s="44"/>
      <c r="Y74" s="45"/>
      <c r="Z74" s="43"/>
      <c r="AA74" s="43"/>
    </row>
    <row r="75" spans="2:27" ht="13.5" customHeight="1" x14ac:dyDescent="0.15">
      <c r="B75" s="15">
        <v>0.375</v>
      </c>
      <c r="C75" s="16" t="s">
        <v>6</v>
      </c>
      <c r="D75" s="17">
        <v>0.41666666666666702</v>
      </c>
      <c r="E75" s="28">
        <v>19</v>
      </c>
      <c r="F75" s="24">
        <v>2</v>
      </c>
      <c r="G75" s="24">
        <v>5</v>
      </c>
      <c r="H75" s="24">
        <v>0</v>
      </c>
      <c r="I75" s="24">
        <f t="shared" si="0"/>
        <v>21</v>
      </c>
      <c r="J75" s="24">
        <f t="shared" si="1"/>
        <v>5</v>
      </c>
      <c r="K75" s="24">
        <f t="shared" si="2"/>
        <v>26</v>
      </c>
      <c r="L75" s="26">
        <f t="shared" si="3"/>
        <v>19.2</v>
      </c>
      <c r="M75" s="60">
        <f t="shared" si="4"/>
        <v>8.8000000000000007</v>
      </c>
      <c r="N75" s="43"/>
      <c r="O75" s="43"/>
      <c r="P75" s="43"/>
      <c r="Q75" s="44"/>
      <c r="R75" s="45"/>
      <c r="S75" s="43"/>
      <c r="T75" s="43"/>
      <c r="U75" s="43"/>
      <c r="V75" s="43"/>
      <c r="W75" s="43"/>
      <c r="X75" s="44"/>
      <c r="Y75" s="45"/>
      <c r="Z75" s="43"/>
      <c r="AA75" s="43"/>
    </row>
    <row r="76" spans="2:27" ht="13.5" customHeight="1" x14ac:dyDescent="0.15">
      <c r="B76" s="15">
        <v>0.41666666666666702</v>
      </c>
      <c r="C76" s="16" t="s">
        <v>6</v>
      </c>
      <c r="D76" s="17">
        <v>0.45833333333333298</v>
      </c>
      <c r="E76" s="28">
        <v>12</v>
      </c>
      <c r="F76" s="24">
        <v>4</v>
      </c>
      <c r="G76" s="24">
        <v>7</v>
      </c>
      <c r="H76" s="24">
        <v>0</v>
      </c>
      <c r="I76" s="24">
        <f t="shared" si="0"/>
        <v>16</v>
      </c>
      <c r="J76" s="24">
        <f t="shared" si="1"/>
        <v>7</v>
      </c>
      <c r="K76" s="24">
        <f t="shared" si="2"/>
        <v>23</v>
      </c>
      <c r="L76" s="26">
        <f t="shared" si="3"/>
        <v>30.4</v>
      </c>
      <c r="M76" s="60">
        <f t="shared" si="4"/>
        <v>7.8</v>
      </c>
      <c r="N76" s="43"/>
      <c r="O76" s="43"/>
      <c r="P76" s="43"/>
      <c r="Q76" s="44"/>
      <c r="R76" s="45"/>
      <c r="S76" s="43"/>
      <c r="T76" s="43"/>
      <c r="U76" s="43"/>
      <c r="V76" s="43"/>
      <c r="W76" s="43"/>
      <c r="X76" s="44"/>
      <c r="Y76" s="45"/>
      <c r="Z76" s="43"/>
      <c r="AA76" s="43"/>
    </row>
    <row r="77" spans="2:27" ht="13.5" customHeight="1" x14ac:dyDescent="0.15">
      <c r="B77" s="15">
        <v>0.45833333333333398</v>
      </c>
      <c r="C77" s="16" t="s">
        <v>6</v>
      </c>
      <c r="D77" s="17">
        <v>0.5</v>
      </c>
      <c r="E77" s="28">
        <v>8</v>
      </c>
      <c r="F77" s="24">
        <v>10</v>
      </c>
      <c r="G77" s="24">
        <v>1</v>
      </c>
      <c r="H77" s="24">
        <v>1</v>
      </c>
      <c r="I77" s="24">
        <f t="shared" si="0"/>
        <v>18</v>
      </c>
      <c r="J77" s="24">
        <f t="shared" si="1"/>
        <v>2</v>
      </c>
      <c r="K77" s="24">
        <f t="shared" si="2"/>
        <v>20</v>
      </c>
      <c r="L77" s="26">
        <f t="shared" si="3"/>
        <v>10</v>
      </c>
      <c r="M77" s="60">
        <f t="shared" si="4"/>
        <v>6.8</v>
      </c>
      <c r="N77" s="43"/>
      <c r="O77" s="43"/>
      <c r="P77" s="43"/>
      <c r="Q77" s="44"/>
      <c r="R77" s="45"/>
      <c r="S77" s="43"/>
      <c r="T77" s="43"/>
      <c r="U77" s="43"/>
      <c r="V77" s="43"/>
      <c r="W77" s="43"/>
      <c r="X77" s="44"/>
      <c r="Y77" s="45"/>
      <c r="Z77" s="43"/>
      <c r="AA77" s="43"/>
    </row>
    <row r="78" spans="2:27" ht="13.5" customHeight="1" x14ac:dyDescent="0.15">
      <c r="B78" s="15">
        <v>0.5</v>
      </c>
      <c r="C78" s="16" t="s">
        <v>6</v>
      </c>
      <c r="D78" s="17">
        <v>0.54166666666666596</v>
      </c>
      <c r="E78" s="28">
        <v>9</v>
      </c>
      <c r="F78" s="24">
        <v>4</v>
      </c>
      <c r="G78" s="24">
        <v>4</v>
      </c>
      <c r="H78" s="24">
        <v>1</v>
      </c>
      <c r="I78" s="24">
        <f t="shared" si="0"/>
        <v>13</v>
      </c>
      <c r="J78" s="24">
        <f t="shared" si="1"/>
        <v>5</v>
      </c>
      <c r="K78" s="24">
        <f t="shared" si="2"/>
        <v>18</v>
      </c>
      <c r="L78" s="26">
        <f t="shared" si="3"/>
        <v>27.8</v>
      </c>
      <c r="M78" s="60">
        <f t="shared" si="4"/>
        <v>6.1</v>
      </c>
      <c r="N78" s="43"/>
      <c r="O78" s="43"/>
      <c r="P78" s="43"/>
      <c r="Q78" s="44"/>
      <c r="R78" s="45"/>
      <c r="S78" s="43"/>
      <c r="T78" s="43"/>
      <c r="U78" s="43"/>
      <c r="V78" s="43"/>
      <c r="W78" s="43"/>
      <c r="X78" s="44"/>
      <c r="Y78" s="45"/>
      <c r="Z78" s="43"/>
      <c r="AA78" s="43"/>
    </row>
    <row r="79" spans="2:27" ht="13.5" customHeight="1" x14ac:dyDescent="0.15">
      <c r="B79" s="15">
        <v>0.54166666666666696</v>
      </c>
      <c r="C79" s="16" t="s">
        <v>6</v>
      </c>
      <c r="D79" s="17">
        <v>0.58333333333333304</v>
      </c>
      <c r="E79" s="28">
        <v>16</v>
      </c>
      <c r="F79" s="24">
        <v>4</v>
      </c>
      <c r="G79" s="24">
        <v>4</v>
      </c>
      <c r="H79" s="24">
        <v>0</v>
      </c>
      <c r="I79" s="24">
        <f t="shared" si="0"/>
        <v>20</v>
      </c>
      <c r="J79" s="24">
        <f t="shared" si="1"/>
        <v>4</v>
      </c>
      <c r="K79" s="24">
        <f t="shared" si="2"/>
        <v>24</v>
      </c>
      <c r="L79" s="26">
        <f t="shared" si="3"/>
        <v>16.7</v>
      </c>
      <c r="M79" s="60">
        <f t="shared" si="4"/>
        <v>8.1999999999999993</v>
      </c>
      <c r="N79" s="43"/>
      <c r="O79" s="43"/>
      <c r="P79" s="43"/>
      <c r="Q79" s="44"/>
      <c r="R79" s="45"/>
      <c r="S79" s="43"/>
      <c r="T79" s="43"/>
      <c r="U79" s="43"/>
      <c r="V79" s="43"/>
      <c r="W79" s="43"/>
      <c r="X79" s="44"/>
      <c r="Y79" s="45"/>
      <c r="Z79" s="43"/>
      <c r="AA79" s="43"/>
    </row>
    <row r="80" spans="2:27" ht="13.5" customHeight="1" x14ac:dyDescent="0.15">
      <c r="B80" s="15">
        <v>0.58333333333333304</v>
      </c>
      <c r="C80" s="16" t="s">
        <v>6</v>
      </c>
      <c r="D80" s="17">
        <v>0.625</v>
      </c>
      <c r="E80" s="28">
        <v>9</v>
      </c>
      <c r="F80" s="24">
        <v>5</v>
      </c>
      <c r="G80" s="24">
        <v>2</v>
      </c>
      <c r="H80" s="24">
        <v>0</v>
      </c>
      <c r="I80" s="24">
        <f t="shared" si="0"/>
        <v>14</v>
      </c>
      <c r="J80" s="24">
        <f t="shared" si="1"/>
        <v>2</v>
      </c>
      <c r="K80" s="24">
        <f t="shared" si="2"/>
        <v>16</v>
      </c>
      <c r="L80" s="26">
        <f t="shared" si="3"/>
        <v>12.5</v>
      </c>
      <c r="M80" s="60">
        <f t="shared" si="4"/>
        <v>5.4</v>
      </c>
      <c r="N80" s="43"/>
      <c r="O80" s="43"/>
      <c r="P80" s="43"/>
      <c r="Q80" s="44"/>
      <c r="R80" s="45"/>
      <c r="S80" s="43"/>
      <c r="T80" s="43"/>
      <c r="U80" s="43"/>
      <c r="V80" s="43"/>
      <c r="W80" s="43"/>
      <c r="X80" s="44"/>
      <c r="Y80" s="45"/>
      <c r="Z80" s="43"/>
      <c r="AA80" s="43"/>
    </row>
    <row r="81" spans="2:27" ht="13.5" customHeight="1" x14ac:dyDescent="0.15">
      <c r="B81" s="15">
        <v>0.625</v>
      </c>
      <c r="C81" s="16" t="s">
        <v>6</v>
      </c>
      <c r="D81" s="17">
        <v>0.66666666666666596</v>
      </c>
      <c r="E81" s="28">
        <v>12</v>
      </c>
      <c r="F81" s="24">
        <v>5</v>
      </c>
      <c r="G81" s="24">
        <v>3</v>
      </c>
      <c r="H81" s="24">
        <v>0</v>
      </c>
      <c r="I81" s="24">
        <f t="shared" si="0"/>
        <v>17</v>
      </c>
      <c r="J81" s="24">
        <f t="shared" si="1"/>
        <v>3</v>
      </c>
      <c r="K81" s="24">
        <f t="shared" si="2"/>
        <v>20</v>
      </c>
      <c r="L81" s="26">
        <f t="shared" si="3"/>
        <v>15</v>
      </c>
      <c r="M81" s="60">
        <f t="shared" si="4"/>
        <v>6.8</v>
      </c>
      <c r="N81" s="43"/>
      <c r="O81" s="43"/>
      <c r="P81" s="43"/>
      <c r="Q81" s="44"/>
      <c r="R81" s="45"/>
      <c r="S81" s="43"/>
      <c r="T81" s="43"/>
      <c r="U81" s="43"/>
      <c r="V81" s="43"/>
      <c r="W81" s="43"/>
      <c r="X81" s="44"/>
      <c r="Y81" s="45"/>
      <c r="Z81" s="43"/>
      <c r="AA81" s="43"/>
    </row>
    <row r="82" spans="2:27" ht="13.5" customHeight="1" x14ac:dyDescent="0.15">
      <c r="B82" s="15">
        <v>0.66666666666666696</v>
      </c>
      <c r="C82" s="16" t="s">
        <v>6</v>
      </c>
      <c r="D82" s="17">
        <v>0.70833333333333304</v>
      </c>
      <c r="E82" s="28">
        <v>16</v>
      </c>
      <c r="F82" s="24">
        <v>2</v>
      </c>
      <c r="G82" s="24">
        <v>3</v>
      </c>
      <c r="H82" s="24">
        <v>0</v>
      </c>
      <c r="I82" s="24">
        <f t="shared" si="0"/>
        <v>18</v>
      </c>
      <c r="J82" s="24">
        <f t="shared" si="1"/>
        <v>3</v>
      </c>
      <c r="K82" s="24">
        <f t="shared" si="2"/>
        <v>21</v>
      </c>
      <c r="L82" s="26">
        <f t="shared" si="3"/>
        <v>14.3</v>
      </c>
      <c r="M82" s="60">
        <f t="shared" si="4"/>
        <v>7.1</v>
      </c>
      <c r="N82" s="43"/>
      <c r="O82" s="43"/>
      <c r="P82" s="43"/>
      <c r="Q82" s="44"/>
      <c r="R82" s="45"/>
      <c r="S82" s="43"/>
      <c r="T82" s="43"/>
      <c r="U82" s="43"/>
      <c r="V82" s="43"/>
      <c r="W82" s="43"/>
      <c r="X82" s="44"/>
      <c r="Y82" s="45"/>
      <c r="Z82" s="43"/>
      <c r="AA82" s="43"/>
    </row>
    <row r="83" spans="2:27" ht="13.5" customHeight="1" x14ac:dyDescent="0.15">
      <c r="B83" s="15">
        <v>0.70833333333333304</v>
      </c>
      <c r="C83" s="16" t="s">
        <v>6</v>
      </c>
      <c r="D83" s="17">
        <v>0.75</v>
      </c>
      <c r="E83" s="28">
        <v>14</v>
      </c>
      <c r="F83" s="24">
        <v>6</v>
      </c>
      <c r="G83" s="24">
        <v>3</v>
      </c>
      <c r="H83" s="24">
        <v>1</v>
      </c>
      <c r="I83" s="24">
        <f t="shared" si="0"/>
        <v>20</v>
      </c>
      <c r="J83" s="24">
        <f t="shared" si="1"/>
        <v>4</v>
      </c>
      <c r="K83" s="24">
        <f t="shared" si="2"/>
        <v>24</v>
      </c>
      <c r="L83" s="26">
        <f t="shared" si="3"/>
        <v>16.7</v>
      </c>
      <c r="M83" s="60">
        <f t="shared" si="4"/>
        <v>8.1999999999999993</v>
      </c>
      <c r="N83" s="43"/>
      <c r="O83" s="43"/>
      <c r="P83" s="43"/>
      <c r="Q83" s="44"/>
      <c r="R83" s="45"/>
      <c r="S83" s="43"/>
      <c r="T83" s="43"/>
      <c r="U83" s="43"/>
      <c r="V83" s="43"/>
      <c r="W83" s="43"/>
      <c r="X83" s="44"/>
      <c r="Y83" s="45"/>
      <c r="Z83" s="43"/>
      <c r="AA83" s="43"/>
    </row>
    <row r="84" spans="2:27" ht="13.5" customHeight="1" thickBot="1" x14ac:dyDescent="0.2">
      <c r="B84" s="15">
        <v>0.75</v>
      </c>
      <c r="C84" s="16" t="s">
        <v>6</v>
      </c>
      <c r="D84" s="17">
        <v>0.79166666666666696</v>
      </c>
      <c r="E84" s="28">
        <v>20</v>
      </c>
      <c r="F84" s="24">
        <v>4</v>
      </c>
      <c r="G84" s="24">
        <v>1</v>
      </c>
      <c r="H84" s="24">
        <v>1</v>
      </c>
      <c r="I84" s="24">
        <f t="shared" si="0"/>
        <v>24</v>
      </c>
      <c r="J84" s="24">
        <f t="shared" si="1"/>
        <v>2</v>
      </c>
      <c r="K84" s="24">
        <f t="shared" si="2"/>
        <v>26</v>
      </c>
      <c r="L84" s="26">
        <f t="shared" si="3"/>
        <v>7.7</v>
      </c>
      <c r="M84" s="60">
        <f t="shared" si="4"/>
        <v>8.8000000000000007</v>
      </c>
      <c r="N84" s="43"/>
      <c r="O84" s="43"/>
      <c r="P84" s="43"/>
      <c r="Q84" s="44"/>
      <c r="R84" s="45"/>
      <c r="S84" s="43"/>
      <c r="T84" s="43"/>
      <c r="U84" s="43"/>
      <c r="V84" s="43"/>
      <c r="W84" s="43"/>
      <c r="X84" s="44"/>
      <c r="Y84" s="45"/>
      <c r="Z84" s="43"/>
      <c r="AA84" s="43"/>
    </row>
    <row r="85" spans="2:27" ht="14.25" customHeight="1" thickTop="1" x14ac:dyDescent="0.15">
      <c r="B85" s="18"/>
      <c r="C85" s="19" t="s">
        <v>13</v>
      </c>
      <c r="D85" s="20"/>
      <c r="E85" s="29">
        <f t="shared" ref="E85:K85" si="5">SUM(E73:E84)</f>
        <v>190</v>
      </c>
      <c r="F85" s="5">
        <f t="shared" si="5"/>
        <v>59</v>
      </c>
      <c r="G85" s="5">
        <f t="shared" si="5"/>
        <v>40</v>
      </c>
      <c r="H85" s="5">
        <f t="shared" si="5"/>
        <v>5</v>
      </c>
      <c r="I85" s="5">
        <f t="shared" si="5"/>
        <v>249</v>
      </c>
      <c r="J85" s="5">
        <f t="shared" si="5"/>
        <v>45</v>
      </c>
      <c r="K85" s="5">
        <f t="shared" si="5"/>
        <v>294</v>
      </c>
      <c r="L85" s="51">
        <f>IF(K85=0,0,ROUND(J85/K85*100,1))</f>
        <v>15.3</v>
      </c>
      <c r="M85" s="61">
        <f>IF(K85=0,0,ROUND(K85/K$85*100,1))</f>
        <v>100</v>
      </c>
      <c r="N85" s="7"/>
      <c r="O85" s="7"/>
      <c r="P85" s="7"/>
      <c r="Q85" s="45"/>
      <c r="R85" s="45"/>
      <c r="S85" s="7"/>
      <c r="T85" s="7"/>
      <c r="U85" s="7"/>
      <c r="V85" s="7"/>
      <c r="W85" s="7"/>
      <c r="X85" s="46"/>
      <c r="Y85" s="47"/>
      <c r="Z85" s="7"/>
      <c r="AA85" s="7"/>
    </row>
    <row r="86" spans="2:27" x14ac:dyDescent="0.15">
      <c r="B86" s="21"/>
      <c r="C86" s="22"/>
      <c r="D86" s="22"/>
    </row>
    <row r="87" spans="2:27" ht="13.5" customHeight="1" x14ac:dyDescent="0.15">
      <c r="B87" s="1"/>
      <c r="C87" s="2"/>
      <c r="D87" s="30" t="s">
        <v>0</v>
      </c>
      <c r="E87" s="52" t="s">
        <v>15</v>
      </c>
      <c r="F87" s="53"/>
      <c r="G87" s="53"/>
      <c r="H87" s="53"/>
      <c r="I87" s="53"/>
      <c r="J87" s="53"/>
      <c r="K87" s="53"/>
      <c r="L87" s="53"/>
      <c r="M87" s="54"/>
      <c r="N87" s="55"/>
      <c r="O87" s="55"/>
      <c r="P87" s="55"/>
      <c r="Q87" s="55"/>
      <c r="R87" s="55"/>
      <c r="S87" s="55"/>
      <c r="T87" s="55"/>
      <c r="U87" s="244"/>
      <c r="V87" s="244"/>
      <c r="W87" s="244"/>
      <c r="X87" s="244"/>
      <c r="Y87" s="244"/>
      <c r="Z87" s="244"/>
      <c r="AA87" s="244"/>
    </row>
    <row r="88" spans="2:27" ht="48" x14ac:dyDescent="0.15">
      <c r="B88" s="3" t="s">
        <v>1</v>
      </c>
      <c r="C88" s="4"/>
      <c r="D88" s="31" t="s">
        <v>2</v>
      </c>
      <c r="E88" s="40" t="s">
        <v>18</v>
      </c>
      <c r="F88" s="11" t="s">
        <v>19</v>
      </c>
      <c r="G88" s="11" t="s">
        <v>20</v>
      </c>
      <c r="H88" s="11" t="s">
        <v>10</v>
      </c>
      <c r="I88" s="11" t="s">
        <v>21</v>
      </c>
      <c r="J88" s="11" t="s">
        <v>22</v>
      </c>
      <c r="K88" s="11" t="s">
        <v>23</v>
      </c>
      <c r="L88" s="11" t="s">
        <v>24</v>
      </c>
      <c r="M88" s="58" t="s">
        <v>25</v>
      </c>
      <c r="N88" s="42"/>
      <c r="O88" s="42"/>
      <c r="P88" s="42"/>
      <c r="Q88" s="42"/>
      <c r="R88" s="42"/>
      <c r="S88" s="42"/>
      <c r="T88" s="57"/>
      <c r="U88" s="57"/>
      <c r="V88" s="57"/>
      <c r="W88" s="42"/>
      <c r="X88" s="42"/>
      <c r="Y88" s="42"/>
      <c r="Z88" s="57"/>
      <c r="AA88" s="57"/>
    </row>
    <row r="89" spans="2:27" ht="13.5" customHeight="1" x14ac:dyDescent="0.15">
      <c r="B89" s="12">
        <v>0.29166666666666669</v>
      </c>
      <c r="C89" s="13" t="s">
        <v>6</v>
      </c>
      <c r="D89" s="14">
        <v>0.33333333333333331</v>
      </c>
      <c r="E89" s="27">
        <v>135</v>
      </c>
      <c r="F89" s="23">
        <v>44</v>
      </c>
      <c r="G89" s="23">
        <v>15</v>
      </c>
      <c r="H89" s="23">
        <v>0</v>
      </c>
      <c r="I89" s="23">
        <f t="shared" ref="I89:I100" si="6">SUM(E89:F89)</f>
        <v>179</v>
      </c>
      <c r="J89" s="23">
        <f t="shared" ref="J89:J100" si="7">SUM(G89:H89)</f>
        <v>15</v>
      </c>
      <c r="K89" s="23">
        <f>SUM(I89,J89)</f>
        <v>194</v>
      </c>
      <c r="L89" s="25">
        <f>IF(K89=0,0,ROUND(J89/K89*100,1))</f>
        <v>7.7</v>
      </c>
      <c r="M89" s="59">
        <f>IF(K89=0,0,ROUND(K89/K$101*100,1))</f>
        <v>11.4</v>
      </c>
      <c r="N89" s="43"/>
      <c r="O89" s="43"/>
      <c r="P89" s="43"/>
      <c r="Q89" s="44"/>
      <c r="R89" s="44"/>
      <c r="S89" s="43"/>
      <c r="T89" s="43"/>
      <c r="U89" s="43"/>
      <c r="V89" s="43"/>
      <c r="W89" s="43"/>
      <c r="X89" s="44"/>
      <c r="Y89" s="44"/>
      <c r="Z89" s="43"/>
      <c r="AA89" s="43"/>
    </row>
    <row r="90" spans="2:27" ht="13.5" customHeight="1" x14ac:dyDescent="0.15">
      <c r="B90" s="15">
        <v>0.33333333333333331</v>
      </c>
      <c r="C90" s="16" t="s">
        <v>6</v>
      </c>
      <c r="D90" s="17">
        <v>0.375</v>
      </c>
      <c r="E90" s="28">
        <v>138</v>
      </c>
      <c r="F90" s="24">
        <v>31</v>
      </c>
      <c r="G90" s="24">
        <v>21</v>
      </c>
      <c r="H90" s="24">
        <v>0</v>
      </c>
      <c r="I90" s="24">
        <f t="shared" si="6"/>
        <v>169</v>
      </c>
      <c r="J90" s="24">
        <f t="shared" si="7"/>
        <v>21</v>
      </c>
      <c r="K90" s="24">
        <f t="shared" ref="K90:K100" si="8">SUM(I90,J90)</f>
        <v>190</v>
      </c>
      <c r="L90" s="26">
        <f t="shared" ref="L90:L101" si="9">IF(K90=0,0,ROUND(J90/K90*100,1))</f>
        <v>11.1</v>
      </c>
      <c r="M90" s="60">
        <f t="shared" ref="M90:M101" si="10">IF(K90=0,0,ROUND(K90/K$101*100,1))</f>
        <v>11.2</v>
      </c>
      <c r="N90" s="43"/>
      <c r="O90" s="43"/>
      <c r="P90" s="43"/>
      <c r="Q90" s="44"/>
      <c r="R90" s="45"/>
      <c r="S90" s="43"/>
      <c r="T90" s="43"/>
      <c r="U90" s="43"/>
      <c r="V90" s="43"/>
      <c r="W90" s="43"/>
      <c r="X90" s="44"/>
      <c r="Y90" s="45"/>
      <c r="Z90" s="43"/>
      <c r="AA90" s="43"/>
    </row>
    <row r="91" spans="2:27" ht="13.5" customHeight="1" x14ac:dyDescent="0.15">
      <c r="B91" s="15">
        <v>0.375</v>
      </c>
      <c r="C91" s="16" t="s">
        <v>6</v>
      </c>
      <c r="D91" s="17">
        <v>0.41666666666666702</v>
      </c>
      <c r="E91" s="28">
        <v>88</v>
      </c>
      <c r="F91" s="24">
        <v>24</v>
      </c>
      <c r="G91" s="24">
        <v>25</v>
      </c>
      <c r="H91" s="24">
        <v>0</v>
      </c>
      <c r="I91" s="24">
        <f t="shared" si="6"/>
        <v>112</v>
      </c>
      <c r="J91" s="24">
        <f t="shared" si="7"/>
        <v>25</v>
      </c>
      <c r="K91" s="24">
        <f t="shared" si="8"/>
        <v>137</v>
      </c>
      <c r="L91" s="26">
        <f t="shared" si="9"/>
        <v>18.2</v>
      </c>
      <c r="M91" s="60">
        <f t="shared" si="10"/>
        <v>8.1</v>
      </c>
      <c r="N91" s="43"/>
      <c r="O91" s="43"/>
      <c r="P91" s="43"/>
      <c r="Q91" s="44"/>
      <c r="R91" s="45"/>
      <c r="S91" s="43"/>
      <c r="T91" s="43"/>
      <c r="U91" s="43"/>
      <c r="V91" s="43"/>
      <c r="W91" s="43"/>
      <c r="X91" s="44"/>
      <c r="Y91" s="45"/>
      <c r="Z91" s="43"/>
      <c r="AA91" s="43"/>
    </row>
    <row r="92" spans="2:27" ht="13.5" customHeight="1" x14ac:dyDescent="0.15">
      <c r="B92" s="15">
        <v>0.41666666666666702</v>
      </c>
      <c r="C92" s="16" t="s">
        <v>6</v>
      </c>
      <c r="D92" s="17">
        <v>0.45833333333333298</v>
      </c>
      <c r="E92" s="28">
        <v>57</v>
      </c>
      <c r="F92" s="24">
        <v>30</v>
      </c>
      <c r="G92" s="24">
        <v>15</v>
      </c>
      <c r="H92" s="24">
        <v>0</v>
      </c>
      <c r="I92" s="24">
        <f t="shared" si="6"/>
        <v>87</v>
      </c>
      <c r="J92" s="24">
        <f t="shared" si="7"/>
        <v>15</v>
      </c>
      <c r="K92" s="24">
        <f t="shared" si="8"/>
        <v>102</v>
      </c>
      <c r="L92" s="26">
        <f t="shared" si="9"/>
        <v>14.7</v>
      </c>
      <c r="M92" s="60">
        <f t="shared" si="10"/>
        <v>6</v>
      </c>
      <c r="N92" s="43"/>
      <c r="O92" s="43"/>
      <c r="P92" s="43"/>
      <c r="Q92" s="44"/>
      <c r="R92" s="45"/>
      <c r="S92" s="43"/>
      <c r="T92" s="43"/>
      <c r="U92" s="43"/>
      <c r="V92" s="43"/>
      <c r="W92" s="43"/>
      <c r="X92" s="44"/>
      <c r="Y92" s="45"/>
      <c r="Z92" s="43"/>
      <c r="AA92" s="43"/>
    </row>
    <row r="93" spans="2:27" ht="13.5" customHeight="1" x14ac:dyDescent="0.15">
      <c r="B93" s="15">
        <v>0.45833333333333398</v>
      </c>
      <c r="C93" s="16" t="s">
        <v>6</v>
      </c>
      <c r="D93" s="17">
        <v>0.5</v>
      </c>
      <c r="E93" s="28">
        <v>49</v>
      </c>
      <c r="F93" s="24">
        <v>25</v>
      </c>
      <c r="G93" s="24">
        <v>20</v>
      </c>
      <c r="H93" s="24">
        <v>0</v>
      </c>
      <c r="I93" s="24">
        <f t="shared" si="6"/>
        <v>74</v>
      </c>
      <c r="J93" s="24">
        <f t="shared" si="7"/>
        <v>20</v>
      </c>
      <c r="K93" s="24">
        <f t="shared" si="8"/>
        <v>94</v>
      </c>
      <c r="L93" s="26">
        <f t="shared" si="9"/>
        <v>21.3</v>
      </c>
      <c r="M93" s="60">
        <f t="shared" si="10"/>
        <v>5.5</v>
      </c>
      <c r="N93" s="43"/>
      <c r="O93" s="43"/>
      <c r="P93" s="43"/>
      <c r="Q93" s="44"/>
      <c r="R93" s="45"/>
      <c r="S93" s="43"/>
      <c r="T93" s="43"/>
      <c r="U93" s="43"/>
      <c r="V93" s="43"/>
      <c r="W93" s="43"/>
      <c r="X93" s="44"/>
      <c r="Y93" s="45"/>
      <c r="Z93" s="43"/>
      <c r="AA93" s="43"/>
    </row>
    <row r="94" spans="2:27" ht="13.5" customHeight="1" x14ac:dyDescent="0.15">
      <c r="B94" s="15">
        <v>0.5</v>
      </c>
      <c r="C94" s="16" t="s">
        <v>6</v>
      </c>
      <c r="D94" s="17">
        <v>0.54166666666666596</v>
      </c>
      <c r="E94" s="28">
        <v>73</v>
      </c>
      <c r="F94" s="24">
        <v>16</v>
      </c>
      <c r="G94" s="24">
        <v>19</v>
      </c>
      <c r="H94" s="24">
        <v>0</v>
      </c>
      <c r="I94" s="24">
        <f t="shared" si="6"/>
        <v>89</v>
      </c>
      <c r="J94" s="24">
        <f t="shared" si="7"/>
        <v>19</v>
      </c>
      <c r="K94" s="24">
        <f t="shared" si="8"/>
        <v>108</v>
      </c>
      <c r="L94" s="26">
        <f t="shared" si="9"/>
        <v>17.600000000000001</v>
      </c>
      <c r="M94" s="60">
        <f t="shared" si="10"/>
        <v>6.3</v>
      </c>
      <c r="N94" s="43"/>
      <c r="O94" s="43"/>
      <c r="P94" s="43"/>
      <c r="Q94" s="44"/>
      <c r="R94" s="45"/>
      <c r="S94" s="43"/>
      <c r="T94" s="43"/>
      <c r="U94" s="43"/>
      <c r="V94" s="43"/>
      <c r="W94" s="43"/>
      <c r="X94" s="44"/>
      <c r="Y94" s="45"/>
      <c r="Z94" s="43"/>
      <c r="AA94" s="43"/>
    </row>
    <row r="95" spans="2:27" ht="13.5" customHeight="1" x14ac:dyDescent="0.15">
      <c r="B95" s="15">
        <v>0.54166666666666696</v>
      </c>
      <c r="C95" s="16" t="s">
        <v>6</v>
      </c>
      <c r="D95" s="17">
        <v>0.58333333333333304</v>
      </c>
      <c r="E95" s="28">
        <v>59</v>
      </c>
      <c r="F95" s="24">
        <v>34</v>
      </c>
      <c r="G95" s="24">
        <v>14</v>
      </c>
      <c r="H95" s="24">
        <v>0</v>
      </c>
      <c r="I95" s="24">
        <f t="shared" si="6"/>
        <v>93</v>
      </c>
      <c r="J95" s="24">
        <f t="shared" si="7"/>
        <v>14</v>
      </c>
      <c r="K95" s="24">
        <f t="shared" si="8"/>
        <v>107</v>
      </c>
      <c r="L95" s="26">
        <f t="shared" si="9"/>
        <v>13.1</v>
      </c>
      <c r="M95" s="60">
        <f t="shared" si="10"/>
        <v>6.3</v>
      </c>
      <c r="N95" s="43"/>
      <c r="O95" s="43"/>
      <c r="P95" s="43"/>
      <c r="Q95" s="44"/>
      <c r="R95" s="45"/>
      <c r="S95" s="43"/>
      <c r="T95" s="43"/>
      <c r="U95" s="43"/>
      <c r="V95" s="43"/>
      <c r="W95" s="43"/>
      <c r="X95" s="44"/>
      <c r="Y95" s="45"/>
      <c r="Z95" s="43"/>
      <c r="AA95" s="43"/>
    </row>
    <row r="96" spans="2:27" ht="13.5" customHeight="1" x14ac:dyDescent="0.15">
      <c r="B96" s="15">
        <v>0.58333333333333304</v>
      </c>
      <c r="C96" s="16" t="s">
        <v>6</v>
      </c>
      <c r="D96" s="17">
        <v>0.625</v>
      </c>
      <c r="E96" s="28">
        <v>89</v>
      </c>
      <c r="F96" s="24">
        <v>28</v>
      </c>
      <c r="G96" s="24">
        <v>20</v>
      </c>
      <c r="H96" s="24">
        <v>0</v>
      </c>
      <c r="I96" s="24">
        <f t="shared" si="6"/>
        <v>117</v>
      </c>
      <c r="J96" s="24">
        <f t="shared" si="7"/>
        <v>20</v>
      </c>
      <c r="K96" s="24">
        <f t="shared" si="8"/>
        <v>137</v>
      </c>
      <c r="L96" s="26">
        <f t="shared" si="9"/>
        <v>14.6</v>
      </c>
      <c r="M96" s="60">
        <f t="shared" si="10"/>
        <v>8.1</v>
      </c>
      <c r="N96" s="43"/>
      <c r="O96" s="43"/>
      <c r="P96" s="43"/>
      <c r="Q96" s="44"/>
      <c r="R96" s="45"/>
      <c r="S96" s="43"/>
      <c r="T96" s="43"/>
      <c r="U96" s="43"/>
      <c r="V96" s="43"/>
      <c r="W96" s="43"/>
      <c r="X96" s="44"/>
      <c r="Y96" s="45"/>
      <c r="Z96" s="43"/>
      <c r="AA96" s="43"/>
    </row>
    <row r="97" spans="2:27" ht="13.5" customHeight="1" x14ac:dyDescent="0.15">
      <c r="B97" s="15">
        <v>0.625</v>
      </c>
      <c r="C97" s="16" t="s">
        <v>6</v>
      </c>
      <c r="D97" s="17">
        <v>0.66666666666666596</v>
      </c>
      <c r="E97" s="28">
        <v>87</v>
      </c>
      <c r="F97" s="24">
        <v>24</v>
      </c>
      <c r="G97" s="24">
        <v>15</v>
      </c>
      <c r="H97" s="24">
        <v>0</v>
      </c>
      <c r="I97" s="24">
        <f t="shared" si="6"/>
        <v>111</v>
      </c>
      <c r="J97" s="24">
        <f t="shared" si="7"/>
        <v>15</v>
      </c>
      <c r="K97" s="24">
        <f t="shared" si="8"/>
        <v>126</v>
      </c>
      <c r="L97" s="26">
        <f t="shared" si="9"/>
        <v>11.9</v>
      </c>
      <c r="M97" s="60">
        <f t="shared" si="10"/>
        <v>7.4</v>
      </c>
      <c r="N97" s="43"/>
      <c r="O97" s="43"/>
      <c r="P97" s="43"/>
      <c r="Q97" s="44"/>
      <c r="R97" s="45"/>
      <c r="S97" s="43"/>
      <c r="T97" s="43"/>
      <c r="U97" s="43"/>
      <c r="V97" s="43"/>
      <c r="W97" s="43"/>
      <c r="X97" s="44"/>
      <c r="Y97" s="45"/>
      <c r="Z97" s="43"/>
      <c r="AA97" s="43"/>
    </row>
    <row r="98" spans="2:27" ht="13.5" customHeight="1" x14ac:dyDescent="0.15">
      <c r="B98" s="15">
        <v>0.66666666666666696</v>
      </c>
      <c r="C98" s="16" t="s">
        <v>6</v>
      </c>
      <c r="D98" s="17">
        <v>0.70833333333333304</v>
      </c>
      <c r="E98" s="28">
        <v>111</v>
      </c>
      <c r="F98" s="24">
        <v>34</v>
      </c>
      <c r="G98" s="24">
        <v>12</v>
      </c>
      <c r="H98" s="24">
        <v>0</v>
      </c>
      <c r="I98" s="24">
        <f t="shared" si="6"/>
        <v>145</v>
      </c>
      <c r="J98" s="24">
        <f t="shared" si="7"/>
        <v>12</v>
      </c>
      <c r="K98" s="24">
        <f t="shared" si="8"/>
        <v>157</v>
      </c>
      <c r="L98" s="26">
        <f t="shared" si="9"/>
        <v>7.6</v>
      </c>
      <c r="M98" s="60">
        <f t="shared" si="10"/>
        <v>9.1999999999999993</v>
      </c>
      <c r="N98" s="43"/>
      <c r="O98" s="43"/>
      <c r="P98" s="43"/>
      <c r="Q98" s="44"/>
      <c r="R98" s="45"/>
      <c r="S98" s="43"/>
      <c r="T98" s="43"/>
      <c r="U98" s="43"/>
      <c r="V98" s="43"/>
      <c r="W98" s="43"/>
      <c r="X98" s="44"/>
      <c r="Y98" s="45"/>
      <c r="Z98" s="43"/>
      <c r="AA98" s="43"/>
    </row>
    <row r="99" spans="2:27" ht="13.5" customHeight="1" x14ac:dyDescent="0.15">
      <c r="B99" s="15">
        <v>0.70833333333333304</v>
      </c>
      <c r="C99" s="16" t="s">
        <v>6</v>
      </c>
      <c r="D99" s="17">
        <v>0.75</v>
      </c>
      <c r="E99" s="28">
        <v>133</v>
      </c>
      <c r="F99" s="24">
        <v>40</v>
      </c>
      <c r="G99" s="24">
        <v>10</v>
      </c>
      <c r="H99" s="24">
        <v>0</v>
      </c>
      <c r="I99" s="24">
        <f t="shared" si="6"/>
        <v>173</v>
      </c>
      <c r="J99" s="24">
        <f t="shared" si="7"/>
        <v>10</v>
      </c>
      <c r="K99" s="24">
        <f t="shared" si="8"/>
        <v>183</v>
      </c>
      <c r="L99" s="26">
        <f t="shared" si="9"/>
        <v>5.5</v>
      </c>
      <c r="M99" s="60">
        <f t="shared" si="10"/>
        <v>10.8</v>
      </c>
      <c r="N99" s="43"/>
      <c r="O99" s="43"/>
      <c r="P99" s="43"/>
      <c r="Q99" s="44"/>
      <c r="R99" s="45"/>
      <c r="S99" s="43"/>
      <c r="T99" s="43"/>
      <c r="U99" s="43"/>
      <c r="V99" s="43"/>
      <c r="W99" s="43"/>
      <c r="X99" s="44"/>
      <c r="Y99" s="45"/>
      <c r="Z99" s="43"/>
      <c r="AA99" s="43"/>
    </row>
    <row r="100" spans="2:27" ht="13.5" customHeight="1" thickBot="1" x14ac:dyDescent="0.2">
      <c r="B100" s="15">
        <v>0.75</v>
      </c>
      <c r="C100" s="16" t="s">
        <v>6</v>
      </c>
      <c r="D100" s="17">
        <v>0.79166666666666696</v>
      </c>
      <c r="E100" s="28">
        <v>130</v>
      </c>
      <c r="F100" s="24">
        <v>30</v>
      </c>
      <c r="G100" s="24">
        <v>6</v>
      </c>
      <c r="H100" s="24">
        <v>0</v>
      </c>
      <c r="I100" s="24">
        <f t="shared" si="6"/>
        <v>160</v>
      </c>
      <c r="J100" s="24">
        <f t="shared" si="7"/>
        <v>6</v>
      </c>
      <c r="K100" s="24">
        <f t="shared" si="8"/>
        <v>166</v>
      </c>
      <c r="L100" s="26">
        <f t="shared" si="9"/>
        <v>3.6</v>
      </c>
      <c r="M100" s="60">
        <f t="shared" si="10"/>
        <v>9.8000000000000007</v>
      </c>
      <c r="N100" s="43"/>
      <c r="O100" s="43"/>
      <c r="P100" s="43"/>
      <c r="Q100" s="44"/>
      <c r="R100" s="45"/>
      <c r="S100" s="43"/>
      <c r="T100" s="43"/>
      <c r="U100" s="43"/>
      <c r="V100" s="43"/>
      <c r="W100" s="43"/>
      <c r="X100" s="44"/>
      <c r="Y100" s="45"/>
      <c r="Z100" s="43"/>
      <c r="AA100" s="43"/>
    </row>
    <row r="101" spans="2:27" ht="14.25" customHeight="1" thickTop="1" x14ac:dyDescent="0.15">
      <c r="B101" s="18"/>
      <c r="C101" s="19" t="s">
        <v>13</v>
      </c>
      <c r="D101" s="20"/>
      <c r="E101" s="29">
        <f t="shared" ref="E101:K101" si="11">SUM(E89:E100)</f>
        <v>1149</v>
      </c>
      <c r="F101" s="5">
        <f t="shared" si="11"/>
        <v>360</v>
      </c>
      <c r="G101" s="5">
        <f t="shared" si="11"/>
        <v>192</v>
      </c>
      <c r="H101" s="5">
        <f t="shared" si="11"/>
        <v>0</v>
      </c>
      <c r="I101" s="5">
        <f t="shared" si="11"/>
        <v>1509</v>
      </c>
      <c r="J101" s="5">
        <f t="shared" si="11"/>
        <v>192</v>
      </c>
      <c r="K101" s="5">
        <f t="shared" si="11"/>
        <v>1701</v>
      </c>
      <c r="L101" s="51">
        <f t="shared" si="9"/>
        <v>11.3</v>
      </c>
      <c r="M101" s="61">
        <f t="shared" si="10"/>
        <v>100</v>
      </c>
      <c r="N101" s="7"/>
      <c r="O101" s="7"/>
      <c r="P101" s="7"/>
      <c r="Q101" s="45"/>
      <c r="R101" s="45"/>
      <c r="S101" s="7"/>
      <c r="T101" s="7"/>
      <c r="U101" s="7"/>
      <c r="V101" s="7"/>
      <c r="W101" s="7"/>
      <c r="X101" s="46"/>
      <c r="Y101" s="47"/>
      <c r="Z101" s="7"/>
      <c r="AA101" s="7"/>
    </row>
    <row r="103" spans="2:27" ht="13.5" customHeight="1" x14ac:dyDescent="0.15">
      <c r="B103" s="1"/>
      <c r="C103" s="2"/>
      <c r="D103" s="30" t="s">
        <v>0</v>
      </c>
      <c r="E103" s="52" t="s">
        <v>16</v>
      </c>
      <c r="F103" s="53"/>
      <c r="G103" s="53"/>
      <c r="H103" s="53"/>
      <c r="I103" s="53"/>
      <c r="J103" s="53"/>
      <c r="K103" s="53"/>
      <c r="L103" s="53"/>
      <c r="M103" s="54"/>
      <c r="N103" s="55"/>
      <c r="O103" s="55"/>
      <c r="P103" s="55"/>
      <c r="Q103" s="55"/>
      <c r="R103" s="55"/>
      <c r="S103" s="55"/>
      <c r="T103" s="55"/>
      <c r="U103" s="244"/>
      <c r="V103" s="244"/>
      <c r="W103" s="244"/>
      <c r="X103" s="244"/>
      <c r="Y103" s="244"/>
      <c r="Z103" s="244"/>
      <c r="AA103" s="244"/>
    </row>
    <row r="104" spans="2:27" ht="48" x14ac:dyDescent="0.15">
      <c r="B104" s="3" t="s">
        <v>1</v>
      </c>
      <c r="C104" s="4"/>
      <c r="D104" s="31" t="s">
        <v>2</v>
      </c>
      <c r="E104" s="40" t="s">
        <v>18</v>
      </c>
      <c r="F104" s="11" t="s">
        <v>19</v>
      </c>
      <c r="G104" s="11" t="s">
        <v>20</v>
      </c>
      <c r="H104" s="11" t="s">
        <v>10</v>
      </c>
      <c r="I104" s="11" t="s">
        <v>21</v>
      </c>
      <c r="J104" s="11" t="s">
        <v>22</v>
      </c>
      <c r="K104" s="11" t="s">
        <v>23</v>
      </c>
      <c r="L104" s="11" t="s">
        <v>24</v>
      </c>
      <c r="M104" s="58" t="s">
        <v>25</v>
      </c>
      <c r="N104" s="42"/>
      <c r="O104" s="42"/>
      <c r="P104" s="42"/>
      <c r="Q104" s="42"/>
      <c r="R104" s="42"/>
      <c r="S104" s="42"/>
      <c r="T104" s="57"/>
      <c r="U104" s="57"/>
      <c r="V104" s="57"/>
      <c r="W104" s="42"/>
      <c r="X104" s="42"/>
      <c r="Y104" s="42"/>
      <c r="Z104" s="57"/>
      <c r="AA104" s="57"/>
    </row>
    <row r="105" spans="2:27" ht="13.5" customHeight="1" x14ac:dyDescent="0.15">
      <c r="B105" s="12">
        <v>0.29166666666666669</v>
      </c>
      <c r="C105" s="13" t="s">
        <v>6</v>
      </c>
      <c r="D105" s="14">
        <v>0.33333333333333331</v>
      </c>
      <c r="E105" s="27">
        <v>151</v>
      </c>
      <c r="F105" s="23">
        <v>38</v>
      </c>
      <c r="G105" s="23">
        <v>15</v>
      </c>
      <c r="H105" s="23">
        <v>0</v>
      </c>
      <c r="I105" s="23">
        <f t="shared" ref="I105:I116" si="12">SUM(E105:F105)</f>
        <v>189</v>
      </c>
      <c r="J105" s="23">
        <f t="shared" ref="J105:J116" si="13">SUM(G105:H105)</f>
        <v>15</v>
      </c>
      <c r="K105" s="23">
        <f>SUM(I105,J105)</f>
        <v>204</v>
      </c>
      <c r="L105" s="25">
        <f t="shared" ref="L105:L117" si="14">IF(K105=0,0,ROUND(J105/K105*100,1))</f>
        <v>7.4</v>
      </c>
      <c r="M105" s="59">
        <f>IF(K105=0,0,ROUND(K105/K$117*100,1))</f>
        <v>12.1</v>
      </c>
      <c r="N105" s="43"/>
      <c r="O105" s="43"/>
      <c r="P105" s="43"/>
      <c r="Q105" s="44"/>
      <c r="R105" s="44"/>
      <c r="S105" s="43"/>
      <c r="T105" s="43"/>
      <c r="U105" s="43"/>
      <c r="V105" s="43"/>
      <c r="W105" s="43"/>
      <c r="X105" s="44"/>
      <c r="Y105" s="44"/>
      <c r="Z105" s="43"/>
      <c r="AA105" s="43"/>
    </row>
    <row r="106" spans="2:27" ht="13.5" customHeight="1" x14ac:dyDescent="0.15">
      <c r="B106" s="15">
        <v>0.33333333333333331</v>
      </c>
      <c r="C106" s="16" t="s">
        <v>6</v>
      </c>
      <c r="D106" s="17">
        <v>0.375</v>
      </c>
      <c r="E106" s="28">
        <v>124</v>
      </c>
      <c r="F106" s="24">
        <v>23</v>
      </c>
      <c r="G106" s="24">
        <v>31</v>
      </c>
      <c r="H106" s="24">
        <v>0</v>
      </c>
      <c r="I106" s="24">
        <f t="shared" si="12"/>
        <v>147</v>
      </c>
      <c r="J106" s="24">
        <f t="shared" si="13"/>
        <v>31</v>
      </c>
      <c r="K106" s="24">
        <f t="shared" ref="K106:K116" si="15">SUM(I106,J106)</f>
        <v>178</v>
      </c>
      <c r="L106" s="26">
        <f t="shared" si="14"/>
        <v>17.399999999999999</v>
      </c>
      <c r="M106" s="60">
        <f t="shared" ref="M106:M117" si="16">IF(K106=0,0,ROUND(K106/K$117*100,1))</f>
        <v>10.6</v>
      </c>
      <c r="N106" s="43"/>
      <c r="O106" s="43"/>
      <c r="P106" s="43"/>
      <c r="Q106" s="44"/>
      <c r="R106" s="45"/>
      <c r="S106" s="43"/>
      <c r="T106" s="43"/>
      <c r="U106" s="43"/>
      <c r="V106" s="43"/>
      <c r="W106" s="43"/>
      <c r="X106" s="44"/>
      <c r="Y106" s="45"/>
      <c r="Z106" s="43"/>
      <c r="AA106" s="43"/>
    </row>
    <row r="107" spans="2:27" ht="13.5" customHeight="1" x14ac:dyDescent="0.15">
      <c r="B107" s="15">
        <v>0.375</v>
      </c>
      <c r="C107" s="16" t="s">
        <v>6</v>
      </c>
      <c r="D107" s="17">
        <v>0.41666666666666702</v>
      </c>
      <c r="E107" s="28">
        <v>67</v>
      </c>
      <c r="F107" s="24">
        <v>16</v>
      </c>
      <c r="G107" s="24">
        <v>37</v>
      </c>
      <c r="H107" s="24">
        <v>0</v>
      </c>
      <c r="I107" s="24">
        <f t="shared" si="12"/>
        <v>83</v>
      </c>
      <c r="J107" s="24">
        <f t="shared" si="13"/>
        <v>37</v>
      </c>
      <c r="K107" s="24">
        <f t="shared" si="15"/>
        <v>120</v>
      </c>
      <c r="L107" s="26">
        <f t="shared" si="14"/>
        <v>30.8</v>
      </c>
      <c r="M107" s="60">
        <f t="shared" si="16"/>
        <v>7.1</v>
      </c>
      <c r="N107" s="43"/>
      <c r="O107" s="43"/>
      <c r="P107" s="43"/>
      <c r="Q107" s="44"/>
      <c r="R107" s="45"/>
      <c r="S107" s="43"/>
      <c r="T107" s="43"/>
      <c r="U107" s="43"/>
      <c r="V107" s="43"/>
      <c r="W107" s="43"/>
      <c r="X107" s="44"/>
      <c r="Y107" s="45"/>
      <c r="Z107" s="43"/>
      <c r="AA107" s="43"/>
    </row>
    <row r="108" spans="2:27" ht="13.5" customHeight="1" x14ac:dyDescent="0.15">
      <c r="B108" s="15">
        <v>0.41666666666666702</v>
      </c>
      <c r="C108" s="16" t="s">
        <v>6</v>
      </c>
      <c r="D108" s="17">
        <v>0.45833333333333298</v>
      </c>
      <c r="E108" s="28">
        <v>66</v>
      </c>
      <c r="F108" s="24">
        <v>21</v>
      </c>
      <c r="G108" s="24">
        <v>39</v>
      </c>
      <c r="H108" s="24">
        <v>0</v>
      </c>
      <c r="I108" s="24">
        <f t="shared" si="12"/>
        <v>87</v>
      </c>
      <c r="J108" s="24">
        <f t="shared" si="13"/>
        <v>39</v>
      </c>
      <c r="K108" s="24">
        <f t="shared" si="15"/>
        <v>126</v>
      </c>
      <c r="L108" s="26">
        <f t="shared" si="14"/>
        <v>31</v>
      </c>
      <c r="M108" s="60">
        <f t="shared" si="16"/>
        <v>7.5</v>
      </c>
      <c r="N108" s="43"/>
      <c r="O108" s="43"/>
      <c r="P108" s="43"/>
      <c r="Q108" s="44"/>
      <c r="R108" s="45"/>
      <c r="S108" s="43"/>
      <c r="T108" s="43"/>
      <c r="U108" s="43"/>
      <c r="V108" s="43"/>
      <c r="W108" s="43"/>
      <c r="X108" s="44"/>
      <c r="Y108" s="45"/>
      <c r="Z108" s="43"/>
      <c r="AA108" s="43"/>
    </row>
    <row r="109" spans="2:27" ht="13.5" customHeight="1" x14ac:dyDescent="0.15">
      <c r="B109" s="15">
        <v>0.45833333333333398</v>
      </c>
      <c r="C109" s="16" t="s">
        <v>6</v>
      </c>
      <c r="D109" s="17">
        <v>0.5</v>
      </c>
      <c r="E109" s="28">
        <v>53</v>
      </c>
      <c r="F109" s="24">
        <v>16</v>
      </c>
      <c r="G109" s="24">
        <v>24</v>
      </c>
      <c r="H109" s="24">
        <v>0</v>
      </c>
      <c r="I109" s="24">
        <f t="shared" si="12"/>
        <v>69</v>
      </c>
      <c r="J109" s="24">
        <f t="shared" si="13"/>
        <v>24</v>
      </c>
      <c r="K109" s="24">
        <f t="shared" si="15"/>
        <v>93</v>
      </c>
      <c r="L109" s="26">
        <f t="shared" si="14"/>
        <v>25.8</v>
      </c>
      <c r="M109" s="60">
        <f t="shared" si="16"/>
        <v>5.5</v>
      </c>
      <c r="N109" s="43"/>
      <c r="O109" s="43"/>
      <c r="P109" s="43"/>
      <c r="Q109" s="44"/>
      <c r="R109" s="45"/>
      <c r="S109" s="43"/>
      <c r="T109" s="43"/>
      <c r="U109" s="43"/>
      <c r="V109" s="43"/>
      <c r="W109" s="43"/>
      <c r="X109" s="44"/>
      <c r="Y109" s="45"/>
      <c r="Z109" s="43"/>
      <c r="AA109" s="43"/>
    </row>
    <row r="110" spans="2:27" ht="13.5" customHeight="1" x14ac:dyDescent="0.15">
      <c r="B110" s="15">
        <v>0.5</v>
      </c>
      <c r="C110" s="16" t="s">
        <v>6</v>
      </c>
      <c r="D110" s="17">
        <v>0.54166666666666596</v>
      </c>
      <c r="E110" s="28">
        <v>68</v>
      </c>
      <c r="F110" s="24">
        <v>13</v>
      </c>
      <c r="G110" s="24">
        <v>30</v>
      </c>
      <c r="H110" s="24">
        <v>0</v>
      </c>
      <c r="I110" s="24">
        <f t="shared" si="12"/>
        <v>81</v>
      </c>
      <c r="J110" s="24">
        <f t="shared" si="13"/>
        <v>30</v>
      </c>
      <c r="K110" s="24">
        <f t="shared" si="15"/>
        <v>111</v>
      </c>
      <c r="L110" s="26">
        <f t="shared" si="14"/>
        <v>27</v>
      </c>
      <c r="M110" s="60">
        <f t="shared" si="16"/>
        <v>6.6</v>
      </c>
      <c r="N110" s="43"/>
      <c r="O110" s="43"/>
      <c r="P110" s="43"/>
      <c r="Q110" s="44"/>
      <c r="R110" s="45"/>
      <c r="S110" s="43"/>
      <c r="T110" s="43"/>
      <c r="U110" s="43"/>
      <c r="V110" s="43"/>
      <c r="W110" s="43"/>
      <c r="X110" s="44"/>
      <c r="Y110" s="45"/>
      <c r="Z110" s="43"/>
      <c r="AA110" s="43"/>
    </row>
    <row r="111" spans="2:27" ht="13.5" customHeight="1" x14ac:dyDescent="0.15">
      <c r="B111" s="15">
        <v>0.54166666666666696</v>
      </c>
      <c r="C111" s="16" t="s">
        <v>6</v>
      </c>
      <c r="D111" s="17">
        <v>0.58333333333333304</v>
      </c>
      <c r="E111" s="28">
        <v>60</v>
      </c>
      <c r="F111" s="24">
        <v>29</v>
      </c>
      <c r="G111" s="24">
        <v>21</v>
      </c>
      <c r="H111" s="24">
        <v>0</v>
      </c>
      <c r="I111" s="24">
        <f t="shared" si="12"/>
        <v>89</v>
      </c>
      <c r="J111" s="24">
        <f t="shared" si="13"/>
        <v>21</v>
      </c>
      <c r="K111" s="24">
        <f t="shared" si="15"/>
        <v>110</v>
      </c>
      <c r="L111" s="26">
        <f t="shared" si="14"/>
        <v>19.100000000000001</v>
      </c>
      <c r="M111" s="60">
        <f t="shared" si="16"/>
        <v>6.5</v>
      </c>
      <c r="N111" s="43"/>
      <c r="O111" s="43"/>
      <c r="P111" s="43"/>
      <c r="Q111" s="44"/>
      <c r="R111" s="45"/>
      <c r="S111" s="43"/>
      <c r="T111" s="43"/>
      <c r="U111" s="43"/>
      <c r="V111" s="43"/>
      <c r="W111" s="43"/>
      <c r="X111" s="44"/>
      <c r="Y111" s="45"/>
      <c r="Z111" s="43"/>
      <c r="AA111" s="43"/>
    </row>
    <row r="112" spans="2:27" ht="13.5" customHeight="1" x14ac:dyDescent="0.15">
      <c r="B112" s="15">
        <v>0.58333333333333304</v>
      </c>
      <c r="C112" s="16" t="s">
        <v>6</v>
      </c>
      <c r="D112" s="17">
        <v>0.625</v>
      </c>
      <c r="E112" s="28">
        <v>65</v>
      </c>
      <c r="F112" s="24">
        <v>25</v>
      </c>
      <c r="G112" s="24">
        <v>29</v>
      </c>
      <c r="H112" s="24">
        <v>0</v>
      </c>
      <c r="I112" s="24">
        <f t="shared" si="12"/>
        <v>90</v>
      </c>
      <c r="J112" s="24">
        <f t="shared" si="13"/>
        <v>29</v>
      </c>
      <c r="K112" s="24">
        <f t="shared" si="15"/>
        <v>119</v>
      </c>
      <c r="L112" s="26">
        <f t="shared" si="14"/>
        <v>24.4</v>
      </c>
      <c r="M112" s="60">
        <f t="shared" si="16"/>
        <v>7.1</v>
      </c>
      <c r="N112" s="43"/>
      <c r="O112" s="43"/>
      <c r="P112" s="43"/>
      <c r="Q112" s="44"/>
      <c r="R112" s="45"/>
      <c r="S112" s="43"/>
      <c r="T112" s="43"/>
      <c r="U112" s="43"/>
      <c r="V112" s="43"/>
      <c r="W112" s="43"/>
      <c r="X112" s="44"/>
      <c r="Y112" s="45"/>
      <c r="Z112" s="43"/>
      <c r="AA112" s="43"/>
    </row>
    <row r="113" spans="2:27" ht="13.5" customHeight="1" x14ac:dyDescent="0.15">
      <c r="B113" s="15">
        <v>0.625</v>
      </c>
      <c r="C113" s="16" t="s">
        <v>6</v>
      </c>
      <c r="D113" s="17">
        <v>0.66666666666666596</v>
      </c>
      <c r="E113" s="28">
        <v>70</v>
      </c>
      <c r="F113" s="24">
        <v>25</v>
      </c>
      <c r="G113" s="24">
        <v>34</v>
      </c>
      <c r="H113" s="24">
        <v>0</v>
      </c>
      <c r="I113" s="24">
        <f t="shared" si="12"/>
        <v>95</v>
      </c>
      <c r="J113" s="24">
        <f t="shared" si="13"/>
        <v>34</v>
      </c>
      <c r="K113" s="24">
        <f t="shared" si="15"/>
        <v>129</v>
      </c>
      <c r="L113" s="26">
        <f t="shared" si="14"/>
        <v>26.4</v>
      </c>
      <c r="M113" s="60">
        <f t="shared" si="16"/>
        <v>7.7</v>
      </c>
      <c r="N113" s="43"/>
      <c r="O113" s="43"/>
      <c r="P113" s="43"/>
      <c r="Q113" s="44"/>
      <c r="R113" s="45"/>
      <c r="S113" s="43"/>
      <c r="T113" s="43"/>
      <c r="U113" s="43"/>
      <c r="V113" s="43"/>
      <c r="W113" s="43"/>
      <c r="X113" s="44"/>
      <c r="Y113" s="45"/>
      <c r="Z113" s="43"/>
      <c r="AA113" s="43"/>
    </row>
    <row r="114" spans="2:27" ht="13.5" customHeight="1" x14ac:dyDescent="0.15">
      <c r="B114" s="15">
        <v>0.66666666666666696</v>
      </c>
      <c r="C114" s="16" t="s">
        <v>6</v>
      </c>
      <c r="D114" s="17">
        <v>0.70833333333333304</v>
      </c>
      <c r="E114" s="28">
        <v>85</v>
      </c>
      <c r="F114" s="24">
        <v>34</v>
      </c>
      <c r="G114" s="24">
        <v>18</v>
      </c>
      <c r="H114" s="24">
        <v>0</v>
      </c>
      <c r="I114" s="24">
        <f t="shared" si="12"/>
        <v>119</v>
      </c>
      <c r="J114" s="24">
        <f t="shared" si="13"/>
        <v>18</v>
      </c>
      <c r="K114" s="24">
        <f t="shared" si="15"/>
        <v>137</v>
      </c>
      <c r="L114" s="26">
        <f t="shared" si="14"/>
        <v>13.1</v>
      </c>
      <c r="M114" s="60">
        <f t="shared" si="16"/>
        <v>8.1</v>
      </c>
      <c r="N114" s="43"/>
      <c r="O114" s="43"/>
      <c r="P114" s="43"/>
      <c r="Q114" s="44"/>
      <c r="R114" s="45"/>
      <c r="S114" s="43"/>
      <c r="T114" s="43"/>
      <c r="U114" s="43"/>
      <c r="V114" s="43"/>
      <c r="W114" s="43"/>
      <c r="X114" s="44"/>
      <c r="Y114" s="45"/>
      <c r="Z114" s="43"/>
      <c r="AA114" s="43"/>
    </row>
    <row r="115" spans="2:27" ht="13.5" customHeight="1" x14ac:dyDescent="0.15">
      <c r="B115" s="15">
        <v>0.70833333333333304</v>
      </c>
      <c r="C115" s="16" t="s">
        <v>6</v>
      </c>
      <c r="D115" s="17">
        <v>0.75</v>
      </c>
      <c r="E115" s="28">
        <v>129</v>
      </c>
      <c r="F115" s="24">
        <v>37</v>
      </c>
      <c r="G115" s="24">
        <v>13</v>
      </c>
      <c r="H115" s="24">
        <v>0</v>
      </c>
      <c r="I115" s="24">
        <f t="shared" si="12"/>
        <v>166</v>
      </c>
      <c r="J115" s="24">
        <f t="shared" si="13"/>
        <v>13</v>
      </c>
      <c r="K115" s="24">
        <f t="shared" si="15"/>
        <v>179</v>
      </c>
      <c r="L115" s="26">
        <f t="shared" si="14"/>
        <v>7.3</v>
      </c>
      <c r="M115" s="60">
        <f t="shared" si="16"/>
        <v>10.6</v>
      </c>
      <c r="N115" s="43"/>
      <c r="O115" s="43"/>
      <c r="P115" s="43"/>
      <c r="Q115" s="44"/>
      <c r="R115" s="45"/>
      <c r="S115" s="43"/>
      <c r="T115" s="43"/>
      <c r="U115" s="43"/>
      <c r="V115" s="43"/>
      <c r="W115" s="43"/>
      <c r="X115" s="44"/>
      <c r="Y115" s="45"/>
      <c r="Z115" s="43"/>
      <c r="AA115" s="43"/>
    </row>
    <row r="116" spans="2:27" ht="13.5" customHeight="1" thickBot="1" x14ac:dyDescent="0.2">
      <c r="B116" s="15">
        <v>0.75</v>
      </c>
      <c r="C116" s="16" t="s">
        <v>6</v>
      </c>
      <c r="D116" s="17">
        <v>0.79166666666666696</v>
      </c>
      <c r="E116" s="28">
        <v>132</v>
      </c>
      <c r="F116" s="24">
        <v>33</v>
      </c>
      <c r="G116" s="24">
        <v>15</v>
      </c>
      <c r="H116" s="24">
        <v>0</v>
      </c>
      <c r="I116" s="24">
        <f t="shared" si="12"/>
        <v>165</v>
      </c>
      <c r="J116" s="24">
        <f t="shared" si="13"/>
        <v>15</v>
      </c>
      <c r="K116" s="24">
        <f t="shared" si="15"/>
        <v>180</v>
      </c>
      <c r="L116" s="26">
        <f t="shared" si="14"/>
        <v>8.3000000000000007</v>
      </c>
      <c r="M116" s="60">
        <f t="shared" si="16"/>
        <v>10.7</v>
      </c>
      <c r="N116" s="43"/>
      <c r="O116" s="43"/>
      <c r="P116" s="43"/>
      <c r="Q116" s="44"/>
      <c r="R116" s="45"/>
      <c r="S116" s="43"/>
      <c r="T116" s="43"/>
      <c r="U116" s="43"/>
      <c r="V116" s="43"/>
      <c r="W116" s="43"/>
      <c r="X116" s="44"/>
      <c r="Y116" s="45"/>
      <c r="Z116" s="43"/>
      <c r="AA116" s="43"/>
    </row>
    <row r="117" spans="2:27" ht="14.25" customHeight="1" thickTop="1" x14ac:dyDescent="0.15">
      <c r="B117" s="18"/>
      <c r="C117" s="19" t="s">
        <v>13</v>
      </c>
      <c r="D117" s="20"/>
      <c r="E117" s="29">
        <f t="shared" ref="E117:K117" si="17">SUM(E105:E116)</f>
        <v>1070</v>
      </c>
      <c r="F117" s="5">
        <f t="shared" si="17"/>
        <v>310</v>
      </c>
      <c r="G117" s="5">
        <f t="shared" si="17"/>
        <v>306</v>
      </c>
      <c r="H117" s="5">
        <f t="shared" si="17"/>
        <v>0</v>
      </c>
      <c r="I117" s="5">
        <f t="shared" si="17"/>
        <v>1380</v>
      </c>
      <c r="J117" s="5">
        <f t="shared" si="17"/>
        <v>306</v>
      </c>
      <c r="K117" s="5">
        <f t="shared" si="17"/>
        <v>1686</v>
      </c>
      <c r="L117" s="51">
        <f t="shared" si="14"/>
        <v>18.100000000000001</v>
      </c>
      <c r="M117" s="61">
        <f t="shared" si="16"/>
        <v>100</v>
      </c>
      <c r="N117" s="7"/>
      <c r="O117" s="7"/>
      <c r="P117" s="7"/>
      <c r="Q117" s="45"/>
      <c r="R117" s="45"/>
      <c r="S117" s="7"/>
      <c r="T117" s="7"/>
      <c r="U117" s="7"/>
      <c r="V117" s="7"/>
      <c r="W117" s="7"/>
      <c r="X117" s="46"/>
      <c r="Y117" s="47"/>
      <c r="Z117" s="7"/>
      <c r="AA117" s="7"/>
    </row>
    <row r="119" spans="2:27" ht="13.5" customHeight="1" x14ac:dyDescent="0.15">
      <c r="B119" s="1"/>
      <c r="C119" s="2"/>
      <c r="D119" s="30" t="s">
        <v>0</v>
      </c>
      <c r="E119" s="52" t="s">
        <v>17</v>
      </c>
      <c r="F119" s="53"/>
      <c r="G119" s="53"/>
      <c r="H119" s="53"/>
      <c r="I119" s="53"/>
      <c r="J119" s="53"/>
      <c r="K119" s="53"/>
      <c r="L119" s="53"/>
      <c r="M119" s="54"/>
      <c r="N119" s="55"/>
      <c r="O119" s="55"/>
      <c r="P119" s="55"/>
      <c r="Q119" s="55"/>
      <c r="R119" s="55"/>
      <c r="S119" s="55"/>
      <c r="T119" s="55"/>
      <c r="U119" s="244"/>
      <c r="V119" s="244"/>
      <c r="W119" s="244"/>
      <c r="X119" s="244"/>
      <c r="Y119" s="244"/>
      <c r="Z119" s="244"/>
      <c r="AA119" s="244"/>
    </row>
    <row r="120" spans="2:27" ht="48" x14ac:dyDescent="0.15">
      <c r="B120" s="3" t="s">
        <v>1</v>
      </c>
      <c r="C120" s="4"/>
      <c r="D120" s="31" t="s">
        <v>2</v>
      </c>
      <c r="E120" s="40" t="s">
        <v>18</v>
      </c>
      <c r="F120" s="11" t="s">
        <v>19</v>
      </c>
      <c r="G120" s="11" t="s">
        <v>20</v>
      </c>
      <c r="H120" s="11" t="s">
        <v>10</v>
      </c>
      <c r="I120" s="11" t="s">
        <v>21</v>
      </c>
      <c r="J120" s="11" t="s">
        <v>22</v>
      </c>
      <c r="K120" s="11" t="s">
        <v>23</v>
      </c>
      <c r="L120" s="11" t="s">
        <v>24</v>
      </c>
      <c r="M120" s="58" t="s">
        <v>25</v>
      </c>
      <c r="N120" s="42"/>
      <c r="O120" s="42"/>
      <c r="P120" s="42"/>
      <c r="Q120" s="42"/>
      <c r="R120" s="42"/>
      <c r="S120" s="42"/>
      <c r="T120" s="57"/>
      <c r="U120" s="57"/>
      <c r="V120" s="57"/>
      <c r="W120" s="42"/>
      <c r="X120" s="42"/>
      <c r="Y120" s="42"/>
      <c r="Z120" s="57"/>
      <c r="AA120" s="57"/>
    </row>
    <row r="121" spans="2:27" ht="13.5" customHeight="1" x14ac:dyDescent="0.15">
      <c r="B121" s="12">
        <v>0.29166666666666669</v>
      </c>
      <c r="C121" s="13" t="s">
        <v>6</v>
      </c>
      <c r="D121" s="14">
        <v>0.33333333333333331</v>
      </c>
      <c r="E121" s="27">
        <v>170</v>
      </c>
      <c r="F121" s="23">
        <v>32</v>
      </c>
      <c r="G121" s="23">
        <v>30</v>
      </c>
      <c r="H121" s="23">
        <v>0</v>
      </c>
      <c r="I121" s="23">
        <f t="shared" ref="I121:I132" si="18">SUM(E121:F121)</f>
        <v>202</v>
      </c>
      <c r="J121" s="23">
        <f t="shared" ref="J121:J132" si="19">SUM(G121:H121)</f>
        <v>30</v>
      </c>
      <c r="K121" s="23">
        <f>SUM(I121,J121)</f>
        <v>232</v>
      </c>
      <c r="L121" s="25">
        <f t="shared" ref="L121:L133" si="20">IF(K121=0,0,ROUND(J121/K121*100,1))</f>
        <v>12.9</v>
      </c>
      <c r="M121" s="59">
        <f>IF(K121=0,0,ROUND(K121/K$133*100,1))</f>
        <v>12.3</v>
      </c>
      <c r="N121" s="43"/>
      <c r="O121" s="43"/>
      <c r="P121" s="43"/>
      <c r="Q121" s="44"/>
      <c r="R121" s="44"/>
      <c r="S121" s="43"/>
      <c r="T121" s="43"/>
      <c r="U121" s="43"/>
      <c r="V121" s="43"/>
      <c r="W121" s="43"/>
      <c r="X121" s="44"/>
      <c r="Y121" s="44"/>
      <c r="Z121" s="43"/>
      <c r="AA121" s="43"/>
    </row>
    <row r="122" spans="2:27" ht="13.5" customHeight="1" x14ac:dyDescent="0.15">
      <c r="B122" s="15">
        <v>0.33333333333333331</v>
      </c>
      <c r="C122" s="16" t="s">
        <v>6</v>
      </c>
      <c r="D122" s="17">
        <v>0.375</v>
      </c>
      <c r="E122" s="28">
        <v>151</v>
      </c>
      <c r="F122" s="24">
        <v>54</v>
      </c>
      <c r="G122" s="24">
        <v>27</v>
      </c>
      <c r="H122" s="24">
        <v>1</v>
      </c>
      <c r="I122" s="24">
        <f t="shared" si="18"/>
        <v>205</v>
      </c>
      <c r="J122" s="24">
        <f t="shared" si="19"/>
        <v>28</v>
      </c>
      <c r="K122" s="24">
        <f t="shared" ref="K122:K132" si="21">SUM(I122,J122)</f>
        <v>233</v>
      </c>
      <c r="L122" s="26">
        <f t="shared" si="20"/>
        <v>12</v>
      </c>
      <c r="M122" s="60">
        <f t="shared" ref="M122:M133" si="22">IF(K122=0,0,ROUND(K122/K$133*100,1))</f>
        <v>12.4</v>
      </c>
      <c r="N122" s="43"/>
      <c r="O122" s="43"/>
      <c r="P122" s="43"/>
      <c r="Q122" s="44"/>
      <c r="R122" s="45"/>
      <c r="S122" s="43"/>
      <c r="T122" s="43"/>
      <c r="U122" s="43"/>
      <c r="V122" s="43"/>
      <c r="W122" s="43"/>
      <c r="X122" s="44"/>
      <c r="Y122" s="45"/>
      <c r="Z122" s="43"/>
      <c r="AA122" s="43"/>
    </row>
    <row r="123" spans="2:27" ht="13.5" customHeight="1" x14ac:dyDescent="0.15">
      <c r="B123" s="15">
        <v>0.375</v>
      </c>
      <c r="C123" s="16" t="s">
        <v>6</v>
      </c>
      <c r="D123" s="17">
        <v>0.41666666666666702</v>
      </c>
      <c r="E123" s="28">
        <v>93</v>
      </c>
      <c r="F123" s="24">
        <v>23</v>
      </c>
      <c r="G123" s="24">
        <v>49</v>
      </c>
      <c r="H123" s="24">
        <v>2</v>
      </c>
      <c r="I123" s="24">
        <f t="shared" si="18"/>
        <v>116</v>
      </c>
      <c r="J123" s="24">
        <f t="shared" si="19"/>
        <v>51</v>
      </c>
      <c r="K123" s="24">
        <f t="shared" si="21"/>
        <v>167</v>
      </c>
      <c r="L123" s="26">
        <f t="shared" si="20"/>
        <v>30.5</v>
      </c>
      <c r="M123" s="60">
        <f t="shared" si="22"/>
        <v>8.9</v>
      </c>
      <c r="N123" s="43"/>
      <c r="O123" s="43"/>
      <c r="P123" s="43"/>
      <c r="Q123" s="44"/>
      <c r="R123" s="45"/>
      <c r="S123" s="43"/>
      <c r="T123" s="43"/>
      <c r="U123" s="43"/>
      <c r="V123" s="43"/>
      <c r="W123" s="43"/>
      <c r="X123" s="44"/>
      <c r="Y123" s="45"/>
      <c r="Z123" s="43"/>
      <c r="AA123" s="43"/>
    </row>
    <row r="124" spans="2:27" ht="13.5" customHeight="1" x14ac:dyDescent="0.15">
      <c r="B124" s="15">
        <v>0.41666666666666702</v>
      </c>
      <c r="C124" s="16" t="s">
        <v>6</v>
      </c>
      <c r="D124" s="17">
        <v>0.45833333333333298</v>
      </c>
      <c r="E124" s="28">
        <v>84</v>
      </c>
      <c r="F124" s="24">
        <v>27</v>
      </c>
      <c r="G124" s="24">
        <v>41</v>
      </c>
      <c r="H124" s="24">
        <v>0</v>
      </c>
      <c r="I124" s="24">
        <f t="shared" si="18"/>
        <v>111</v>
      </c>
      <c r="J124" s="24">
        <f t="shared" si="19"/>
        <v>41</v>
      </c>
      <c r="K124" s="24">
        <f t="shared" si="21"/>
        <v>152</v>
      </c>
      <c r="L124" s="26">
        <f t="shared" si="20"/>
        <v>27</v>
      </c>
      <c r="M124" s="60">
        <f t="shared" si="22"/>
        <v>8.1</v>
      </c>
      <c r="N124" s="43"/>
      <c r="O124" s="43"/>
      <c r="P124" s="43"/>
      <c r="Q124" s="44"/>
      <c r="R124" s="45"/>
      <c r="S124" s="43"/>
      <c r="T124" s="43"/>
      <c r="U124" s="43"/>
      <c r="V124" s="43"/>
      <c r="W124" s="43"/>
      <c r="X124" s="44"/>
      <c r="Y124" s="45"/>
      <c r="Z124" s="43"/>
      <c r="AA124" s="43"/>
    </row>
    <row r="125" spans="2:27" ht="13.5" customHeight="1" x14ac:dyDescent="0.15">
      <c r="B125" s="15">
        <v>0.45833333333333398</v>
      </c>
      <c r="C125" s="16" t="s">
        <v>6</v>
      </c>
      <c r="D125" s="17">
        <v>0.5</v>
      </c>
      <c r="E125" s="28">
        <v>65</v>
      </c>
      <c r="F125" s="24">
        <v>17</v>
      </c>
      <c r="G125" s="24">
        <v>31</v>
      </c>
      <c r="H125" s="24">
        <v>0</v>
      </c>
      <c r="I125" s="24">
        <f t="shared" si="18"/>
        <v>82</v>
      </c>
      <c r="J125" s="24">
        <f t="shared" si="19"/>
        <v>31</v>
      </c>
      <c r="K125" s="24">
        <f t="shared" si="21"/>
        <v>113</v>
      </c>
      <c r="L125" s="26">
        <f t="shared" si="20"/>
        <v>27.4</v>
      </c>
      <c r="M125" s="60">
        <f t="shared" si="22"/>
        <v>6</v>
      </c>
      <c r="N125" s="43"/>
      <c r="O125" s="43"/>
      <c r="P125" s="43"/>
      <c r="Q125" s="44"/>
      <c r="R125" s="45"/>
      <c r="S125" s="43"/>
      <c r="T125" s="43"/>
      <c r="U125" s="43"/>
      <c r="V125" s="43"/>
      <c r="W125" s="43"/>
      <c r="X125" s="44"/>
      <c r="Y125" s="45"/>
      <c r="Z125" s="43"/>
      <c r="AA125" s="43"/>
    </row>
    <row r="126" spans="2:27" ht="13.5" customHeight="1" x14ac:dyDescent="0.15">
      <c r="B126" s="15">
        <v>0.5</v>
      </c>
      <c r="C126" s="16" t="s">
        <v>6</v>
      </c>
      <c r="D126" s="17">
        <v>0.54166666666666596</v>
      </c>
      <c r="E126" s="28">
        <v>56</v>
      </c>
      <c r="F126" s="24">
        <v>14</v>
      </c>
      <c r="G126" s="24">
        <v>14</v>
      </c>
      <c r="H126" s="24">
        <v>0</v>
      </c>
      <c r="I126" s="24">
        <f t="shared" si="18"/>
        <v>70</v>
      </c>
      <c r="J126" s="24">
        <f t="shared" si="19"/>
        <v>14</v>
      </c>
      <c r="K126" s="24">
        <f t="shared" si="21"/>
        <v>84</v>
      </c>
      <c r="L126" s="26">
        <f t="shared" si="20"/>
        <v>16.7</v>
      </c>
      <c r="M126" s="60">
        <f t="shared" si="22"/>
        <v>4.5</v>
      </c>
      <c r="N126" s="43"/>
      <c r="O126" s="43"/>
      <c r="P126" s="43"/>
      <c r="Q126" s="44"/>
      <c r="R126" s="45"/>
      <c r="S126" s="43"/>
      <c r="T126" s="43"/>
      <c r="U126" s="43"/>
      <c r="V126" s="43"/>
      <c r="W126" s="43"/>
      <c r="X126" s="44"/>
      <c r="Y126" s="45"/>
      <c r="Z126" s="43"/>
      <c r="AA126" s="43"/>
    </row>
    <row r="127" spans="2:27" ht="13.5" customHeight="1" x14ac:dyDescent="0.15">
      <c r="B127" s="15">
        <v>0.54166666666666696</v>
      </c>
      <c r="C127" s="16" t="s">
        <v>6</v>
      </c>
      <c r="D127" s="17">
        <v>0.58333333333333304</v>
      </c>
      <c r="E127" s="28">
        <v>78</v>
      </c>
      <c r="F127" s="24">
        <v>17</v>
      </c>
      <c r="G127" s="24">
        <v>25</v>
      </c>
      <c r="H127" s="24">
        <v>0</v>
      </c>
      <c r="I127" s="24">
        <f t="shared" si="18"/>
        <v>95</v>
      </c>
      <c r="J127" s="24">
        <f t="shared" si="19"/>
        <v>25</v>
      </c>
      <c r="K127" s="24">
        <f t="shared" si="21"/>
        <v>120</v>
      </c>
      <c r="L127" s="26">
        <f t="shared" si="20"/>
        <v>20.8</v>
      </c>
      <c r="M127" s="60">
        <f t="shared" si="22"/>
        <v>6.4</v>
      </c>
      <c r="N127" s="43"/>
      <c r="O127" s="43"/>
      <c r="P127" s="43"/>
      <c r="Q127" s="44"/>
      <c r="R127" s="45"/>
      <c r="S127" s="43"/>
      <c r="T127" s="43"/>
      <c r="U127" s="43"/>
      <c r="V127" s="43"/>
      <c r="W127" s="43"/>
      <c r="X127" s="44"/>
      <c r="Y127" s="45"/>
      <c r="Z127" s="43"/>
      <c r="AA127" s="43"/>
    </row>
    <row r="128" spans="2:27" ht="13.5" customHeight="1" x14ac:dyDescent="0.15">
      <c r="B128" s="15">
        <v>0.58333333333333304</v>
      </c>
      <c r="C128" s="16" t="s">
        <v>6</v>
      </c>
      <c r="D128" s="17">
        <v>0.625</v>
      </c>
      <c r="E128" s="28">
        <v>71</v>
      </c>
      <c r="F128" s="24">
        <v>25</v>
      </c>
      <c r="G128" s="24">
        <v>35</v>
      </c>
      <c r="H128" s="24">
        <v>1</v>
      </c>
      <c r="I128" s="24">
        <f t="shared" si="18"/>
        <v>96</v>
      </c>
      <c r="J128" s="24">
        <f t="shared" si="19"/>
        <v>36</v>
      </c>
      <c r="K128" s="24">
        <f t="shared" si="21"/>
        <v>132</v>
      </c>
      <c r="L128" s="26">
        <f t="shared" si="20"/>
        <v>27.3</v>
      </c>
      <c r="M128" s="60">
        <f t="shared" si="22"/>
        <v>7</v>
      </c>
      <c r="N128" s="43"/>
      <c r="O128" s="43"/>
      <c r="P128" s="43"/>
      <c r="Q128" s="44"/>
      <c r="R128" s="45"/>
      <c r="S128" s="43"/>
      <c r="T128" s="43"/>
      <c r="U128" s="43"/>
      <c r="V128" s="43"/>
      <c r="W128" s="43"/>
      <c r="X128" s="44"/>
      <c r="Y128" s="45"/>
      <c r="Z128" s="43"/>
      <c r="AA128" s="43"/>
    </row>
    <row r="129" spans="2:27" ht="13.5" customHeight="1" x14ac:dyDescent="0.15">
      <c r="B129" s="15">
        <v>0.625</v>
      </c>
      <c r="C129" s="16" t="s">
        <v>6</v>
      </c>
      <c r="D129" s="17">
        <v>0.66666666666666596</v>
      </c>
      <c r="E129" s="28">
        <v>111</v>
      </c>
      <c r="F129" s="24">
        <v>26</v>
      </c>
      <c r="G129" s="24">
        <v>32</v>
      </c>
      <c r="H129" s="24">
        <v>0</v>
      </c>
      <c r="I129" s="24">
        <f t="shared" si="18"/>
        <v>137</v>
      </c>
      <c r="J129" s="24">
        <f t="shared" si="19"/>
        <v>32</v>
      </c>
      <c r="K129" s="24">
        <f t="shared" si="21"/>
        <v>169</v>
      </c>
      <c r="L129" s="26">
        <f t="shared" si="20"/>
        <v>18.899999999999999</v>
      </c>
      <c r="M129" s="60">
        <f t="shared" si="22"/>
        <v>9</v>
      </c>
      <c r="N129" s="43"/>
      <c r="O129" s="43"/>
      <c r="P129" s="43"/>
      <c r="Q129" s="44"/>
      <c r="R129" s="45"/>
      <c r="S129" s="43"/>
      <c r="T129" s="43"/>
      <c r="U129" s="43"/>
      <c r="V129" s="43"/>
      <c r="W129" s="43"/>
      <c r="X129" s="44"/>
      <c r="Y129" s="45"/>
      <c r="Z129" s="43"/>
      <c r="AA129" s="43"/>
    </row>
    <row r="130" spans="2:27" ht="13.5" customHeight="1" x14ac:dyDescent="0.15">
      <c r="B130" s="15">
        <v>0.66666666666666696</v>
      </c>
      <c r="C130" s="16" t="s">
        <v>6</v>
      </c>
      <c r="D130" s="17">
        <v>0.70833333333333304</v>
      </c>
      <c r="E130" s="28">
        <v>117</v>
      </c>
      <c r="F130" s="24">
        <v>32</v>
      </c>
      <c r="G130" s="24">
        <v>24</v>
      </c>
      <c r="H130" s="24">
        <v>1</v>
      </c>
      <c r="I130" s="24">
        <f t="shared" si="18"/>
        <v>149</v>
      </c>
      <c r="J130" s="24">
        <f t="shared" si="19"/>
        <v>25</v>
      </c>
      <c r="K130" s="24">
        <f t="shared" si="21"/>
        <v>174</v>
      </c>
      <c r="L130" s="26">
        <f t="shared" si="20"/>
        <v>14.4</v>
      </c>
      <c r="M130" s="60">
        <f t="shared" si="22"/>
        <v>9.1999999999999993</v>
      </c>
      <c r="N130" s="43"/>
      <c r="O130" s="43"/>
      <c r="P130" s="43"/>
      <c r="Q130" s="44"/>
      <c r="R130" s="45"/>
      <c r="S130" s="43"/>
      <c r="T130" s="43"/>
      <c r="U130" s="43"/>
      <c r="V130" s="43"/>
      <c r="W130" s="43"/>
      <c r="X130" s="44"/>
      <c r="Y130" s="45"/>
      <c r="Z130" s="43"/>
      <c r="AA130" s="43"/>
    </row>
    <row r="131" spans="2:27" ht="13.5" customHeight="1" x14ac:dyDescent="0.15">
      <c r="B131" s="15">
        <v>0.70833333333333304</v>
      </c>
      <c r="C131" s="16" t="s">
        <v>6</v>
      </c>
      <c r="D131" s="17">
        <v>0.75</v>
      </c>
      <c r="E131" s="28">
        <v>96</v>
      </c>
      <c r="F131" s="24">
        <v>30</v>
      </c>
      <c r="G131" s="24">
        <v>31</v>
      </c>
      <c r="H131" s="24">
        <v>0</v>
      </c>
      <c r="I131" s="24">
        <f t="shared" si="18"/>
        <v>126</v>
      </c>
      <c r="J131" s="24">
        <f t="shared" si="19"/>
        <v>31</v>
      </c>
      <c r="K131" s="24">
        <f t="shared" si="21"/>
        <v>157</v>
      </c>
      <c r="L131" s="26">
        <f t="shared" si="20"/>
        <v>19.7</v>
      </c>
      <c r="M131" s="60">
        <f t="shared" si="22"/>
        <v>8.3000000000000007</v>
      </c>
      <c r="N131" s="43"/>
      <c r="O131" s="43"/>
      <c r="P131" s="43"/>
      <c r="Q131" s="44"/>
      <c r="R131" s="45"/>
      <c r="S131" s="43"/>
      <c r="T131" s="43"/>
      <c r="U131" s="43"/>
      <c r="V131" s="43"/>
      <c r="W131" s="43"/>
      <c r="X131" s="44"/>
      <c r="Y131" s="45"/>
      <c r="Z131" s="43"/>
      <c r="AA131" s="43"/>
    </row>
    <row r="132" spans="2:27" ht="13.5" customHeight="1" thickBot="1" x14ac:dyDescent="0.2">
      <c r="B132" s="15">
        <v>0.75</v>
      </c>
      <c r="C132" s="16" t="s">
        <v>6</v>
      </c>
      <c r="D132" s="17">
        <v>0.79166666666666696</v>
      </c>
      <c r="E132" s="28">
        <v>120</v>
      </c>
      <c r="F132" s="24">
        <v>17</v>
      </c>
      <c r="G132" s="24">
        <v>15</v>
      </c>
      <c r="H132" s="24">
        <v>0</v>
      </c>
      <c r="I132" s="24">
        <f t="shared" si="18"/>
        <v>137</v>
      </c>
      <c r="J132" s="24">
        <f t="shared" si="19"/>
        <v>15</v>
      </c>
      <c r="K132" s="24">
        <f t="shared" si="21"/>
        <v>152</v>
      </c>
      <c r="L132" s="26">
        <f t="shared" si="20"/>
        <v>9.9</v>
      </c>
      <c r="M132" s="60">
        <f t="shared" si="22"/>
        <v>8.1</v>
      </c>
      <c r="N132" s="43"/>
      <c r="O132" s="43"/>
      <c r="P132" s="43"/>
      <c r="Q132" s="44"/>
      <c r="R132" s="45"/>
      <c r="S132" s="43"/>
      <c r="T132" s="43"/>
      <c r="U132" s="43"/>
      <c r="V132" s="43"/>
      <c r="W132" s="43"/>
      <c r="X132" s="44"/>
      <c r="Y132" s="45"/>
      <c r="Z132" s="43"/>
      <c r="AA132" s="43"/>
    </row>
    <row r="133" spans="2:27" ht="14.25" customHeight="1" thickTop="1" x14ac:dyDescent="0.15">
      <c r="B133" s="18"/>
      <c r="C133" s="19" t="s">
        <v>13</v>
      </c>
      <c r="D133" s="20"/>
      <c r="E133" s="29">
        <f t="shared" ref="E133:K133" si="23">SUM(E121:E132)</f>
        <v>1212</v>
      </c>
      <c r="F133" s="5">
        <f t="shared" si="23"/>
        <v>314</v>
      </c>
      <c r="G133" s="5">
        <f t="shared" si="23"/>
        <v>354</v>
      </c>
      <c r="H133" s="5">
        <f t="shared" si="23"/>
        <v>5</v>
      </c>
      <c r="I133" s="5">
        <f t="shared" si="23"/>
        <v>1526</v>
      </c>
      <c r="J133" s="5">
        <f t="shared" si="23"/>
        <v>359</v>
      </c>
      <c r="K133" s="5">
        <f t="shared" si="23"/>
        <v>1885</v>
      </c>
      <c r="L133" s="51">
        <f t="shared" si="20"/>
        <v>19</v>
      </c>
      <c r="M133" s="61">
        <f t="shared" si="22"/>
        <v>100</v>
      </c>
      <c r="N133" s="7"/>
      <c r="O133" s="7"/>
      <c r="P133" s="7"/>
      <c r="Q133" s="45"/>
      <c r="R133" s="45"/>
      <c r="S133" s="7"/>
      <c r="T133" s="7"/>
      <c r="U133" s="7"/>
      <c r="V133" s="7"/>
      <c r="W133" s="7"/>
      <c r="X133" s="46"/>
      <c r="Y133" s="47"/>
      <c r="Z133" s="7"/>
      <c r="AA133" s="7"/>
    </row>
  </sheetData>
  <mergeCells count="9">
    <mergeCell ref="U87:AA87"/>
    <mergeCell ref="U103:AA103"/>
    <mergeCell ref="U119:AA119"/>
    <mergeCell ref="J5:J13"/>
    <mergeCell ref="B43:I43"/>
    <mergeCell ref="J43:Q43"/>
    <mergeCell ref="B69:I69"/>
    <mergeCell ref="J69:Q69"/>
    <mergeCell ref="U71:AA71"/>
  </mergeCells>
  <phoneticPr fontId="1"/>
  <printOptions horizontalCentered="1" verticalCentered="1"/>
  <pageMargins left="0.70866141732283472" right="0.70866141732283472" top="0.70866141732283472" bottom="0.70866141732283472" header="0.31496062992125984" footer="0.31496062992125984"/>
  <pageSetup paperSize="9" orientation="portrait" horizontalDpi="1200" verticalDpi="1200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AE133"/>
  <sheetViews>
    <sheetView showGridLines="0" zoomScaleNormal="100" zoomScaleSheetLayoutView="100" workbookViewId="0">
      <selection activeCell="D11" sqref="D11"/>
    </sheetView>
  </sheetViews>
  <sheetFormatPr defaultRowHeight="12" x14ac:dyDescent="0.15"/>
  <cols>
    <col min="1" max="1" width="1.25" style="6" customWidth="1"/>
    <col min="2" max="17" width="5.5" style="6" customWidth="1"/>
    <col min="18" max="25" width="4.875" style="6" customWidth="1"/>
    <col min="26" max="26" width="5.375" style="6" customWidth="1"/>
    <col min="27" max="44" width="5.625" style="6" customWidth="1"/>
    <col min="45" max="16384" width="9" style="6"/>
  </cols>
  <sheetData>
    <row r="1" spans="2:17" ht="12.75" customHeight="1" x14ac:dyDescent="0.15"/>
    <row r="2" spans="2:17" ht="14.25" x14ac:dyDescent="0.15">
      <c r="B2" s="32" t="s">
        <v>8</v>
      </c>
      <c r="C2" s="7"/>
      <c r="D2" s="7"/>
      <c r="E2" s="7"/>
      <c r="F2" s="7"/>
      <c r="G2" s="10"/>
      <c r="H2" s="10"/>
      <c r="J2" s="35"/>
      <c r="K2" s="38"/>
      <c r="L2" s="2"/>
      <c r="M2" s="2"/>
      <c r="N2" s="2"/>
      <c r="O2" s="2"/>
      <c r="P2" s="2"/>
      <c r="Q2" s="34"/>
    </row>
    <row r="3" spans="2:17" x14ac:dyDescent="0.15">
      <c r="B3" s="7"/>
      <c r="C3" s="7"/>
      <c r="D3" s="7"/>
      <c r="E3" s="7"/>
      <c r="F3" s="7"/>
      <c r="G3" s="7"/>
      <c r="H3" s="7"/>
      <c r="J3" s="33"/>
      <c r="K3" s="7"/>
      <c r="L3" s="7"/>
      <c r="M3" s="7"/>
      <c r="N3" s="7"/>
      <c r="O3" s="7"/>
      <c r="P3" s="7"/>
      <c r="Q3" s="8"/>
    </row>
    <row r="4" spans="2:17" x14ac:dyDescent="0.15">
      <c r="B4" s="7"/>
      <c r="C4" s="7"/>
      <c r="D4" s="7"/>
      <c r="E4" s="7"/>
      <c r="F4" s="7"/>
      <c r="G4" s="7"/>
      <c r="H4" s="7"/>
      <c r="J4" s="33"/>
      <c r="K4" s="7"/>
      <c r="L4" s="7"/>
      <c r="M4" s="7"/>
      <c r="N4" s="7"/>
      <c r="O4" s="7"/>
      <c r="P4" s="7"/>
      <c r="Q4" s="8"/>
    </row>
    <row r="5" spans="2:17" x14ac:dyDescent="0.15">
      <c r="B5" s="7"/>
      <c r="C5" s="7"/>
      <c r="D5" s="7"/>
      <c r="E5" s="7"/>
      <c r="F5" s="7"/>
      <c r="G5" s="7"/>
      <c r="H5" s="7"/>
      <c r="J5" s="245" t="s">
        <v>7</v>
      </c>
      <c r="K5" s="7"/>
      <c r="L5" s="7"/>
      <c r="M5" s="7"/>
      <c r="N5" s="7"/>
      <c r="O5" s="7"/>
      <c r="P5" s="7"/>
      <c r="Q5" s="8"/>
    </row>
    <row r="6" spans="2:17" x14ac:dyDescent="0.15">
      <c r="B6" s="48" t="s">
        <v>3</v>
      </c>
      <c r="C6" s="48"/>
      <c r="D6" s="48" t="s">
        <v>28</v>
      </c>
      <c r="E6" s="48"/>
      <c r="F6" s="48"/>
      <c r="G6" s="49"/>
      <c r="H6" s="7"/>
      <c r="J6" s="245"/>
      <c r="K6" s="7"/>
      <c r="L6" s="7"/>
      <c r="M6" s="7"/>
      <c r="N6" s="7"/>
      <c r="O6" s="7"/>
      <c r="P6" s="7"/>
      <c r="Q6" s="8"/>
    </row>
    <row r="7" spans="2:17" x14ac:dyDescent="0.15">
      <c r="B7" s="48"/>
      <c r="C7" s="48"/>
      <c r="D7" s="48" t="s">
        <v>29</v>
      </c>
      <c r="E7" s="48"/>
      <c r="F7" s="48"/>
      <c r="G7" s="49"/>
      <c r="H7" s="7"/>
      <c r="J7" s="245"/>
      <c r="K7" s="7"/>
      <c r="L7" s="7"/>
      <c r="M7" s="7"/>
      <c r="N7" s="7"/>
      <c r="O7" s="7"/>
      <c r="P7" s="7"/>
      <c r="Q7" s="8"/>
    </row>
    <row r="8" spans="2:17" x14ac:dyDescent="0.15">
      <c r="B8" s="48"/>
      <c r="C8" s="48"/>
      <c r="D8" s="48"/>
      <c r="E8" s="48"/>
      <c r="F8" s="48"/>
      <c r="G8" s="48"/>
      <c r="H8" s="7"/>
      <c r="J8" s="245"/>
      <c r="K8" s="7"/>
      <c r="L8" s="7"/>
      <c r="M8" s="7"/>
      <c r="N8" s="7"/>
      <c r="O8" s="7"/>
      <c r="P8" s="7"/>
      <c r="Q8" s="8"/>
    </row>
    <row r="9" spans="2:17" x14ac:dyDescent="0.15">
      <c r="F9" s="48"/>
      <c r="G9" s="49"/>
      <c r="H9" s="7"/>
      <c r="J9" s="245"/>
      <c r="K9" s="7"/>
      <c r="L9" s="7"/>
      <c r="M9" s="7"/>
      <c r="N9" s="7"/>
      <c r="O9" s="7"/>
      <c r="P9" s="7"/>
      <c r="Q9" s="8"/>
    </row>
    <row r="10" spans="2:17" x14ac:dyDescent="0.15">
      <c r="B10" s="48" t="s">
        <v>4</v>
      </c>
      <c r="C10" s="48"/>
      <c r="D10" s="48" t="s">
        <v>239</v>
      </c>
      <c r="E10" s="48"/>
      <c r="F10" s="48"/>
      <c r="G10" s="49"/>
      <c r="H10" s="7"/>
      <c r="J10" s="245"/>
      <c r="K10" s="7"/>
      <c r="L10" s="7"/>
      <c r="M10" s="7"/>
      <c r="N10" s="7"/>
      <c r="O10" s="7"/>
      <c r="P10" s="7"/>
      <c r="Q10" s="8"/>
    </row>
    <row r="11" spans="2:17" x14ac:dyDescent="0.15">
      <c r="B11" s="48"/>
      <c r="C11" s="48"/>
      <c r="D11" s="48" t="s">
        <v>26</v>
      </c>
      <c r="E11" s="48"/>
      <c r="F11" s="48"/>
      <c r="G11" s="49"/>
      <c r="H11" s="7"/>
      <c r="J11" s="245"/>
      <c r="K11" s="7"/>
      <c r="L11" s="7"/>
      <c r="M11" s="7"/>
      <c r="N11" s="7"/>
      <c r="O11" s="7"/>
      <c r="P11" s="7"/>
      <c r="Q11" s="8"/>
    </row>
    <row r="12" spans="2:17" x14ac:dyDescent="0.15">
      <c r="B12" s="49"/>
      <c r="C12" s="48"/>
      <c r="D12" s="50"/>
      <c r="E12" s="48"/>
      <c r="F12" s="48"/>
      <c r="G12" s="49"/>
      <c r="H12" s="7"/>
      <c r="J12" s="245"/>
      <c r="K12" s="7"/>
      <c r="L12" s="7"/>
      <c r="M12" s="7"/>
      <c r="N12" s="7"/>
      <c r="O12" s="7"/>
      <c r="P12" s="7"/>
      <c r="Q12" s="8"/>
    </row>
    <row r="13" spans="2:17" ht="12" customHeight="1" x14ac:dyDescent="0.15">
      <c r="E13" s="48"/>
      <c r="F13" s="48"/>
      <c r="G13" s="48"/>
      <c r="J13" s="245"/>
      <c r="K13" s="7"/>
      <c r="L13" s="7"/>
      <c r="M13" s="7"/>
      <c r="N13" s="7"/>
      <c r="O13" s="7"/>
      <c r="P13" s="7"/>
      <c r="Q13" s="8"/>
    </row>
    <row r="14" spans="2:17" ht="12" customHeight="1" x14ac:dyDescent="0.15">
      <c r="B14" s="48" t="s">
        <v>5</v>
      </c>
      <c r="C14" s="48"/>
      <c r="D14" s="48" t="s">
        <v>27</v>
      </c>
      <c r="J14" s="33"/>
      <c r="K14" s="7"/>
      <c r="L14" s="7"/>
      <c r="M14" s="7"/>
      <c r="N14" s="7"/>
      <c r="O14" s="7"/>
      <c r="P14" s="7"/>
      <c r="Q14" s="8"/>
    </row>
    <row r="15" spans="2:17" ht="12" customHeight="1" x14ac:dyDescent="0.15">
      <c r="J15" s="33"/>
      <c r="K15" s="7"/>
      <c r="L15" s="7"/>
      <c r="M15" s="7"/>
      <c r="N15" s="7"/>
      <c r="O15" s="7"/>
      <c r="P15" s="7"/>
      <c r="Q15" s="8"/>
    </row>
    <row r="16" spans="2:17" ht="12" customHeight="1" x14ac:dyDescent="0.15">
      <c r="J16" s="36"/>
      <c r="K16" s="4"/>
      <c r="L16" s="4"/>
      <c r="M16" s="4"/>
      <c r="N16" s="4"/>
      <c r="O16" s="4"/>
      <c r="P16" s="4"/>
      <c r="Q16" s="9"/>
    </row>
    <row r="17" spans="3:31" ht="12" customHeight="1" x14ac:dyDescent="0.15">
      <c r="C17" s="37"/>
      <c r="N17" s="37"/>
    </row>
    <row r="18" spans="3:31" ht="15" customHeight="1" x14ac:dyDescent="0.15">
      <c r="C18" s="37"/>
      <c r="N18" s="37"/>
      <c r="Q18" s="62" t="s">
        <v>9</v>
      </c>
      <c r="R18" s="48"/>
    </row>
    <row r="19" spans="3:31" ht="10.5" customHeight="1" x14ac:dyDescent="0.15"/>
    <row r="20" spans="3:31" ht="10.5" customHeight="1" x14ac:dyDescent="0.15"/>
    <row r="21" spans="3:31" ht="10.5" customHeight="1" x14ac:dyDescent="0.15"/>
    <row r="22" spans="3:31" ht="10.5" customHeight="1" x14ac:dyDescent="0.15"/>
    <row r="23" spans="3:31" ht="10.5" customHeight="1" x14ac:dyDescent="0.15"/>
    <row r="24" spans="3:31" ht="10.5" customHeight="1" x14ac:dyDescent="0.15"/>
    <row r="25" spans="3:31" ht="10.5" customHeight="1" x14ac:dyDescent="0.15"/>
    <row r="26" spans="3:31" ht="10.5" customHeight="1" x14ac:dyDescent="0.15">
      <c r="S26" s="6" t="s">
        <v>12</v>
      </c>
    </row>
    <row r="27" spans="3:31" ht="10.5" customHeight="1" x14ac:dyDescent="0.15"/>
    <row r="28" spans="3:31" ht="10.5" customHeight="1" x14ac:dyDescent="0.15"/>
    <row r="29" spans="3:31" ht="10.5" customHeight="1" x14ac:dyDescent="0.15"/>
    <row r="30" spans="3:31" ht="10.5" customHeight="1" x14ac:dyDescent="0.15"/>
    <row r="31" spans="3:31" ht="10.5" customHeight="1" x14ac:dyDescent="0.15">
      <c r="AE31" s="6" t="s">
        <v>11</v>
      </c>
    </row>
    <row r="32" spans="3:31" ht="10.5" customHeight="1" x14ac:dyDescent="0.15"/>
    <row r="33" spans="1:19" ht="10.5" customHeight="1" x14ac:dyDescent="0.15"/>
    <row r="34" spans="1:19" ht="10.5" customHeight="1" x14ac:dyDescent="0.15"/>
    <row r="35" spans="1:19" ht="10.5" customHeight="1" x14ac:dyDescent="0.15"/>
    <row r="36" spans="1:19" ht="10.5" customHeight="1" x14ac:dyDescent="0.15"/>
    <row r="37" spans="1:19" ht="10.5" customHeight="1" x14ac:dyDescent="0.15"/>
    <row r="38" spans="1:19" ht="10.5" customHeight="1" x14ac:dyDescent="0.15"/>
    <row r="39" spans="1:19" ht="10.5" customHeight="1" x14ac:dyDescent="0.15"/>
    <row r="40" spans="1:19" ht="10.5" customHeight="1" x14ac:dyDescent="0.15"/>
    <row r="41" spans="1:19" ht="10.5" customHeight="1" x14ac:dyDescent="0.15"/>
    <row r="42" spans="1:19" ht="10.5" customHeight="1" x14ac:dyDescent="0.15"/>
    <row r="43" spans="1:19" ht="37.5" customHeight="1" x14ac:dyDescent="0.15">
      <c r="A43" s="41"/>
      <c r="B43" s="246" t="str">
        <f>E71</f>
        <v>(5)</v>
      </c>
      <c r="C43" s="246"/>
      <c r="D43" s="246"/>
      <c r="E43" s="246"/>
      <c r="F43" s="246"/>
      <c r="G43" s="246"/>
      <c r="H43" s="246"/>
      <c r="I43" s="246"/>
      <c r="J43" s="246" t="str">
        <f>E87</f>
        <v>(6)</v>
      </c>
      <c r="K43" s="246"/>
      <c r="L43" s="246"/>
      <c r="M43" s="246"/>
      <c r="N43" s="246"/>
      <c r="O43" s="246"/>
      <c r="P43" s="246"/>
      <c r="Q43" s="246"/>
      <c r="R43" s="56"/>
      <c r="S43" s="56"/>
    </row>
    <row r="44" spans="1:19" ht="7.5" customHeight="1" x14ac:dyDescent="0.15"/>
    <row r="45" spans="1:19" ht="10.5" customHeight="1" x14ac:dyDescent="0.15"/>
    <row r="46" spans="1:19" ht="10.5" customHeight="1" x14ac:dyDescent="0.15"/>
    <row r="47" spans="1:19" ht="10.5" customHeight="1" x14ac:dyDescent="0.15"/>
    <row r="48" spans="1:19" ht="10.5" customHeight="1" x14ac:dyDescent="0.15"/>
    <row r="49" ht="10.5" customHeight="1" x14ac:dyDescent="0.15"/>
    <row r="50" ht="10.5" customHeight="1" x14ac:dyDescent="0.15"/>
    <row r="51" ht="10.5" customHeight="1" x14ac:dyDescent="0.15"/>
    <row r="52" ht="10.5" customHeight="1" x14ac:dyDescent="0.15"/>
    <row r="53" ht="10.5" customHeight="1" x14ac:dyDescent="0.15"/>
    <row r="54" ht="10.5" customHeight="1" x14ac:dyDescent="0.15"/>
    <row r="55" ht="10.5" customHeight="1" x14ac:dyDescent="0.15"/>
    <row r="56" ht="10.5" customHeight="1" x14ac:dyDescent="0.15"/>
    <row r="57" ht="10.5" customHeight="1" x14ac:dyDescent="0.15"/>
    <row r="58" ht="10.5" customHeight="1" x14ac:dyDescent="0.15"/>
    <row r="59" ht="10.5" customHeight="1" x14ac:dyDescent="0.15"/>
    <row r="60" ht="10.5" customHeight="1" x14ac:dyDescent="0.15"/>
    <row r="61" ht="10.5" customHeight="1" x14ac:dyDescent="0.15"/>
    <row r="62" ht="10.5" customHeight="1" x14ac:dyDescent="0.15"/>
    <row r="63" ht="10.5" customHeight="1" x14ac:dyDescent="0.15"/>
    <row r="64" ht="10.5" customHeight="1" x14ac:dyDescent="0.15"/>
    <row r="65" spans="2:27" ht="10.5" customHeight="1" x14ac:dyDescent="0.15"/>
    <row r="66" spans="2:27" ht="10.5" customHeight="1" x14ac:dyDescent="0.15"/>
    <row r="67" spans="2:27" ht="10.5" customHeight="1" x14ac:dyDescent="0.15"/>
    <row r="68" spans="2:27" ht="10.5" customHeight="1" x14ac:dyDescent="0.15"/>
    <row r="69" spans="2:27" ht="37.5" customHeight="1" x14ac:dyDescent="0.15">
      <c r="B69" s="246" t="str">
        <f>E103</f>
        <v>(7)</v>
      </c>
      <c r="C69" s="246"/>
      <c r="D69" s="246"/>
      <c r="E69" s="246"/>
      <c r="F69" s="246"/>
      <c r="G69" s="246"/>
      <c r="H69" s="246"/>
      <c r="I69" s="246"/>
      <c r="J69" s="246" t="str">
        <f>E119</f>
        <v>(8)</v>
      </c>
      <c r="K69" s="246"/>
      <c r="L69" s="246"/>
      <c r="M69" s="246"/>
      <c r="N69" s="246"/>
      <c r="O69" s="246"/>
      <c r="P69" s="246"/>
      <c r="Q69" s="246"/>
      <c r="R69" s="56"/>
      <c r="S69" s="56"/>
      <c r="T69" s="39"/>
    </row>
    <row r="70" spans="2:27" ht="12" customHeight="1" x14ac:dyDescent="0.15"/>
    <row r="71" spans="2:27" ht="13.5" customHeight="1" x14ac:dyDescent="0.15">
      <c r="B71" s="1"/>
      <c r="C71" s="2"/>
      <c r="D71" s="30" t="s">
        <v>0</v>
      </c>
      <c r="E71" s="52" t="s">
        <v>40</v>
      </c>
      <c r="F71" s="53"/>
      <c r="G71" s="53"/>
      <c r="H71" s="53"/>
      <c r="I71" s="53"/>
      <c r="J71" s="53"/>
      <c r="K71" s="53"/>
      <c r="L71" s="53"/>
      <c r="M71" s="54"/>
      <c r="N71" s="55"/>
      <c r="O71" s="55"/>
      <c r="P71" s="55"/>
      <c r="Q71" s="55"/>
      <c r="R71" s="55"/>
      <c r="S71" s="55"/>
      <c r="T71" s="55"/>
      <c r="U71" s="244"/>
      <c r="V71" s="244"/>
      <c r="W71" s="244"/>
      <c r="X71" s="244"/>
      <c r="Y71" s="244"/>
      <c r="Z71" s="244"/>
      <c r="AA71" s="244"/>
    </row>
    <row r="72" spans="2:27" ht="48" x14ac:dyDescent="0.15">
      <c r="B72" s="3" t="s">
        <v>1</v>
      </c>
      <c r="C72" s="4"/>
      <c r="D72" s="31" t="s">
        <v>2</v>
      </c>
      <c r="E72" s="40" t="s">
        <v>18</v>
      </c>
      <c r="F72" s="11" t="s">
        <v>19</v>
      </c>
      <c r="G72" s="11" t="s">
        <v>20</v>
      </c>
      <c r="H72" s="11" t="s">
        <v>10</v>
      </c>
      <c r="I72" s="11" t="s">
        <v>21</v>
      </c>
      <c r="J72" s="11" t="s">
        <v>22</v>
      </c>
      <c r="K72" s="11" t="s">
        <v>23</v>
      </c>
      <c r="L72" s="11" t="s">
        <v>24</v>
      </c>
      <c r="M72" s="58" t="s">
        <v>25</v>
      </c>
      <c r="N72" s="42"/>
      <c r="O72" s="42"/>
      <c r="P72" s="42"/>
      <c r="Q72" s="42"/>
      <c r="R72" s="42"/>
      <c r="S72" s="42"/>
      <c r="T72" s="57"/>
      <c r="U72" s="57"/>
      <c r="V72" s="57"/>
      <c r="W72" s="42"/>
      <c r="X72" s="42"/>
      <c r="Y72" s="42"/>
      <c r="Z72" s="57"/>
      <c r="AA72" s="57"/>
    </row>
    <row r="73" spans="2:27" ht="13.5" customHeight="1" x14ac:dyDescent="0.15">
      <c r="B73" s="12">
        <v>0.29166666666666669</v>
      </c>
      <c r="C73" s="13" t="s">
        <v>6</v>
      </c>
      <c r="D73" s="14">
        <v>0.33333333333333331</v>
      </c>
      <c r="E73" s="27">
        <v>303</v>
      </c>
      <c r="F73" s="23">
        <v>67</v>
      </c>
      <c r="G73" s="23">
        <v>24</v>
      </c>
      <c r="H73" s="23">
        <v>1</v>
      </c>
      <c r="I73" s="23">
        <f t="shared" ref="I73:I84" si="0">SUM(E73:F73)</f>
        <v>370</v>
      </c>
      <c r="J73" s="23">
        <f t="shared" ref="J73:J84" si="1">SUM(G73:H73)</f>
        <v>25</v>
      </c>
      <c r="K73" s="23">
        <f>SUM(I73,J73)</f>
        <v>395</v>
      </c>
      <c r="L73" s="25">
        <f>IF(K73=0,0,ROUND(J73/K73*100,1))</f>
        <v>6.3</v>
      </c>
      <c r="M73" s="59">
        <f>IF(K73=0,0,ROUND(K73/K$85*100,1))</f>
        <v>14.1</v>
      </c>
      <c r="N73" s="43"/>
      <c r="O73" s="43"/>
      <c r="P73" s="43"/>
      <c r="Q73" s="44"/>
      <c r="R73" s="44"/>
      <c r="S73" s="43"/>
      <c r="T73" s="43"/>
      <c r="U73" s="43"/>
      <c r="V73" s="43"/>
      <c r="W73" s="43"/>
      <c r="X73" s="44"/>
      <c r="Y73" s="44"/>
      <c r="Z73" s="43"/>
      <c r="AA73" s="43"/>
    </row>
    <row r="74" spans="2:27" ht="13.5" customHeight="1" x14ac:dyDescent="0.15">
      <c r="B74" s="15">
        <v>0.33333333333333331</v>
      </c>
      <c r="C74" s="16" t="s">
        <v>6</v>
      </c>
      <c r="D74" s="17">
        <v>0.375</v>
      </c>
      <c r="E74" s="28">
        <v>234</v>
      </c>
      <c r="F74" s="24">
        <v>51</v>
      </c>
      <c r="G74" s="24">
        <v>47</v>
      </c>
      <c r="H74" s="24">
        <v>2</v>
      </c>
      <c r="I74" s="24">
        <f t="shared" si="0"/>
        <v>285</v>
      </c>
      <c r="J74" s="24">
        <f t="shared" si="1"/>
        <v>49</v>
      </c>
      <c r="K74" s="24">
        <f t="shared" ref="K74:K84" si="2">SUM(I74,J74)</f>
        <v>334</v>
      </c>
      <c r="L74" s="26">
        <f t="shared" ref="L74:L84" si="3">IF(K74=0,0,ROUND(J74/K74*100,1))</f>
        <v>14.7</v>
      </c>
      <c r="M74" s="60">
        <f t="shared" ref="M74:M84" si="4">IF(K74=0,0,ROUND(K74/K$85*100,1))</f>
        <v>11.9</v>
      </c>
      <c r="N74" s="43"/>
      <c r="O74" s="43"/>
      <c r="P74" s="43"/>
      <c r="Q74" s="44"/>
      <c r="R74" s="45"/>
      <c r="S74" s="43"/>
      <c r="T74" s="43"/>
      <c r="U74" s="43"/>
      <c r="V74" s="43"/>
      <c r="W74" s="43"/>
      <c r="X74" s="44"/>
      <c r="Y74" s="45"/>
      <c r="Z74" s="43"/>
      <c r="AA74" s="43"/>
    </row>
    <row r="75" spans="2:27" ht="13.5" customHeight="1" x14ac:dyDescent="0.15">
      <c r="B75" s="15">
        <v>0.375</v>
      </c>
      <c r="C75" s="16" t="s">
        <v>6</v>
      </c>
      <c r="D75" s="17">
        <v>0.41666666666666702</v>
      </c>
      <c r="E75" s="28">
        <v>161</v>
      </c>
      <c r="F75" s="24">
        <v>40</v>
      </c>
      <c r="G75" s="24">
        <v>53</v>
      </c>
      <c r="H75" s="24">
        <v>1</v>
      </c>
      <c r="I75" s="24">
        <f t="shared" si="0"/>
        <v>201</v>
      </c>
      <c r="J75" s="24">
        <f t="shared" si="1"/>
        <v>54</v>
      </c>
      <c r="K75" s="24">
        <f t="shared" si="2"/>
        <v>255</v>
      </c>
      <c r="L75" s="26">
        <f t="shared" si="3"/>
        <v>21.2</v>
      </c>
      <c r="M75" s="60">
        <f t="shared" si="4"/>
        <v>9.1</v>
      </c>
      <c r="N75" s="43"/>
      <c r="O75" s="43"/>
      <c r="P75" s="43"/>
      <c r="Q75" s="44"/>
      <c r="R75" s="45"/>
      <c r="S75" s="43"/>
      <c r="T75" s="43"/>
      <c r="U75" s="43"/>
      <c r="V75" s="43"/>
      <c r="W75" s="43"/>
      <c r="X75" s="44"/>
      <c r="Y75" s="45"/>
      <c r="Z75" s="43"/>
      <c r="AA75" s="43"/>
    </row>
    <row r="76" spans="2:27" ht="13.5" customHeight="1" x14ac:dyDescent="0.15">
      <c r="B76" s="15">
        <v>0.41666666666666702</v>
      </c>
      <c r="C76" s="16" t="s">
        <v>6</v>
      </c>
      <c r="D76" s="17">
        <v>0.45833333333333298</v>
      </c>
      <c r="E76" s="28">
        <v>144</v>
      </c>
      <c r="F76" s="24">
        <v>35</v>
      </c>
      <c r="G76" s="24">
        <v>39</v>
      </c>
      <c r="H76" s="24">
        <v>1</v>
      </c>
      <c r="I76" s="24">
        <f t="shared" si="0"/>
        <v>179</v>
      </c>
      <c r="J76" s="24">
        <f t="shared" si="1"/>
        <v>40</v>
      </c>
      <c r="K76" s="24">
        <f t="shared" si="2"/>
        <v>219</v>
      </c>
      <c r="L76" s="26">
        <f t="shared" si="3"/>
        <v>18.3</v>
      </c>
      <c r="M76" s="60">
        <f t="shared" si="4"/>
        <v>7.8</v>
      </c>
      <c r="N76" s="43"/>
      <c r="O76" s="43"/>
      <c r="P76" s="43"/>
      <c r="Q76" s="44"/>
      <c r="R76" s="45"/>
      <c r="S76" s="43"/>
      <c r="T76" s="43"/>
      <c r="U76" s="43"/>
      <c r="V76" s="43"/>
      <c r="W76" s="43"/>
      <c r="X76" s="44"/>
      <c r="Y76" s="45"/>
      <c r="Z76" s="43"/>
      <c r="AA76" s="43"/>
    </row>
    <row r="77" spans="2:27" ht="13.5" customHeight="1" x14ac:dyDescent="0.15">
      <c r="B77" s="15">
        <v>0.45833333333333398</v>
      </c>
      <c r="C77" s="16" t="s">
        <v>6</v>
      </c>
      <c r="D77" s="17">
        <v>0.5</v>
      </c>
      <c r="E77" s="28">
        <v>117</v>
      </c>
      <c r="F77" s="24">
        <v>24</v>
      </c>
      <c r="G77" s="24">
        <v>30</v>
      </c>
      <c r="H77" s="24">
        <v>0</v>
      </c>
      <c r="I77" s="24">
        <f t="shared" si="0"/>
        <v>141</v>
      </c>
      <c r="J77" s="24">
        <f t="shared" si="1"/>
        <v>30</v>
      </c>
      <c r="K77" s="24">
        <f t="shared" si="2"/>
        <v>171</v>
      </c>
      <c r="L77" s="26">
        <f t="shared" si="3"/>
        <v>17.5</v>
      </c>
      <c r="M77" s="60">
        <f t="shared" si="4"/>
        <v>6.1</v>
      </c>
      <c r="N77" s="43"/>
      <c r="O77" s="43"/>
      <c r="P77" s="43"/>
      <c r="Q77" s="44"/>
      <c r="R77" s="45"/>
      <c r="S77" s="43"/>
      <c r="T77" s="43"/>
      <c r="U77" s="43"/>
      <c r="V77" s="43"/>
      <c r="W77" s="43"/>
      <c r="X77" s="44"/>
      <c r="Y77" s="45"/>
      <c r="Z77" s="43"/>
      <c r="AA77" s="43"/>
    </row>
    <row r="78" spans="2:27" ht="13.5" customHeight="1" x14ac:dyDescent="0.15">
      <c r="B78" s="15">
        <v>0.5</v>
      </c>
      <c r="C78" s="16" t="s">
        <v>6</v>
      </c>
      <c r="D78" s="17">
        <v>0.54166666666666596</v>
      </c>
      <c r="E78" s="28">
        <v>121</v>
      </c>
      <c r="F78" s="24">
        <v>24</v>
      </c>
      <c r="G78" s="24">
        <v>27</v>
      </c>
      <c r="H78" s="24">
        <v>2</v>
      </c>
      <c r="I78" s="24">
        <f t="shared" si="0"/>
        <v>145</v>
      </c>
      <c r="J78" s="24">
        <f t="shared" si="1"/>
        <v>29</v>
      </c>
      <c r="K78" s="24">
        <f t="shared" si="2"/>
        <v>174</v>
      </c>
      <c r="L78" s="26">
        <f t="shared" si="3"/>
        <v>16.7</v>
      </c>
      <c r="M78" s="60">
        <f t="shared" si="4"/>
        <v>6.2</v>
      </c>
      <c r="N78" s="43"/>
      <c r="O78" s="43"/>
      <c r="P78" s="43"/>
      <c r="Q78" s="44"/>
      <c r="R78" s="45"/>
      <c r="S78" s="43"/>
      <c r="T78" s="43"/>
      <c r="U78" s="43"/>
      <c r="V78" s="43"/>
      <c r="W78" s="43"/>
      <c r="X78" s="44"/>
      <c r="Y78" s="45"/>
      <c r="Z78" s="43"/>
      <c r="AA78" s="43"/>
    </row>
    <row r="79" spans="2:27" ht="13.5" customHeight="1" x14ac:dyDescent="0.15">
      <c r="B79" s="15">
        <v>0.54166666666666696</v>
      </c>
      <c r="C79" s="16" t="s">
        <v>6</v>
      </c>
      <c r="D79" s="17">
        <v>0.58333333333333304</v>
      </c>
      <c r="E79" s="28">
        <v>108</v>
      </c>
      <c r="F79" s="24">
        <v>34</v>
      </c>
      <c r="G79" s="24">
        <v>31</v>
      </c>
      <c r="H79" s="24">
        <v>0</v>
      </c>
      <c r="I79" s="24">
        <f t="shared" si="0"/>
        <v>142</v>
      </c>
      <c r="J79" s="24">
        <f t="shared" si="1"/>
        <v>31</v>
      </c>
      <c r="K79" s="24">
        <f t="shared" si="2"/>
        <v>173</v>
      </c>
      <c r="L79" s="26">
        <f t="shared" si="3"/>
        <v>17.899999999999999</v>
      </c>
      <c r="M79" s="60">
        <f t="shared" si="4"/>
        <v>6.2</v>
      </c>
      <c r="N79" s="43"/>
      <c r="O79" s="43"/>
      <c r="P79" s="43"/>
      <c r="Q79" s="44"/>
      <c r="R79" s="45"/>
      <c r="S79" s="43"/>
      <c r="T79" s="43"/>
      <c r="U79" s="43"/>
      <c r="V79" s="43"/>
      <c r="W79" s="43"/>
      <c r="X79" s="44"/>
      <c r="Y79" s="45"/>
      <c r="Z79" s="43"/>
      <c r="AA79" s="43"/>
    </row>
    <row r="80" spans="2:27" ht="13.5" customHeight="1" x14ac:dyDescent="0.15">
      <c r="B80" s="15">
        <v>0.58333333333333304</v>
      </c>
      <c r="C80" s="16" t="s">
        <v>6</v>
      </c>
      <c r="D80" s="17">
        <v>0.625</v>
      </c>
      <c r="E80" s="28">
        <v>123</v>
      </c>
      <c r="F80" s="24">
        <v>33</v>
      </c>
      <c r="G80" s="24">
        <v>25</v>
      </c>
      <c r="H80" s="24">
        <v>2</v>
      </c>
      <c r="I80" s="24">
        <f t="shared" si="0"/>
        <v>156</v>
      </c>
      <c r="J80" s="24">
        <f t="shared" si="1"/>
        <v>27</v>
      </c>
      <c r="K80" s="24">
        <f t="shared" si="2"/>
        <v>183</v>
      </c>
      <c r="L80" s="26">
        <f t="shared" si="3"/>
        <v>14.8</v>
      </c>
      <c r="M80" s="60">
        <f t="shared" si="4"/>
        <v>6.5</v>
      </c>
      <c r="N80" s="43"/>
      <c r="O80" s="43"/>
      <c r="P80" s="43"/>
      <c r="Q80" s="44"/>
      <c r="R80" s="45"/>
      <c r="S80" s="43"/>
      <c r="T80" s="43"/>
      <c r="U80" s="43"/>
      <c r="V80" s="43"/>
      <c r="W80" s="43"/>
      <c r="X80" s="44"/>
      <c r="Y80" s="45"/>
      <c r="Z80" s="43"/>
      <c r="AA80" s="43"/>
    </row>
    <row r="81" spans="2:27" ht="13.5" customHeight="1" x14ac:dyDescent="0.15">
      <c r="B81" s="15">
        <v>0.625</v>
      </c>
      <c r="C81" s="16" t="s">
        <v>6</v>
      </c>
      <c r="D81" s="17">
        <v>0.66666666666666596</v>
      </c>
      <c r="E81" s="28">
        <v>132</v>
      </c>
      <c r="F81" s="24">
        <v>32</v>
      </c>
      <c r="G81" s="24">
        <v>30</v>
      </c>
      <c r="H81" s="24">
        <v>2</v>
      </c>
      <c r="I81" s="24">
        <f t="shared" si="0"/>
        <v>164</v>
      </c>
      <c r="J81" s="24">
        <f t="shared" si="1"/>
        <v>32</v>
      </c>
      <c r="K81" s="24">
        <f t="shared" si="2"/>
        <v>196</v>
      </c>
      <c r="L81" s="26">
        <f t="shared" si="3"/>
        <v>16.3</v>
      </c>
      <c r="M81" s="60">
        <f t="shared" si="4"/>
        <v>7</v>
      </c>
      <c r="N81" s="43"/>
      <c r="O81" s="43"/>
      <c r="P81" s="43"/>
      <c r="Q81" s="44"/>
      <c r="R81" s="45"/>
      <c r="S81" s="43"/>
      <c r="T81" s="43"/>
      <c r="U81" s="43"/>
      <c r="V81" s="43"/>
      <c r="W81" s="43"/>
      <c r="X81" s="44"/>
      <c r="Y81" s="45"/>
      <c r="Z81" s="43"/>
      <c r="AA81" s="43"/>
    </row>
    <row r="82" spans="2:27" ht="13.5" customHeight="1" x14ac:dyDescent="0.15">
      <c r="B82" s="15">
        <v>0.66666666666666696</v>
      </c>
      <c r="C82" s="16" t="s">
        <v>6</v>
      </c>
      <c r="D82" s="17">
        <v>0.70833333333333304</v>
      </c>
      <c r="E82" s="28">
        <v>146</v>
      </c>
      <c r="F82" s="24">
        <v>37</v>
      </c>
      <c r="G82" s="24">
        <v>33</v>
      </c>
      <c r="H82" s="24">
        <v>0</v>
      </c>
      <c r="I82" s="24">
        <f t="shared" si="0"/>
        <v>183</v>
      </c>
      <c r="J82" s="24">
        <f t="shared" si="1"/>
        <v>33</v>
      </c>
      <c r="K82" s="24">
        <f t="shared" si="2"/>
        <v>216</v>
      </c>
      <c r="L82" s="26">
        <f t="shared" si="3"/>
        <v>15.3</v>
      </c>
      <c r="M82" s="60">
        <f t="shared" si="4"/>
        <v>7.7</v>
      </c>
      <c r="N82" s="43"/>
      <c r="O82" s="43"/>
      <c r="P82" s="43"/>
      <c r="Q82" s="44"/>
      <c r="R82" s="45"/>
      <c r="S82" s="43"/>
      <c r="T82" s="43"/>
      <c r="U82" s="43"/>
      <c r="V82" s="43"/>
      <c r="W82" s="43"/>
      <c r="X82" s="44"/>
      <c r="Y82" s="45"/>
      <c r="Z82" s="43"/>
      <c r="AA82" s="43"/>
    </row>
    <row r="83" spans="2:27" ht="13.5" customHeight="1" x14ac:dyDescent="0.15">
      <c r="B83" s="15">
        <v>0.70833333333333304</v>
      </c>
      <c r="C83" s="16" t="s">
        <v>6</v>
      </c>
      <c r="D83" s="17">
        <v>0.75</v>
      </c>
      <c r="E83" s="28">
        <v>172</v>
      </c>
      <c r="F83" s="24">
        <v>53</v>
      </c>
      <c r="G83" s="24">
        <v>17</v>
      </c>
      <c r="H83" s="24">
        <v>1</v>
      </c>
      <c r="I83" s="24">
        <f t="shared" si="0"/>
        <v>225</v>
      </c>
      <c r="J83" s="24">
        <f t="shared" si="1"/>
        <v>18</v>
      </c>
      <c r="K83" s="24">
        <f t="shared" si="2"/>
        <v>243</v>
      </c>
      <c r="L83" s="26">
        <f t="shared" si="3"/>
        <v>7.4</v>
      </c>
      <c r="M83" s="60">
        <f t="shared" si="4"/>
        <v>8.6999999999999993</v>
      </c>
      <c r="N83" s="43"/>
      <c r="O83" s="43"/>
      <c r="P83" s="43"/>
      <c r="Q83" s="44"/>
      <c r="R83" s="45"/>
      <c r="S83" s="43"/>
      <c r="T83" s="43"/>
      <c r="U83" s="43"/>
      <c r="V83" s="43"/>
      <c r="W83" s="43"/>
      <c r="X83" s="44"/>
      <c r="Y83" s="45"/>
      <c r="Z83" s="43"/>
      <c r="AA83" s="43"/>
    </row>
    <row r="84" spans="2:27" ht="13.5" customHeight="1" thickBot="1" x14ac:dyDescent="0.2">
      <c r="B84" s="15">
        <v>0.75</v>
      </c>
      <c r="C84" s="16" t="s">
        <v>6</v>
      </c>
      <c r="D84" s="17">
        <v>0.79166666666666696</v>
      </c>
      <c r="E84" s="28">
        <v>199</v>
      </c>
      <c r="F84" s="24">
        <v>29</v>
      </c>
      <c r="G84" s="24">
        <v>17</v>
      </c>
      <c r="H84" s="24">
        <v>0</v>
      </c>
      <c r="I84" s="24">
        <f t="shared" si="0"/>
        <v>228</v>
      </c>
      <c r="J84" s="24">
        <f t="shared" si="1"/>
        <v>17</v>
      </c>
      <c r="K84" s="24">
        <f t="shared" si="2"/>
        <v>245</v>
      </c>
      <c r="L84" s="26">
        <f t="shared" si="3"/>
        <v>6.9</v>
      </c>
      <c r="M84" s="60">
        <f t="shared" si="4"/>
        <v>8.6999999999999993</v>
      </c>
      <c r="N84" s="43"/>
      <c r="O84" s="43"/>
      <c r="P84" s="43"/>
      <c r="Q84" s="44"/>
      <c r="R84" s="45"/>
      <c r="S84" s="43"/>
      <c r="T84" s="43"/>
      <c r="U84" s="43"/>
      <c r="V84" s="43"/>
      <c r="W84" s="43"/>
      <c r="X84" s="44"/>
      <c r="Y84" s="45"/>
      <c r="Z84" s="43"/>
      <c r="AA84" s="43"/>
    </row>
    <row r="85" spans="2:27" ht="14.25" customHeight="1" thickTop="1" x14ac:dyDescent="0.15">
      <c r="B85" s="18"/>
      <c r="C85" s="19" t="s">
        <v>13</v>
      </c>
      <c r="D85" s="20"/>
      <c r="E85" s="29">
        <f t="shared" ref="E85:K85" si="5">SUM(E73:E84)</f>
        <v>1960</v>
      </c>
      <c r="F85" s="5">
        <f t="shared" si="5"/>
        <v>459</v>
      </c>
      <c r="G85" s="5">
        <f t="shared" si="5"/>
        <v>373</v>
      </c>
      <c r="H85" s="5">
        <f t="shared" si="5"/>
        <v>12</v>
      </c>
      <c r="I85" s="5">
        <f t="shared" si="5"/>
        <v>2419</v>
      </c>
      <c r="J85" s="5">
        <f t="shared" si="5"/>
        <v>385</v>
      </c>
      <c r="K85" s="5">
        <f t="shared" si="5"/>
        <v>2804</v>
      </c>
      <c r="L85" s="51">
        <f>IF(K85=0,0,ROUND(J85/K85*100,1))</f>
        <v>13.7</v>
      </c>
      <c r="M85" s="61">
        <f>IF(K85=0,0,ROUND(K85/K$85*100,1))</f>
        <v>100</v>
      </c>
      <c r="N85" s="7"/>
      <c r="O85" s="7"/>
      <c r="P85" s="7"/>
      <c r="Q85" s="45"/>
      <c r="R85" s="45"/>
      <c r="S85" s="7"/>
      <c r="T85" s="7"/>
      <c r="U85" s="7"/>
      <c r="V85" s="7"/>
      <c r="W85" s="7"/>
      <c r="X85" s="46"/>
      <c r="Y85" s="47"/>
      <c r="Z85" s="7"/>
      <c r="AA85" s="7"/>
    </row>
    <row r="86" spans="2:27" x14ac:dyDescent="0.15">
      <c r="B86" s="21"/>
      <c r="C86" s="22"/>
      <c r="D86" s="22"/>
    </row>
    <row r="87" spans="2:27" ht="13.5" customHeight="1" x14ac:dyDescent="0.15">
      <c r="B87" s="1"/>
      <c r="C87" s="2"/>
      <c r="D87" s="30" t="s">
        <v>0</v>
      </c>
      <c r="E87" s="52" t="s">
        <v>41</v>
      </c>
      <c r="F87" s="53"/>
      <c r="G87" s="53"/>
      <c r="H87" s="53"/>
      <c r="I87" s="53"/>
      <c r="J87" s="53"/>
      <c r="K87" s="53"/>
      <c r="L87" s="53"/>
      <c r="M87" s="54"/>
      <c r="N87" s="55"/>
      <c r="O87" s="55"/>
      <c r="P87" s="55"/>
      <c r="Q87" s="55"/>
      <c r="R87" s="55"/>
      <c r="S87" s="55"/>
      <c r="T87" s="55"/>
      <c r="U87" s="244"/>
      <c r="V87" s="244"/>
      <c r="W87" s="244"/>
      <c r="X87" s="244"/>
      <c r="Y87" s="244"/>
      <c r="Z87" s="244"/>
      <c r="AA87" s="244"/>
    </row>
    <row r="88" spans="2:27" ht="48" x14ac:dyDescent="0.15">
      <c r="B88" s="3" t="s">
        <v>1</v>
      </c>
      <c r="C88" s="4"/>
      <c r="D88" s="31" t="s">
        <v>2</v>
      </c>
      <c r="E88" s="40" t="s">
        <v>18</v>
      </c>
      <c r="F88" s="11" t="s">
        <v>19</v>
      </c>
      <c r="G88" s="11" t="s">
        <v>20</v>
      </c>
      <c r="H88" s="11" t="s">
        <v>10</v>
      </c>
      <c r="I88" s="11" t="s">
        <v>21</v>
      </c>
      <c r="J88" s="11" t="s">
        <v>22</v>
      </c>
      <c r="K88" s="11" t="s">
        <v>23</v>
      </c>
      <c r="L88" s="11" t="s">
        <v>24</v>
      </c>
      <c r="M88" s="58" t="s">
        <v>25</v>
      </c>
      <c r="N88" s="42"/>
      <c r="O88" s="42"/>
      <c r="P88" s="42"/>
      <c r="Q88" s="42"/>
      <c r="R88" s="42"/>
      <c r="S88" s="42"/>
      <c r="T88" s="57"/>
      <c r="U88" s="57"/>
      <c r="V88" s="57"/>
      <c r="W88" s="42"/>
      <c r="X88" s="42"/>
      <c r="Y88" s="42"/>
      <c r="Z88" s="57"/>
      <c r="AA88" s="57"/>
    </row>
    <row r="89" spans="2:27" ht="13.5" customHeight="1" x14ac:dyDescent="0.15">
      <c r="B89" s="12">
        <v>0.29166666666666669</v>
      </c>
      <c r="C89" s="13" t="s">
        <v>6</v>
      </c>
      <c r="D89" s="14">
        <v>0.33333333333333331</v>
      </c>
      <c r="E89" s="27">
        <v>57</v>
      </c>
      <c r="F89" s="23">
        <v>16</v>
      </c>
      <c r="G89" s="23">
        <v>12</v>
      </c>
      <c r="H89" s="23">
        <v>0</v>
      </c>
      <c r="I89" s="23">
        <f t="shared" ref="I89:I100" si="6">SUM(E89:F89)</f>
        <v>73</v>
      </c>
      <c r="J89" s="23">
        <f t="shared" ref="J89:J100" si="7">SUM(G89:H89)</f>
        <v>12</v>
      </c>
      <c r="K89" s="23">
        <f>SUM(I89,J89)</f>
        <v>85</v>
      </c>
      <c r="L89" s="25">
        <f>IF(K89=0,0,ROUND(J89/K89*100,1))</f>
        <v>14.1</v>
      </c>
      <c r="M89" s="59">
        <f>IF(K89=0,0,ROUND(K89/K$101*100,1))</f>
        <v>12.8</v>
      </c>
      <c r="N89" s="43"/>
      <c r="O89" s="43"/>
      <c r="P89" s="43"/>
      <c r="Q89" s="44"/>
      <c r="R89" s="44"/>
      <c r="S89" s="43"/>
      <c r="T89" s="43"/>
      <c r="U89" s="43"/>
      <c r="V89" s="43"/>
      <c r="W89" s="43"/>
      <c r="X89" s="44"/>
      <c r="Y89" s="44"/>
      <c r="Z89" s="43"/>
      <c r="AA89" s="43"/>
    </row>
    <row r="90" spans="2:27" ht="13.5" customHeight="1" x14ac:dyDescent="0.15">
      <c r="B90" s="15">
        <v>0.33333333333333331</v>
      </c>
      <c r="C90" s="16" t="s">
        <v>6</v>
      </c>
      <c r="D90" s="17">
        <v>0.375</v>
      </c>
      <c r="E90" s="28">
        <v>39</v>
      </c>
      <c r="F90" s="24">
        <v>6</v>
      </c>
      <c r="G90" s="24">
        <v>9</v>
      </c>
      <c r="H90" s="24">
        <v>0</v>
      </c>
      <c r="I90" s="24">
        <f t="shared" si="6"/>
        <v>45</v>
      </c>
      <c r="J90" s="24">
        <f t="shared" si="7"/>
        <v>9</v>
      </c>
      <c r="K90" s="24">
        <f t="shared" ref="K90:K100" si="8">SUM(I90,J90)</f>
        <v>54</v>
      </c>
      <c r="L90" s="26">
        <f t="shared" ref="L90:L101" si="9">IF(K90=0,0,ROUND(J90/K90*100,1))</f>
        <v>16.7</v>
      </c>
      <c r="M90" s="60">
        <f t="shared" ref="M90:M101" si="10">IF(K90=0,0,ROUND(K90/K$101*100,1))</f>
        <v>8.1999999999999993</v>
      </c>
      <c r="N90" s="43"/>
      <c r="O90" s="43"/>
      <c r="P90" s="43"/>
      <c r="Q90" s="44"/>
      <c r="R90" s="45"/>
      <c r="S90" s="43"/>
      <c r="T90" s="43"/>
      <c r="U90" s="43"/>
      <c r="V90" s="43"/>
      <c r="W90" s="43"/>
      <c r="X90" s="44"/>
      <c r="Y90" s="45"/>
      <c r="Z90" s="43"/>
      <c r="AA90" s="43"/>
    </row>
    <row r="91" spans="2:27" ht="13.5" customHeight="1" x14ac:dyDescent="0.15">
      <c r="B91" s="15">
        <v>0.375</v>
      </c>
      <c r="C91" s="16" t="s">
        <v>6</v>
      </c>
      <c r="D91" s="17">
        <v>0.41666666666666702</v>
      </c>
      <c r="E91" s="28">
        <v>28</v>
      </c>
      <c r="F91" s="24">
        <v>19</v>
      </c>
      <c r="G91" s="24">
        <v>17</v>
      </c>
      <c r="H91" s="24">
        <v>0</v>
      </c>
      <c r="I91" s="24">
        <f t="shared" si="6"/>
        <v>47</v>
      </c>
      <c r="J91" s="24">
        <f t="shared" si="7"/>
        <v>17</v>
      </c>
      <c r="K91" s="24">
        <f t="shared" si="8"/>
        <v>64</v>
      </c>
      <c r="L91" s="26">
        <f t="shared" si="9"/>
        <v>26.6</v>
      </c>
      <c r="M91" s="60">
        <f t="shared" si="10"/>
        <v>9.6999999999999993</v>
      </c>
      <c r="N91" s="43"/>
      <c r="O91" s="43"/>
      <c r="P91" s="43"/>
      <c r="Q91" s="44"/>
      <c r="R91" s="45"/>
      <c r="S91" s="43"/>
      <c r="T91" s="43"/>
      <c r="U91" s="43"/>
      <c r="V91" s="43"/>
      <c r="W91" s="43"/>
      <c r="X91" s="44"/>
      <c r="Y91" s="45"/>
      <c r="Z91" s="43"/>
      <c r="AA91" s="43"/>
    </row>
    <row r="92" spans="2:27" ht="13.5" customHeight="1" x14ac:dyDescent="0.15">
      <c r="B92" s="15">
        <v>0.41666666666666702</v>
      </c>
      <c r="C92" s="16" t="s">
        <v>6</v>
      </c>
      <c r="D92" s="17">
        <v>0.45833333333333298</v>
      </c>
      <c r="E92" s="28">
        <v>17</v>
      </c>
      <c r="F92" s="24">
        <v>14</v>
      </c>
      <c r="G92" s="24">
        <v>18</v>
      </c>
      <c r="H92" s="24">
        <v>0</v>
      </c>
      <c r="I92" s="24">
        <f t="shared" si="6"/>
        <v>31</v>
      </c>
      <c r="J92" s="24">
        <f t="shared" si="7"/>
        <v>18</v>
      </c>
      <c r="K92" s="24">
        <f t="shared" si="8"/>
        <v>49</v>
      </c>
      <c r="L92" s="26">
        <f t="shared" si="9"/>
        <v>36.700000000000003</v>
      </c>
      <c r="M92" s="60">
        <f t="shared" si="10"/>
        <v>7.4</v>
      </c>
      <c r="N92" s="43"/>
      <c r="O92" s="43"/>
      <c r="P92" s="43"/>
      <c r="Q92" s="44"/>
      <c r="R92" s="45"/>
      <c r="S92" s="43"/>
      <c r="T92" s="43"/>
      <c r="U92" s="43"/>
      <c r="V92" s="43"/>
      <c r="W92" s="43"/>
      <c r="X92" s="44"/>
      <c r="Y92" s="45"/>
      <c r="Z92" s="43"/>
      <c r="AA92" s="43"/>
    </row>
    <row r="93" spans="2:27" ht="13.5" customHeight="1" x14ac:dyDescent="0.15">
      <c r="B93" s="15">
        <v>0.45833333333333398</v>
      </c>
      <c r="C93" s="16" t="s">
        <v>6</v>
      </c>
      <c r="D93" s="17">
        <v>0.5</v>
      </c>
      <c r="E93" s="28">
        <v>22</v>
      </c>
      <c r="F93" s="24">
        <v>4</v>
      </c>
      <c r="G93" s="24">
        <v>7</v>
      </c>
      <c r="H93" s="24">
        <v>0</v>
      </c>
      <c r="I93" s="24">
        <f t="shared" si="6"/>
        <v>26</v>
      </c>
      <c r="J93" s="24">
        <f t="shared" si="7"/>
        <v>7</v>
      </c>
      <c r="K93" s="24">
        <f t="shared" si="8"/>
        <v>33</v>
      </c>
      <c r="L93" s="26">
        <f t="shared" si="9"/>
        <v>21.2</v>
      </c>
      <c r="M93" s="60">
        <f t="shared" si="10"/>
        <v>5</v>
      </c>
      <c r="N93" s="43"/>
      <c r="O93" s="43"/>
      <c r="P93" s="43"/>
      <c r="Q93" s="44"/>
      <c r="R93" s="45"/>
      <c r="S93" s="43"/>
      <c r="T93" s="43"/>
      <c r="U93" s="43"/>
      <c r="V93" s="43"/>
      <c r="W93" s="43"/>
      <c r="X93" s="44"/>
      <c r="Y93" s="45"/>
      <c r="Z93" s="43"/>
      <c r="AA93" s="43"/>
    </row>
    <row r="94" spans="2:27" ht="13.5" customHeight="1" x14ac:dyDescent="0.15">
      <c r="B94" s="15">
        <v>0.5</v>
      </c>
      <c r="C94" s="16" t="s">
        <v>6</v>
      </c>
      <c r="D94" s="17">
        <v>0.54166666666666596</v>
      </c>
      <c r="E94" s="28">
        <v>15</v>
      </c>
      <c r="F94" s="24">
        <v>3</v>
      </c>
      <c r="G94" s="24">
        <v>7</v>
      </c>
      <c r="H94" s="24">
        <v>0</v>
      </c>
      <c r="I94" s="24">
        <f t="shared" si="6"/>
        <v>18</v>
      </c>
      <c r="J94" s="24">
        <f t="shared" si="7"/>
        <v>7</v>
      </c>
      <c r="K94" s="24">
        <f t="shared" si="8"/>
        <v>25</v>
      </c>
      <c r="L94" s="26">
        <f t="shared" si="9"/>
        <v>28</v>
      </c>
      <c r="M94" s="60">
        <f t="shared" si="10"/>
        <v>3.8</v>
      </c>
      <c r="N94" s="43"/>
      <c r="O94" s="43"/>
      <c r="P94" s="43"/>
      <c r="Q94" s="44"/>
      <c r="R94" s="45"/>
      <c r="S94" s="43"/>
      <c r="T94" s="43"/>
      <c r="U94" s="43"/>
      <c r="V94" s="43"/>
      <c r="W94" s="43"/>
      <c r="X94" s="44"/>
      <c r="Y94" s="45"/>
      <c r="Z94" s="43"/>
      <c r="AA94" s="43"/>
    </row>
    <row r="95" spans="2:27" ht="13.5" customHeight="1" x14ac:dyDescent="0.15">
      <c r="B95" s="15">
        <v>0.54166666666666696</v>
      </c>
      <c r="C95" s="16" t="s">
        <v>6</v>
      </c>
      <c r="D95" s="17">
        <v>0.58333333333333304</v>
      </c>
      <c r="E95" s="28">
        <v>16</v>
      </c>
      <c r="F95" s="24">
        <v>10</v>
      </c>
      <c r="G95" s="24">
        <v>16</v>
      </c>
      <c r="H95" s="24">
        <v>0</v>
      </c>
      <c r="I95" s="24">
        <f t="shared" si="6"/>
        <v>26</v>
      </c>
      <c r="J95" s="24">
        <f t="shared" si="7"/>
        <v>16</v>
      </c>
      <c r="K95" s="24">
        <f t="shared" si="8"/>
        <v>42</v>
      </c>
      <c r="L95" s="26">
        <f t="shared" si="9"/>
        <v>38.1</v>
      </c>
      <c r="M95" s="60">
        <f t="shared" si="10"/>
        <v>6.3</v>
      </c>
      <c r="N95" s="43"/>
      <c r="O95" s="43"/>
      <c r="P95" s="43"/>
      <c r="Q95" s="44"/>
      <c r="R95" s="45"/>
      <c r="S95" s="43"/>
      <c r="T95" s="43"/>
      <c r="U95" s="43"/>
      <c r="V95" s="43"/>
      <c r="W95" s="43"/>
      <c r="X95" s="44"/>
      <c r="Y95" s="45"/>
      <c r="Z95" s="43"/>
      <c r="AA95" s="43"/>
    </row>
    <row r="96" spans="2:27" ht="13.5" customHeight="1" x14ac:dyDescent="0.15">
      <c r="B96" s="15">
        <v>0.58333333333333304</v>
      </c>
      <c r="C96" s="16" t="s">
        <v>6</v>
      </c>
      <c r="D96" s="17">
        <v>0.625</v>
      </c>
      <c r="E96" s="28">
        <v>37</v>
      </c>
      <c r="F96" s="24">
        <v>10</v>
      </c>
      <c r="G96" s="24">
        <v>8</v>
      </c>
      <c r="H96" s="24">
        <v>0</v>
      </c>
      <c r="I96" s="24">
        <f t="shared" si="6"/>
        <v>47</v>
      </c>
      <c r="J96" s="24">
        <f t="shared" si="7"/>
        <v>8</v>
      </c>
      <c r="K96" s="24">
        <f t="shared" si="8"/>
        <v>55</v>
      </c>
      <c r="L96" s="26">
        <f t="shared" si="9"/>
        <v>14.5</v>
      </c>
      <c r="M96" s="60">
        <f t="shared" si="10"/>
        <v>8.3000000000000007</v>
      </c>
      <c r="N96" s="43"/>
      <c r="O96" s="43"/>
      <c r="P96" s="43"/>
      <c r="Q96" s="44"/>
      <c r="R96" s="45"/>
      <c r="S96" s="43"/>
      <c r="T96" s="43"/>
      <c r="U96" s="43"/>
      <c r="V96" s="43"/>
      <c r="W96" s="43"/>
      <c r="X96" s="44"/>
      <c r="Y96" s="45"/>
      <c r="Z96" s="43"/>
      <c r="AA96" s="43"/>
    </row>
    <row r="97" spans="2:27" ht="13.5" customHeight="1" x14ac:dyDescent="0.15">
      <c r="B97" s="15">
        <v>0.625</v>
      </c>
      <c r="C97" s="16" t="s">
        <v>6</v>
      </c>
      <c r="D97" s="17">
        <v>0.66666666666666596</v>
      </c>
      <c r="E97" s="28">
        <v>26</v>
      </c>
      <c r="F97" s="24">
        <v>2</v>
      </c>
      <c r="G97" s="24">
        <v>19</v>
      </c>
      <c r="H97" s="24">
        <v>0</v>
      </c>
      <c r="I97" s="24">
        <f t="shared" si="6"/>
        <v>28</v>
      </c>
      <c r="J97" s="24">
        <f t="shared" si="7"/>
        <v>19</v>
      </c>
      <c r="K97" s="24">
        <f t="shared" si="8"/>
        <v>47</v>
      </c>
      <c r="L97" s="26">
        <f t="shared" si="9"/>
        <v>40.4</v>
      </c>
      <c r="M97" s="60">
        <f t="shared" si="10"/>
        <v>7.1</v>
      </c>
      <c r="N97" s="43"/>
      <c r="O97" s="43"/>
      <c r="P97" s="43"/>
      <c r="Q97" s="44"/>
      <c r="R97" s="45"/>
      <c r="S97" s="43"/>
      <c r="T97" s="43"/>
      <c r="U97" s="43"/>
      <c r="V97" s="43"/>
      <c r="W97" s="43"/>
      <c r="X97" s="44"/>
      <c r="Y97" s="45"/>
      <c r="Z97" s="43"/>
      <c r="AA97" s="43"/>
    </row>
    <row r="98" spans="2:27" ht="13.5" customHeight="1" x14ac:dyDescent="0.15">
      <c r="B98" s="15">
        <v>0.66666666666666696</v>
      </c>
      <c r="C98" s="16" t="s">
        <v>6</v>
      </c>
      <c r="D98" s="17">
        <v>0.70833333333333304</v>
      </c>
      <c r="E98" s="28">
        <v>20</v>
      </c>
      <c r="F98" s="24">
        <v>18</v>
      </c>
      <c r="G98" s="24">
        <v>21</v>
      </c>
      <c r="H98" s="24">
        <v>0</v>
      </c>
      <c r="I98" s="24">
        <f t="shared" si="6"/>
        <v>38</v>
      </c>
      <c r="J98" s="24">
        <f t="shared" si="7"/>
        <v>21</v>
      </c>
      <c r="K98" s="24">
        <f t="shared" si="8"/>
        <v>59</v>
      </c>
      <c r="L98" s="26">
        <f t="shared" si="9"/>
        <v>35.6</v>
      </c>
      <c r="M98" s="60">
        <f t="shared" si="10"/>
        <v>8.9</v>
      </c>
      <c r="N98" s="43"/>
      <c r="O98" s="43"/>
      <c r="P98" s="43"/>
      <c r="Q98" s="44"/>
      <c r="R98" s="45"/>
      <c r="S98" s="43"/>
      <c r="T98" s="43"/>
      <c r="U98" s="43"/>
      <c r="V98" s="43"/>
      <c r="W98" s="43"/>
      <c r="X98" s="44"/>
      <c r="Y98" s="45"/>
      <c r="Z98" s="43"/>
      <c r="AA98" s="43"/>
    </row>
    <row r="99" spans="2:27" ht="13.5" customHeight="1" x14ac:dyDescent="0.15">
      <c r="B99" s="15">
        <v>0.70833333333333304</v>
      </c>
      <c r="C99" s="16" t="s">
        <v>6</v>
      </c>
      <c r="D99" s="17">
        <v>0.75</v>
      </c>
      <c r="E99" s="28">
        <v>35</v>
      </c>
      <c r="F99" s="24">
        <v>23</v>
      </c>
      <c r="G99" s="24">
        <v>9</v>
      </c>
      <c r="H99" s="24">
        <v>0</v>
      </c>
      <c r="I99" s="24">
        <f t="shared" si="6"/>
        <v>58</v>
      </c>
      <c r="J99" s="24">
        <f t="shared" si="7"/>
        <v>9</v>
      </c>
      <c r="K99" s="24">
        <f t="shared" si="8"/>
        <v>67</v>
      </c>
      <c r="L99" s="26">
        <f t="shared" si="9"/>
        <v>13.4</v>
      </c>
      <c r="M99" s="60">
        <f t="shared" si="10"/>
        <v>10.1</v>
      </c>
      <c r="N99" s="43"/>
      <c r="O99" s="43"/>
      <c r="P99" s="43"/>
      <c r="Q99" s="44"/>
      <c r="R99" s="45"/>
      <c r="S99" s="43"/>
      <c r="T99" s="43"/>
      <c r="U99" s="43"/>
      <c r="V99" s="43"/>
      <c r="W99" s="43"/>
      <c r="X99" s="44"/>
      <c r="Y99" s="45"/>
      <c r="Z99" s="43"/>
      <c r="AA99" s="43"/>
    </row>
    <row r="100" spans="2:27" ht="13.5" customHeight="1" thickBot="1" x14ac:dyDescent="0.2">
      <c r="B100" s="15">
        <v>0.75</v>
      </c>
      <c r="C100" s="16" t="s">
        <v>6</v>
      </c>
      <c r="D100" s="17">
        <v>0.79166666666666696</v>
      </c>
      <c r="E100" s="28">
        <v>64</v>
      </c>
      <c r="F100" s="24">
        <v>11</v>
      </c>
      <c r="G100" s="24">
        <v>7</v>
      </c>
      <c r="H100" s="24">
        <v>0</v>
      </c>
      <c r="I100" s="24">
        <f t="shared" si="6"/>
        <v>75</v>
      </c>
      <c r="J100" s="24">
        <f t="shared" si="7"/>
        <v>7</v>
      </c>
      <c r="K100" s="24">
        <f t="shared" si="8"/>
        <v>82</v>
      </c>
      <c r="L100" s="26">
        <f t="shared" si="9"/>
        <v>8.5</v>
      </c>
      <c r="M100" s="60">
        <f t="shared" si="10"/>
        <v>12.4</v>
      </c>
      <c r="N100" s="43"/>
      <c r="O100" s="43"/>
      <c r="P100" s="43"/>
      <c r="Q100" s="44"/>
      <c r="R100" s="45"/>
      <c r="S100" s="43"/>
      <c r="T100" s="43"/>
      <c r="U100" s="43"/>
      <c r="V100" s="43"/>
      <c r="W100" s="43"/>
      <c r="X100" s="44"/>
      <c r="Y100" s="45"/>
      <c r="Z100" s="43"/>
      <c r="AA100" s="43"/>
    </row>
    <row r="101" spans="2:27" ht="14.25" customHeight="1" thickTop="1" x14ac:dyDescent="0.15">
      <c r="B101" s="18"/>
      <c r="C101" s="19" t="s">
        <v>13</v>
      </c>
      <c r="D101" s="20"/>
      <c r="E101" s="29">
        <f t="shared" ref="E101:K101" si="11">SUM(E89:E100)</f>
        <v>376</v>
      </c>
      <c r="F101" s="5">
        <f t="shared" si="11"/>
        <v>136</v>
      </c>
      <c r="G101" s="5">
        <f t="shared" si="11"/>
        <v>150</v>
      </c>
      <c r="H101" s="5">
        <f t="shared" si="11"/>
        <v>0</v>
      </c>
      <c r="I101" s="5">
        <f t="shared" si="11"/>
        <v>512</v>
      </c>
      <c r="J101" s="5">
        <f t="shared" si="11"/>
        <v>150</v>
      </c>
      <c r="K101" s="5">
        <f t="shared" si="11"/>
        <v>662</v>
      </c>
      <c r="L101" s="51">
        <f t="shared" si="9"/>
        <v>22.7</v>
      </c>
      <c r="M101" s="61">
        <f t="shared" si="10"/>
        <v>100</v>
      </c>
      <c r="N101" s="7"/>
      <c r="O101" s="7"/>
      <c r="P101" s="7"/>
      <c r="Q101" s="45"/>
      <c r="R101" s="45"/>
      <c r="S101" s="7"/>
      <c r="T101" s="7"/>
      <c r="U101" s="7"/>
      <c r="V101" s="7"/>
      <c r="W101" s="7"/>
      <c r="X101" s="46"/>
      <c r="Y101" s="47"/>
      <c r="Z101" s="7"/>
      <c r="AA101" s="7"/>
    </row>
    <row r="103" spans="2:27" ht="13.5" customHeight="1" x14ac:dyDescent="0.15">
      <c r="B103" s="1"/>
      <c r="C103" s="2"/>
      <c r="D103" s="30" t="s">
        <v>0</v>
      </c>
      <c r="E103" s="52" t="s">
        <v>42</v>
      </c>
      <c r="F103" s="53"/>
      <c r="G103" s="53"/>
      <c r="H103" s="53"/>
      <c r="I103" s="53"/>
      <c r="J103" s="53"/>
      <c r="K103" s="53"/>
      <c r="L103" s="53"/>
      <c r="M103" s="54"/>
      <c r="N103" s="55"/>
      <c r="O103" s="55"/>
      <c r="P103" s="55"/>
      <c r="Q103" s="55"/>
      <c r="R103" s="55"/>
      <c r="S103" s="55"/>
      <c r="T103" s="55"/>
      <c r="U103" s="244"/>
      <c r="V103" s="244"/>
      <c r="W103" s="244"/>
      <c r="X103" s="244"/>
      <c r="Y103" s="244"/>
      <c r="Z103" s="244"/>
      <c r="AA103" s="244"/>
    </row>
    <row r="104" spans="2:27" ht="48" x14ac:dyDescent="0.15">
      <c r="B104" s="3" t="s">
        <v>1</v>
      </c>
      <c r="C104" s="4"/>
      <c r="D104" s="31" t="s">
        <v>2</v>
      </c>
      <c r="E104" s="40" t="s">
        <v>18</v>
      </c>
      <c r="F104" s="11" t="s">
        <v>19</v>
      </c>
      <c r="G104" s="11" t="s">
        <v>20</v>
      </c>
      <c r="H104" s="11" t="s">
        <v>10</v>
      </c>
      <c r="I104" s="11" t="s">
        <v>21</v>
      </c>
      <c r="J104" s="11" t="s">
        <v>22</v>
      </c>
      <c r="K104" s="11" t="s">
        <v>23</v>
      </c>
      <c r="L104" s="11" t="s">
        <v>24</v>
      </c>
      <c r="M104" s="58" t="s">
        <v>25</v>
      </c>
      <c r="N104" s="42"/>
      <c r="O104" s="42"/>
      <c r="P104" s="42"/>
      <c r="Q104" s="42"/>
      <c r="R104" s="42"/>
      <c r="S104" s="42"/>
      <c r="T104" s="57"/>
      <c r="U104" s="57"/>
      <c r="V104" s="57"/>
      <c r="W104" s="42"/>
      <c r="X104" s="42"/>
      <c r="Y104" s="42"/>
      <c r="Z104" s="57"/>
      <c r="AA104" s="57"/>
    </row>
    <row r="105" spans="2:27" ht="13.5" customHeight="1" x14ac:dyDescent="0.15">
      <c r="B105" s="12">
        <v>0.29166666666666669</v>
      </c>
      <c r="C105" s="13" t="s">
        <v>6</v>
      </c>
      <c r="D105" s="14">
        <v>0.33333333333333331</v>
      </c>
      <c r="E105" s="27">
        <v>80</v>
      </c>
      <c r="F105" s="23">
        <v>17</v>
      </c>
      <c r="G105" s="23">
        <v>5</v>
      </c>
      <c r="H105" s="23">
        <v>0</v>
      </c>
      <c r="I105" s="23">
        <f t="shared" ref="I105:I116" si="12">SUM(E105:F105)</f>
        <v>97</v>
      </c>
      <c r="J105" s="23">
        <f t="shared" ref="J105:J116" si="13">SUM(G105:H105)</f>
        <v>5</v>
      </c>
      <c r="K105" s="23">
        <f>SUM(I105,J105)</f>
        <v>102</v>
      </c>
      <c r="L105" s="25">
        <f t="shared" ref="L105:L117" si="14">IF(K105=0,0,ROUND(J105/K105*100,1))</f>
        <v>4.9000000000000004</v>
      </c>
      <c r="M105" s="59">
        <f>IF(K105=0,0,ROUND(K105/K$117*100,1))</f>
        <v>13.9</v>
      </c>
      <c r="N105" s="43"/>
      <c r="O105" s="43"/>
      <c r="P105" s="43"/>
      <c r="Q105" s="44"/>
      <c r="R105" s="44"/>
      <c r="S105" s="43"/>
      <c r="T105" s="43"/>
      <c r="U105" s="43"/>
      <c r="V105" s="43"/>
      <c r="W105" s="43"/>
      <c r="X105" s="44"/>
      <c r="Y105" s="44"/>
      <c r="Z105" s="43"/>
      <c r="AA105" s="43"/>
    </row>
    <row r="106" spans="2:27" ht="13.5" customHeight="1" x14ac:dyDescent="0.15">
      <c r="B106" s="15">
        <v>0.33333333333333331</v>
      </c>
      <c r="C106" s="16" t="s">
        <v>6</v>
      </c>
      <c r="D106" s="17">
        <v>0.375</v>
      </c>
      <c r="E106" s="28">
        <v>73</v>
      </c>
      <c r="F106" s="24">
        <v>15</v>
      </c>
      <c r="G106" s="24">
        <v>15</v>
      </c>
      <c r="H106" s="24">
        <v>1</v>
      </c>
      <c r="I106" s="24">
        <f t="shared" si="12"/>
        <v>88</v>
      </c>
      <c r="J106" s="24">
        <f t="shared" si="13"/>
        <v>16</v>
      </c>
      <c r="K106" s="24">
        <f t="shared" ref="K106:K116" si="15">SUM(I106,J106)</f>
        <v>104</v>
      </c>
      <c r="L106" s="26">
        <f t="shared" si="14"/>
        <v>15.4</v>
      </c>
      <c r="M106" s="60">
        <f t="shared" ref="M106:M117" si="16">IF(K106=0,0,ROUND(K106/K$117*100,1))</f>
        <v>14.2</v>
      </c>
      <c r="N106" s="43"/>
      <c r="O106" s="43"/>
      <c r="P106" s="43"/>
      <c r="Q106" s="44"/>
      <c r="R106" s="45"/>
      <c r="S106" s="43"/>
      <c r="T106" s="43"/>
      <c r="U106" s="43"/>
      <c r="V106" s="43"/>
      <c r="W106" s="43"/>
      <c r="X106" s="44"/>
      <c r="Y106" s="45"/>
      <c r="Z106" s="43"/>
      <c r="AA106" s="43"/>
    </row>
    <row r="107" spans="2:27" ht="13.5" customHeight="1" x14ac:dyDescent="0.15">
      <c r="B107" s="15">
        <v>0.375</v>
      </c>
      <c r="C107" s="16" t="s">
        <v>6</v>
      </c>
      <c r="D107" s="17">
        <v>0.41666666666666702</v>
      </c>
      <c r="E107" s="28">
        <v>29</v>
      </c>
      <c r="F107" s="24">
        <v>10</v>
      </c>
      <c r="G107" s="24">
        <v>11</v>
      </c>
      <c r="H107" s="24">
        <v>0</v>
      </c>
      <c r="I107" s="24">
        <f t="shared" si="12"/>
        <v>39</v>
      </c>
      <c r="J107" s="24">
        <f t="shared" si="13"/>
        <v>11</v>
      </c>
      <c r="K107" s="24">
        <f t="shared" si="15"/>
        <v>50</v>
      </c>
      <c r="L107" s="26">
        <f t="shared" si="14"/>
        <v>22</v>
      </c>
      <c r="M107" s="60">
        <f t="shared" si="16"/>
        <v>6.8</v>
      </c>
      <c r="N107" s="43"/>
      <c r="O107" s="43"/>
      <c r="P107" s="43"/>
      <c r="Q107" s="44"/>
      <c r="R107" s="45"/>
      <c r="S107" s="43"/>
      <c r="T107" s="43"/>
      <c r="U107" s="43"/>
      <c r="V107" s="43"/>
      <c r="W107" s="43"/>
      <c r="X107" s="44"/>
      <c r="Y107" s="45"/>
      <c r="Z107" s="43"/>
      <c r="AA107" s="43"/>
    </row>
    <row r="108" spans="2:27" ht="13.5" customHeight="1" x14ac:dyDescent="0.15">
      <c r="B108" s="15">
        <v>0.41666666666666702</v>
      </c>
      <c r="C108" s="16" t="s">
        <v>6</v>
      </c>
      <c r="D108" s="17">
        <v>0.45833333333333298</v>
      </c>
      <c r="E108" s="28">
        <v>24</v>
      </c>
      <c r="F108" s="24">
        <v>15</v>
      </c>
      <c r="G108" s="24">
        <v>16</v>
      </c>
      <c r="H108" s="24">
        <v>0</v>
      </c>
      <c r="I108" s="24">
        <f t="shared" si="12"/>
        <v>39</v>
      </c>
      <c r="J108" s="24">
        <f t="shared" si="13"/>
        <v>16</v>
      </c>
      <c r="K108" s="24">
        <f t="shared" si="15"/>
        <v>55</v>
      </c>
      <c r="L108" s="26">
        <f t="shared" si="14"/>
        <v>29.1</v>
      </c>
      <c r="M108" s="60">
        <f t="shared" si="16"/>
        <v>7.5</v>
      </c>
      <c r="N108" s="43"/>
      <c r="O108" s="43"/>
      <c r="P108" s="43"/>
      <c r="Q108" s="44"/>
      <c r="R108" s="45"/>
      <c r="S108" s="43"/>
      <c r="T108" s="43"/>
      <c r="U108" s="43"/>
      <c r="V108" s="43"/>
      <c r="W108" s="43"/>
      <c r="X108" s="44"/>
      <c r="Y108" s="45"/>
      <c r="Z108" s="43"/>
      <c r="AA108" s="43"/>
    </row>
    <row r="109" spans="2:27" ht="13.5" customHeight="1" x14ac:dyDescent="0.15">
      <c r="B109" s="15">
        <v>0.45833333333333398</v>
      </c>
      <c r="C109" s="16" t="s">
        <v>6</v>
      </c>
      <c r="D109" s="17">
        <v>0.5</v>
      </c>
      <c r="E109" s="28">
        <v>17</v>
      </c>
      <c r="F109" s="24">
        <v>6</v>
      </c>
      <c r="G109" s="24">
        <v>16</v>
      </c>
      <c r="H109" s="24">
        <v>0</v>
      </c>
      <c r="I109" s="24">
        <f t="shared" si="12"/>
        <v>23</v>
      </c>
      <c r="J109" s="24">
        <f t="shared" si="13"/>
        <v>16</v>
      </c>
      <c r="K109" s="24">
        <f t="shared" si="15"/>
        <v>39</v>
      </c>
      <c r="L109" s="26">
        <f t="shared" si="14"/>
        <v>41</v>
      </c>
      <c r="M109" s="60">
        <f t="shared" si="16"/>
        <v>5.3</v>
      </c>
      <c r="N109" s="43"/>
      <c r="O109" s="43"/>
      <c r="P109" s="43"/>
      <c r="Q109" s="44"/>
      <c r="R109" s="45"/>
      <c r="S109" s="43"/>
      <c r="T109" s="43"/>
      <c r="U109" s="43"/>
      <c r="V109" s="43"/>
      <c r="W109" s="43"/>
      <c r="X109" s="44"/>
      <c r="Y109" s="45"/>
      <c r="Z109" s="43"/>
      <c r="AA109" s="43"/>
    </row>
    <row r="110" spans="2:27" ht="13.5" customHeight="1" x14ac:dyDescent="0.15">
      <c r="B110" s="15">
        <v>0.5</v>
      </c>
      <c r="C110" s="16" t="s">
        <v>6</v>
      </c>
      <c r="D110" s="17">
        <v>0.54166666666666596</v>
      </c>
      <c r="E110" s="28">
        <v>19</v>
      </c>
      <c r="F110" s="24">
        <v>4</v>
      </c>
      <c r="G110" s="24">
        <v>14</v>
      </c>
      <c r="H110" s="24">
        <v>0</v>
      </c>
      <c r="I110" s="24">
        <f t="shared" si="12"/>
        <v>23</v>
      </c>
      <c r="J110" s="24">
        <f t="shared" si="13"/>
        <v>14</v>
      </c>
      <c r="K110" s="24">
        <f t="shared" si="15"/>
        <v>37</v>
      </c>
      <c r="L110" s="26">
        <f t="shared" si="14"/>
        <v>37.799999999999997</v>
      </c>
      <c r="M110" s="60">
        <f t="shared" si="16"/>
        <v>5</v>
      </c>
      <c r="N110" s="43"/>
      <c r="O110" s="43"/>
      <c r="P110" s="43"/>
      <c r="Q110" s="44"/>
      <c r="R110" s="45"/>
      <c r="S110" s="43"/>
      <c r="T110" s="43"/>
      <c r="U110" s="43"/>
      <c r="V110" s="43"/>
      <c r="W110" s="43"/>
      <c r="X110" s="44"/>
      <c r="Y110" s="45"/>
      <c r="Z110" s="43"/>
      <c r="AA110" s="43"/>
    </row>
    <row r="111" spans="2:27" ht="13.5" customHeight="1" x14ac:dyDescent="0.15">
      <c r="B111" s="15">
        <v>0.54166666666666696</v>
      </c>
      <c r="C111" s="16" t="s">
        <v>6</v>
      </c>
      <c r="D111" s="17">
        <v>0.58333333333333304</v>
      </c>
      <c r="E111" s="28">
        <v>17</v>
      </c>
      <c r="F111" s="24">
        <v>10</v>
      </c>
      <c r="G111" s="24">
        <v>11</v>
      </c>
      <c r="H111" s="24">
        <v>0</v>
      </c>
      <c r="I111" s="24">
        <f t="shared" si="12"/>
        <v>27</v>
      </c>
      <c r="J111" s="24">
        <f t="shared" si="13"/>
        <v>11</v>
      </c>
      <c r="K111" s="24">
        <f t="shared" si="15"/>
        <v>38</v>
      </c>
      <c r="L111" s="26">
        <f t="shared" si="14"/>
        <v>28.9</v>
      </c>
      <c r="M111" s="60">
        <f t="shared" si="16"/>
        <v>5.2</v>
      </c>
      <c r="N111" s="43"/>
      <c r="O111" s="43"/>
      <c r="P111" s="43"/>
      <c r="Q111" s="44"/>
      <c r="R111" s="45"/>
      <c r="S111" s="43"/>
      <c r="T111" s="43"/>
      <c r="U111" s="43"/>
      <c r="V111" s="43"/>
      <c r="W111" s="43"/>
      <c r="X111" s="44"/>
      <c r="Y111" s="45"/>
      <c r="Z111" s="43"/>
      <c r="AA111" s="43"/>
    </row>
    <row r="112" spans="2:27" ht="13.5" customHeight="1" x14ac:dyDescent="0.15">
      <c r="B112" s="15">
        <v>0.58333333333333304</v>
      </c>
      <c r="C112" s="16" t="s">
        <v>6</v>
      </c>
      <c r="D112" s="17">
        <v>0.625</v>
      </c>
      <c r="E112" s="28">
        <v>23</v>
      </c>
      <c r="F112" s="24">
        <v>13</v>
      </c>
      <c r="G112" s="24">
        <v>21</v>
      </c>
      <c r="H112" s="24">
        <v>1</v>
      </c>
      <c r="I112" s="24">
        <f t="shared" si="12"/>
        <v>36</v>
      </c>
      <c r="J112" s="24">
        <f t="shared" si="13"/>
        <v>22</v>
      </c>
      <c r="K112" s="24">
        <f t="shared" si="15"/>
        <v>58</v>
      </c>
      <c r="L112" s="26">
        <f t="shared" si="14"/>
        <v>37.9</v>
      </c>
      <c r="M112" s="60">
        <f t="shared" si="16"/>
        <v>7.9</v>
      </c>
      <c r="N112" s="43"/>
      <c r="O112" s="43"/>
      <c r="P112" s="43"/>
      <c r="Q112" s="44"/>
      <c r="R112" s="45"/>
      <c r="S112" s="43"/>
      <c r="T112" s="43"/>
      <c r="U112" s="43"/>
      <c r="V112" s="43"/>
      <c r="W112" s="43"/>
      <c r="X112" s="44"/>
      <c r="Y112" s="45"/>
      <c r="Z112" s="43"/>
      <c r="AA112" s="43"/>
    </row>
    <row r="113" spans="2:27" ht="13.5" customHeight="1" x14ac:dyDescent="0.15">
      <c r="B113" s="15">
        <v>0.625</v>
      </c>
      <c r="C113" s="16" t="s">
        <v>6</v>
      </c>
      <c r="D113" s="17">
        <v>0.66666666666666596</v>
      </c>
      <c r="E113" s="28">
        <v>28</v>
      </c>
      <c r="F113" s="24">
        <v>13</v>
      </c>
      <c r="G113" s="24">
        <v>20</v>
      </c>
      <c r="H113" s="24">
        <v>0</v>
      </c>
      <c r="I113" s="24">
        <f t="shared" si="12"/>
        <v>41</v>
      </c>
      <c r="J113" s="24">
        <f t="shared" si="13"/>
        <v>20</v>
      </c>
      <c r="K113" s="24">
        <f t="shared" si="15"/>
        <v>61</v>
      </c>
      <c r="L113" s="26">
        <f t="shared" si="14"/>
        <v>32.799999999999997</v>
      </c>
      <c r="M113" s="60">
        <f t="shared" si="16"/>
        <v>8.3000000000000007</v>
      </c>
      <c r="N113" s="43"/>
      <c r="O113" s="43"/>
      <c r="P113" s="43"/>
      <c r="Q113" s="44"/>
      <c r="R113" s="45"/>
      <c r="S113" s="43"/>
      <c r="T113" s="43"/>
      <c r="U113" s="43"/>
      <c r="V113" s="43"/>
      <c r="W113" s="43"/>
      <c r="X113" s="44"/>
      <c r="Y113" s="45"/>
      <c r="Z113" s="43"/>
      <c r="AA113" s="43"/>
    </row>
    <row r="114" spans="2:27" ht="13.5" customHeight="1" x14ac:dyDescent="0.15">
      <c r="B114" s="15">
        <v>0.66666666666666696</v>
      </c>
      <c r="C114" s="16" t="s">
        <v>6</v>
      </c>
      <c r="D114" s="17">
        <v>0.70833333333333304</v>
      </c>
      <c r="E114" s="28">
        <v>36</v>
      </c>
      <c r="F114" s="24">
        <v>14</v>
      </c>
      <c r="G114" s="24">
        <v>19</v>
      </c>
      <c r="H114" s="24">
        <v>0</v>
      </c>
      <c r="I114" s="24">
        <f t="shared" si="12"/>
        <v>50</v>
      </c>
      <c r="J114" s="24">
        <f t="shared" si="13"/>
        <v>19</v>
      </c>
      <c r="K114" s="24">
        <f t="shared" si="15"/>
        <v>69</v>
      </c>
      <c r="L114" s="26">
        <f t="shared" si="14"/>
        <v>27.5</v>
      </c>
      <c r="M114" s="60">
        <f t="shared" si="16"/>
        <v>9.4</v>
      </c>
      <c r="N114" s="43"/>
      <c r="O114" s="43"/>
      <c r="P114" s="43"/>
      <c r="Q114" s="44"/>
      <c r="R114" s="45"/>
      <c r="S114" s="43"/>
      <c r="T114" s="43"/>
      <c r="U114" s="43"/>
      <c r="V114" s="43"/>
      <c r="W114" s="43"/>
      <c r="X114" s="44"/>
      <c r="Y114" s="45"/>
      <c r="Z114" s="43"/>
      <c r="AA114" s="43"/>
    </row>
    <row r="115" spans="2:27" ht="13.5" customHeight="1" x14ac:dyDescent="0.15">
      <c r="B115" s="15">
        <v>0.70833333333333304</v>
      </c>
      <c r="C115" s="16" t="s">
        <v>6</v>
      </c>
      <c r="D115" s="17">
        <v>0.75</v>
      </c>
      <c r="E115" s="28">
        <v>39</v>
      </c>
      <c r="F115" s="24">
        <v>12</v>
      </c>
      <c r="G115" s="24">
        <v>11</v>
      </c>
      <c r="H115" s="24">
        <v>1</v>
      </c>
      <c r="I115" s="24">
        <f t="shared" si="12"/>
        <v>51</v>
      </c>
      <c r="J115" s="24">
        <f t="shared" si="13"/>
        <v>12</v>
      </c>
      <c r="K115" s="24">
        <f t="shared" si="15"/>
        <v>63</v>
      </c>
      <c r="L115" s="26">
        <f t="shared" si="14"/>
        <v>19</v>
      </c>
      <c r="M115" s="60">
        <f t="shared" si="16"/>
        <v>8.6</v>
      </c>
      <c r="N115" s="43"/>
      <c r="O115" s="43"/>
      <c r="P115" s="43"/>
      <c r="Q115" s="44"/>
      <c r="R115" s="45"/>
      <c r="S115" s="43"/>
      <c r="T115" s="43"/>
      <c r="U115" s="43"/>
      <c r="V115" s="43"/>
      <c r="W115" s="43"/>
      <c r="X115" s="44"/>
      <c r="Y115" s="45"/>
      <c r="Z115" s="43"/>
      <c r="AA115" s="43"/>
    </row>
    <row r="116" spans="2:27" ht="13.5" customHeight="1" thickBot="1" x14ac:dyDescent="0.2">
      <c r="B116" s="15">
        <v>0.75</v>
      </c>
      <c r="C116" s="16" t="s">
        <v>6</v>
      </c>
      <c r="D116" s="17">
        <v>0.79166666666666696</v>
      </c>
      <c r="E116" s="28">
        <v>48</v>
      </c>
      <c r="F116" s="24">
        <v>8</v>
      </c>
      <c r="G116" s="24">
        <v>2</v>
      </c>
      <c r="H116" s="24">
        <v>0</v>
      </c>
      <c r="I116" s="24">
        <f t="shared" si="12"/>
        <v>56</v>
      </c>
      <c r="J116" s="24">
        <f t="shared" si="13"/>
        <v>2</v>
      </c>
      <c r="K116" s="24">
        <f t="shared" si="15"/>
        <v>58</v>
      </c>
      <c r="L116" s="26">
        <f t="shared" si="14"/>
        <v>3.4</v>
      </c>
      <c r="M116" s="60">
        <f t="shared" si="16"/>
        <v>7.9</v>
      </c>
      <c r="N116" s="43"/>
      <c r="O116" s="43"/>
      <c r="P116" s="43"/>
      <c r="Q116" s="44"/>
      <c r="R116" s="45"/>
      <c r="S116" s="43"/>
      <c r="T116" s="43"/>
      <c r="U116" s="43"/>
      <c r="V116" s="43"/>
      <c r="W116" s="43"/>
      <c r="X116" s="44"/>
      <c r="Y116" s="45"/>
      <c r="Z116" s="43"/>
      <c r="AA116" s="43"/>
    </row>
    <row r="117" spans="2:27" ht="14.25" customHeight="1" thickTop="1" x14ac:dyDescent="0.15">
      <c r="B117" s="18"/>
      <c r="C117" s="19" t="s">
        <v>13</v>
      </c>
      <c r="D117" s="20"/>
      <c r="E117" s="29">
        <f t="shared" ref="E117:K117" si="17">SUM(E105:E116)</f>
        <v>433</v>
      </c>
      <c r="F117" s="5">
        <f t="shared" si="17"/>
        <v>137</v>
      </c>
      <c r="G117" s="5">
        <f t="shared" si="17"/>
        <v>161</v>
      </c>
      <c r="H117" s="5">
        <f t="shared" si="17"/>
        <v>3</v>
      </c>
      <c r="I117" s="5">
        <f t="shared" si="17"/>
        <v>570</v>
      </c>
      <c r="J117" s="5">
        <f t="shared" si="17"/>
        <v>164</v>
      </c>
      <c r="K117" s="5">
        <f t="shared" si="17"/>
        <v>734</v>
      </c>
      <c r="L117" s="51">
        <f t="shared" si="14"/>
        <v>22.3</v>
      </c>
      <c r="M117" s="61">
        <f t="shared" si="16"/>
        <v>100</v>
      </c>
      <c r="N117" s="7"/>
      <c r="O117" s="7"/>
      <c r="P117" s="7"/>
      <c r="Q117" s="45"/>
      <c r="R117" s="45"/>
      <c r="S117" s="7"/>
      <c r="T117" s="7"/>
      <c r="U117" s="7"/>
      <c r="V117" s="7"/>
      <c r="W117" s="7"/>
      <c r="X117" s="46"/>
      <c r="Y117" s="47"/>
      <c r="Z117" s="7"/>
      <c r="AA117" s="7"/>
    </row>
    <row r="119" spans="2:27" ht="13.5" customHeight="1" x14ac:dyDescent="0.15">
      <c r="B119" s="1"/>
      <c r="C119" s="2"/>
      <c r="D119" s="30" t="s">
        <v>0</v>
      </c>
      <c r="E119" s="52" t="s">
        <v>43</v>
      </c>
      <c r="F119" s="53"/>
      <c r="G119" s="53"/>
      <c r="H119" s="53"/>
      <c r="I119" s="53"/>
      <c r="J119" s="53"/>
      <c r="K119" s="53"/>
      <c r="L119" s="53"/>
      <c r="M119" s="54"/>
      <c r="N119" s="55"/>
      <c r="O119" s="55"/>
      <c r="P119" s="55"/>
      <c r="Q119" s="55"/>
      <c r="R119" s="55"/>
      <c r="S119" s="55"/>
      <c r="T119" s="55"/>
      <c r="U119" s="244"/>
      <c r="V119" s="244"/>
      <c r="W119" s="244"/>
      <c r="X119" s="244"/>
      <c r="Y119" s="244"/>
      <c r="Z119" s="244"/>
      <c r="AA119" s="244"/>
    </row>
    <row r="120" spans="2:27" ht="48" x14ac:dyDescent="0.15">
      <c r="B120" s="3" t="s">
        <v>1</v>
      </c>
      <c r="C120" s="4"/>
      <c r="D120" s="31" t="s">
        <v>2</v>
      </c>
      <c r="E120" s="40" t="s">
        <v>18</v>
      </c>
      <c r="F120" s="11" t="s">
        <v>19</v>
      </c>
      <c r="G120" s="11" t="s">
        <v>20</v>
      </c>
      <c r="H120" s="11" t="s">
        <v>10</v>
      </c>
      <c r="I120" s="11" t="s">
        <v>21</v>
      </c>
      <c r="J120" s="11" t="s">
        <v>22</v>
      </c>
      <c r="K120" s="11" t="s">
        <v>23</v>
      </c>
      <c r="L120" s="11" t="s">
        <v>24</v>
      </c>
      <c r="M120" s="58" t="s">
        <v>25</v>
      </c>
      <c r="N120" s="42"/>
      <c r="O120" s="42"/>
      <c r="P120" s="42"/>
      <c r="Q120" s="42"/>
      <c r="R120" s="42"/>
      <c r="S120" s="42"/>
      <c r="T120" s="57"/>
      <c r="U120" s="57"/>
      <c r="V120" s="57"/>
      <c r="W120" s="42"/>
      <c r="X120" s="42"/>
      <c r="Y120" s="42"/>
      <c r="Z120" s="57"/>
      <c r="AA120" s="57"/>
    </row>
    <row r="121" spans="2:27" ht="13.5" customHeight="1" x14ac:dyDescent="0.15">
      <c r="B121" s="12">
        <v>0.29166666666666669</v>
      </c>
      <c r="C121" s="13" t="s">
        <v>6</v>
      </c>
      <c r="D121" s="14">
        <v>0.33333333333333331</v>
      </c>
      <c r="E121" s="27">
        <v>180</v>
      </c>
      <c r="F121" s="23">
        <v>43</v>
      </c>
      <c r="G121" s="23">
        <v>9</v>
      </c>
      <c r="H121" s="23">
        <v>0</v>
      </c>
      <c r="I121" s="23">
        <f t="shared" ref="I121:I132" si="18">SUM(E121:F121)</f>
        <v>223</v>
      </c>
      <c r="J121" s="23">
        <f t="shared" ref="J121:J132" si="19">SUM(G121:H121)</f>
        <v>9</v>
      </c>
      <c r="K121" s="23">
        <f>SUM(I121,J121)</f>
        <v>232</v>
      </c>
      <c r="L121" s="25">
        <f t="shared" ref="L121:L133" si="20">IF(K121=0,0,ROUND(J121/K121*100,1))</f>
        <v>3.9</v>
      </c>
      <c r="M121" s="59">
        <f>IF(K121=0,0,ROUND(K121/K$133*100,1))</f>
        <v>11.2</v>
      </c>
      <c r="N121" s="43"/>
      <c r="O121" s="43"/>
      <c r="P121" s="43"/>
      <c r="Q121" s="44"/>
      <c r="R121" s="44"/>
      <c r="S121" s="43"/>
      <c r="T121" s="43"/>
      <c r="U121" s="43"/>
      <c r="V121" s="43"/>
      <c r="W121" s="43"/>
      <c r="X121" s="44"/>
      <c r="Y121" s="44"/>
      <c r="Z121" s="43"/>
      <c r="AA121" s="43"/>
    </row>
    <row r="122" spans="2:27" ht="13.5" customHeight="1" x14ac:dyDescent="0.15">
      <c r="B122" s="15">
        <v>0.33333333333333331</v>
      </c>
      <c r="C122" s="16" t="s">
        <v>6</v>
      </c>
      <c r="D122" s="17">
        <v>0.375</v>
      </c>
      <c r="E122" s="28">
        <v>164</v>
      </c>
      <c r="F122" s="24">
        <v>37</v>
      </c>
      <c r="G122" s="24">
        <v>10</v>
      </c>
      <c r="H122" s="24">
        <v>0</v>
      </c>
      <c r="I122" s="24">
        <f t="shared" si="18"/>
        <v>201</v>
      </c>
      <c r="J122" s="24">
        <f t="shared" si="19"/>
        <v>10</v>
      </c>
      <c r="K122" s="24">
        <f t="shared" ref="K122:K132" si="21">SUM(I122,J122)</f>
        <v>211</v>
      </c>
      <c r="L122" s="26">
        <f t="shared" si="20"/>
        <v>4.7</v>
      </c>
      <c r="M122" s="60">
        <f t="shared" ref="M122:M133" si="22">IF(K122=0,0,ROUND(K122/K$133*100,1))</f>
        <v>10.199999999999999</v>
      </c>
      <c r="N122" s="43"/>
      <c r="O122" s="43"/>
      <c r="P122" s="43"/>
      <c r="Q122" s="44"/>
      <c r="R122" s="45"/>
      <c r="S122" s="43"/>
      <c r="T122" s="43"/>
      <c r="U122" s="43"/>
      <c r="V122" s="43"/>
      <c r="W122" s="43"/>
      <c r="X122" s="44"/>
      <c r="Y122" s="45"/>
      <c r="Z122" s="43"/>
      <c r="AA122" s="43"/>
    </row>
    <row r="123" spans="2:27" ht="13.5" customHeight="1" x14ac:dyDescent="0.15">
      <c r="B123" s="15">
        <v>0.375</v>
      </c>
      <c r="C123" s="16" t="s">
        <v>6</v>
      </c>
      <c r="D123" s="17">
        <v>0.41666666666666702</v>
      </c>
      <c r="E123" s="28">
        <v>110</v>
      </c>
      <c r="F123" s="24">
        <v>37</v>
      </c>
      <c r="G123" s="24">
        <v>24</v>
      </c>
      <c r="H123" s="24">
        <v>0</v>
      </c>
      <c r="I123" s="24">
        <f t="shared" si="18"/>
        <v>147</v>
      </c>
      <c r="J123" s="24">
        <f t="shared" si="19"/>
        <v>24</v>
      </c>
      <c r="K123" s="24">
        <f t="shared" si="21"/>
        <v>171</v>
      </c>
      <c r="L123" s="26">
        <f t="shared" si="20"/>
        <v>14</v>
      </c>
      <c r="M123" s="60">
        <f t="shared" si="22"/>
        <v>8.3000000000000007</v>
      </c>
      <c r="N123" s="43"/>
      <c r="O123" s="43"/>
      <c r="P123" s="43"/>
      <c r="Q123" s="44"/>
      <c r="R123" s="45"/>
      <c r="S123" s="43"/>
      <c r="T123" s="43"/>
      <c r="U123" s="43"/>
      <c r="V123" s="43"/>
      <c r="W123" s="43"/>
      <c r="X123" s="44"/>
      <c r="Y123" s="45"/>
      <c r="Z123" s="43"/>
      <c r="AA123" s="43"/>
    </row>
    <row r="124" spans="2:27" ht="13.5" customHeight="1" x14ac:dyDescent="0.15">
      <c r="B124" s="15">
        <v>0.41666666666666702</v>
      </c>
      <c r="C124" s="16" t="s">
        <v>6</v>
      </c>
      <c r="D124" s="17">
        <v>0.45833333333333298</v>
      </c>
      <c r="E124" s="28">
        <v>91</v>
      </c>
      <c r="F124" s="24">
        <v>40</v>
      </c>
      <c r="G124" s="24">
        <v>37</v>
      </c>
      <c r="H124" s="24">
        <v>1</v>
      </c>
      <c r="I124" s="24">
        <f t="shared" si="18"/>
        <v>131</v>
      </c>
      <c r="J124" s="24">
        <f t="shared" si="19"/>
        <v>38</v>
      </c>
      <c r="K124" s="24">
        <f t="shared" si="21"/>
        <v>169</v>
      </c>
      <c r="L124" s="26">
        <f t="shared" si="20"/>
        <v>22.5</v>
      </c>
      <c r="M124" s="60">
        <f t="shared" si="22"/>
        <v>8.1999999999999993</v>
      </c>
      <c r="N124" s="43"/>
      <c r="O124" s="43"/>
      <c r="P124" s="43"/>
      <c r="Q124" s="44"/>
      <c r="R124" s="45"/>
      <c r="S124" s="43"/>
      <c r="T124" s="43"/>
      <c r="U124" s="43"/>
      <c r="V124" s="43"/>
      <c r="W124" s="43"/>
      <c r="X124" s="44"/>
      <c r="Y124" s="45"/>
      <c r="Z124" s="43"/>
      <c r="AA124" s="43"/>
    </row>
    <row r="125" spans="2:27" ht="13.5" customHeight="1" x14ac:dyDescent="0.15">
      <c r="B125" s="15">
        <v>0.45833333333333398</v>
      </c>
      <c r="C125" s="16" t="s">
        <v>6</v>
      </c>
      <c r="D125" s="17">
        <v>0.5</v>
      </c>
      <c r="E125" s="28">
        <v>70</v>
      </c>
      <c r="F125" s="24">
        <v>27</v>
      </c>
      <c r="G125" s="24">
        <v>23</v>
      </c>
      <c r="H125" s="24">
        <v>0</v>
      </c>
      <c r="I125" s="24">
        <f t="shared" si="18"/>
        <v>97</v>
      </c>
      <c r="J125" s="24">
        <f t="shared" si="19"/>
        <v>23</v>
      </c>
      <c r="K125" s="24">
        <f t="shared" si="21"/>
        <v>120</v>
      </c>
      <c r="L125" s="26">
        <f t="shared" si="20"/>
        <v>19.2</v>
      </c>
      <c r="M125" s="60">
        <f t="shared" si="22"/>
        <v>5.8</v>
      </c>
      <c r="N125" s="43"/>
      <c r="O125" s="43"/>
      <c r="P125" s="43"/>
      <c r="Q125" s="44"/>
      <c r="R125" s="45"/>
      <c r="S125" s="43"/>
      <c r="T125" s="43"/>
      <c r="U125" s="43"/>
      <c r="V125" s="43"/>
      <c r="W125" s="43"/>
      <c r="X125" s="44"/>
      <c r="Y125" s="45"/>
      <c r="Z125" s="43"/>
      <c r="AA125" s="43"/>
    </row>
    <row r="126" spans="2:27" ht="13.5" customHeight="1" x14ac:dyDescent="0.15">
      <c r="B126" s="15">
        <v>0.5</v>
      </c>
      <c r="C126" s="16" t="s">
        <v>6</v>
      </c>
      <c r="D126" s="17">
        <v>0.54166666666666596</v>
      </c>
      <c r="E126" s="28">
        <v>88</v>
      </c>
      <c r="F126" s="24">
        <v>30</v>
      </c>
      <c r="G126" s="24">
        <v>27</v>
      </c>
      <c r="H126" s="24">
        <v>0</v>
      </c>
      <c r="I126" s="24">
        <f t="shared" si="18"/>
        <v>118</v>
      </c>
      <c r="J126" s="24">
        <f t="shared" si="19"/>
        <v>27</v>
      </c>
      <c r="K126" s="24">
        <f t="shared" si="21"/>
        <v>145</v>
      </c>
      <c r="L126" s="26">
        <f t="shared" si="20"/>
        <v>18.600000000000001</v>
      </c>
      <c r="M126" s="60">
        <f t="shared" si="22"/>
        <v>7</v>
      </c>
      <c r="N126" s="43"/>
      <c r="O126" s="43"/>
      <c r="P126" s="43"/>
      <c r="Q126" s="44"/>
      <c r="R126" s="45"/>
      <c r="S126" s="43"/>
      <c r="T126" s="43"/>
      <c r="U126" s="43"/>
      <c r="V126" s="43"/>
      <c r="W126" s="43"/>
      <c r="X126" s="44"/>
      <c r="Y126" s="45"/>
      <c r="Z126" s="43"/>
      <c r="AA126" s="43"/>
    </row>
    <row r="127" spans="2:27" ht="13.5" customHeight="1" x14ac:dyDescent="0.15">
      <c r="B127" s="15">
        <v>0.54166666666666696</v>
      </c>
      <c r="C127" s="16" t="s">
        <v>6</v>
      </c>
      <c r="D127" s="17">
        <v>0.58333333333333304</v>
      </c>
      <c r="E127" s="28">
        <v>73</v>
      </c>
      <c r="F127" s="24">
        <v>20</v>
      </c>
      <c r="G127" s="24">
        <v>21</v>
      </c>
      <c r="H127" s="24">
        <v>0</v>
      </c>
      <c r="I127" s="24">
        <f t="shared" si="18"/>
        <v>93</v>
      </c>
      <c r="J127" s="24">
        <f t="shared" si="19"/>
        <v>21</v>
      </c>
      <c r="K127" s="24">
        <f t="shared" si="21"/>
        <v>114</v>
      </c>
      <c r="L127" s="26">
        <f t="shared" si="20"/>
        <v>18.399999999999999</v>
      </c>
      <c r="M127" s="60">
        <f t="shared" si="22"/>
        <v>5.5</v>
      </c>
      <c r="N127" s="43"/>
      <c r="O127" s="43"/>
      <c r="P127" s="43"/>
      <c r="Q127" s="44"/>
      <c r="R127" s="45"/>
      <c r="S127" s="43"/>
      <c r="T127" s="43"/>
      <c r="U127" s="43"/>
      <c r="V127" s="43"/>
      <c r="W127" s="43"/>
      <c r="X127" s="44"/>
      <c r="Y127" s="45"/>
      <c r="Z127" s="43"/>
      <c r="AA127" s="43"/>
    </row>
    <row r="128" spans="2:27" ht="13.5" customHeight="1" x14ac:dyDescent="0.15">
      <c r="B128" s="15">
        <v>0.58333333333333304</v>
      </c>
      <c r="C128" s="16" t="s">
        <v>6</v>
      </c>
      <c r="D128" s="17">
        <v>0.625</v>
      </c>
      <c r="E128" s="28">
        <v>89</v>
      </c>
      <c r="F128" s="24">
        <v>46</v>
      </c>
      <c r="G128" s="24">
        <v>27</v>
      </c>
      <c r="H128" s="24">
        <v>0</v>
      </c>
      <c r="I128" s="24">
        <f t="shared" si="18"/>
        <v>135</v>
      </c>
      <c r="J128" s="24">
        <f t="shared" si="19"/>
        <v>27</v>
      </c>
      <c r="K128" s="24">
        <f t="shared" si="21"/>
        <v>162</v>
      </c>
      <c r="L128" s="26">
        <f t="shared" si="20"/>
        <v>16.7</v>
      </c>
      <c r="M128" s="60">
        <f t="shared" si="22"/>
        <v>7.8</v>
      </c>
      <c r="N128" s="43"/>
      <c r="O128" s="43"/>
      <c r="P128" s="43"/>
      <c r="Q128" s="44"/>
      <c r="R128" s="45"/>
      <c r="S128" s="43"/>
      <c r="T128" s="43"/>
      <c r="U128" s="43"/>
      <c r="V128" s="43"/>
      <c r="W128" s="43"/>
      <c r="X128" s="44"/>
      <c r="Y128" s="45"/>
      <c r="Z128" s="43"/>
      <c r="AA128" s="43"/>
    </row>
    <row r="129" spans="2:27" ht="13.5" customHeight="1" x14ac:dyDescent="0.15">
      <c r="B129" s="15">
        <v>0.625</v>
      </c>
      <c r="C129" s="16" t="s">
        <v>6</v>
      </c>
      <c r="D129" s="17">
        <v>0.66666666666666596</v>
      </c>
      <c r="E129" s="28">
        <v>103</v>
      </c>
      <c r="F129" s="24">
        <v>41</v>
      </c>
      <c r="G129" s="24">
        <v>20</v>
      </c>
      <c r="H129" s="24">
        <v>0</v>
      </c>
      <c r="I129" s="24">
        <f t="shared" si="18"/>
        <v>144</v>
      </c>
      <c r="J129" s="24">
        <f t="shared" si="19"/>
        <v>20</v>
      </c>
      <c r="K129" s="24">
        <f t="shared" si="21"/>
        <v>164</v>
      </c>
      <c r="L129" s="26">
        <f t="shared" si="20"/>
        <v>12.2</v>
      </c>
      <c r="M129" s="60">
        <f t="shared" si="22"/>
        <v>7.9</v>
      </c>
      <c r="N129" s="43"/>
      <c r="O129" s="43"/>
      <c r="P129" s="43"/>
      <c r="Q129" s="44"/>
      <c r="R129" s="45"/>
      <c r="S129" s="43"/>
      <c r="T129" s="43"/>
      <c r="U129" s="43"/>
      <c r="V129" s="43"/>
      <c r="W129" s="43"/>
      <c r="X129" s="44"/>
      <c r="Y129" s="45"/>
      <c r="Z129" s="43"/>
      <c r="AA129" s="43"/>
    </row>
    <row r="130" spans="2:27" ht="13.5" customHeight="1" x14ac:dyDescent="0.15">
      <c r="B130" s="15">
        <v>0.66666666666666696</v>
      </c>
      <c r="C130" s="16" t="s">
        <v>6</v>
      </c>
      <c r="D130" s="17">
        <v>0.70833333333333304</v>
      </c>
      <c r="E130" s="28">
        <v>115</v>
      </c>
      <c r="F130" s="24">
        <v>61</v>
      </c>
      <c r="G130" s="24">
        <v>44</v>
      </c>
      <c r="H130" s="24">
        <v>0</v>
      </c>
      <c r="I130" s="24">
        <f t="shared" si="18"/>
        <v>176</v>
      </c>
      <c r="J130" s="24">
        <f t="shared" si="19"/>
        <v>44</v>
      </c>
      <c r="K130" s="24">
        <f t="shared" si="21"/>
        <v>220</v>
      </c>
      <c r="L130" s="26">
        <f t="shared" si="20"/>
        <v>20</v>
      </c>
      <c r="M130" s="60">
        <f t="shared" si="22"/>
        <v>10.6</v>
      </c>
      <c r="N130" s="43"/>
      <c r="O130" s="43"/>
      <c r="P130" s="43"/>
      <c r="Q130" s="44"/>
      <c r="R130" s="45"/>
      <c r="S130" s="43"/>
      <c r="T130" s="43"/>
      <c r="U130" s="43"/>
      <c r="V130" s="43"/>
      <c r="W130" s="43"/>
      <c r="X130" s="44"/>
      <c r="Y130" s="45"/>
      <c r="Z130" s="43"/>
      <c r="AA130" s="43"/>
    </row>
    <row r="131" spans="2:27" ht="13.5" customHeight="1" x14ac:dyDescent="0.15">
      <c r="B131" s="15">
        <v>0.70833333333333304</v>
      </c>
      <c r="C131" s="16" t="s">
        <v>6</v>
      </c>
      <c r="D131" s="17">
        <v>0.75</v>
      </c>
      <c r="E131" s="28">
        <v>143</v>
      </c>
      <c r="F131" s="24">
        <v>40</v>
      </c>
      <c r="G131" s="24">
        <v>12</v>
      </c>
      <c r="H131" s="24">
        <v>1</v>
      </c>
      <c r="I131" s="24">
        <f t="shared" si="18"/>
        <v>183</v>
      </c>
      <c r="J131" s="24">
        <f t="shared" si="19"/>
        <v>13</v>
      </c>
      <c r="K131" s="24">
        <f t="shared" si="21"/>
        <v>196</v>
      </c>
      <c r="L131" s="26">
        <f t="shared" si="20"/>
        <v>6.6</v>
      </c>
      <c r="M131" s="60">
        <f t="shared" si="22"/>
        <v>9.5</v>
      </c>
      <c r="N131" s="43"/>
      <c r="O131" s="43"/>
      <c r="P131" s="43"/>
      <c r="Q131" s="44"/>
      <c r="R131" s="45"/>
      <c r="S131" s="43"/>
      <c r="T131" s="43"/>
      <c r="U131" s="43"/>
      <c r="V131" s="43"/>
      <c r="W131" s="43"/>
      <c r="X131" s="44"/>
      <c r="Y131" s="45"/>
      <c r="Z131" s="43"/>
      <c r="AA131" s="43"/>
    </row>
    <row r="132" spans="2:27" ht="13.5" customHeight="1" thickBot="1" x14ac:dyDescent="0.2">
      <c r="B132" s="15">
        <v>0.75</v>
      </c>
      <c r="C132" s="16" t="s">
        <v>6</v>
      </c>
      <c r="D132" s="17">
        <v>0.79166666666666696</v>
      </c>
      <c r="E132" s="28">
        <v>131</v>
      </c>
      <c r="F132" s="24">
        <v>29</v>
      </c>
      <c r="G132" s="24">
        <v>8</v>
      </c>
      <c r="H132" s="24">
        <v>0</v>
      </c>
      <c r="I132" s="24">
        <f t="shared" si="18"/>
        <v>160</v>
      </c>
      <c r="J132" s="24">
        <f t="shared" si="19"/>
        <v>8</v>
      </c>
      <c r="K132" s="24">
        <f t="shared" si="21"/>
        <v>168</v>
      </c>
      <c r="L132" s="26">
        <f t="shared" si="20"/>
        <v>4.8</v>
      </c>
      <c r="M132" s="60">
        <f t="shared" si="22"/>
        <v>8.1</v>
      </c>
      <c r="N132" s="43"/>
      <c r="O132" s="43"/>
      <c r="P132" s="43"/>
      <c r="Q132" s="44"/>
      <c r="R132" s="45"/>
      <c r="S132" s="43"/>
      <c r="T132" s="43"/>
      <c r="U132" s="43"/>
      <c r="V132" s="43"/>
      <c r="W132" s="43"/>
      <c r="X132" s="44"/>
      <c r="Y132" s="45"/>
      <c r="Z132" s="43"/>
      <c r="AA132" s="43"/>
    </row>
    <row r="133" spans="2:27" ht="14.25" customHeight="1" thickTop="1" x14ac:dyDescent="0.15">
      <c r="B133" s="18"/>
      <c r="C133" s="19" t="s">
        <v>13</v>
      </c>
      <c r="D133" s="20"/>
      <c r="E133" s="29">
        <f t="shared" ref="E133:K133" si="23">SUM(E121:E132)</f>
        <v>1357</v>
      </c>
      <c r="F133" s="5">
        <f t="shared" si="23"/>
        <v>451</v>
      </c>
      <c r="G133" s="5">
        <f t="shared" si="23"/>
        <v>262</v>
      </c>
      <c r="H133" s="5">
        <f t="shared" si="23"/>
        <v>2</v>
      </c>
      <c r="I133" s="5">
        <f t="shared" si="23"/>
        <v>1808</v>
      </c>
      <c r="J133" s="5">
        <f t="shared" si="23"/>
        <v>264</v>
      </c>
      <c r="K133" s="5">
        <f t="shared" si="23"/>
        <v>2072</v>
      </c>
      <c r="L133" s="51">
        <f t="shared" si="20"/>
        <v>12.7</v>
      </c>
      <c r="M133" s="61">
        <f t="shared" si="22"/>
        <v>100</v>
      </c>
      <c r="N133" s="7"/>
      <c r="O133" s="7"/>
      <c r="P133" s="7"/>
      <c r="Q133" s="45"/>
      <c r="R133" s="45"/>
      <c r="S133" s="7"/>
      <c r="T133" s="7"/>
      <c r="U133" s="7"/>
      <c r="V133" s="7"/>
      <c r="W133" s="7"/>
      <c r="X133" s="46"/>
      <c r="Y133" s="47"/>
      <c r="Z133" s="7"/>
      <c r="AA133" s="7"/>
    </row>
  </sheetData>
  <mergeCells count="9">
    <mergeCell ref="U87:AA87"/>
    <mergeCell ref="U103:AA103"/>
    <mergeCell ref="U119:AA119"/>
    <mergeCell ref="J5:J13"/>
    <mergeCell ref="B43:I43"/>
    <mergeCell ref="J43:Q43"/>
    <mergeCell ref="B69:I69"/>
    <mergeCell ref="J69:Q69"/>
    <mergeCell ref="U71:AA71"/>
  </mergeCells>
  <phoneticPr fontId="1"/>
  <printOptions horizontalCentered="1" verticalCentered="1"/>
  <pageMargins left="0.70866141732283472" right="0.70866141732283472" top="0.70866141732283472" bottom="0.70866141732283472" header="0.31496062992125984" footer="0.31496062992125984"/>
  <pageSetup paperSize="9" orientation="portrait" horizontalDpi="1200" verticalDpi="1200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1:AE133"/>
  <sheetViews>
    <sheetView showGridLines="0" zoomScaleNormal="100" zoomScaleSheetLayoutView="100" workbookViewId="0">
      <selection activeCell="D11" sqref="D11"/>
    </sheetView>
  </sheetViews>
  <sheetFormatPr defaultRowHeight="12" x14ac:dyDescent="0.15"/>
  <cols>
    <col min="1" max="1" width="1.25" style="6" customWidth="1"/>
    <col min="2" max="17" width="5.5" style="6" customWidth="1"/>
    <col min="18" max="25" width="4.875" style="6" customWidth="1"/>
    <col min="26" max="26" width="5.375" style="6" customWidth="1"/>
    <col min="27" max="44" width="5.625" style="6" customWidth="1"/>
    <col min="45" max="16384" width="9" style="6"/>
  </cols>
  <sheetData>
    <row r="1" spans="2:17" ht="12.75" customHeight="1" x14ac:dyDescent="0.15"/>
    <row r="2" spans="2:17" ht="14.25" x14ac:dyDescent="0.15">
      <c r="B2" s="32" t="s">
        <v>8</v>
      </c>
      <c r="C2" s="7"/>
      <c r="D2" s="7"/>
      <c r="E2" s="7"/>
      <c r="F2" s="7"/>
      <c r="G2" s="10"/>
      <c r="H2" s="10"/>
      <c r="J2" s="35"/>
      <c r="K2" s="38"/>
      <c r="L2" s="2"/>
      <c r="M2" s="2"/>
      <c r="N2" s="2"/>
      <c r="O2" s="2"/>
      <c r="P2" s="2"/>
      <c r="Q2" s="34"/>
    </row>
    <row r="3" spans="2:17" x14ac:dyDescent="0.15">
      <c r="B3" s="7"/>
      <c r="C3" s="7"/>
      <c r="D3" s="7"/>
      <c r="E3" s="7"/>
      <c r="F3" s="7"/>
      <c r="G3" s="7"/>
      <c r="H3" s="7"/>
      <c r="J3" s="33"/>
      <c r="K3" s="7"/>
      <c r="L3" s="7"/>
      <c r="M3" s="7"/>
      <c r="N3" s="7"/>
      <c r="O3" s="7"/>
      <c r="P3" s="7"/>
      <c r="Q3" s="8"/>
    </row>
    <row r="4" spans="2:17" x14ac:dyDescent="0.15">
      <c r="B4" s="7"/>
      <c r="C4" s="7"/>
      <c r="D4" s="7"/>
      <c r="E4" s="7"/>
      <c r="F4" s="7"/>
      <c r="G4" s="7"/>
      <c r="H4" s="7"/>
      <c r="J4" s="33"/>
      <c r="K4" s="7"/>
      <c r="L4" s="7"/>
      <c r="M4" s="7"/>
      <c r="N4" s="7"/>
      <c r="O4" s="7"/>
      <c r="P4" s="7"/>
      <c r="Q4" s="8"/>
    </row>
    <row r="5" spans="2:17" x14ac:dyDescent="0.15">
      <c r="B5" s="7"/>
      <c r="C5" s="7"/>
      <c r="D5" s="7"/>
      <c r="E5" s="7"/>
      <c r="F5" s="7"/>
      <c r="G5" s="7"/>
      <c r="H5" s="7"/>
      <c r="J5" s="245" t="s">
        <v>7</v>
      </c>
      <c r="K5" s="7"/>
      <c r="L5" s="7"/>
      <c r="M5" s="7"/>
      <c r="N5" s="7"/>
      <c r="O5" s="7"/>
      <c r="P5" s="7"/>
      <c r="Q5" s="8"/>
    </row>
    <row r="6" spans="2:17" x14ac:dyDescent="0.15">
      <c r="B6" s="48" t="s">
        <v>3</v>
      </c>
      <c r="C6" s="48"/>
      <c r="D6" s="48" t="s">
        <v>28</v>
      </c>
      <c r="E6" s="48"/>
      <c r="F6" s="48"/>
      <c r="G6" s="49"/>
      <c r="H6" s="7"/>
      <c r="J6" s="245"/>
      <c r="K6" s="7"/>
      <c r="L6" s="7"/>
      <c r="M6" s="7"/>
      <c r="N6" s="7"/>
      <c r="O6" s="7"/>
      <c r="P6" s="7"/>
      <c r="Q6" s="8"/>
    </row>
    <row r="7" spans="2:17" x14ac:dyDescent="0.15">
      <c r="B7" s="48"/>
      <c r="C7" s="48"/>
      <c r="D7" s="48" t="s">
        <v>29</v>
      </c>
      <c r="E7" s="48"/>
      <c r="F7" s="48"/>
      <c r="G7" s="49"/>
      <c r="H7" s="7"/>
      <c r="J7" s="245"/>
      <c r="K7" s="7"/>
      <c r="L7" s="7"/>
      <c r="M7" s="7"/>
      <c r="N7" s="7"/>
      <c r="O7" s="7"/>
      <c r="P7" s="7"/>
      <c r="Q7" s="8"/>
    </row>
    <row r="8" spans="2:17" x14ac:dyDescent="0.15">
      <c r="B8" s="48"/>
      <c r="C8" s="48"/>
      <c r="D8" s="48"/>
      <c r="E8" s="48"/>
      <c r="F8" s="48"/>
      <c r="G8" s="48"/>
      <c r="H8" s="7"/>
      <c r="J8" s="245"/>
      <c r="K8" s="7"/>
      <c r="L8" s="7"/>
      <c r="M8" s="7"/>
      <c r="N8" s="7"/>
      <c r="O8" s="7"/>
      <c r="P8" s="7"/>
      <c r="Q8" s="8"/>
    </row>
    <row r="9" spans="2:17" x14ac:dyDescent="0.15">
      <c r="F9" s="48"/>
      <c r="G9" s="49"/>
      <c r="H9" s="7"/>
      <c r="J9" s="245"/>
      <c r="K9" s="7"/>
      <c r="L9" s="7"/>
      <c r="M9" s="7"/>
      <c r="N9" s="7"/>
      <c r="O9" s="7"/>
      <c r="P9" s="7"/>
      <c r="Q9" s="8"/>
    </row>
    <row r="10" spans="2:17" x14ac:dyDescent="0.15">
      <c r="B10" s="48" t="s">
        <v>4</v>
      </c>
      <c r="C10" s="48"/>
      <c r="D10" s="48" t="s">
        <v>239</v>
      </c>
      <c r="E10" s="48"/>
      <c r="F10" s="48"/>
      <c r="G10" s="49"/>
      <c r="H10" s="7"/>
      <c r="J10" s="245"/>
      <c r="K10" s="7"/>
      <c r="L10" s="7"/>
      <c r="M10" s="7"/>
      <c r="N10" s="7"/>
      <c r="O10" s="7"/>
      <c r="P10" s="7"/>
      <c r="Q10" s="8"/>
    </row>
    <row r="11" spans="2:17" x14ac:dyDescent="0.15">
      <c r="B11" s="48"/>
      <c r="C11" s="48"/>
      <c r="D11" s="48" t="s">
        <v>26</v>
      </c>
      <c r="E11" s="48"/>
      <c r="F11" s="48"/>
      <c r="G11" s="49"/>
      <c r="H11" s="7"/>
      <c r="J11" s="245"/>
      <c r="K11" s="7"/>
      <c r="L11" s="7"/>
      <c r="M11" s="7"/>
      <c r="N11" s="7"/>
      <c r="O11" s="7"/>
      <c r="P11" s="7"/>
      <c r="Q11" s="8"/>
    </row>
    <row r="12" spans="2:17" x14ac:dyDescent="0.15">
      <c r="B12" s="49"/>
      <c r="C12" s="48"/>
      <c r="D12" s="50"/>
      <c r="E12" s="48"/>
      <c r="F12" s="48"/>
      <c r="G12" s="49"/>
      <c r="H12" s="7"/>
      <c r="J12" s="245"/>
      <c r="K12" s="7"/>
      <c r="L12" s="7"/>
      <c r="M12" s="7"/>
      <c r="N12" s="7"/>
      <c r="O12" s="7"/>
      <c r="P12" s="7"/>
      <c r="Q12" s="8"/>
    </row>
    <row r="13" spans="2:17" ht="12" customHeight="1" x14ac:dyDescent="0.15">
      <c r="E13" s="48"/>
      <c r="F13" s="48"/>
      <c r="G13" s="48"/>
      <c r="J13" s="245"/>
      <c r="K13" s="7"/>
      <c r="L13" s="7"/>
      <c r="M13" s="7"/>
      <c r="N13" s="7"/>
      <c r="O13" s="7"/>
      <c r="P13" s="7"/>
      <c r="Q13" s="8"/>
    </row>
    <row r="14" spans="2:17" ht="12" customHeight="1" x14ac:dyDescent="0.15">
      <c r="B14" s="48" t="s">
        <v>5</v>
      </c>
      <c r="C14" s="48"/>
      <c r="D14" s="48" t="s">
        <v>27</v>
      </c>
      <c r="J14" s="33"/>
      <c r="K14" s="7"/>
      <c r="L14" s="7"/>
      <c r="M14" s="7"/>
      <c r="N14" s="7"/>
      <c r="O14" s="7"/>
      <c r="P14" s="7"/>
      <c r="Q14" s="8"/>
    </row>
    <row r="15" spans="2:17" ht="12" customHeight="1" x14ac:dyDescent="0.15">
      <c r="J15" s="33"/>
      <c r="K15" s="7"/>
      <c r="L15" s="7"/>
      <c r="M15" s="7"/>
      <c r="N15" s="7"/>
      <c r="O15" s="7"/>
      <c r="P15" s="7"/>
      <c r="Q15" s="8"/>
    </row>
    <row r="16" spans="2:17" ht="12" customHeight="1" x14ac:dyDescent="0.15">
      <c r="J16" s="36"/>
      <c r="K16" s="4"/>
      <c r="L16" s="4"/>
      <c r="M16" s="4"/>
      <c r="N16" s="4"/>
      <c r="O16" s="4"/>
      <c r="P16" s="4"/>
      <c r="Q16" s="9"/>
    </row>
    <row r="17" spans="3:31" ht="12" customHeight="1" x14ac:dyDescent="0.15">
      <c r="C17" s="37"/>
      <c r="N17" s="37"/>
    </row>
    <row r="18" spans="3:31" ht="15" customHeight="1" x14ac:dyDescent="0.15">
      <c r="C18" s="37"/>
      <c r="N18" s="37"/>
      <c r="Q18" s="62" t="s">
        <v>9</v>
      </c>
      <c r="R18" s="48"/>
    </row>
    <row r="19" spans="3:31" ht="10.5" customHeight="1" x14ac:dyDescent="0.15"/>
    <row r="20" spans="3:31" ht="10.5" customHeight="1" x14ac:dyDescent="0.15"/>
    <row r="21" spans="3:31" ht="10.5" customHeight="1" x14ac:dyDescent="0.15"/>
    <row r="22" spans="3:31" ht="10.5" customHeight="1" x14ac:dyDescent="0.15"/>
    <row r="23" spans="3:31" ht="10.5" customHeight="1" x14ac:dyDescent="0.15"/>
    <row r="24" spans="3:31" ht="10.5" customHeight="1" x14ac:dyDescent="0.15"/>
    <row r="25" spans="3:31" ht="10.5" customHeight="1" x14ac:dyDescent="0.15"/>
    <row r="26" spans="3:31" ht="10.5" customHeight="1" x14ac:dyDescent="0.15">
      <c r="S26" s="6" t="s">
        <v>12</v>
      </c>
    </row>
    <row r="27" spans="3:31" ht="10.5" customHeight="1" x14ac:dyDescent="0.15"/>
    <row r="28" spans="3:31" ht="10.5" customHeight="1" x14ac:dyDescent="0.15"/>
    <row r="29" spans="3:31" ht="10.5" customHeight="1" x14ac:dyDescent="0.15"/>
    <row r="30" spans="3:31" ht="10.5" customHeight="1" x14ac:dyDescent="0.15"/>
    <row r="31" spans="3:31" ht="10.5" customHeight="1" x14ac:dyDescent="0.15">
      <c r="AE31" s="6" t="s">
        <v>11</v>
      </c>
    </row>
    <row r="32" spans="3:31" ht="10.5" customHeight="1" x14ac:dyDescent="0.15"/>
    <row r="33" spans="1:19" ht="10.5" customHeight="1" x14ac:dyDescent="0.15"/>
    <row r="34" spans="1:19" ht="10.5" customHeight="1" x14ac:dyDescent="0.15"/>
    <row r="35" spans="1:19" ht="10.5" customHeight="1" x14ac:dyDescent="0.15"/>
    <row r="36" spans="1:19" ht="10.5" customHeight="1" x14ac:dyDescent="0.15"/>
    <row r="37" spans="1:19" ht="10.5" customHeight="1" x14ac:dyDescent="0.15"/>
    <row r="38" spans="1:19" ht="10.5" customHeight="1" x14ac:dyDescent="0.15"/>
    <row r="39" spans="1:19" ht="10.5" customHeight="1" x14ac:dyDescent="0.15"/>
    <row r="40" spans="1:19" ht="10.5" customHeight="1" x14ac:dyDescent="0.15"/>
    <row r="41" spans="1:19" ht="10.5" customHeight="1" x14ac:dyDescent="0.15"/>
    <row r="42" spans="1:19" ht="10.5" customHeight="1" x14ac:dyDescent="0.15"/>
    <row r="43" spans="1:19" ht="37.5" customHeight="1" x14ac:dyDescent="0.15">
      <c r="A43" s="41"/>
      <c r="B43" s="246" t="str">
        <f>E71</f>
        <v>(9)</v>
      </c>
      <c r="C43" s="246"/>
      <c r="D43" s="246"/>
      <c r="E43" s="246"/>
      <c r="F43" s="246"/>
      <c r="G43" s="246"/>
      <c r="H43" s="246"/>
      <c r="I43" s="246"/>
      <c r="J43" s="246" t="str">
        <f>E87</f>
        <v>(10)</v>
      </c>
      <c r="K43" s="246"/>
      <c r="L43" s="246"/>
      <c r="M43" s="246"/>
      <c r="N43" s="246"/>
      <c r="O43" s="246"/>
      <c r="P43" s="246"/>
      <c r="Q43" s="246"/>
      <c r="R43" s="56"/>
      <c r="S43" s="56"/>
    </row>
    <row r="44" spans="1:19" ht="7.5" customHeight="1" x14ac:dyDescent="0.15"/>
    <row r="45" spans="1:19" ht="10.5" customHeight="1" x14ac:dyDescent="0.15"/>
    <row r="46" spans="1:19" ht="10.5" customHeight="1" x14ac:dyDescent="0.15"/>
    <row r="47" spans="1:19" ht="10.5" customHeight="1" x14ac:dyDescent="0.15"/>
    <row r="48" spans="1:19" ht="10.5" customHeight="1" x14ac:dyDescent="0.15"/>
    <row r="49" ht="10.5" customHeight="1" x14ac:dyDescent="0.15"/>
    <row r="50" ht="10.5" customHeight="1" x14ac:dyDescent="0.15"/>
    <row r="51" ht="10.5" customHeight="1" x14ac:dyDescent="0.15"/>
    <row r="52" ht="10.5" customHeight="1" x14ac:dyDescent="0.15"/>
    <row r="53" ht="10.5" customHeight="1" x14ac:dyDescent="0.15"/>
    <row r="54" ht="10.5" customHeight="1" x14ac:dyDescent="0.15"/>
    <row r="55" ht="10.5" customHeight="1" x14ac:dyDescent="0.15"/>
    <row r="56" ht="10.5" customHeight="1" x14ac:dyDescent="0.15"/>
    <row r="57" ht="10.5" customHeight="1" x14ac:dyDescent="0.15"/>
    <row r="58" ht="10.5" customHeight="1" x14ac:dyDescent="0.15"/>
    <row r="59" ht="10.5" customHeight="1" x14ac:dyDescent="0.15"/>
    <row r="60" ht="10.5" customHeight="1" x14ac:dyDescent="0.15"/>
    <row r="61" ht="10.5" customHeight="1" x14ac:dyDescent="0.15"/>
    <row r="62" ht="10.5" customHeight="1" x14ac:dyDescent="0.15"/>
    <row r="63" ht="10.5" customHeight="1" x14ac:dyDescent="0.15"/>
    <row r="64" ht="10.5" customHeight="1" x14ac:dyDescent="0.15"/>
    <row r="65" spans="2:27" ht="10.5" customHeight="1" x14ac:dyDescent="0.15"/>
    <row r="66" spans="2:27" ht="10.5" customHeight="1" x14ac:dyDescent="0.15"/>
    <row r="67" spans="2:27" ht="10.5" customHeight="1" x14ac:dyDescent="0.15"/>
    <row r="68" spans="2:27" ht="10.5" customHeight="1" x14ac:dyDescent="0.15"/>
    <row r="69" spans="2:27" ht="37.5" customHeight="1" x14ac:dyDescent="0.15">
      <c r="B69" s="246" t="str">
        <f>E103</f>
        <v>(11)</v>
      </c>
      <c r="C69" s="246"/>
      <c r="D69" s="246"/>
      <c r="E69" s="246"/>
      <c r="F69" s="246"/>
      <c r="G69" s="246"/>
      <c r="H69" s="246"/>
      <c r="I69" s="246"/>
      <c r="J69" s="246" t="str">
        <f>E119</f>
        <v>(12)</v>
      </c>
      <c r="K69" s="246"/>
      <c r="L69" s="246"/>
      <c r="M69" s="246"/>
      <c r="N69" s="246"/>
      <c r="O69" s="246"/>
      <c r="P69" s="246"/>
      <c r="Q69" s="246"/>
      <c r="R69" s="56"/>
      <c r="S69" s="56"/>
      <c r="T69" s="39"/>
    </row>
    <row r="70" spans="2:27" ht="12" customHeight="1" x14ac:dyDescent="0.15"/>
    <row r="71" spans="2:27" ht="13.5" customHeight="1" x14ac:dyDescent="0.15">
      <c r="B71" s="1"/>
      <c r="C71" s="2"/>
      <c r="D71" s="30" t="s">
        <v>0</v>
      </c>
      <c r="E71" s="52" t="s">
        <v>36</v>
      </c>
      <c r="F71" s="53"/>
      <c r="G71" s="53"/>
      <c r="H71" s="53"/>
      <c r="I71" s="53"/>
      <c r="J71" s="53"/>
      <c r="K71" s="53"/>
      <c r="L71" s="53"/>
      <c r="M71" s="54"/>
      <c r="N71" s="55"/>
      <c r="O71" s="55"/>
      <c r="P71" s="55"/>
      <c r="Q71" s="55"/>
      <c r="R71" s="55"/>
      <c r="S71" s="55"/>
      <c r="T71" s="55"/>
      <c r="U71" s="244"/>
      <c r="V71" s="244"/>
      <c r="W71" s="244"/>
      <c r="X71" s="244"/>
      <c r="Y71" s="244"/>
      <c r="Z71" s="244"/>
      <c r="AA71" s="244"/>
    </row>
    <row r="72" spans="2:27" ht="48" x14ac:dyDescent="0.15">
      <c r="B72" s="3" t="s">
        <v>1</v>
      </c>
      <c r="C72" s="4"/>
      <c r="D72" s="31" t="s">
        <v>2</v>
      </c>
      <c r="E72" s="40" t="s">
        <v>18</v>
      </c>
      <c r="F72" s="11" t="s">
        <v>19</v>
      </c>
      <c r="G72" s="11" t="s">
        <v>20</v>
      </c>
      <c r="H72" s="11" t="s">
        <v>10</v>
      </c>
      <c r="I72" s="11" t="s">
        <v>21</v>
      </c>
      <c r="J72" s="11" t="s">
        <v>22</v>
      </c>
      <c r="K72" s="11" t="s">
        <v>23</v>
      </c>
      <c r="L72" s="11" t="s">
        <v>24</v>
      </c>
      <c r="M72" s="58" t="s">
        <v>25</v>
      </c>
      <c r="N72" s="42"/>
      <c r="O72" s="42"/>
      <c r="P72" s="42"/>
      <c r="Q72" s="42"/>
      <c r="R72" s="42"/>
      <c r="S72" s="42"/>
      <c r="T72" s="57"/>
      <c r="U72" s="57"/>
      <c r="V72" s="57"/>
      <c r="W72" s="42"/>
      <c r="X72" s="42"/>
      <c r="Y72" s="42"/>
      <c r="Z72" s="57"/>
      <c r="AA72" s="57"/>
    </row>
    <row r="73" spans="2:27" ht="13.5" customHeight="1" x14ac:dyDescent="0.15">
      <c r="B73" s="12">
        <v>0.29166666666666669</v>
      </c>
      <c r="C73" s="13" t="s">
        <v>6</v>
      </c>
      <c r="D73" s="14">
        <v>0.33333333333333331</v>
      </c>
      <c r="E73" s="27">
        <v>11</v>
      </c>
      <c r="F73" s="23">
        <v>3</v>
      </c>
      <c r="G73" s="23">
        <v>3</v>
      </c>
      <c r="H73" s="23">
        <v>1</v>
      </c>
      <c r="I73" s="23">
        <f t="shared" ref="I73:I84" si="0">SUM(E73:F73)</f>
        <v>14</v>
      </c>
      <c r="J73" s="23">
        <f t="shared" ref="J73:J84" si="1">SUM(G73:H73)</f>
        <v>4</v>
      </c>
      <c r="K73" s="23">
        <f>SUM(I73,J73)</f>
        <v>18</v>
      </c>
      <c r="L73" s="25">
        <f>IF(K73=0,0,ROUND(J73/K73*100,1))</f>
        <v>22.2</v>
      </c>
      <c r="M73" s="59">
        <f>IF(K73=0,0,ROUND(K73/K$85*100,1))</f>
        <v>7.1</v>
      </c>
      <c r="N73" s="43"/>
      <c r="O73" s="43"/>
      <c r="P73" s="43"/>
      <c r="Q73" s="44"/>
      <c r="R73" s="44"/>
      <c r="S73" s="43"/>
      <c r="T73" s="43"/>
      <c r="U73" s="43"/>
      <c r="V73" s="43"/>
      <c r="W73" s="43"/>
      <c r="X73" s="44"/>
      <c r="Y73" s="44"/>
      <c r="Z73" s="43"/>
      <c r="AA73" s="43"/>
    </row>
    <row r="74" spans="2:27" ht="13.5" customHeight="1" x14ac:dyDescent="0.15">
      <c r="B74" s="15">
        <v>0.33333333333333331</v>
      </c>
      <c r="C74" s="16" t="s">
        <v>6</v>
      </c>
      <c r="D74" s="17">
        <v>0.375</v>
      </c>
      <c r="E74" s="28">
        <v>25</v>
      </c>
      <c r="F74" s="24">
        <v>6</v>
      </c>
      <c r="G74" s="24">
        <v>2</v>
      </c>
      <c r="H74" s="24">
        <v>1</v>
      </c>
      <c r="I74" s="24">
        <f t="shared" si="0"/>
        <v>31</v>
      </c>
      <c r="J74" s="24">
        <f t="shared" si="1"/>
        <v>3</v>
      </c>
      <c r="K74" s="24">
        <f t="shared" ref="K74:K84" si="2">SUM(I74,J74)</f>
        <v>34</v>
      </c>
      <c r="L74" s="26">
        <f t="shared" ref="L74:L84" si="3">IF(K74=0,0,ROUND(J74/K74*100,1))</f>
        <v>8.8000000000000007</v>
      </c>
      <c r="M74" s="60">
        <f t="shared" ref="M74:M84" si="4">IF(K74=0,0,ROUND(K74/K$85*100,1))</f>
        <v>13.4</v>
      </c>
      <c r="N74" s="43"/>
      <c r="O74" s="43"/>
      <c r="P74" s="43"/>
      <c r="Q74" s="44"/>
      <c r="R74" s="45"/>
      <c r="S74" s="43"/>
      <c r="T74" s="43"/>
      <c r="U74" s="43"/>
      <c r="V74" s="43"/>
      <c r="W74" s="43"/>
      <c r="X74" s="44"/>
      <c r="Y74" s="45"/>
      <c r="Z74" s="43"/>
      <c r="AA74" s="43"/>
    </row>
    <row r="75" spans="2:27" ht="13.5" customHeight="1" x14ac:dyDescent="0.15">
      <c r="B75" s="15">
        <v>0.375</v>
      </c>
      <c r="C75" s="16" t="s">
        <v>6</v>
      </c>
      <c r="D75" s="17">
        <v>0.41666666666666702</v>
      </c>
      <c r="E75" s="28">
        <v>16</v>
      </c>
      <c r="F75" s="24">
        <v>6</v>
      </c>
      <c r="G75" s="24">
        <v>0</v>
      </c>
      <c r="H75" s="24">
        <v>0</v>
      </c>
      <c r="I75" s="24">
        <f t="shared" si="0"/>
        <v>22</v>
      </c>
      <c r="J75" s="24">
        <f t="shared" si="1"/>
        <v>0</v>
      </c>
      <c r="K75" s="24">
        <f t="shared" si="2"/>
        <v>22</v>
      </c>
      <c r="L75" s="26">
        <f t="shared" si="3"/>
        <v>0</v>
      </c>
      <c r="M75" s="60">
        <f t="shared" si="4"/>
        <v>8.6999999999999993</v>
      </c>
      <c r="N75" s="43"/>
      <c r="O75" s="43"/>
      <c r="P75" s="43"/>
      <c r="Q75" s="44"/>
      <c r="R75" s="45"/>
      <c r="S75" s="43"/>
      <c r="T75" s="43"/>
      <c r="U75" s="43"/>
      <c r="V75" s="43"/>
      <c r="W75" s="43"/>
      <c r="X75" s="44"/>
      <c r="Y75" s="45"/>
      <c r="Z75" s="43"/>
      <c r="AA75" s="43"/>
    </row>
    <row r="76" spans="2:27" ht="13.5" customHeight="1" x14ac:dyDescent="0.15">
      <c r="B76" s="15">
        <v>0.41666666666666702</v>
      </c>
      <c r="C76" s="16" t="s">
        <v>6</v>
      </c>
      <c r="D76" s="17">
        <v>0.45833333333333298</v>
      </c>
      <c r="E76" s="28">
        <v>6</v>
      </c>
      <c r="F76" s="24">
        <v>5</v>
      </c>
      <c r="G76" s="24">
        <v>1</v>
      </c>
      <c r="H76" s="24">
        <v>1</v>
      </c>
      <c r="I76" s="24">
        <f t="shared" si="0"/>
        <v>11</v>
      </c>
      <c r="J76" s="24">
        <f t="shared" si="1"/>
        <v>2</v>
      </c>
      <c r="K76" s="24">
        <f t="shared" si="2"/>
        <v>13</v>
      </c>
      <c r="L76" s="26">
        <f t="shared" si="3"/>
        <v>15.4</v>
      </c>
      <c r="M76" s="60">
        <f t="shared" si="4"/>
        <v>5.0999999999999996</v>
      </c>
      <c r="N76" s="43"/>
      <c r="O76" s="43"/>
      <c r="P76" s="43"/>
      <c r="Q76" s="44"/>
      <c r="R76" s="45"/>
      <c r="S76" s="43"/>
      <c r="T76" s="43"/>
      <c r="U76" s="43"/>
      <c r="V76" s="43"/>
      <c r="W76" s="43"/>
      <c r="X76" s="44"/>
      <c r="Y76" s="45"/>
      <c r="Z76" s="43"/>
      <c r="AA76" s="43"/>
    </row>
    <row r="77" spans="2:27" ht="13.5" customHeight="1" x14ac:dyDescent="0.15">
      <c r="B77" s="15">
        <v>0.45833333333333398</v>
      </c>
      <c r="C77" s="16" t="s">
        <v>6</v>
      </c>
      <c r="D77" s="17">
        <v>0.5</v>
      </c>
      <c r="E77" s="28">
        <v>9</v>
      </c>
      <c r="F77" s="24">
        <v>5</v>
      </c>
      <c r="G77" s="24">
        <v>1</v>
      </c>
      <c r="H77" s="24">
        <v>0</v>
      </c>
      <c r="I77" s="24">
        <f t="shared" si="0"/>
        <v>14</v>
      </c>
      <c r="J77" s="24">
        <f t="shared" si="1"/>
        <v>1</v>
      </c>
      <c r="K77" s="24">
        <f t="shared" si="2"/>
        <v>15</v>
      </c>
      <c r="L77" s="26">
        <f t="shared" si="3"/>
        <v>6.7</v>
      </c>
      <c r="M77" s="60">
        <f t="shared" si="4"/>
        <v>5.9</v>
      </c>
      <c r="N77" s="43"/>
      <c r="O77" s="43"/>
      <c r="P77" s="43"/>
      <c r="Q77" s="44"/>
      <c r="R77" s="45"/>
      <c r="S77" s="43"/>
      <c r="T77" s="43"/>
      <c r="U77" s="43"/>
      <c r="V77" s="43"/>
      <c r="W77" s="43"/>
      <c r="X77" s="44"/>
      <c r="Y77" s="45"/>
      <c r="Z77" s="43"/>
      <c r="AA77" s="43"/>
    </row>
    <row r="78" spans="2:27" ht="13.5" customHeight="1" x14ac:dyDescent="0.15">
      <c r="B78" s="15">
        <v>0.5</v>
      </c>
      <c r="C78" s="16" t="s">
        <v>6</v>
      </c>
      <c r="D78" s="17">
        <v>0.54166666666666596</v>
      </c>
      <c r="E78" s="28">
        <v>11</v>
      </c>
      <c r="F78" s="24">
        <v>4</v>
      </c>
      <c r="G78" s="24">
        <v>1</v>
      </c>
      <c r="H78" s="24">
        <v>0</v>
      </c>
      <c r="I78" s="24">
        <f t="shared" si="0"/>
        <v>15</v>
      </c>
      <c r="J78" s="24">
        <f t="shared" si="1"/>
        <v>1</v>
      </c>
      <c r="K78" s="24">
        <f t="shared" si="2"/>
        <v>16</v>
      </c>
      <c r="L78" s="26">
        <f t="shared" si="3"/>
        <v>6.3</v>
      </c>
      <c r="M78" s="60">
        <f t="shared" si="4"/>
        <v>6.3</v>
      </c>
      <c r="N78" s="43"/>
      <c r="O78" s="43"/>
      <c r="P78" s="43"/>
      <c r="Q78" s="44"/>
      <c r="R78" s="45"/>
      <c r="S78" s="43"/>
      <c r="T78" s="43"/>
      <c r="U78" s="43"/>
      <c r="V78" s="43"/>
      <c r="W78" s="43"/>
      <c r="X78" s="44"/>
      <c r="Y78" s="45"/>
      <c r="Z78" s="43"/>
      <c r="AA78" s="43"/>
    </row>
    <row r="79" spans="2:27" ht="13.5" customHeight="1" x14ac:dyDescent="0.15">
      <c r="B79" s="15">
        <v>0.54166666666666696</v>
      </c>
      <c r="C79" s="16" t="s">
        <v>6</v>
      </c>
      <c r="D79" s="17">
        <v>0.58333333333333304</v>
      </c>
      <c r="E79" s="28">
        <v>18</v>
      </c>
      <c r="F79" s="24">
        <v>4</v>
      </c>
      <c r="G79" s="24">
        <v>3</v>
      </c>
      <c r="H79" s="24">
        <v>1</v>
      </c>
      <c r="I79" s="24">
        <f t="shared" si="0"/>
        <v>22</v>
      </c>
      <c r="J79" s="24">
        <f t="shared" si="1"/>
        <v>4</v>
      </c>
      <c r="K79" s="24">
        <f t="shared" si="2"/>
        <v>26</v>
      </c>
      <c r="L79" s="26">
        <f t="shared" si="3"/>
        <v>15.4</v>
      </c>
      <c r="M79" s="60">
        <f t="shared" si="4"/>
        <v>10.199999999999999</v>
      </c>
      <c r="N79" s="43"/>
      <c r="O79" s="43"/>
      <c r="P79" s="43"/>
      <c r="Q79" s="44"/>
      <c r="R79" s="45"/>
      <c r="S79" s="43"/>
      <c r="T79" s="43"/>
      <c r="U79" s="43"/>
      <c r="V79" s="43"/>
      <c r="W79" s="43"/>
      <c r="X79" s="44"/>
      <c r="Y79" s="45"/>
      <c r="Z79" s="43"/>
      <c r="AA79" s="43"/>
    </row>
    <row r="80" spans="2:27" ht="13.5" customHeight="1" x14ac:dyDescent="0.15">
      <c r="B80" s="15">
        <v>0.58333333333333304</v>
      </c>
      <c r="C80" s="16" t="s">
        <v>6</v>
      </c>
      <c r="D80" s="17">
        <v>0.625</v>
      </c>
      <c r="E80" s="28">
        <v>17</v>
      </c>
      <c r="F80" s="24">
        <v>6</v>
      </c>
      <c r="G80" s="24">
        <v>2</v>
      </c>
      <c r="H80" s="24">
        <v>1</v>
      </c>
      <c r="I80" s="24">
        <f t="shared" si="0"/>
        <v>23</v>
      </c>
      <c r="J80" s="24">
        <f t="shared" si="1"/>
        <v>3</v>
      </c>
      <c r="K80" s="24">
        <f t="shared" si="2"/>
        <v>26</v>
      </c>
      <c r="L80" s="26">
        <f t="shared" si="3"/>
        <v>11.5</v>
      </c>
      <c r="M80" s="60">
        <f t="shared" si="4"/>
        <v>10.199999999999999</v>
      </c>
      <c r="N80" s="43"/>
      <c r="O80" s="43"/>
      <c r="P80" s="43"/>
      <c r="Q80" s="44"/>
      <c r="R80" s="45"/>
      <c r="S80" s="43"/>
      <c r="T80" s="43"/>
      <c r="U80" s="43"/>
      <c r="V80" s="43"/>
      <c r="W80" s="43"/>
      <c r="X80" s="44"/>
      <c r="Y80" s="45"/>
      <c r="Z80" s="43"/>
      <c r="AA80" s="43"/>
    </row>
    <row r="81" spans="2:27" ht="13.5" customHeight="1" x14ac:dyDescent="0.15">
      <c r="B81" s="15">
        <v>0.625</v>
      </c>
      <c r="C81" s="16" t="s">
        <v>6</v>
      </c>
      <c r="D81" s="17">
        <v>0.66666666666666596</v>
      </c>
      <c r="E81" s="28">
        <v>11</v>
      </c>
      <c r="F81" s="24">
        <v>7</v>
      </c>
      <c r="G81" s="24">
        <v>0</v>
      </c>
      <c r="H81" s="24">
        <v>0</v>
      </c>
      <c r="I81" s="24">
        <f t="shared" si="0"/>
        <v>18</v>
      </c>
      <c r="J81" s="24">
        <f t="shared" si="1"/>
        <v>0</v>
      </c>
      <c r="K81" s="24">
        <f t="shared" si="2"/>
        <v>18</v>
      </c>
      <c r="L81" s="26">
        <f t="shared" si="3"/>
        <v>0</v>
      </c>
      <c r="M81" s="60">
        <f t="shared" si="4"/>
        <v>7.1</v>
      </c>
      <c r="N81" s="43"/>
      <c r="O81" s="43"/>
      <c r="P81" s="43"/>
      <c r="Q81" s="44"/>
      <c r="R81" s="45"/>
      <c r="S81" s="43"/>
      <c r="T81" s="43"/>
      <c r="U81" s="43"/>
      <c r="V81" s="43"/>
      <c r="W81" s="43"/>
      <c r="X81" s="44"/>
      <c r="Y81" s="45"/>
      <c r="Z81" s="43"/>
      <c r="AA81" s="43"/>
    </row>
    <row r="82" spans="2:27" ht="13.5" customHeight="1" x14ac:dyDescent="0.15">
      <c r="B82" s="15">
        <v>0.66666666666666696</v>
      </c>
      <c r="C82" s="16" t="s">
        <v>6</v>
      </c>
      <c r="D82" s="17">
        <v>0.70833333333333304</v>
      </c>
      <c r="E82" s="28">
        <v>18</v>
      </c>
      <c r="F82" s="24">
        <v>8</v>
      </c>
      <c r="G82" s="24">
        <v>4</v>
      </c>
      <c r="H82" s="24">
        <v>1</v>
      </c>
      <c r="I82" s="24">
        <f t="shared" si="0"/>
        <v>26</v>
      </c>
      <c r="J82" s="24">
        <f t="shared" si="1"/>
        <v>5</v>
      </c>
      <c r="K82" s="24">
        <f t="shared" si="2"/>
        <v>31</v>
      </c>
      <c r="L82" s="26">
        <f t="shared" si="3"/>
        <v>16.100000000000001</v>
      </c>
      <c r="M82" s="60">
        <f t="shared" si="4"/>
        <v>12.2</v>
      </c>
      <c r="N82" s="43"/>
      <c r="O82" s="43"/>
      <c r="P82" s="43"/>
      <c r="Q82" s="44"/>
      <c r="R82" s="45"/>
      <c r="S82" s="43"/>
      <c r="T82" s="43"/>
      <c r="U82" s="43"/>
      <c r="V82" s="43"/>
      <c r="W82" s="43"/>
      <c r="X82" s="44"/>
      <c r="Y82" s="45"/>
      <c r="Z82" s="43"/>
      <c r="AA82" s="43"/>
    </row>
    <row r="83" spans="2:27" ht="13.5" customHeight="1" x14ac:dyDescent="0.15">
      <c r="B83" s="15">
        <v>0.70833333333333304</v>
      </c>
      <c r="C83" s="16" t="s">
        <v>6</v>
      </c>
      <c r="D83" s="17">
        <v>0.75</v>
      </c>
      <c r="E83" s="28">
        <v>16</v>
      </c>
      <c r="F83" s="24">
        <v>2</v>
      </c>
      <c r="G83" s="24">
        <v>2</v>
      </c>
      <c r="H83" s="24">
        <v>1</v>
      </c>
      <c r="I83" s="24">
        <f t="shared" si="0"/>
        <v>18</v>
      </c>
      <c r="J83" s="24">
        <f t="shared" si="1"/>
        <v>3</v>
      </c>
      <c r="K83" s="24">
        <f t="shared" si="2"/>
        <v>21</v>
      </c>
      <c r="L83" s="26">
        <f t="shared" si="3"/>
        <v>14.3</v>
      </c>
      <c r="M83" s="60">
        <f t="shared" si="4"/>
        <v>8.3000000000000007</v>
      </c>
      <c r="N83" s="43"/>
      <c r="O83" s="43"/>
      <c r="P83" s="43"/>
      <c r="Q83" s="44"/>
      <c r="R83" s="45"/>
      <c r="S83" s="43"/>
      <c r="T83" s="43"/>
      <c r="U83" s="43"/>
      <c r="V83" s="43"/>
      <c r="W83" s="43"/>
      <c r="X83" s="44"/>
      <c r="Y83" s="45"/>
      <c r="Z83" s="43"/>
      <c r="AA83" s="43"/>
    </row>
    <row r="84" spans="2:27" ht="13.5" customHeight="1" thickBot="1" x14ac:dyDescent="0.2">
      <c r="B84" s="15">
        <v>0.75</v>
      </c>
      <c r="C84" s="16" t="s">
        <v>6</v>
      </c>
      <c r="D84" s="17">
        <v>0.79166666666666696</v>
      </c>
      <c r="E84" s="28">
        <v>13</v>
      </c>
      <c r="F84" s="24">
        <v>1</v>
      </c>
      <c r="G84" s="24">
        <v>0</v>
      </c>
      <c r="H84" s="24">
        <v>0</v>
      </c>
      <c r="I84" s="24">
        <f t="shared" si="0"/>
        <v>14</v>
      </c>
      <c r="J84" s="24">
        <f t="shared" si="1"/>
        <v>0</v>
      </c>
      <c r="K84" s="24">
        <f t="shared" si="2"/>
        <v>14</v>
      </c>
      <c r="L84" s="26">
        <f t="shared" si="3"/>
        <v>0</v>
      </c>
      <c r="M84" s="60">
        <f t="shared" si="4"/>
        <v>5.5</v>
      </c>
      <c r="N84" s="43"/>
      <c r="O84" s="43"/>
      <c r="P84" s="43"/>
      <c r="Q84" s="44"/>
      <c r="R84" s="45"/>
      <c r="S84" s="43"/>
      <c r="T84" s="43"/>
      <c r="U84" s="43"/>
      <c r="V84" s="43"/>
      <c r="W84" s="43"/>
      <c r="X84" s="44"/>
      <c r="Y84" s="45"/>
      <c r="Z84" s="43"/>
      <c r="AA84" s="43"/>
    </row>
    <row r="85" spans="2:27" ht="14.25" customHeight="1" thickTop="1" x14ac:dyDescent="0.15">
      <c r="B85" s="18"/>
      <c r="C85" s="19" t="s">
        <v>13</v>
      </c>
      <c r="D85" s="20"/>
      <c r="E85" s="29">
        <f t="shared" ref="E85:K85" si="5">SUM(E73:E84)</f>
        <v>171</v>
      </c>
      <c r="F85" s="5">
        <f t="shared" si="5"/>
        <v>57</v>
      </c>
      <c r="G85" s="5">
        <f t="shared" si="5"/>
        <v>19</v>
      </c>
      <c r="H85" s="5">
        <f t="shared" si="5"/>
        <v>7</v>
      </c>
      <c r="I85" s="5">
        <f t="shared" si="5"/>
        <v>228</v>
      </c>
      <c r="J85" s="5">
        <f t="shared" si="5"/>
        <v>26</v>
      </c>
      <c r="K85" s="5">
        <f t="shared" si="5"/>
        <v>254</v>
      </c>
      <c r="L85" s="51">
        <f>IF(K85=0,0,ROUND(J85/K85*100,1))</f>
        <v>10.199999999999999</v>
      </c>
      <c r="M85" s="61">
        <f>IF(K85=0,0,ROUND(K85/K$85*100,1))</f>
        <v>100</v>
      </c>
      <c r="N85" s="7"/>
      <c r="O85" s="7"/>
      <c r="P85" s="7"/>
      <c r="Q85" s="45"/>
      <c r="R85" s="45"/>
      <c r="S85" s="7"/>
      <c r="T85" s="7"/>
      <c r="U85" s="7"/>
      <c r="V85" s="7"/>
      <c r="W85" s="7"/>
      <c r="X85" s="46"/>
      <c r="Y85" s="47"/>
      <c r="Z85" s="7"/>
      <c r="AA85" s="7"/>
    </row>
    <row r="86" spans="2:27" x14ac:dyDescent="0.15">
      <c r="B86" s="21"/>
      <c r="C86" s="22"/>
      <c r="D86" s="22"/>
    </row>
    <row r="87" spans="2:27" ht="13.5" customHeight="1" x14ac:dyDescent="0.15">
      <c r="B87" s="1"/>
      <c r="C87" s="2"/>
      <c r="D87" s="30" t="s">
        <v>0</v>
      </c>
      <c r="E87" s="52" t="s">
        <v>37</v>
      </c>
      <c r="F87" s="53"/>
      <c r="G87" s="53"/>
      <c r="H87" s="53"/>
      <c r="I87" s="53"/>
      <c r="J87" s="53"/>
      <c r="K87" s="53"/>
      <c r="L87" s="53"/>
      <c r="M87" s="54"/>
      <c r="N87" s="55"/>
      <c r="O87" s="55"/>
      <c r="P87" s="55"/>
      <c r="Q87" s="55"/>
      <c r="R87" s="55"/>
      <c r="S87" s="55"/>
      <c r="T87" s="55"/>
      <c r="U87" s="244"/>
      <c r="V87" s="244"/>
      <c r="W87" s="244"/>
      <c r="X87" s="244"/>
      <c r="Y87" s="244"/>
      <c r="Z87" s="244"/>
      <c r="AA87" s="244"/>
    </row>
    <row r="88" spans="2:27" ht="48" x14ac:dyDescent="0.15">
      <c r="B88" s="3" t="s">
        <v>1</v>
      </c>
      <c r="C88" s="4"/>
      <c r="D88" s="31" t="s">
        <v>2</v>
      </c>
      <c r="E88" s="40" t="s">
        <v>18</v>
      </c>
      <c r="F88" s="11" t="s">
        <v>19</v>
      </c>
      <c r="G88" s="11" t="s">
        <v>20</v>
      </c>
      <c r="H88" s="11" t="s">
        <v>10</v>
      </c>
      <c r="I88" s="11" t="s">
        <v>21</v>
      </c>
      <c r="J88" s="11" t="s">
        <v>22</v>
      </c>
      <c r="K88" s="11" t="s">
        <v>23</v>
      </c>
      <c r="L88" s="11" t="s">
        <v>24</v>
      </c>
      <c r="M88" s="58" t="s">
        <v>25</v>
      </c>
      <c r="N88" s="42"/>
      <c r="O88" s="42"/>
      <c r="P88" s="42"/>
      <c r="Q88" s="42"/>
      <c r="R88" s="42"/>
      <c r="S88" s="42"/>
      <c r="T88" s="57"/>
      <c r="U88" s="57"/>
      <c r="V88" s="57"/>
      <c r="W88" s="42"/>
      <c r="X88" s="42"/>
      <c r="Y88" s="42"/>
      <c r="Z88" s="57"/>
      <c r="AA88" s="57"/>
    </row>
    <row r="89" spans="2:27" ht="13.5" customHeight="1" x14ac:dyDescent="0.15">
      <c r="B89" s="12">
        <v>0.29166666666666669</v>
      </c>
      <c r="C89" s="13" t="s">
        <v>6</v>
      </c>
      <c r="D89" s="14">
        <v>0.33333333333333331</v>
      </c>
      <c r="E89" s="27">
        <v>19</v>
      </c>
      <c r="F89" s="23">
        <v>3</v>
      </c>
      <c r="G89" s="23">
        <v>0</v>
      </c>
      <c r="H89" s="23">
        <v>0</v>
      </c>
      <c r="I89" s="23">
        <f t="shared" ref="I89:I100" si="6">SUM(E89:F89)</f>
        <v>22</v>
      </c>
      <c r="J89" s="23">
        <f t="shared" ref="J89:J100" si="7">SUM(G89:H89)</f>
        <v>0</v>
      </c>
      <c r="K89" s="23">
        <f>SUM(I89,J89)</f>
        <v>22</v>
      </c>
      <c r="L89" s="25">
        <f>IF(K89=0,0,ROUND(J89/K89*100,1))</f>
        <v>0</v>
      </c>
      <c r="M89" s="59">
        <f>IF(K89=0,0,ROUND(K89/K$101*100,1))</f>
        <v>8.8000000000000007</v>
      </c>
      <c r="N89" s="43"/>
      <c r="O89" s="43"/>
      <c r="P89" s="43"/>
      <c r="Q89" s="44"/>
      <c r="R89" s="44"/>
      <c r="S89" s="43"/>
      <c r="T89" s="43"/>
      <c r="U89" s="43"/>
      <c r="V89" s="43"/>
      <c r="W89" s="43"/>
      <c r="X89" s="44"/>
      <c r="Y89" s="44"/>
      <c r="Z89" s="43"/>
      <c r="AA89" s="43"/>
    </row>
    <row r="90" spans="2:27" ht="13.5" customHeight="1" x14ac:dyDescent="0.15">
      <c r="B90" s="15">
        <v>0.33333333333333331</v>
      </c>
      <c r="C90" s="16" t="s">
        <v>6</v>
      </c>
      <c r="D90" s="17">
        <v>0.375</v>
      </c>
      <c r="E90" s="28">
        <v>17</v>
      </c>
      <c r="F90" s="24">
        <v>2</v>
      </c>
      <c r="G90" s="24">
        <v>2</v>
      </c>
      <c r="H90" s="24">
        <v>1</v>
      </c>
      <c r="I90" s="24">
        <f t="shared" si="6"/>
        <v>19</v>
      </c>
      <c r="J90" s="24">
        <f t="shared" si="7"/>
        <v>3</v>
      </c>
      <c r="K90" s="24">
        <f t="shared" ref="K90:K100" si="8">SUM(I90,J90)</f>
        <v>22</v>
      </c>
      <c r="L90" s="26">
        <f t="shared" ref="L90:L101" si="9">IF(K90=0,0,ROUND(J90/K90*100,1))</f>
        <v>13.6</v>
      </c>
      <c r="M90" s="60">
        <f t="shared" ref="M90:M101" si="10">IF(K90=0,0,ROUND(K90/K$101*100,1))</f>
        <v>8.8000000000000007</v>
      </c>
      <c r="N90" s="43"/>
      <c r="O90" s="43"/>
      <c r="P90" s="43"/>
      <c r="Q90" s="44"/>
      <c r="R90" s="45"/>
      <c r="S90" s="43"/>
      <c r="T90" s="43"/>
      <c r="U90" s="43"/>
      <c r="V90" s="43"/>
      <c r="W90" s="43"/>
      <c r="X90" s="44"/>
      <c r="Y90" s="45"/>
      <c r="Z90" s="43"/>
      <c r="AA90" s="43"/>
    </row>
    <row r="91" spans="2:27" ht="13.5" customHeight="1" x14ac:dyDescent="0.15">
      <c r="B91" s="15">
        <v>0.375</v>
      </c>
      <c r="C91" s="16" t="s">
        <v>6</v>
      </c>
      <c r="D91" s="17">
        <v>0.41666666666666702</v>
      </c>
      <c r="E91" s="28">
        <v>21</v>
      </c>
      <c r="F91" s="24">
        <v>5</v>
      </c>
      <c r="G91" s="24">
        <v>1</v>
      </c>
      <c r="H91" s="24">
        <v>0</v>
      </c>
      <c r="I91" s="24">
        <f t="shared" si="6"/>
        <v>26</v>
      </c>
      <c r="J91" s="24">
        <f t="shared" si="7"/>
        <v>1</v>
      </c>
      <c r="K91" s="24">
        <f t="shared" si="8"/>
        <v>27</v>
      </c>
      <c r="L91" s="26">
        <f t="shared" si="9"/>
        <v>3.7</v>
      </c>
      <c r="M91" s="60">
        <f t="shared" si="10"/>
        <v>10.8</v>
      </c>
      <c r="N91" s="43"/>
      <c r="O91" s="43"/>
      <c r="P91" s="43"/>
      <c r="Q91" s="44"/>
      <c r="R91" s="45"/>
      <c r="S91" s="43"/>
      <c r="T91" s="43"/>
      <c r="U91" s="43"/>
      <c r="V91" s="43"/>
      <c r="W91" s="43"/>
      <c r="X91" s="44"/>
      <c r="Y91" s="45"/>
      <c r="Z91" s="43"/>
      <c r="AA91" s="43"/>
    </row>
    <row r="92" spans="2:27" ht="13.5" customHeight="1" x14ac:dyDescent="0.15">
      <c r="B92" s="15">
        <v>0.41666666666666702</v>
      </c>
      <c r="C92" s="16" t="s">
        <v>6</v>
      </c>
      <c r="D92" s="17">
        <v>0.45833333333333298</v>
      </c>
      <c r="E92" s="28">
        <v>12</v>
      </c>
      <c r="F92" s="24">
        <v>3</v>
      </c>
      <c r="G92" s="24">
        <v>2</v>
      </c>
      <c r="H92" s="24">
        <v>1</v>
      </c>
      <c r="I92" s="24">
        <f t="shared" si="6"/>
        <v>15</v>
      </c>
      <c r="J92" s="24">
        <f t="shared" si="7"/>
        <v>3</v>
      </c>
      <c r="K92" s="24">
        <f t="shared" si="8"/>
        <v>18</v>
      </c>
      <c r="L92" s="26">
        <f t="shared" si="9"/>
        <v>16.7</v>
      </c>
      <c r="M92" s="60">
        <f t="shared" si="10"/>
        <v>7.2</v>
      </c>
      <c r="N92" s="43"/>
      <c r="O92" s="43"/>
      <c r="P92" s="43"/>
      <c r="Q92" s="44"/>
      <c r="R92" s="45"/>
      <c r="S92" s="43"/>
      <c r="T92" s="43"/>
      <c r="U92" s="43"/>
      <c r="V92" s="43"/>
      <c r="W92" s="43"/>
      <c r="X92" s="44"/>
      <c r="Y92" s="45"/>
      <c r="Z92" s="43"/>
      <c r="AA92" s="43"/>
    </row>
    <row r="93" spans="2:27" ht="13.5" customHeight="1" x14ac:dyDescent="0.15">
      <c r="B93" s="15">
        <v>0.45833333333333398</v>
      </c>
      <c r="C93" s="16" t="s">
        <v>6</v>
      </c>
      <c r="D93" s="17">
        <v>0.5</v>
      </c>
      <c r="E93" s="28">
        <v>5</v>
      </c>
      <c r="F93" s="24">
        <v>1</v>
      </c>
      <c r="G93" s="24">
        <v>2</v>
      </c>
      <c r="H93" s="24">
        <v>0</v>
      </c>
      <c r="I93" s="24">
        <f t="shared" si="6"/>
        <v>6</v>
      </c>
      <c r="J93" s="24">
        <f t="shared" si="7"/>
        <v>2</v>
      </c>
      <c r="K93" s="24">
        <f t="shared" si="8"/>
        <v>8</v>
      </c>
      <c r="L93" s="26">
        <f t="shared" si="9"/>
        <v>25</v>
      </c>
      <c r="M93" s="60">
        <f t="shared" si="10"/>
        <v>3.2</v>
      </c>
      <c r="N93" s="43"/>
      <c r="O93" s="43"/>
      <c r="P93" s="43"/>
      <c r="Q93" s="44"/>
      <c r="R93" s="45"/>
      <c r="S93" s="43"/>
      <c r="T93" s="43"/>
      <c r="U93" s="43"/>
      <c r="V93" s="43"/>
      <c r="W93" s="43"/>
      <c r="X93" s="44"/>
      <c r="Y93" s="45"/>
      <c r="Z93" s="43"/>
      <c r="AA93" s="43"/>
    </row>
    <row r="94" spans="2:27" ht="13.5" customHeight="1" x14ac:dyDescent="0.15">
      <c r="B94" s="15">
        <v>0.5</v>
      </c>
      <c r="C94" s="16" t="s">
        <v>6</v>
      </c>
      <c r="D94" s="17">
        <v>0.54166666666666596</v>
      </c>
      <c r="E94" s="28">
        <v>10</v>
      </c>
      <c r="F94" s="24">
        <v>4</v>
      </c>
      <c r="G94" s="24">
        <v>1</v>
      </c>
      <c r="H94" s="24">
        <v>0</v>
      </c>
      <c r="I94" s="24">
        <f t="shared" si="6"/>
        <v>14</v>
      </c>
      <c r="J94" s="24">
        <f t="shared" si="7"/>
        <v>1</v>
      </c>
      <c r="K94" s="24">
        <f t="shared" si="8"/>
        <v>15</v>
      </c>
      <c r="L94" s="26">
        <f t="shared" si="9"/>
        <v>6.7</v>
      </c>
      <c r="M94" s="60">
        <f t="shared" si="10"/>
        <v>6</v>
      </c>
      <c r="N94" s="43"/>
      <c r="O94" s="43"/>
      <c r="P94" s="43"/>
      <c r="Q94" s="44"/>
      <c r="R94" s="45"/>
      <c r="S94" s="43"/>
      <c r="T94" s="43"/>
      <c r="U94" s="43"/>
      <c r="V94" s="43"/>
      <c r="W94" s="43"/>
      <c r="X94" s="44"/>
      <c r="Y94" s="45"/>
      <c r="Z94" s="43"/>
      <c r="AA94" s="43"/>
    </row>
    <row r="95" spans="2:27" ht="13.5" customHeight="1" x14ac:dyDescent="0.15">
      <c r="B95" s="15">
        <v>0.54166666666666696</v>
      </c>
      <c r="C95" s="16" t="s">
        <v>6</v>
      </c>
      <c r="D95" s="17">
        <v>0.58333333333333304</v>
      </c>
      <c r="E95" s="28">
        <v>12</v>
      </c>
      <c r="F95" s="24">
        <v>5</v>
      </c>
      <c r="G95" s="24">
        <v>0</v>
      </c>
      <c r="H95" s="24">
        <v>1</v>
      </c>
      <c r="I95" s="24">
        <f t="shared" si="6"/>
        <v>17</v>
      </c>
      <c r="J95" s="24">
        <f t="shared" si="7"/>
        <v>1</v>
      </c>
      <c r="K95" s="24">
        <f t="shared" si="8"/>
        <v>18</v>
      </c>
      <c r="L95" s="26">
        <f t="shared" si="9"/>
        <v>5.6</v>
      </c>
      <c r="M95" s="60">
        <f t="shared" si="10"/>
        <v>7.2</v>
      </c>
      <c r="N95" s="43"/>
      <c r="O95" s="43"/>
      <c r="P95" s="43"/>
      <c r="Q95" s="44"/>
      <c r="R95" s="45"/>
      <c r="S95" s="43"/>
      <c r="T95" s="43"/>
      <c r="U95" s="43"/>
      <c r="V95" s="43"/>
      <c r="W95" s="43"/>
      <c r="X95" s="44"/>
      <c r="Y95" s="45"/>
      <c r="Z95" s="43"/>
      <c r="AA95" s="43"/>
    </row>
    <row r="96" spans="2:27" ht="13.5" customHeight="1" x14ac:dyDescent="0.15">
      <c r="B96" s="15">
        <v>0.58333333333333304</v>
      </c>
      <c r="C96" s="16" t="s">
        <v>6</v>
      </c>
      <c r="D96" s="17">
        <v>0.625</v>
      </c>
      <c r="E96" s="28">
        <v>11</v>
      </c>
      <c r="F96" s="24">
        <v>3</v>
      </c>
      <c r="G96" s="24">
        <v>3</v>
      </c>
      <c r="H96" s="24">
        <v>1</v>
      </c>
      <c r="I96" s="24">
        <f t="shared" si="6"/>
        <v>14</v>
      </c>
      <c r="J96" s="24">
        <f t="shared" si="7"/>
        <v>4</v>
      </c>
      <c r="K96" s="24">
        <f t="shared" si="8"/>
        <v>18</v>
      </c>
      <c r="L96" s="26">
        <f t="shared" si="9"/>
        <v>22.2</v>
      </c>
      <c r="M96" s="60">
        <f t="shared" si="10"/>
        <v>7.2</v>
      </c>
      <c r="N96" s="43"/>
      <c r="O96" s="43"/>
      <c r="P96" s="43"/>
      <c r="Q96" s="44"/>
      <c r="R96" s="45"/>
      <c r="S96" s="43"/>
      <c r="T96" s="43"/>
      <c r="U96" s="43"/>
      <c r="V96" s="43"/>
      <c r="W96" s="43"/>
      <c r="X96" s="44"/>
      <c r="Y96" s="45"/>
      <c r="Z96" s="43"/>
      <c r="AA96" s="43"/>
    </row>
    <row r="97" spans="2:27" ht="13.5" customHeight="1" x14ac:dyDescent="0.15">
      <c r="B97" s="15">
        <v>0.625</v>
      </c>
      <c r="C97" s="16" t="s">
        <v>6</v>
      </c>
      <c r="D97" s="17">
        <v>0.66666666666666596</v>
      </c>
      <c r="E97" s="28">
        <v>14</v>
      </c>
      <c r="F97" s="24">
        <v>6</v>
      </c>
      <c r="G97" s="24">
        <v>4</v>
      </c>
      <c r="H97" s="24">
        <v>1</v>
      </c>
      <c r="I97" s="24">
        <f t="shared" si="6"/>
        <v>20</v>
      </c>
      <c r="J97" s="24">
        <f t="shared" si="7"/>
        <v>5</v>
      </c>
      <c r="K97" s="24">
        <f t="shared" si="8"/>
        <v>25</v>
      </c>
      <c r="L97" s="26">
        <f t="shared" si="9"/>
        <v>20</v>
      </c>
      <c r="M97" s="60">
        <f t="shared" si="10"/>
        <v>10</v>
      </c>
      <c r="N97" s="43"/>
      <c r="O97" s="43"/>
      <c r="P97" s="43"/>
      <c r="Q97" s="44"/>
      <c r="R97" s="45"/>
      <c r="S97" s="43"/>
      <c r="T97" s="43"/>
      <c r="U97" s="43"/>
      <c r="V97" s="43"/>
      <c r="W97" s="43"/>
      <c r="X97" s="44"/>
      <c r="Y97" s="45"/>
      <c r="Z97" s="43"/>
      <c r="AA97" s="43"/>
    </row>
    <row r="98" spans="2:27" ht="13.5" customHeight="1" x14ac:dyDescent="0.15">
      <c r="B98" s="15">
        <v>0.66666666666666696</v>
      </c>
      <c r="C98" s="16" t="s">
        <v>6</v>
      </c>
      <c r="D98" s="17">
        <v>0.70833333333333304</v>
      </c>
      <c r="E98" s="28">
        <v>17</v>
      </c>
      <c r="F98" s="24">
        <v>7</v>
      </c>
      <c r="G98" s="24">
        <v>1</v>
      </c>
      <c r="H98" s="24">
        <v>0</v>
      </c>
      <c r="I98" s="24">
        <f t="shared" si="6"/>
        <v>24</v>
      </c>
      <c r="J98" s="24">
        <f t="shared" si="7"/>
        <v>1</v>
      </c>
      <c r="K98" s="24">
        <f t="shared" si="8"/>
        <v>25</v>
      </c>
      <c r="L98" s="26">
        <f t="shared" si="9"/>
        <v>4</v>
      </c>
      <c r="M98" s="60">
        <f t="shared" si="10"/>
        <v>10</v>
      </c>
      <c r="N98" s="43"/>
      <c r="O98" s="43"/>
      <c r="P98" s="43"/>
      <c r="Q98" s="44"/>
      <c r="R98" s="45"/>
      <c r="S98" s="43"/>
      <c r="T98" s="43"/>
      <c r="U98" s="43"/>
      <c r="V98" s="43"/>
      <c r="W98" s="43"/>
      <c r="X98" s="44"/>
      <c r="Y98" s="45"/>
      <c r="Z98" s="43"/>
      <c r="AA98" s="43"/>
    </row>
    <row r="99" spans="2:27" ht="13.5" customHeight="1" x14ac:dyDescent="0.15">
      <c r="B99" s="15">
        <v>0.70833333333333304</v>
      </c>
      <c r="C99" s="16" t="s">
        <v>6</v>
      </c>
      <c r="D99" s="17">
        <v>0.75</v>
      </c>
      <c r="E99" s="28">
        <v>24</v>
      </c>
      <c r="F99" s="24">
        <v>2</v>
      </c>
      <c r="G99" s="24">
        <v>1</v>
      </c>
      <c r="H99" s="24">
        <v>1</v>
      </c>
      <c r="I99" s="24">
        <f t="shared" si="6"/>
        <v>26</v>
      </c>
      <c r="J99" s="24">
        <f t="shared" si="7"/>
        <v>2</v>
      </c>
      <c r="K99" s="24">
        <f t="shared" si="8"/>
        <v>28</v>
      </c>
      <c r="L99" s="26">
        <f t="shared" si="9"/>
        <v>7.1</v>
      </c>
      <c r="M99" s="60">
        <f t="shared" si="10"/>
        <v>11.2</v>
      </c>
      <c r="N99" s="43"/>
      <c r="O99" s="43"/>
      <c r="P99" s="43"/>
      <c r="Q99" s="44"/>
      <c r="R99" s="45"/>
      <c r="S99" s="43"/>
      <c r="T99" s="43"/>
      <c r="U99" s="43"/>
      <c r="V99" s="43"/>
      <c r="W99" s="43"/>
      <c r="X99" s="44"/>
      <c r="Y99" s="45"/>
      <c r="Z99" s="43"/>
      <c r="AA99" s="43"/>
    </row>
    <row r="100" spans="2:27" ht="13.5" customHeight="1" thickBot="1" x14ac:dyDescent="0.2">
      <c r="B100" s="15">
        <v>0.75</v>
      </c>
      <c r="C100" s="16" t="s">
        <v>6</v>
      </c>
      <c r="D100" s="17">
        <v>0.79166666666666696</v>
      </c>
      <c r="E100" s="28">
        <v>20</v>
      </c>
      <c r="F100" s="24">
        <v>3</v>
      </c>
      <c r="G100" s="24">
        <v>1</v>
      </c>
      <c r="H100" s="24">
        <v>1</v>
      </c>
      <c r="I100" s="24">
        <f t="shared" si="6"/>
        <v>23</v>
      </c>
      <c r="J100" s="24">
        <f t="shared" si="7"/>
        <v>2</v>
      </c>
      <c r="K100" s="24">
        <f t="shared" si="8"/>
        <v>25</v>
      </c>
      <c r="L100" s="26">
        <f t="shared" si="9"/>
        <v>8</v>
      </c>
      <c r="M100" s="60">
        <f t="shared" si="10"/>
        <v>10</v>
      </c>
      <c r="N100" s="43"/>
      <c r="O100" s="43"/>
      <c r="P100" s="43"/>
      <c r="Q100" s="44"/>
      <c r="R100" s="45"/>
      <c r="S100" s="43"/>
      <c r="T100" s="43"/>
      <c r="U100" s="43"/>
      <c r="V100" s="43"/>
      <c r="W100" s="43"/>
      <c r="X100" s="44"/>
      <c r="Y100" s="45"/>
      <c r="Z100" s="43"/>
      <c r="AA100" s="43"/>
    </row>
    <row r="101" spans="2:27" ht="14.25" customHeight="1" thickTop="1" x14ac:dyDescent="0.15">
      <c r="B101" s="18"/>
      <c r="C101" s="19" t="s">
        <v>13</v>
      </c>
      <c r="D101" s="20"/>
      <c r="E101" s="29">
        <f t="shared" ref="E101:K101" si="11">SUM(E89:E100)</f>
        <v>182</v>
      </c>
      <c r="F101" s="5">
        <f t="shared" si="11"/>
        <v>44</v>
      </c>
      <c r="G101" s="5">
        <f t="shared" si="11"/>
        <v>18</v>
      </c>
      <c r="H101" s="5">
        <f t="shared" si="11"/>
        <v>7</v>
      </c>
      <c r="I101" s="5">
        <f t="shared" si="11"/>
        <v>226</v>
      </c>
      <c r="J101" s="5">
        <f t="shared" si="11"/>
        <v>25</v>
      </c>
      <c r="K101" s="5">
        <f t="shared" si="11"/>
        <v>251</v>
      </c>
      <c r="L101" s="51">
        <f t="shared" si="9"/>
        <v>10</v>
      </c>
      <c r="M101" s="61">
        <f t="shared" si="10"/>
        <v>100</v>
      </c>
      <c r="N101" s="7"/>
      <c r="O101" s="7"/>
      <c r="P101" s="7"/>
      <c r="Q101" s="45"/>
      <c r="R101" s="45"/>
      <c r="S101" s="7"/>
      <c r="T101" s="7"/>
      <c r="U101" s="7"/>
      <c r="V101" s="7"/>
      <c r="W101" s="7"/>
      <c r="X101" s="46"/>
      <c r="Y101" s="47"/>
      <c r="Z101" s="7"/>
      <c r="AA101" s="7"/>
    </row>
    <row r="103" spans="2:27" ht="13.5" customHeight="1" x14ac:dyDescent="0.15">
      <c r="B103" s="1"/>
      <c r="C103" s="2"/>
      <c r="D103" s="30" t="s">
        <v>0</v>
      </c>
      <c r="E103" s="52" t="s">
        <v>38</v>
      </c>
      <c r="F103" s="53"/>
      <c r="G103" s="53"/>
      <c r="H103" s="53"/>
      <c r="I103" s="53"/>
      <c r="J103" s="53"/>
      <c r="K103" s="53"/>
      <c r="L103" s="53"/>
      <c r="M103" s="54"/>
      <c r="N103" s="55"/>
      <c r="O103" s="55"/>
      <c r="P103" s="55"/>
      <c r="Q103" s="55"/>
      <c r="R103" s="55"/>
      <c r="S103" s="55"/>
      <c r="T103" s="55"/>
      <c r="U103" s="244"/>
      <c r="V103" s="244"/>
      <c r="W103" s="244"/>
      <c r="X103" s="244"/>
      <c r="Y103" s="244"/>
      <c r="Z103" s="244"/>
      <c r="AA103" s="244"/>
    </row>
    <row r="104" spans="2:27" ht="48" x14ac:dyDescent="0.15">
      <c r="B104" s="3" t="s">
        <v>1</v>
      </c>
      <c r="C104" s="4"/>
      <c r="D104" s="31" t="s">
        <v>2</v>
      </c>
      <c r="E104" s="40" t="s">
        <v>18</v>
      </c>
      <c r="F104" s="11" t="s">
        <v>19</v>
      </c>
      <c r="G104" s="11" t="s">
        <v>20</v>
      </c>
      <c r="H104" s="11" t="s">
        <v>10</v>
      </c>
      <c r="I104" s="11" t="s">
        <v>21</v>
      </c>
      <c r="J104" s="11" t="s">
        <v>22</v>
      </c>
      <c r="K104" s="11" t="s">
        <v>23</v>
      </c>
      <c r="L104" s="11" t="s">
        <v>24</v>
      </c>
      <c r="M104" s="58" t="s">
        <v>25</v>
      </c>
      <c r="N104" s="42"/>
      <c r="O104" s="42"/>
      <c r="P104" s="42"/>
      <c r="Q104" s="42"/>
      <c r="R104" s="42"/>
      <c r="S104" s="42"/>
      <c r="T104" s="57"/>
      <c r="U104" s="57"/>
      <c r="V104" s="57"/>
      <c r="W104" s="42"/>
      <c r="X104" s="42"/>
      <c r="Y104" s="42"/>
      <c r="Z104" s="57"/>
      <c r="AA104" s="57"/>
    </row>
    <row r="105" spans="2:27" ht="13.5" customHeight="1" x14ac:dyDescent="0.15">
      <c r="B105" s="12">
        <v>0.29166666666666669</v>
      </c>
      <c r="C105" s="13" t="s">
        <v>6</v>
      </c>
      <c r="D105" s="14">
        <v>0.33333333333333331</v>
      </c>
      <c r="E105" s="27">
        <v>258</v>
      </c>
      <c r="F105" s="23">
        <v>58</v>
      </c>
      <c r="G105" s="23">
        <v>42</v>
      </c>
      <c r="H105" s="23">
        <v>2</v>
      </c>
      <c r="I105" s="23">
        <f t="shared" ref="I105:I116" si="12">SUM(E105:F105)</f>
        <v>316</v>
      </c>
      <c r="J105" s="23">
        <f t="shared" ref="J105:J116" si="13">SUM(G105:H105)</f>
        <v>44</v>
      </c>
      <c r="K105" s="23">
        <f>SUM(I105,J105)</f>
        <v>360</v>
      </c>
      <c r="L105" s="25">
        <f t="shared" ref="L105:L117" si="14">IF(K105=0,0,ROUND(J105/K105*100,1))</f>
        <v>12.2</v>
      </c>
      <c r="M105" s="59">
        <f>IF(K105=0,0,ROUND(K105/K$117*100,1))</f>
        <v>12.2</v>
      </c>
      <c r="N105" s="43"/>
      <c r="O105" s="43"/>
      <c r="P105" s="43"/>
      <c r="Q105" s="44"/>
      <c r="R105" s="44"/>
      <c r="S105" s="43"/>
      <c r="T105" s="43"/>
      <c r="U105" s="43"/>
      <c r="V105" s="43"/>
      <c r="W105" s="43"/>
      <c r="X105" s="44"/>
      <c r="Y105" s="44"/>
      <c r="Z105" s="43"/>
      <c r="AA105" s="43"/>
    </row>
    <row r="106" spans="2:27" ht="13.5" customHeight="1" x14ac:dyDescent="0.15">
      <c r="B106" s="15">
        <v>0.33333333333333331</v>
      </c>
      <c r="C106" s="16" t="s">
        <v>6</v>
      </c>
      <c r="D106" s="17">
        <v>0.375</v>
      </c>
      <c r="E106" s="28">
        <v>199</v>
      </c>
      <c r="F106" s="24">
        <v>41</v>
      </c>
      <c r="G106" s="24">
        <v>39</v>
      </c>
      <c r="H106" s="24">
        <v>0</v>
      </c>
      <c r="I106" s="24">
        <f t="shared" si="12"/>
        <v>240</v>
      </c>
      <c r="J106" s="24">
        <f t="shared" si="13"/>
        <v>39</v>
      </c>
      <c r="K106" s="24">
        <f t="shared" ref="K106:K116" si="15">SUM(I106,J106)</f>
        <v>279</v>
      </c>
      <c r="L106" s="26">
        <f t="shared" si="14"/>
        <v>14</v>
      </c>
      <c r="M106" s="60">
        <f t="shared" ref="M106:M117" si="16">IF(K106=0,0,ROUND(K106/K$117*100,1))</f>
        <v>9.5</v>
      </c>
      <c r="N106" s="43"/>
      <c r="O106" s="43"/>
      <c r="P106" s="43"/>
      <c r="Q106" s="44"/>
      <c r="R106" s="45"/>
      <c r="S106" s="43"/>
      <c r="T106" s="43"/>
      <c r="U106" s="43"/>
      <c r="V106" s="43"/>
      <c r="W106" s="43"/>
      <c r="X106" s="44"/>
      <c r="Y106" s="45"/>
      <c r="Z106" s="43"/>
      <c r="AA106" s="43"/>
    </row>
    <row r="107" spans="2:27" ht="13.5" customHeight="1" x14ac:dyDescent="0.15">
      <c r="B107" s="15">
        <v>0.375</v>
      </c>
      <c r="C107" s="16" t="s">
        <v>6</v>
      </c>
      <c r="D107" s="17">
        <v>0.41666666666666702</v>
      </c>
      <c r="E107" s="28">
        <v>116</v>
      </c>
      <c r="F107" s="24">
        <v>28</v>
      </c>
      <c r="G107" s="24">
        <v>33</v>
      </c>
      <c r="H107" s="24">
        <v>2</v>
      </c>
      <c r="I107" s="24">
        <f t="shared" si="12"/>
        <v>144</v>
      </c>
      <c r="J107" s="24">
        <f t="shared" si="13"/>
        <v>35</v>
      </c>
      <c r="K107" s="24">
        <f t="shared" si="15"/>
        <v>179</v>
      </c>
      <c r="L107" s="26">
        <f t="shared" si="14"/>
        <v>19.600000000000001</v>
      </c>
      <c r="M107" s="60">
        <f t="shared" si="16"/>
        <v>6.1</v>
      </c>
      <c r="N107" s="43"/>
      <c r="O107" s="43"/>
      <c r="P107" s="43"/>
      <c r="Q107" s="44"/>
      <c r="R107" s="45"/>
      <c r="S107" s="43"/>
      <c r="T107" s="43"/>
      <c r="U107" s="43"/>
      <c r="V107" s="43"/>
      <c r="W107" s="43"/>
      <c r="X107" s="44"/>
      <c r="Y107" s="45"/>
      <c r="Z107" s="43"/>
      <c r="AA107" s="43"/>
    </row>
    <row r="108" spans="2:27" ht="13.5" customHeight="1" x14ac:dyDescent="0.15">
      <c r="B108" s="15">
        <v>0.41666666666666702</v>
      </c>
      <c r="C108" s="16" t="s">
        <v>6</v>
      </c>
      <c r="D108" s="17">
        <v>0.45833333333333298</v>
      </c>
      <c r="E108" s="28">
        <v>112</v>
      </c>
      <c r="F108" s="24">
        <v>37</v>
      </c>
      <c r="G108" s="24">
        <v>26</v>
      </c>
      <c r="H108" s="24">
        <v>1</v>
      </c>
      <c r="I108" s="24">
        <f t="shared" si="12"/>
        <v>149</v>
      </c>
      <c r="J108" s="24">
        <f t="shared" si="13"/>
        <v>27</v>
      </c>
      <c r="K108" s="24">
        <f t="shared" si="15"/>
        <v>176</v>
      </c>
      <c r="L108" s="26">
        <f t="shared" si="14"/>
        <v>15.3</v>
      </c>
      <c r="M108" s="60">
        <f t="shared" si="16"/>
        <v>6</v>
      </c>
      <c r="N108" s="43"/>
      <c r="O108" s="43"/>
      <c r="P108" s="43"/>
      <c r="Q108" s="44"/>
      <c r="R108" s="45"/>
      <c r="S108" s="43"/>
      <c r="T108" s="43"/>
      <c r="U108" s="43"/>
      <c r="V108" s="43"/>
      <c r="W108" s="43"/>
      <c r="X108" s="44"/>
      <c r="Y108" s="45"/>
      <c r="Z108" s="43"/>
      <c r="AA108" s="43"/>
    </row>
    <row r="109" spans="2:27" ht="13.5" customHeight="1" x14ac:dyDescent="0.15">
      <c r="B109" s="15">
        <v>0.45833333333333398</v>
      </c>
      <c r="C109" s="16" t="s">
        <v>6</v>
      </c>
      <c r="D109" s="17">
        <v>0.5</v>
      </c>
      <c r="E109" s="28">
        <v>111</v>
      </c>
      <c r="F109" s="24">
        <v>38</v>
      </c>
      <c r="G109" s="24">
        <v>46</v>
      </c>
      <c r="H109" s="24">
        <v>0</v>
      </c>
      <c r="I109" s="24">
        <f t="shared" si="12"/>
        <v>149</v>
      </c>
      <c r="J109" s="24">
        <f t="shared" si="13"/>
        <v>46</v>
      </c>
      <c r="K109" s="24">
        <f t="shared" si="15"/>
        <v>195</v>
      </c>
      <c r="L109" s="26">
        <f t="shared" si="14"/>
        <v>23.6</v>
      </c>
      <c r="M109" s="60">
        <f t="shared" si="16"/>
        <v>6.6</v>
      </c>
      <c r="N109" s="43"/>
      <c r="O109" s="43"/>
      <c r="P109" s="43"/>
      <c r="Q109" s="44"/>
      <c r="R109" s="45"/>
      <c r="S109" s="43"/>
      <c r="T109" s="43"/>
      <c r="U109" s="43"/>
      <c r="V109" s="43"/>
      <c r="W109" s="43"/>
      <c r="X109" s="44"/>
      <c r="Y109" s="45"/>
      <c r="Z109" s="43"/>
      <c r="AA109" s="43"/>
    </row>
    <row r="110" spans="2:27" ht="13.5" customHeight="1" x14ac:dyDescent="0.15">
      <c r="B110" s="15">
        <v>0.5</v>
      </c>
      <c r="C110" s="16" t="s">
        <v>6</v>
      </c>
      <c r="D110" s="17">
        <v>0.54166666666666596</v>
      </c>
      <c r="E110" s="28">
        <v>131</v>
      </c>
      <c r="F110" s="24">
        <v>36</v>
      </c>
      <c r="G110" s="24">
        <v>48</v>
      </c>
      <c r="H110" s="24">
        <v>1</v>
      </c>
      <c r="I110" s="24">
        <f t="shared" si="12"/>
        <v>167</v>
      </c>
      <c r="J110" s="24">
        <f t="shared" si="13"/>
        <v>49</v>
      </c>
      <c r="K110" s="24">
        <f t="shared" si="15"/>
        <v>216</v>
      </c>
      <c r="L110" s="26">
        <f t="shared" si="14"/>
        <v>22.7</v>
      </c>
      <c r="M110" s="60">
        <f t="shared" si="16"/>
        <v>7.3</v>
      </c>
      <c r="N110" s="43"/>
      <c r="O110" s="43"/>
      <c r="P110" s="43"/>
      <c r="Q110" s="44"/>
      <c r="R110" s="45"/>
      <c r="S110" s="43"/>
      <c r="T110" s="43"/>
      <c r="U110" s="43"/>
      <c r="V110" s="43"/>
      <c r="W110" s="43"/>
      <c r="X110" s="44"/>
      <c r="Y110" s="45"/>
      <c r="Z110" s="43"/>
      <c r="AA110" s="43"/>
    </row>
    <row r="111" spans="2:27" ht="13.5" customHeight="1" x14ac:dyDescent="0.15">
      <c r="B111" s="15">
        <v>0.54166666666666696</v>
      </c>
      <c r="C111" s="16" t="s">
        <v>6</v>
      </c>
      <c r="D111" s="17">
        <v>0.58333333333333304</v>
      </c>
      <c r="E111" s="28">
        <v>115</v>
      </c>
      <c r="F111" s="24">
        <v>43</v>
      </c>
      <c r="G111" s="24">
        <v>36</v>
      </c>
      <c r="H111" s="24">
        <v>1</v>
      </c>
      <c r="I111" s="24">
        <f t="shared" si="12"/>
        <v>158</v>
      </c>
      <c r="J111" s="24">
        <f t="shared" si="13"/>
        <v>37</v>
      </c>
      <c r="K111" s="24">
        <f t="shared" si="15"/>
        <v>195</v>
      </c>
      <c r="L111" s="26">
        <f t="shared" si="14"/>
        <v>19</v>
      </c>
      <c r="M111" s="60">
        <f t="shared" si="16"/>
        <v>6.6</v>
      </c>
      <c r="N111" s="43"/>
      <c r="O111" s="43"/>
      <c r="P111" s="43"/>
      <c r="Q111" s="44"/>
      <c r="R111" s="45"/>
      <c r="S111" s="43"/>
      <c r="T111" s="43"/>
      <c r="U111" s="43"/>
      <c r="V111" s="43"/>
      <c r="W111" s="43"/>
      <c r="X111" s="44"/>
      <c r="Y111" s="45"/>
      <c r="Z111" s="43"/>
      <c r="AA111" s="43"/>
    </row>
    <row r="112" spans="2:27" ht="13.5" customHeight="1" x14ac:dyDescent="0.15">
      <c r="B112" s="15">
        <v>0.58333333333333304</v>
      </c>
      <c r="C112" s="16" t="s">
        <v>6</v>
      </c>
      <c r="D112" s="17">
        <v>0.625</v>
      </c>
      <c r="E112" s="28">
        <v>145</v>
      </c>
      <c r="F112" s="24">
        <v>35</v>
      </c>
      <c r="G112" s="24">
        <v>42</v>
      </c>
      <c r="H112" s="24">
        <v>1</v>
      </c>
      <c r="I112" s="24">
        <f t="shared" si="12"/>
        <v>180</v>
      </c>
      <c r="J112" s="24">
        <f t="shared" si="13"/>
        <v>43</v>
      </c>
      <c r="K112" s="24">
        <f t="shared" si="15"/>
        <v>223</v>
      </c>
      <c r="L112" s="26">
        <f t="shared" si="14"/>
        <v>19.3</v>
      </c>
      <c r="M112" s="60">
        <f t="shared" si="16"/>
        <v>7.6</v>
      </c>
      <c r="N112" s="43"/>
      <c r="O112" s="43"/>
      <c r="P112" s="43"/>
      <c r="Q112" s="44"/>
      <c r="R112" s="45"/>
      <c r="S112" s="43"/>
      <c r="T112" s="43"/>
      <c r="U112" s="43"/>
      <c r="V112" s="43"/>
      <c r="W112" s="43"/>
      <c r="X112" s="44"/>
      <c r="Y112" s="45"/>
      <c r="Z112" s="43"/>
      <c r="AA112" s="43"/>
    </row>
    <row r="113" spans="2:27" ht="13.5" customHeight="1" x14ac:dyDescent="0.15">
      <c r="B113" s="15">
        <v>0.625</v>
      </c>
      <c r="C113" s="16" t="s">
        <v>6</v>
      </c>
      <c r="D113" s="17">
        <v>0.66666666666666596</v>
      </c>
      <c r="E113" s="28">
        <v>156</v>
      </c>
      <c r="F113" s="24">
        <v>26</v>
      </c>
      <c r="G113" s="24">
        <v>44</v>
      </c>
      <c r="H113" s="24">
        <v>0</v>
      </c>
      <c r="I113" s="24">
        <f t="shared" si="12"/>
        <v>182</v>
      </c>
      <c r="J113" s="24">
        <f t="shared" si="13"/>
        <v>44</v>
      </c>
      <c r="K113" s="24">
        <f t="shared" si="15"/>
        <v>226</v>
      </c>
      <c r="L113" s="26">
        <f t="shared" si="14"/>
        <v>19.5</v>
      </c>
      <c r="M113" s="60">
        <f t="shared" si="16"/>
        <v>7.7</v>
      </c>
      <c r="N113" s="43"/>
      <c r="O113" s="43"/>
      <c r="P113" s="43"/>
      <c r="Q113" s="44"/>
      <c r="R113" s="45"/>
      <c r="S113" s="43"/>
      <c r="T113" s="43"/>
      <c r="U113" s="43"/>
      <c r="V113" s="43"/>
      <c r="W113" s="43"/>
      <c r="X113" s="44"/>
      <c r="Y113" s="45"/>
      <c r="Z113" s="43"/>
      <c r="AA113" s="43"/>
    </row>
    <row r="114" spans="2:27" ht="13.5" customHeight="1" x14ac:dyDescent="0.15">
      <c r="B114" s="15">
        <v>0.66666666666666696</v>
      </c>
      <c r="C114" s="16" t="s">
        <v>6</v>
      </c>
      <c r="D114" s="17">
        <v>0.70833333333333304</v>
      </c>
      <c r="E114" s="28">
        <v>180</v>
      </c>
      <c r="F114" s="24">
        <v>52</v>
      </c>
      <c r="G114" s="24">
        <v>39</v>
      </c>
      <c r="H114" s="24">
        <v>1</v>
      </c>
      <c r="I114" s="24">
        <f t="shared" si="12"/>
        <v>232</v>
      </c>
      <c r="J114" s="24">
        <f t="shared" si="13"/>
        <v>40</v>
      </c>
      <c r="K114" s="24">
        <f t="shared" si="15"/>
        <v>272</v>
      </c>
      <c r="L114" s="26">
        <f t="shared" si="14"/>
        <v>14.7</v>
      </c>
      <c r="M114" s="60">
        <f t="shared" si="16"/>
        <v>9.1999999999999993</v>
      </c>
      <c r="N114" s="43"/>
      <c r="O114" s="43"/>
      <c r="P114" s="43"/>
      <c r="Q114" s="44"/>
      <c r="R114" s="45"/>
      <c r="S114" s="43"/>
      <c r="T114" s="43"/>
      <c r="U114" s="43"/>
      <c r="V114" s="43"/>
      <c r="W114" s="43"/>
      <c r="X114" s="44"/>
      <c r="Y114" s="45"/>
      <c r="Z114" s="43"/>
      <c r="AA114" s="43"/>
    </row>
    <row r="115" spans="2:27" ht="13.5" customHeight="1" x14ac:dyDescent="0.15">
      <c r="B115" s="15">
        <v>0.70833333333333304</v>
      </c>
      <c r="C115" s="16" t="s">
        <v>6</v>
      </c>
      <c r="D115" s="17">
        <v>0.75</v>
      </c>
      <c r="E115" s="28">
        <v>209</v>
      </c>
      <c r="F115" s="24">
        <v>60</v>
      </c>
      <c r="G115" s="24">
        <v>24</v>
      </c>
      <c r="H115" s="24">
        <v>1</v>
      </c>
      <c r="I115" s="24">
        <f t="shared" si="12"/>
        <v>269</v>
      </c>
      <c r="J115" s="24">
        <f t="shared" si="13"/>
        <v>25</v>
      </c>
      <c r="K115" s="24">
        <f t="shared" si="15"/>
        <v>294</v>
      </c>
      <c r="L115" s="26">
        <f t="shared" si="14"/>
        <v>8.5</v>
      </c>
      <c r="M115" s="60">
        <f t="shared" si="16"/>
        <v>10</v>
      </c>
      <c r="N115" s="43"/>
      <c r="O115" s="43"/>
      <c r="P115" s="43"/>
      <c r="Q115" s="44"/>
      <c r="R115" s="45"/>
      <c r="S115" s="43"/>
      <c r="T115" s="43"/>
      <c r="U115" s="43"/>
      <c r="V115" s="43"/>
      <c r="W115" s="43"/>
      <c r="X115" s="44"/>
      <c r="Y115" s="45"/>
      <c r="Z115" s="43"/>
      <c r="AA115" s="43"/>
    </row>
    <row r="116" spans="2:27" ht="13.5" customHeight="1" thickBot="1" x14ac:dyDescent="0.2">
      <c r="B116" s="15">
        <v>0.75</v>
      </c>
      <c r="C116" s="16" t="s">
        <v>6</v>
      </c>
      <c r="D116" s="17">
        <v>0.79166666666666696</v>
      </c>
      <c r="E116" s="28">
        <v>257</v>
      </c>
      <c r="F116" s="24">
        <v>55</v>
      </c>
      <c r="G116" s="24">
        <v>17</v>
      </c>
      <c r="H116" s="24">
        <v>1</v>
      </c>
      <c r="I116" s="24">
        <f t="shared" si="12"/>
        <v>312</v>
      </c>
      <c r="J116" s="24">
        <f t="shared" si="13"/>
        <v>18</v>
      </c>
      <c r="K116" s="24">
        <f t="shared" si="15"/>
        <v>330</v>
      </c>
      <c r="L116" s="26">
        <f t="shared" si="14"/>
        <v>5.5</v>
      </c>
      <c r="M116" s="60">
        <f t="shared" si="16"/>
        <v>11.2</v>
      </c>
      <c r="N116" s="43"/>
      <c r="O116" s="43"/>
      <c r="P116" s="43"/>
      <c r="Q116" s="44"/>
      <c r="R116" s="45"/>
      <c r="S116" s="43"/>
      <c r="T116" s="43"/>
      <c r="U116" s="43"/>
      <c r="V116" s="43"/>
      <c r="W116" s="43"/>
      <c r="X116" s="44"/>
      <c r="Y116" s="45"/>
      <c r="Z116" s="43"/>
      <c r="AA116" s="43"/>
    </row>
    <row r="117" spans="2:27" ht="14.25" customHeight="1" thickTop="1" x14ac:dyDescent="0.15">
      <c r="B117" s="18"/>
      <c r="C117" s="19" t="s">
        <v>13</v>
      </c>
      <c r="D117" s="20"/>
      <c r="E117" s="29">
        <f t="shared" ref="E117:K117" si="17">SUM(E105:E116)</f>
        <v>1989</v>
      </c>
      <c r="F117" s="5">
        <f t="shared" si="17"/>
        <v>509</v>
      </c>
      <c r="G117" s="5">
        <f t="shared" si="17"/>
        <v>436</v>
      </c>
      <c r="H117" s="5">
        <f t="shared" si="17"/>
        <v>11</v>
      </c>
      <c r="I117" s="5">
        <f t="shared" si="17"/>
        <v>2498</v>
      </c>
      <c r="J117" s="5">
        <f t="shared" si="17"/>
        <v>447</v>
      </c>
      <c r="K117" s="5">
        <f t="shared" si="17"/>
        <v>2945</v>
      </c>
      <c r="L117" s="51">
        <f t="shared" si="14"/>
        <v>15.2</v>
      </c>
      <c r="M117" s="61">
        <f t="shared" si="16"/>
        <v>100</v>
      </c>
      <c r="N117" s="7"/>
      <c r="O117" s="7"/>
      <c r="P117" s="7"/>
      <c r="Q117" s="45"/>
      <c r="R117" s="45"/>
      <c r="S117" s="7"/>
      <c r="T117" s="7"/>
      <c r="U117" s="7"/>
      <c r="V117" s="7"/>
      <c r="W117" s="7"/>
      <c r="X117" s="46"/>
      <c r="Y117" s="47"/>
      <c r="Z117" s="7"/>
      <c r="AA117" s="7"/>
    </row>
    <row r="119" spans="2:27" ht="13.5" customHeight="1" x14ac:dyDescent="0.15">
      <c r="B119" s="1"/>
      <c r="C119" s="2"/>
      <c r="D119" s="30" t="s">
        <v>0</v>
      </c>
      <c r="E119" s="52" t="s">
        <v>39</v>
      </c>
      <c r="F119" s="53"/>
      <c r="G119" s="53"/>
      <c r="H119" s="53"/>
      <c r="I119" s="53"/>
      <c r="J119" s="53"/>
      <c r="K119" s="53"/>
      <c r="L119" s="53"/>
      <c r="M119" s="54"/>
      <c r="N119" s="55"/>
      <c r="O119" s="55"/>
      <c r="P119" s="55"/>
      <c r="Q119" s="55"/>
      <c r="R119" s="55"/>
      <c r="S119" s="55"/>
      <c r="T119" s="55"/>
      <c r="U119" s="244"/>
      <c r="V119" s="244"/>
      <c r="W119" s="244"/>
      <c r="X119" s="244"/>
      <c r="Y119" s="244"/>
      <c r="Z119" s="244"/>
      <c r="AA119" s="244"/>
    </row>
    <row r="120" spans="2:27" ht="48" x14ac:dyDescent="0.15">
      <c r="B120" s="3" t="s">
        <v>1</v>
      </c>
      <c r="C120" s="4"/>
      <c r="D120" s="31" t="s">
        <v>2</v>
      </c>
      <c r="E120" s="40" t="s">
        <v>18</v>
      </c>
      <c r="F120" s="11" t="s">
        <v>19</v>
      </c>
      <c r="G120" s="11" t="s">
        <v>20</v>
      </c>
      <c r="H120" s="11" t="s">
        <v>10</v>
      </c>
      <c r="I120" s="11" t="s">
        <v>21</v>
      </c>
      <c r="J120" s="11" t="s">
        <v>22</v>
      </c>
      <c r="K120" s="11" t="s">
        <v>23</v>
      </c>
      <c r="L120" s="11" t="s">
        <v>24</v>
      </c>
      <c r="M120" s="58" t="s">
        <v>25</v>
      </c>
      <c r="N120" s="42"/>
      <c r="O120" s="42"/>
      <c r="P120" s="42"/>
      <c r="Q120" s="42"/>
      <c r="R120" s="42"/>
      <c r="S120" s="42"/>
      <c r="T120" s="57"/>
      <c r="U120" s="57"/>
      <c r="V120" s="57"/>
      <c r="W120" s="42"/>
      <c r="X120" s="42"/>
      <c r="Y120" s="42"/>
      <c r="Z120" s="57"/>
      <c r="AA120" s="57"/>
    </row>
    <row r="121" spans="2:27" ht="13.5" customHeight="1" x14ac:dyDescent="0.15">
      <c r="B121" s="12">
        <v>0.29166666666666669</v>
      </c>
      <c r="C121" s="13" t="s">
        <v>6</v>
      </c>
      <c r="D121" s="14">
        <v>0.33333333333333331</v>
      </c>
      <c r="E121" s="27">
        <v>18</v>
      </c>
      <c r="F121" s="23">
        <v>4</v>
      </c>
      <c r="G121" s="23">
        <v>2</v>
      </c>
      <c r="H121" s="23">
        <v>1</v>
      </c>
      <c r="I121" s="23">
        <f t="shared" ref="I121:I132" si="18">SUM(E121:F121)</f>
        <v>22</v>
      </c>
      <c r="J121" s="23">
        <f t="shared" ref="J121:J132" si="19">SUM(G121:H121)</f>
        <v>3</v>
      </c>
      <c r="K121" s="23">
        <f>SUM(I121,J121)</f>
        <v>25</v>
      </c>
      <c r="L121" s="25">
        <f t="shared" ref="L121:L133" si="20">IF(K121=0,0,ROUND(J121/K121*100,1))</f>
        <v>12</v>
      </c>
      <c r="M121" s="59">
        <f>IF(K121=0,0,ROUND(K121/K$133*100,1))</f>
        <v>9.5</v>
      </c>
      <c r="N121" s="43"/>
      <c r="O121" s="43"/>
      <c r="P121" s="43"/>
      <c r="Q121" s="44"/>
      <c r="R121" s="44"/>
      <c r="S121" s="43"/>
      <c r="T121" s="43"/>
      <c r="U121" s="43"/>
      <c r="V121" s="43"/>
      <c r="W121" s="43"/>
      <c r="X121" s="44"/>
      <c r="Y121" s="44"/>
      <c r="Z121" s="43"/>
      <c r="AA121" s="43"/>
    </row>
    <row r="122" spans="2:27" ht="13.5" customHeight="1" x14ac:dyDescent="0.15">
      <c r="B122" s="15">
        <v>0.33333333333333331</v>
      </c>
      <c r="C122" s="16" t="s">
        <v>6</v>
      </c>
      <c r="D122" s="17">
        <v>0.375</v>
      </c>
      <c r="E122" s="28">
        <v>19</v>
      </c>
      <c r="F122" s="24">
        <v>6</v>
      </c>
      <c r="G122" s="24">
        <v>0</v>
      </c>
      <c r="H122" s="24">
        <v>1</v>
      </c>
      <c r="I122" s="24">
        <f t="shared" si="18"/>
        <v>25</v>
      </c>
      <c r="J122" s="24">
        <f t="shared" si="19"/>
        <v>1</v>
      </c>
      <c r="K122" s="24">
        <f t="shared" ref="K122:K132" si="21">SUM(I122,J122)</f>
        <v>26</v>
      </c>
      <c r="L122" s="26">
        <f t="shared" si="20"/>
        <v>3.8</v>
      </c>
      <c r="M122" s="60">
        <f t="shared" ref="M122:M133" si="22">IF(K122=0,0,ROUND(K122/K$133*100,1))</f>
        <v>9.9</v>
      </c>
      <c r="N122" s="43"/>
      <c r="O122" s="43"/>
      <c r="P122" s="43"/>
      <c r="Q122" s="44"/>
      <c r="R122" s="45"/>
      <c r="S122" s="43"/>
      <c r="T122" s="43"/>
      <c r="U122" s="43"/>
      <c r="V122" s="43"/>
      <c r="W122" s="43"/>
      <c r="X122" s="44"/>
      <c r="Y122" s="45"/>
      <c r="Z122" s="43"/>
      <c r="AA122" s="43"/>
    </row>
    <row r="123" spans="2:27" ht="13.5" customHeight="1" x14ac:dyDescent="0.15">
      <c r="B123" s="15">
        <v>0.375</v>
      </c>
      <c r="C123" s="16" t="s">
        <v>6</v>
      </c>
      <c r="D123" s="17">
        <v>0.41666666666666702</v>
      </c>
      <c r="E123" s="28">
        <v>12</v>
      </c>
      <c r="F123" s="24">
        <v>2</v>
      </c>
      <c r="G123" s="24">
        <v>4</v>
      </c>
      <c r="H123" s="24">
        <v>1</v>
      </c>
      <c r="I123" s="24">
        <f t="shared" si="18"/>
        <v>14</v>
      </c>
      <c r="J123" s="24">
        <f t="shared" si="19"/>
        <v>5</v>
      </c>
      <c r="K123" s="24">
        <f t="shared" si="21"/>
        <v>19</v>
      </c>
      <c r="L123" s="26">
        <f t="shared" si="20"/>
        <v>26.3</v>
      </c>
      <c r="M123" s="60">
        <f t="shared" si="22"/>
        <v>7.3</v>
      </c>
      <c r="N123" s="43"/>
      <c r="O123" s="43"/>
      <c r="P123" s="43"/>
      <c r="Q123" s="44"/>
      <c r="R123" s="45"/>
      <c r="S123" s="43"/>
      <c r="T123" s="43"/>
      <c r="U123" s="43"/>
      <c r="V123" s="43"/>
      <c r="W123" s="43"/>
      <c r="X123" s="44"/>
      <c r="Y123" s="45"/>
      <c r="Z123" s="43"/>
      <c r="AA123" s="43"/>
    </row>
    <row r="124" spans="2:27" ht="13.5" customHeight="1" x14ac:dyDescent="0.15">
      <c r="B124" s="15">
        <v>0.41666666666666702</v>
      </c>
      <c r="C124" s="16" t="s">
        <v>6</v>
      </c>
      <c r="D124" s="17">
        <v>0.45833333333333298</v>
      </c>
      <c r="E124" s="28">
        <v>8</v>
      </c>
      <c r="F124" s="24">
        <v>3</v>
      </c>
      <c r="G124" s="24">
        <v>5</v>
      </c>
      <c r="H124" s="24">
        <v>1</v>
      </c>
      <c r="I124" s="24">
        <f t="shared" si="18"/>
        <v>11</v>
      </c>
      <c r="J124" s="24">
        <f t="shared" si="19"/>
        <v>6</v>
      </c>
      <c r="K124" s="24">
        <f t="shared" si="21"/>
        <v>17</v>
      </c>
      <c r="L124" s="26">
        <f t="shared" si="20"/>
        <v>35.299999999999997</v>
      </c>
      <c r="M124" s="60">
        <f t="shared" si="22"/>
        <v>6.5</v>
      </c>
      <c r="N124" s="43"/>
      <c r="O124" s="43"/>
      <c r="P124" s="43"/>
      <c r="Q124" s="44"/>
      <c r="R124" s="45"/>
      <c r="S124" s="43"/>
      <c r="T124" s="43"/>
      <c r="U124" s="43"/>
      <c r="V124" s="43"/>
      <c r="W124" s="43"/>
      <c r="X124" s="44"/>
      <c r="Y124" s="45"/>
      <c r="Z124" s="43"/>
      <c r="AA124" s="43"/>
    </row>
    <row r="125" spans="2:27" ht="13.5" customHeight="1" x14ac:dyDescent="0.15">
      <c r="B125" s="15">
        <v>0.45833333333333398</v>
      </c>
      <c r="C125" s="16" t="s">
        <v>6</v>
      </c>
      <c r="D125" s="17">
        <v>0.5</v>
      </c>
      <c r="E125" s="28">
        <v>12</v>
      </c>
      <c r="F125" s="24">
        <v>3</v>
      </c>
      <c r="G125" s="24">
        <v>2</v>
      </c>
      <c r="H125" s="24">
        <v>0</v>
      </c>
      <c r="I125" s="24">
        <f t="shared" si="18"/>
        <v>15</v>
      </c>
      <c r="J125" s="24">
        <f t="shared" si="19"/>
        <v>2</v>
      </c>
      <c r="K125" s="24">
        <f t="shared" si="21"/>
        <v>17</v>
      </c>
      <c r="L125" s="26">
        <f t="shared" si="20"/>
        <v>11.8</v>
      </c>
      <c r="M125" s="60">
        <f t="shared" si="22"/>
        <v>6.5</v>
      </c>
      <c r="N125" s="43"/>
      <c r="O125" s="43"/>
      <c r="P125" s="43"/>
      <c r="Q125" s="44"/>
      <c r="R125" s="45"/>
      <c r="S125" s="43"/>
      <c r="T125" s="43"/>
      <c r="U125" s="43"/>
      <c r="V125" s="43"/>
      <c r="W125" s="43"/>
      <c r="X125" s="44"/>
      <c r="Y125" s="45"/>
      <c r="Z125" s="43"/>
      <c r="AA125" s="43"/>
    </row>
    <row r="126" spans="2:27" ht="13.5" customHeight="1" x14ac:dyDescent="0.15">
      <c r="B126" s="15">
        <v>0.5</v>
      </c>
      <c r="C126" s="16" t="s">
        <v>6</v>
      </c>
      <c r="D126" s="17">
        <v>0.54166666666666596</v>
      </c>
      <c r="E126" s="28">
        <v>13</v>
      </c>
      <c r="F126" s="24">
        <v>4</v>
      </c>
      <c r="G126" s="24">
        <v>1</v>
      </c>
      <c r="H126" s="24">
        <v>0</v>
      </c>
      <c r="I126" s="24">
        <f t="shared" si="18"/>
        <v>17</v>
      </c>
      <c r="J126" s="24">
        <f t="shared" si="19"/>
        <v>1</v>
      </c>
      <c r="K126" s="24">
        <f t="shared" si="21"/>
        <v>18</v>
      </c>
      <c r="L126" s="26">
        <f t="shared" si="20"/>
        <v>5.6</v>
      </c>
      <c r="M126" s="60">
        <f t="shared" si="22"/>
        <v>6.9</v>
      </c>
      <c r="N126" s="43"/>
      <c r="O126" s="43"/>
      <c r="P126" s="43"/>
      <c r="Q126" s="44"/>
      <c r="R126" s="45"/>
      <c r="S126" s="43"/>
      <c r="T126" s="43"/>
      <c r="U126" s="43"/>
      <c r="V126" s="43"/>
      <c r="W126" s="43"/>
      <c r="X126" s="44"/>
      <c r="Y126" s="45"/>
      <c r="Z126" s="43"/>
      <c r="AA126" s="43"/>
    </row>
    <row r="127" spans="2:27" ht="13.5" customHeight="1" x14ac:dyDescent="0.15">
      <c r="B127" s="15">
        <v>0.54166666666666696</v>
      </c>
      <c r="C127" s="16" t="s">
        <v>6</v>
      </c>
      <c r="D127" s="17">
        <v>0.58333333333333304</v>
      </c>
      <c r="E127" s="28">
        <v>8</v>
      </c>
      <c r="F127" s="24">
        <v>3</v>
      </c>
      <c r="G127" s="24">
        <v>2</v>
      </c>
      <c r="H127" s="24">
        <v>1</v>
      </c>
      <c r="I127" s="24">
        <f t="shared" si="18"/>
        <v>11</v>
      </c>
      <c r="J127" s="24">
        <f t="shared" si="19"/>
        <v>3</v>
      </c>
      <c r="K127" s="24">
        <f t="shared" si="21"/>
        <v>14</v>
      </c>
      <c r="L127" s="26">
        <f t="shared" si="20"/>
        <v>21.4</v>
      </c>
      <c r="M127" s="60">
        <f t="shared" si="22"/>
        <v>5.3</v>
      </c>
      <c r="N127" s="43"/>
      <c r="O127" s="43"/>
      <c r="P127" s="43"/>
      <c r="Q127" s="44"/>
      <c r="R127" s="45"/>
      <c r="S127" s="43"/>
      <c r="T127" s="43"/>
      <c r="U127" s="43"/>
      <c r="V127" s="43"/>
      <c r="W127" s="43"/>
      <c r="X127" s="44"/>
      <c r="Y127" s="45"/>
      <c r="Z127" s="43"/>
      <c r="AA127" s="43"/>
    </row>
    <row r="128" spans="2:27" ht="13.5" customHeight="1" x14ac:dyDescent="0.15">
      <c r="B128" s="15">
        <v>0.58333333333333304</v>
      </c>
      <c r="C128" s="16" t="s">
        <v>6</v>
      </c>
      <c r="D128" s="17">
        <v>0.625</v>
      </c>
      <c r="E128" s="28">
        <v>10</v>
      </c>
      <c r="F128" s="24">
        <v>5</v>
      </c>
      <c r="G128" s="24">
        <v>6</v>
      </c>
      <c r="H128" s="24">
        <v>1</v>
      </c>
      <c r="I128" s="24">
        <f t="shared" si="18"/>
        <v>15</v>
      </c>
      <c r="J128" s="24">
        <f t="shared" si="19"/>
        <v>7</v>
      </c>
      <c r="K128" s="24">
        <f t="shared" si="21"/>
        <v>22</v>
      </c>
      <c r="L128" s="26">
        <f t="shared" si="20"/>
        <v>31.8</v>
      </c>
      <c r="M128" s="60">
        <f t="shared" si="22"/>
        <v>8.4</v>
      </c>
      <c r="N128" s="43"/>
      <c r="O128" s="43"/>
      <c r="P128" s="43"/>
      <c r="Q128" s="44"/>
      <c r="R128" s="45"/>
      <c r="S128" s="43"/>
      <c r="T128" s="43"/>
      <c r="U128" s="43"/>
      <c r="V128" s="43"/>
      <c r="W128" s="43"/>
      <c r="X128" s="44"/>
      <c r="Y128" s="45"/>
      <c r="Z128" s="43"/>
      <c r="AA128" s="43"/>
    </row>
    <row r="129" spans="2:27" ht="13.5" customHeight="1" x14ac:dyDescent="0.15">
      <c r="B129" s="15">
        <v>0.625</v>
      </c>
      <c r="C129" s="16" t="s">
        <v>6</v>
      </c>
      <c r="D129" s="17">
        <v>0.66666666666666596</v>
      </c>
      <c r="E129" s="28">
        <v>12</v>
      </c>
      <c r="F129" s="24">
        <v>6</v>
      </c>
      <c r="G129" s="24">
        <v>0</v>
      </c>
      <c r="H129" s="24">
        <v>0</v>
      </c>
      <c r="I129" s="24">
        <f t="shared" si="18"/>
        <v>18</v>
      </c>
      <c r="J129" s="24">
        <f t="shared" si="19"/>
        <v>0</v>
      </c>
      <c r="K129" s="24">
        <f t="shared" si="21"/>
        <v>18</v>
      </c>
      <c r="L129" s="26">
        <f t="shared" si="20"/>
        <v>0</v>
      </c>
      <c r="M129" s="60">
        <f t="shared" si="22"/>
        <v>6.9</v>
      </c>
      <c r="N129" s="43"/>
      <c r="O129" s="43"/>
      <c r="P129" s="43"/>
      <c r="Q129" s="44"/>
      <c r="R129" s="45"/>
      <c r="S129" s="43"/>
      <c r="T129" s="43"/>
      <c r="U129" s="43"/>
      <c r="V129" s="43"/>
      <c r="W129" s="43"/>
      <c r="X129" s="44"/>
      <c r="Y129" s="45"/>
      <c r="Z129" s="43"/>
      <c r="AA129" s="43"/>
    </row>
    <row r="130" spans="2:27" ht="13.5" customHeight="1" x14ac:dyDescent="0.15">
      <c r="B130" s="15">
        <v>0.66666666666666696</v>
      </c>
      <c r="C130" s="16" t="s">
        <v>6</v>
      </c>
      <c r="D130" s="17">
        <v>0.70833333333333304</v>
      </c>
      <c r="E130" s="28">
        <v>26</v>
      </c>
      <c r="F130" s="24">
        <v>5</v>
      </c>
      <c r="G130" s="24">
        <v>3</v>
      </c>
      <c r="H130" s="24">
        <v>0</v>
      </c>
      <c r="I130" s="24">
        <f t="shared" si="18"/>
        <v>31</v>
      </c>
      <c r="J130" s="24">
        <f t="shared" si="19"/>
        <v>3</v>
      </c>
      <c r="K130" s="24">
        <f t="shared" si="21"/>
        <v>34</v>
      </c>
      <c r="L130" s="26">
        <f t="shared" si="20"/>
        <v>8.8000000000000007</v>
      </c>
      <c r="M130" s="60">
        <f t="shared" si="22"/>
        <v>13</v>
      </c>
      <c r="N130" s="43"/>
      <c r="O130" s="43"/>
      <c r="P130" s="43"/>
      <c r="Q130" s="44"/>
      <c r="R130" s="45"/>
      <c r="S130" s="43"/>
      <c r="T130" s="43"/>
      <c r="U130" s="43"/>
      <c r="V130" s="43"/>
      <c r="W130" s="43"/>
      <c r="X130" s="44"/>
      <c r="Y130" s="45"/>
      <c r="Z130" s="43"/>
      <c r="AA130" s="43"/>
    </row>
    <row r="131" spans="2:27" ht="13.5" customHeight="1" x14ac:dyDescent="0.15">
      <c r="B131" s="15">
        <v>0.70833333333333304</v>
      </c>
      <c r="C131" s="16" t="s">
        <v>6</v>
      </c>
      <c r="D131" s="17">
        <v>0.75</v>
      </c>
      <c r="E131" s="28">
        <v>23</v>
      </c>
      <c r="F131" s="24">
        <v>3</v>
      </c>
      <c r="G131" s="24">
        <v>0</v>
      </c>
      <c r="H131" s="24">
        <v>0</v>
      </c>
      <c r="I131" s="24">
        <f t="shared" si="18"/>
        <v>26</v>
      </c>
      <c r="J131" s="24">
        <f t="shared" si="19"/>
        <v>0</v>
      </c>
      <c r="K131" s="24">
        <f t="shared" si="21"/>
        <v>26</v>
      </c>
      <c r="L131" s="26">
        <f t="shared" si="20"/>
        <v>0</v>
      </c>
      <c r="M131" s="60">
        <f t="shared" si="22"/>
        <v>9.9</v>
      </c>
      <c r="N131" s="43"/>
      <c r="O131" s="43"/>
      <c r="P131" s="43"/>
      <c r="Q131" s="44"/>
      <c r="R131" s="45"/>
      <c r="S131" s="43"/>
      <c r="T131" s="43"/>
      <c r="U131" s="43"/>
      <c r="V131" s="43"/>
      <c r="W131" s="43"/>
      <c r="X131" s="44"/>
      <c r="Y131" s="45"/>
      <c r="Z131" s="43"/>
      <c r="AA131" s="43"/>
    </row>
    <row r="132" spans="2:27" ht="13.5" customHeight="1" thickBot="1" x14ac:dyDescent="0.2">
      <c r="B132" s="15">
        <v>0.75</v>
      </c>
      <c r="C132" s="16" t="s">
        <v>6</v>
      </c>
      <c r="D132" s="17">
        <v>0.79166666666666696</v>
      </c>
      <c r="E132" s="28">
        <v>21</v>
      </c>
      <c r="F132" s="24">
        <v>3</v>
      </c>
      <c r="G132" s="24">
        <v>2</v>
      </c>
      <c r="H132" s="24">
        <v>0</v>
      </c>
      <c r="I132" s="24">
        <f t="shared" si="18"/>
        <v>24</v>
      </c>
      <c r="J132" s="24">
        <f t="shared" si="19"/>
        <v>2</v>
      </c>
      <c r="K132" s="24">
        <f t="shared" si="21"/>
        <v>26</v>
      </c>
      <c r="L132" s="26">
        <f t="shared" si="20"/>
        <v>7.7</v>
      </c>
      <c r="M132" s="60">
        <f t="shared" si="22"/>
        <v>9.9</v>
      </c>
      <c r="N132" s="43"/>
      <c r="O132" s="43"/>
      <c r="P132" s="43"/>
      <c r="Q132" s="44"/>
      <c r="R132" s="45"/>
      <c r="S132" s="43"/>
      <c r="T132" s="43"/>
      <c r="U132" s="43"/>
      <c r="V132" s="43"/>
      <c r="W132" s="43"/>
      <c r="X132" s="44"/>
      <c r="Y132" s="45"/>
      <c r="Z132" s="43"/>
      <c r="AA132" s="43"/>
    </row>
    <row r="133" spans="2:27" ht="14.25" customHeight="1" thickTop="1" x14ac:dyDescent="0.15">
      <c r="B133" s="18"/>
      <c r="C133" s="19" t="s">
        <v>13</v>
      </c>
      <c r="D133" s="20"/>
      <c r="E133" s="29">
        <f t="shared" ref="E133:K133" si="23">SUM(E121:E132)</f>
        <v>182</v>
      </c>
      <c r="F133" s="5">
        <f t="shared" si="23"/>
        <v>47</v>
      </c>
      <c r="G133" s="5">
        <f t="shared" si="23"/>
        <v>27</v>
      </c>
      <c r="H133" s="5">
        <f t="shared" si="23"/>
        <v>6</v>
      </c>
      <c r="I133" s="5">
        <f t="shared" si="23"/>
        <v>229</v>
      </c>
      <c r="J133" s="5">
        <f t="shared" si="23"/>
        <v>33</v>
      </c>
      <c r="K133" s="5">
        <f t="shared" si="23"/>
        <v>262</v>
      </c>
      <c r="L133" s="51">
        <f t="shared" si="20"/>
        <v>12.6</v>
      </c>
      <c r="M133" s="61">
        <f t="shared" si="22"/>
        <v>100</v>
      </c>
      <c r="N133" s="7"/>
      <c r="O133" s="7"/>
      <c r="P133" s="7"/>
      <c r="Q133" s="45"/>
      <c r="R133" s="45"/>
      <c r="S133" s="7"/>
      <c r="T133" s="7"/>
      <c r="U133" s="7"/>
      <c r="V133" s="7"/>
      <c r="W133" s="7"/>
      <c r="X133" s="46"/>
      <c r="Y133" s="47"/>
      <c r="Z133" s="7"/>
      <c r="AA133" s="7"/>
    </row>
  </sheetData>
  <mergeCells count="9">
    <mergeCell ref="U87:AA87"/>
    <mergeCell ref="U103:AA103"/>
    <mergeCell ref="U119:AA119"/>
    <mergeCell ref="J5:J13"/>
    <mergeCell ref="B43:I43"/>
    <mergeCell ref="J43:Q43"/>
    <mergeCell ref="B69:I69"/>
    <mergeCell ref="J69:Q69"/>
    <mergeCell ref="U71:AA71"/>
  </mergeCells>
  <phoneticPr fontId="1"/>
  <printOptions horizontalCentered="1" verticalCentered="1"/>
  <pageMargins left="0.70866141732283472" right="0.70866141732283472" top="0.70866141732283472" bottom="0.70866141732283472" header="0.31496062992125984" footer="0.31496062992125984"/>
  <pageSetup paperSize="9" orientation="portrait" horizontalDpi="1200" verticalDpi="1200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AE133"/>
  <sheetViews>
    <sheetView showGridLines="0" zoomScaleNormal="100" zoomScaleSheetLayoutView="100" workbookViewId="0">
      <selection activeCell="D11" sqref="D11"/>
    </sheetView>
  </sheetViews>
  <sheetFormatPr defaultRowHeight="12" x14ac:dyDescent="0.15"/>
  <cols>
    <col min="1" max="1" width="1.25" style="6" customWidth="1"/>
    <col min="2" max="17" width="5.5" style="6" customWidth="1"/>
    <col min="18" max="25" width="4.875" style="6" customWidth="1"/>
    <col min="26" max="26" width="5.375" style="6" customWidth="1"/>
    <col min="27" max="44" width="5.625" style="6" customWidth="1"/>
    <col min="45" max="16384" width="9" style="6"/>
  </cols>
  <sheetData>
    <row r="1" spans="2:17" ht="12.75" customHeight="1" x14ac:dyDescent="0.15"/>
    <row r="2" spans="2:17" ht="14.25" x14ac:dyDescent="0.15">
      <c r="B2" s="32" t="s">
        <v>8</v>
      </c>
      <c r="C2" s="7"/>
      <c r="D2" s="7"/>
      <c r="E2" s="7"/>
      <c r="F2" s="7"/>
      <c r="G2" s="10"/>
      <c r="H2" s="10"/>
      <c r="J2" s="35"/>
      <c r="K2" s="38"/>
      <c r="L2" s="2"/>
      <c r="M2" s="2"/>
      <c r="N2" s="2"/>
      <c r="O2" s="2"/>
      <c r="P2" s="2"/>
      <c r="Q2" s="34"/>
    </row>
    <row r="3" spans="2:17" x14ac:dyDescent="0.15">
      <c r="B3" s="7"/>
      <c r="C3" s="7"/>
      <c r="D3" s="7"/>
      <c r="E3" s="7"/>
      <c r="F3" s="7"/>
      <c r="G3" s="7"/>
      <c r="H3" s="7"/>
      <c r="J3" s="33"/>
      <c r="K3" s="7"/>
      <c r="L3" s="7"/>
      <c r="M3" s="7"/>
      <c r="N3" s="7"/>
      <c r="O3" s="7"/>
      <c r="P3" s="7"/>
      <c r="Q3" s="8"/>
    </row>
    <row r="4" spans="2:17" x14ac:dyDescent="0.15">
      <c r="B4" s="7"/>
      <c r="C4" s="7"/>
      <c r="D4" s="7"/>
      <c r="E4" s="7"/>
      <c r="F4" s="7"/>
      <c r="G4" s="7"/>
      <c r="H4" s="7"/>
      <c r="J4" s="33"/>
      <c r="K4" s="7"/>
      <c r="L4" s="7"/>
      <c r="M4" s="7"/>
      <c r="N4" s="7"/>
      <c r="O4" s="7"/>
      <c r="P4" s="7"/>
      <c r="Q4" s="8"/>
    </row>
    <row r="5" spans="2:17" x14ac:dyDescent="0.15">
      <c r="B5" s="7"/>
      <c r="C5" s="7"/>
      <c r="D5" s="7"/>
      <c r="E5" s="7"/>
      <c r="F5" s="7"/>
      <c r="G5" s="7"/>
      <c r="H5" s="7"/>
      <c r="J5" s="245" t="s">
        <v>7</v>
      </c>
      <c r="K5" s="7"/>
      <c r="L5" s="7"/>
      <c r="M5" s="7"/>
      <c r="N5" s="7"/>
      <c r="O5" s="7"/>
      <c r="P5" s="7"/>
      <c r="Q5" s="8"/>
    </row>
    <row r="6" spans="2:17" x14ac:dyDescent="0.15">
      <c r="B6" s="48" t="s">
        <v>3</v>
      </c>
      <c r="C6" s="48"/>
      <c r="D6" s="48" t="s">
        <v>28</v>
      </c>
      <c r="E6" s="48"/>
      <c r="F6" s="48"/>
      <c r="G6" s="49"/>
      <c r="H6" s="7"/>
      <c r="J6" s="245"/>
      <c r="K6" s="7"/>
      <c r="L6" s="7"/>
      <c r="M6" s="7"/>
      <c r="N6" s="7"/>
      <c r="O6" s="7"/>
      <c r="P6" s="7"/>
      <c r="Q6" s="8"/>
    </row>
    <row r="7" spans="2:17" x14ac:dyDescent="0.15">
      <c r="B7" s="48"/>
      <c r="C7" s="48"/>
      <c r="D7" s="48" t="s">
        <v>29</v>
      </c>
      <c r="E7" s="48"/>
      <c r="F7" s="48"/>
      <c r="G7" s="49"/>
      <c r="H7" s="7"/>
      <c r="J7" s="245"/>
      <c r="K7" s="7"/>
      <c r="L7" s="7"/>
      <c r="M7" s="7"/>
      <c r="N7" s="7"/>
      <c r="O7" s="7"/>
      <c r="P7" s="7"/>
      <c r="Q7" s="8"/>
    </row>
    <row r="8" spans="2:17" x14ac:dyDescent="0.15">
      <c r="B8" s="48"/>
      <c r="C8" s="48"/>
      <c r="D8" s="48"/>
      <c r="E8" s="48"/>
      <c r="F8" s="48"/>
      <c r="G8" s="48"/>
      <c r="H8" s="7"/>
      <c r="J8" s="245"/>
      <c r="K8" s="7"/>
      <c r="L8" s="7"/>
      <c r="M8" s="7"/>
      <c r="N8" s="7"/>
      <c r="O8" s="7"/>
      <c r="P8" s="7"/>
      <c r="Q8" s="8"/>
    </row>
    <row r="9" spans="2:17" x14ac:dyDescent="0.15">
      <c r="F9" s="48"/>
      <c r="G9" s="49"/>
      <c r="H9" s="7"/>
      <c r="J9" s="245"/>
      <c r="K9" s="7"/>
      <c r="L9" s="7"/>
      <c r="M9" s="7"/>
      <c r="N9" s="7"/>
      <c r="O9" s="7"/>
      <c r="P9" s="7"/>
      <c r="Q9" s="8"/>
    </row>
    <row r="10" spans="2:17" x14ac:dyDescent="0.15">
      <c r="B10" s="48" t="s">
        <v>4</v>
      </c>
      <c r="C10" s="48"/>
      <c r="D10" s="48" t="s">
        <v>239</v>
      </c>
      <c r="E10" s="48"/>
      <c r="F10" s="48"/>
      <c r="G10" s="49"/>
      <c r="H10" s="7"/>
      <c r="J10" s="245"/>
      <c r="K10" s="7"/>
      <c r="L10" s="7"/>
      <c r="M10" s="7"/>
      <c r="N10" s="7"/>
      <c r="O10" s="7"/>
      <c r="P10" s="7"/>
      <c r="Q10" s="8"/>
    </row>
    <row r="11" spans="2:17" x14ac:dyDescent="0.15">
      <c r="B11" s="48"/>
      <c r="C11" s="48"/>
      <c r="D11" s="48" t="s">
        <v>26</v>
      </c>
      <c r="E11" s="48"/>
      <c r="F11" s="48"/>
      <c r="G11" s="49"/>
      <c r="H11" s="7"/>
      <c r="J11" s="245"/>
      <c r="K11" s="7"/>
      <c r="L11" s="7"/>
      <c r="M11" s="7"/>
      <c r="N11" s="7"/>
      <c r="O11" s="7"/>
      <c r="P11" s="7"/>
      <c r="Q11" s="8"/>
    </row>
    <row r="12" spans="2:17" x14ac:dyDescent="0.15">
      <c r="B12" s="49"/>
      <c r="C12" s="48"/>
      <c r="D12" s="50"/>
      <c r="E12" s="48"/>
      <c r="F12" s="48"/>
      <c r="G12" s="49"/>
      <c r="H12" s="7"/>
      <c r="J12" s="245"/>
      <c r="K12" s="7"/>
      <c r="L12" s="7"/>
      <c r="M12" s="7"/>
      <c r="N12" s="7"/>
      <c r="O12" s="7"/>
      <c r="P12" s="7"/>
      <c r="Q12" s="8"/>
    </row>
    <row r="13" spans="2:17" ht="12" customHeight="1" x14ac:dyDescent="0.15">
      <c r="E13" s="48"/>
      <c r="F13" s="48"/>
      <c r="G13" s="48"/>
      <c r="J13" s="245"/>
      <c r="K13" s="7"/>
      <c r="L13" s="7"/>
      <c r="M13" s="7"/>
      <c r="N13" s="7"/>
      <c r="O13" s="7"/>
      <c r="P13" s="7"/>
      <c r="Q13" s="8"/>
    </row>
    <row r="14" spans="2:17" ht="12" customHeight="1" x14ac:dyDescent="0.15">
      <c r="B14" s="48" t="s">
        <v>5</v>
      </c>
      <c r="C14" s="48"/>
      <c r="D14" s="48" t="s">
        <v>27</v>
      </c>
      <c r="J14" s="33"/>
      <c r="K14" s="7"/>
      <c r="L14" s="7"/>
      <c r="M14" s="7"/>
      <c r="N14" s="7"/>
      <c r="O14" s="7"/>
      <c r="P14" s="7"/>
      <c r="Q14" s="8"/>
    </row>
    <row r="15" spans="2:17" ht="12" customHeight="1" x14ac:dyDescent="0.15">
      <c r="J15" s="33"/>
      <c r="K15" s="7"/>
      <c r="L15" s="7"/>
      <c r="M15" s="7"/>
      <c r="N15" s="7"/>
      <c r="O15" s="7"/>
      <c r="P15" s="7"/>
      <c r="Q15" s="8"/>
    </row>
    <row r="16" spans="2:17" ht="12" customHeight="1" x14ac:dyDescent="0.15">
      <c r="J16" s="36"/>
      <c r="K16" s="4"/>
      <c r="L16" s="4"/>
      <c r="M16" s="4"/>
      <c r="N16" s="4"/>
      <c r="O16" s="4"/>
      <c r="P16" s="4"/>
      <c r="Q16" s="9"/>
    </row>
    <row r="17" spans="3:31" ht="12" customHeight="1" x14ac:dyDescent="0.15">
      <c r="C17" s="37"/>
      <c r="N17" s="37"/>
    </row>
    <row r="18" spans="3:31" ht="15" customHeight="1" x14ac:dyDescent="0.15">
      <c r="C18" s="37"/>
      <c r="N18" s="37"/>
      <c r="Q18" s="62" t="s">
        <v>9</v>
      </c>
      <c r="R18" s="48"/>
    </row>
    <row r="19" spans="3:31" ht="10.5" customHeight="1" x14ac:dyDescent="0.15"/>
    <row r="20" spans="3:31" ht="10.5" customHeight="1" x14ac:dyDescent="0.15"/>
    <row r="21" spans="3:31" ht="10.5" customHeight="1" x14ac:dyDescent="0.15"/>
    <row r="22" spans="3:31" ht="10.5" customHeight="1" x14ac:dyDescent="0.15"/>
    <row r="23" spans="3:31" ht="10.5" customHeight="1" x14ac:dyDescent="0.15"/>
    <row r="24" spans="3:31" ht="10.5" customHeight="1" x14ac:dyDescent="0.15"/>
    <row r="25" spans="3:31" ht="10.5" customHeight="1" x14ac:dyDescent="0.15"/>
    <row r="26" spans="3:31" ht="10.5" customHeight="1" x14ac:dyDescent="0.15">
      <c r="S26" s="6" t="s">
        <v>12</v>
      </c>
    </row>
    <row r="27" spans="3:31" ht="10.5" customHeight="1" x14ac:dyDescent="0.15"/>
    <row r="28" spans="3:31" ht="10.5" customHeight="1" x14ac:dyDescent="0.15"/>
    <row r="29" spans="3:31" ht="10.5" customHeight="1" x14ac:dyDescent="0.15"/>
    <row r="30" spans="3:31" ht="10.5" customHeight="1" x14ac:dyDescent="0.15"/>
    <row r="31" spans="3:31" ht="10.5" customHeight="1" x14ac:dyDescent="0.15">
      <c r="AE31" s="6" t="s">
        <v>11</v>
      </c>
    </row>
    <row r="32" spans="3:31" ht="10.5" customHeight="1" x14ac:dyDescent="0.15"/>
    <row r="33" spans="1:19" ht="10.5" customHeight="1" x14ac:dyDescent="0.15"/>
    <row r="34" spans="1:19" ht="10.5" customHeight="1" x14ac:dyDescent="0.15"/>
    <row r="35" spans="1:19" ht="10.5" customHeight="1" x14ac:dyDescent="0.15"/>
    <row r="36" spans="1:19" ht="10.5" customHeight="1" x14ac:dyDescent="0.15"/>
    <row r="37" spans="1:19" ht="10.5" customHeight="1" x14ac:dyDescent="0.15"/>
    <row r="38" spans="1:19" ht="10.5" customHeight="1" x14ac:dyDescent="0.15"/>
    <row r="39" spans="1:19" ht="10.5" customHeight="1" x14ac:dyDescent="0.15"/>
    <row r="40" spans="1:19" ht="10.5" customHeight="1" x14ac:dyDescent="0.15"/>
    <row r="41" spans="1:19" ht="10.5" customHeight="1" x14ac:dyDescent="0.15"/>
    <row r="42" spans="1:19" ht="10.5" customHeight="1" x14ac:dyDescent="0.15"/>
    <row r="43" spans="1:19" ht="37.5" customHeight="1" x14ac:dyDescent="0.15">
      <c r="A43" s="41"/>
      <c r="B43" s="246" t="str">
        <f>E71</f>
        <v>A断面流入計(1+2+3)</v>
      </c>
      <c r="C43" s="246"/>
      <c r="D43" s="246"/>
      <c r="E43" s="246"/>
      <c r="F43" s="246"/>
      <c r="G43" s="246"/>
      <c r="H43" s="246"/>
      <c r="I43" s="246"/>
      <c r="J43" s="246" t="str">
        <f>E87</f>
        <v>A断面流出計(4+8+12)</v>
      </c>
      <c r="K43" s="246"/>
      <c r="L43" s="246"/>
      <c r="M43" s="246"/>
      <c r="N43" s="246"/>
      <c r="O43" s="246"/>
      <c r="P43" s="246"/>
      <c r="Q43" s="246"/>
      <c r="R43" s="56"/>
      <c r="S43" s="56"/>
    </row>
    <row r="44" spans="1:19" ht="7.5" customHeight="1" x14ac:dyDescent="0.15"/>
    <row r="45" spans="1:19" ht="10.5" customHeight="1" x14ac:dyDescent="0.15"/>
    <row r="46" spans="1:19" ht="10.5" customHeight="1" x14ac:dyDescent="0.15"/>
    <row r="47" spans="1:19" ht="10.5" customHeight="1" x14ac:dyDescent="0.15"/>
    <row r="48" spans="1:19" ht="10.5" customHeight="1" x14ac:dyDescent="0.15"/>
    <row r="49" ht="10.5" customHeight="1" x14ac:dyDescent="0.15"/>
    <row r="50" ht="10.5" customHeight="1" x14ac:dyDescent="0.15"/>
    <row r="51" ht="10.5" customHeight="1" x14ac:dyDescent="0.15"/>
    <row r="52" ht="10.5" customHeight="1" x14ac:dyDescent="0.15"/>
    <row r="53" ht="10.5" customHeight="1" x14ac:dyDescent="0.15"/>
    <row r="54" ht="10.5" customHeight="1" x14ac:dyDescent="0.15"/>
    <row r="55" ht="10.5" customHeight="1" x14ac:dyDescent="0.15"/>
    <row r="56" ht="10.5" customHeight="1" x14ac:dyDescent="0.15"/>
    <row r="57" ht="10.5" customHeight="1" x14ac:dyDescent="0.15"/>
    <row r="58" ht="10.5" customHeight="1" x14ac:dyDescent="0.15"/>
    <row r="59" ht="10.5" customHeight="1" x14ac:dyDescent="0.15"/>
    <row r="60" ht="10.5" customHeight="1" x14ac:dyDescent="0.15"/>
    <row r="61" ht="10.5" customHeight="1" x14ac:dyDescent="0.15"/>
    <row r="62" ht="10.5" customHeight="1" x14ac:dyDescent="0.15"/>
    <row r="63" ht="10.5" customHeight="1" x14ac:dyDescent="0.15"/>
    <row r="64" ht="10.5" customHeight="1" x14ac:dyDescent="0.15"/>
    <row r="65" spans="2:27" ht="10.5" customHeight="1" x14ac:dyDescent="0.15"/>
    <row r="66" spans="2:27" ht="10.5" customHeight="1" x14ac:dyDescent="0.15"/>
    <row r="67" spans="2:27" ht="10.5" customHeight="1" x14ac:dyDescent="0.15"/>
    <row r="68" spans="2:27" ht="10.5" customHeight="1" x14ac:dyDescent="0.15"/>
    <row r="69" spans="2:27" ht="37.5" customHeight="1" x14ac:dyDescent="0.15">
      <c r="B69" s="246" t="str">
        <f>E103</f>
        <v>A断面計(1+2+3+4+8+12)</v>
      </c>
      <c r="C69" s="246"/>
      <c r="D69" s="246"/>
      <c r="E69" s="246"/>
      <c r="F69" s="246"/>
      <c r="G69" s="246"/>
      <c r="H69" s="246"/>
      <c r="I69" s="246"/>
      <c r="J69" s="246" t="str">
        <f>E119</f>
        <v>B断面流入計(4+5+6)</v>
      </c>
      <c r="K69" s="246"/>
      <c r="L69" s="246"/>
      <c r="M69" s="246"/>
      <c r="N69" s="246"/>
      <c r="O69" s="246"/>
      <c r="P69" s="246"/>
      <c r="Q69" s="246"/>
      <c r="R69" s="56"/>
      <c r="S69" s="56"/>
      <c r="T69" s="39"/>
    </row>
    <row r="70" spans="2:27" ht="12" customHeight="1" x14ac:dyDescent="0.15"/>
    <row r="71" spans="2:27" ht="13.5" customHeight="1" x14ac:dyDescent="0.15">
      <c r="B71" s="1"/>
      <c r="C71" s="2"/>
      <c r="D71" s="30" t="s">
        <v>0</v>
      </c>
      <c r="E71" s="52" t="s">
        <v>34</v>
      </c>
      <c r="F71" s="53"/>
      <c r="G71" s="53"/>
      <c r="H71" s="53"/>
      <c r="I71" s="53"/>
      <c r="J71" s="53"/>
      <c r="K71" s="53"/>
      <c r="L71" s="53"/>
      <c r="M71" s="54"/>
      <c r="N71" s="55"/>
      <c r="O71" s="55"/>
      <c r="P71" s="55"/>
      <c r="Q71" s="55"/>
      <c r="R71" s="55"/>
      <c r="S71" s="55"/>
      <c r="T71" s="55"/>
      <c r="U71" s="244"/>
      <c r="V71" s="244"/>
      <c r="W71" s="244"/>
      <c r="X71" s="244"/>
      <c r="Y71" s="244"/>
      <c r="Z71" s="244"/>
      <c r="AA71" s="244"/>
    </row>
    <row r="72" spans="2:27" ht="48" x14ac:dyDescent="0.15">
      <c r="B72" s="3" t="s">
        <v>1</v>
      </c>
      <c r="C72" s="4"/>
      <c r="D72" s="31" t="s">
        <v>2</v>
      </c>
      <c r="E72" s="40" t="s">
        <v>18</v>
      </c>
      <c r="F72" s="11" t="s">
        <v>19</v>
      </c>
      <c r="G72" s="11" t="s">
        <v>20</v>
      </c>
      <c r="H72" s="11" t="s">
        <v>10</v>
      </c>
      <c r="I72" s="11" t="s">
        <v>21</v>
      </c>
      <c r="J72" s="11" t="s">
        <v>22</v>
      </c>
      <c r="K72" s="11" t="s">
        <v>23</v>
      </c>
      <c r="L72" s="11" t="s">
        <v>24</v>
      </c>
      <c r="M72" s="58" t="s">
        <v>25</v>
      </c>
      <c r="N72" s="42"/>
      <c r="O72" s="42"/>
      <c r="P72" s="42"/>
      <c r="Q72" s="42"/>
      <c r="R72" s="42"/>
      <c r="S72" s="42"/>
      <c r="T72" s="57"/>
      <c r="U72" s="57"/>
      <c r="V72" s="57"/>
      <c r="W72" s="42"/>
      <c r="X72" s="42"/>
      <c r="Y72" s="42"/>
      <c r="Z72" s="57"/>
      <c r="AA72" s="57"/>
    </row>
    <row r="73" spans="2:27" ht="13.5" customHeight="1" x14ac:dyDescent="0.15">
      <c r="B73" s="12">
        <v>0.29166666666666669</v>
      </c>
      <c r="C73" s="13" t="s">
        <v>6</v>
      </c>
      <c r="D73" s="14">
        <v>0.33333333333333331</v>
      </c>
      <c r="E73" s="27">
        <v>310</v>
      </c>
      <c r="F73" s="23">
        <v>85</v>
      </c>
      <c r="G73" s="23">
        <v>32</v>
      </c>
      <c r="H73" s="23">
        <v>0</v>
      </c>
      <c r="I73" s="23">
        <f t="shared" ref="I73:I84" si="0">SUM(E73:F73)</f>
        <v>395</v>
      </c>
      <c r="J73" s="23">
        <f t="shared" ref="J73:J84" si="1">SUM(G73:H73)</f>
        <v>32</v>
      </c>
      <c r="K73" s="23">
        <f>SUM(I73,J73)</f>
        <v>427</v>
      </c>
      <c r="L73" s="25">
        <f>IF(K73=0,0,ROUND(J73/K73*100,1))</f>
        <v>7.5</v>
      </c>
      <c r="M73" s="59">
        <f>IF(K73=0,0,ROUND(K73/K$85*100,1))</f>
        <v>11.6</v>
      </c>
      <c r="N73" s="43"/>
      <c r="O73" s="43"/>
      <c r="P73" s="43"/>
      <c r="Q73" s="44"/>
      <c r="R73" s="44"/>
      <c r="S73" s="43"/>
      <c r="T73" s="43"/>
      <c r="U73" s="43"/>
      <c r="V73" s="43"/>
      <c r="W73" s="43"/>
      <c r="X73" s="44"/>
      <c r="Y73" s="44"/>
      <c r="Z73" s="43"/>
      <c r="AA73" s="43"/>
    </row>
    <row r="74" spans="2:27" ht="13.5" customHeight="1" x14ac:dyDescent="0.15">
      <c r="B74" s="15">
        <v>0.33333333333333331</v>
      </c>
      <c r="C74" s="16" t="s">
        <v>6</v>
      </c>
      <c r="D74" s="17">
        <v>0.375</v>
      </c>
      <c r="E74" s="28">
        <v>293</v>
      </c>
      <c r="F74" s="24">
        <v>64</v>
      </c>
      <c r="G74" s="24">
        <v>57</v>
      </c>
      <c r="H74" s="24">
        <v>1</v>
      </c>
      <c r="I74" s="24">
        <f t="shared" si="0"/>
        <v>357</v>
      </c>
      <c r="J74" s="24">
        <f t="shared" si="1"/>
        <v>58</v>
      </c>
      <c r="K74" s="24">
        <f t="shared" ref="K74:K84" si="2">SUM(I74,J74)</f>
        <v>415</v>
      </c>
      <c r="L74" s="26">
        <f t="shared" ref="L74:L84" si="3">IF(K74=0,0,ROUND(J74/K74*100,1))</f>
        <v>14</v>
      </c>
      <c r="M74" s="60">
        <f t="shared" ref="M74:M84" si="4">IF(K74=0,0,ROUND(K74/K$85*100,1))</f>
        <v>11.3</v>
      </c>
      <c r="N74" s="43"/>
      <c r="O74" s="43"/>
      <c r="P74" s="43"/>
      <c r="Q74" s="44"/>
      <c r="R74" s="45"/>
      <c r="S74" s="43"/>
      <c r="T74" s="43"/>
      <c r="U74" s="43"/>
      <c r="V74" s="43"/>
      <c r="W74" s="43"/>
      <c r="X74" s="44"/>
      <c r="Y74" s="45"/>
      <c r="Z74" s="43"/>
      <c r="AA74" s="43"/>
    </row>
    <row r="75" spans="2:27" ht="13.5" customHeight="1" x14ac:dyDescent="0.15">
      <c r="B75" s="15">
        <v>0.375</v>
      </c>
      <c r="C75" s="16" t="s">
        <v>6</v>
      </c>
      <c r="D75" s="17">
        <v>0.41666666666666702</v>
      </c>
      <c r="E75" s="28">
        <v>174</v>
      </c>
      <c r="F75" s="24">
        <v>42</v>
      </c>
      <c r="G75" s="24">
        <v>67</v>
      </c>
      <c r="H75" s="24">
        <v>0</v>
      </c>
      <c r="I75" s="24">
        <f t="shared" si="0"/>
        <v>216</v>
      </c>
      <c r="J75" s="24">
        <f t="shared" si="1"/>
        <v>67</v>
      </c>
      <c r="K75" s="24">
        <f t="shared" si="2"/>
        <v>283</v>
      </c>
      <c r="L75" s="26">
        <f t="shared" si="3"/>
        <v>23.7</v>
      </c>
      <c r="M75" s="60">
        <f t="shared" si="4"/>
        <v>7.7</v>
      </c>
      <c r="N75" s="43"/>
      <c r="O75" s="43"/>
      <c r="P75" s="43"/>
      <c r="Q75" s="44"/>
      <c r="R75" s="45"/>
      <c r="S75" s="43"/>
      <c r="T75" s="43"/>
      <c r="U75" s="43"/>
      <c r="V75" s="43"/>
      <c r="W75" s="43"/>
      <c r="X75" s="44"/>
      <c r="Y75" s="45"/>
      <c r="Z75" s="43"/>
      <c r="AA75" s="43"/>
    </row>
    <row r="76" spans="2:27" ht="13.5" customHeight="1" x14ac:dyDescent="0.15">
      <c r="B76" s="15">
        <v>0.41666666666666702</v>
      </c>
      <c r="C76" s="16" t="s">
        <v>6</v>
      </c>
      <c r="D76" s="17">
        <v>0.45833333333333298</v>
      </c>
      <c r="E76" s="28">
        <v>135</v>
      </c>
      <c r="F76" s="24">
        <v>55</v>
      </c>
      <c r="G76" s="24">
        <v>61</v>
      </c>
      <c r="H76" s="24">
        <v>0</v>
      </c>
      <c r="I76" s="24">
        <f t="shared" si="0"/>
        <v>190</v>
      </c>
      <c r="J76" s="24">
        <f t="shared" si="1"/>
        <v>61</v>
      </c>
      <c r="K76" s="24">
        <f t="shared" si="2"/>
        <v>251</v>
      </c>
      <c r="L76" s="26">
        <f t="shared" si="3"/>
        <v>24.3</v>
      </c>
      <c r="M76" s="60">
        <f t="shared" si="4"/>
        <v>6.8</v>
      </c>
      <c r="N76" s="43"/>
      <c r="O76" s="43"/>
      <c r="P76" s="43"/>
      <c r="Q76" s="44"/>
      <c r="R76" s="45"/>
      <c r="S76" s="43"/>
      <c r="T76" s="43"/>
      <c r="U76" s="43"/>
      <c r="V76" s="43"/>
      <c r="W76" s="43"/>
      <c r="X76" s="44"/>
      <c r="Y76" s="45"/>
      <c r="Z76" s="43"/>
      <c r="AA76" s="43"/>
    </row>
    <row r="77" spans="2:27" ht="13.5" customHeight="1" x14ac:dyDescent="0.15">
      <c r="B77" s="15">
        <v>0.45833333333333398</v>
      </c>
      <c r="C77" s="16" t="s">
        <v>6</v>
      </c>
      <c r="D77" s="17">
        <v>0.5</v>
      </c>
      <c r="E77" s="28">
        <v>110</v>
      </c>
      <c r="F77" s="24">
        <v>51</v>
      </c>
      <c r="G77" s="24">
        <v>45</v>
      </c>
      <c r="H77" s="24">
        <v>1</v>
      </c>
      <c r="I77" s="24">
        <f t="shared" si="0"/>
        <v>161</v>
      </c>
      <c r="J77" s="24">
        <f t="shared" si="1"/>
        <v>46</v>
      </c>
      <c r="K77" s="24">
        <f t="shared" si="2"/>
        <v>207</v>
      </c>
      <c r="L77" s="26">
        <f t="shared" si="3"/>
        <v>22.2</v>
      </c>
      <c r="M77" s="60">
        <f t="shared" si="4"/>
        <v>5.6</v>
      </c>
      <c r="N77" s="43"/>
      <c r="O77" s="43"/>
      <c r="P77" s="43"/>
      <c r="Q77" s="44"/>
      <c r="R77" s="45"/>
      <c r="S77" s="43"/>
      <c r="T77" s="43"/>
      <c r="U77" s="43"/>
      <c r="V77" s="43"/>
      <c r="W77" s="43"/>
      <c r="X77" s="44"/>
      <c r="Y77" s="45"/>
      <c r="Z77" s="43"/>
      <c r="AA77" s="43"/>
    </row>
    <row r="78" spans="2:27" ht="13.5" customHeight="1" x14ac:dyDescent="0.15">
      <c r="B78" s="15">
        <v>0.5</v>
      </c>
      <c r="C78" s="16" t="s">
        <v>6</v>
      </c>
      <c r="D78" s="17">
        <v>0.54166666666666596</v>
      </c>
      <c r="E78" s="28">
        <v>150</v>
      </c>
      <c r="F78" s="24">
        <v>33</v>
      </c>
      <c r="G78" s="24">
        <v>53</v>
      </c>
      <c r="H78" s="24">
        <v>1</v>
      </c>
      <c r="I78" s="24">
        <f t="shared" si="0"/>
        <v>183</v>
      </c>
      <c r="J78" s="24">
        <f t="shared" si="1"/>
        <v>54</v>
      </c>
      <c r="K78" s="24">
        <f t="shared" si="2"/>
        <v>237</v>
      </c>
      <c r="L78" s="26">
        <f t="shared" si="3"/>
        <v>22.8</v>
      </c>
      <c r="M78" s="60">
        <f t="shared" si="4"/>
        <v>6.4</v>
      </c>
      <c r="N78" s="43"/>
      <c r="O78" s="43"/>
      <c r="P78" s="43"/>
      <c r="Q78" s="44"/>
      <c r="R78" s="45"/>
      <c r="S78" s="43"/>
      <c r="T78" s="43"/>
      <c r="U78" s="43"/>
      <c r="V78" s="43"/>
      <c r="W78" s="43"/>
      <c r="X78" s="44"/>
      <c r="Y78" s="45"/>
      <c r="Z78" s="43"/>
      <c r="AA78" s="43"/>
    </row>
    <row r="79" spans="2:27" ht="13.5" customHeight="1" x14ac:dyDescent="0.15">
      <c r="B79" s="15">
        <v>0.54166666666666696</v>
      </c>
      <c r="C79" s="16" t="s">
        <v>6</v>
      </c>
      <c r="D79" s="17">
        <v>0.58333333333333304</v>
      </c>
      <c r="E79" s="28">
        <v>135</v>
      </c>
      <c r="F79" s="24">
        <v>67</v>
      </c>
      <c r="G79" s="24">
        <v>39</v>
      </c>
      <c r="H79" s="24">
        <v>0</v>
      </c>
      <c r="I79" s="24">
        <f t="shared" si="0"/>
        <v>202</v>
      </c>
      <c r="J79" s="24">
        <f t="shared" si="1"/>
        <v>39</v>
      </c>
      <c r="K79" s="24">
        <f t="shared" si="2"/>
        <v>241</v>
      </c>
      <c r="L79" s="26">
        <f t="shared" si="3"/>
        <v>16.2</v>
      </c>
      <c r="M79" s="60">
        <f t="shared" si="4"/>
        <v>6.5</v>
      </c>
      <c r="N79" s="43"/>
      <c r="O79" s="43"/>
      <c r="P79" s="43"/>
      <c r="Q79" s="44"/>
      <c r="R79" s="45"/>
      <c r="S79" s="43"/>
      <c r="T79" s="43"/>
      <c r="U79" s="43"/>
      <c r="V79" s="43"/>
      <c r="W79" s="43"/>
      <c r="X79" s="44"/>
      <c r="Y79" s="45"/>
      <c r="Z79" s="43"/>
      <c r="AA79" s="43"/>
    </row>
    <row r="80" spans="2:27" ht="13.5" customHeight="1" x14ac:dyDescent="0.15">
      <c r="B80" s="15">
        <v>0.58333333333333304</v>
      </c>
      <c r="C80" s="16" t="s">
        <v>6</v>
      </c>
      <c r="D80" s="17">
        <v>0.625</v>
      </c>
      <c r="E80" s="28">
        <v>163</v>
      </c>
      <c r="F80" s="24">
        <v>58</v>
      </c>
      <c r="G80" s="24">
        <v>51</v>
      </c>
      <c r="H80" s="24">
        <v>0</v>
      </c>
      <c r="I80" s="24">
        <f t="shared" si="0"/>
        <v>221</v>
      </c>
      <c r="J80" s="24">
        <f t="shared" si="1"/>
        <v>51</v>
      </c>
      <c r="K80" s="24">
        <f t="shared" si="2"/>
        <v>272</v>
      </c>
      <c r="L80" s="26">
        <f t="shared" si="3"/>
        <v>18.8</v>
      </c>
      <c r="M80" s="60">
        <f t="shared" si="4"/>
        <v>7.4</v>
      </c>
      <c r="N80" s="43"/>
      <c r="O80" s="43"/>
      <c r="P80" s="43"/>
      <c r="Q80" s="44"/>
      <c r="R80" s="45"/>
      <c r="S80" s="43"/>
      <c r="T80" s="43"/>
      <c r="U80" s="43"/>
      <c r="V80" s="43"/>
      <c r="W80" s="43"/>
      <c r="X80" s="44"/>
      <c r="Y80" s="45"/>
      <c r="Z80" s="43"/>
      <c r="AA80" s="43"/>
    </row>
    <row r="81" spans="2:27" ht="13.5" customHeight="1" x14ac:dyDescent="0.15">
      <c r="B81" s="15">
        <v>0.625</v>
      </c>
      <c r="C81" s="16" t="s">
        <v>6</v>
      </c>
      <c r="D81" s="17">
        <v>0.66666666666666596</v>
      </c>
      <c r="E81" s="28">
        <v>169</v>
      </c>
      <c r="F81" s="24">
        <v>54</v>
      </c>
      <c r="G81" s="24">
        <v>52</v>
      </c>
      <c r="H81" s="24">
        <v>0</v>
      </c>
      <c r="I81" s="24">
        <f t="shared" si="0"/>
        <v>223</v>
      </c>
      <c r="J81" s="24">
        <f t="shared" si="1"/>
        <v>52</v>
      </c>
      <c r="K81" s="24">
        <f t="shared" si="2"/>
        <v>275</v>
      </c>
      <c r="L81" s="26">
        <f t="shared" si="3"/>
        <v>18.899999999999999</v>
      </c>
      <c r="M81" s="60">
        <f t="shared" si="4"/>
        <v>7.5</v>
      </c>
      <c r="N81" s="43"/>
      <c r="O81" s="43"/>
      <c r="P81" s="43"/>
      <c r="Q81" s="44"/>
      <c r="R81" s="45"/>
      <c r="S81" s="43"/>
      <c r="T81" s="43"/>
      <c r="U81" s="43"/>
      <c r="V81" s="43"/>
      <c r="W81" s="43"/>
      <c r="X81" s="44"/>
      <c r="Y81" s="45"/>
      <c r="Z81" s="43"/>
      <c r="AA81" s="43"/>
    </row>
    <row r="82" spans="2:27" ht="13.5" customHeight="1" x14ac:dyDescent="0.15">
      <c r="B82" s="15">
        <v>0.66666666666666696</v>
      </c>
      <c r="C82" s="16" t="s">
        <v>6</v>
      </c>
      <c r="D82" s="17">
        <v>0.70833333333333304</v>
      </c>
      <c r="E82" s="28">
        <v>212</v>
      </c>
      <c r="F82" s="24">
        <v>70</v>
      </c>
      <c r="G82" s="24">
        <v>33</v>
      </c>
      <c r="H82" s="24">
        <v>0</v>
      </c>
      <c r="I82" s="24">
        <f t="shared" si="0"/>
        <v>282</v>
      </c>
      <c r="J82" s="24">
        <f t="shared" si="1"/>
        <v>33</v>
      </c>
      <c r="K82" s="24">
        <f t="shared" si="2"/>
        <v>315</v>
      </c>
      <c r="L82" s="26">
        <f t="shared" si="3"/>
        <v>10.5</v>
      </c>
      <c r="M82" s="60">
        <f t="shared" si="4"/>
        <v>8.6</v>
      </c>
      <c r="N82" s="43"/>
      <c r="O82" s="43"/>
      <c r="P82" s="43"/>
      <c r="Q82" s="44"/>
      <c r="R82" s="45"/>
      <c r="S82" s="43"/>
      <c r="T82" s="43"/>
      <c r="U82" s="43"/>
      <c r="V82" s="43"/>
      <c r="W82" s="43"/>
      <c r="X82" s="44"/>
      <c r="Y82" s="45"/>
      <c r="Z82" s="43"/>
      <c r="AA82" s="43"/>
    </row>
    <row r="83" spans="2:27" ht="13.5" customHeight="1" x14ac:dyDescent="0.15">
      <c r="B83" s="15">
        <v>0.70833333333333304</v>
      </c>
      <c r="C83" s="16" t="s">
        <v>6</v>
      </c>
      <c r="D83" s="17">
        <v>0.75</v>
      </c>
      <c r="E83" s="28">
        <v>276</v>
      </c>
      <c r="F83" s="24">
        <v>83</v>
      </c>
      <c r="G83" s="24">
        <v>26</v>
      </c>
      <c r="H83" s="24">
        <v>1</v>
      </c>
      <c r="I83" s="24">
        <f t="shared" si="0"/>
        <v>359</v>
      </c>
      <c r="J83" s="24">
        <f t="shared" si="1"/>
        <v>27</v>
      </c>
      <c r="K83" s="24">
        <f t="shared" si="2"/>
        <v>386</v>
      </c>
      <c r="L83" s="26">
        <f t="shared" si="3"/>
        <v>7</v>
      </c>
      <c r="M83" s="60">
        <f t="shared" si="4"/>
        <v>10.5</v>
      </c>
      <c r="N83" s="43"/>
      <c r="O83" s="43"/>
      <c r="P83" s="43"/>
      <c r="Q83" s="44"/>
      <c r="R83" s="45"/>
      <c r="S83" s="43"/>
      <c r="T83" s="43"/>
      <c r="U83" s="43"/>
      <c r="V83" s="43"/>
      <c r="W83" s="43"/>
      <c r="X83" s="44"/>
      <c r="Y83" s="45"/>
      <c r="Z83" s="43"/>
      <c r="AA83" s="43"/>
    </row>
    <row r="84" spans="2:27" ht="13.5" customHeight="1" thickBot="1" x14ac:dyDescent="0.2">
      <c r="B84" s="15">
        <v>0.75</v>
      </c>
      <c r="C84" s="16" t="s">
        <v>6</v>
      </c>
      <c r="D84" s="17">
        <v>0.79166666666666696</v>
      </c>
      <c r="E84" s="28">
        <v>282</v>
      </c>
      <c r="F84" s="24">
        <v>67</v>
      </c>
      <c r="G84" s="24">
        <v>22</v>
      </c>
      <c r="H84" s="24">
        <v>1</v>
      </c>
      <c r="I84" s="24">
        <f t="shared" si="0"/>
        <v>349</v>
      </c>
      <c r="J84" s="24">
        <f t="shared" si="1"/>
        <v>23</v>
      </c>
      <c r="K84" s="24">
        <f t="shared" si="2"/>
        <v>372</v>
      </c>
      <c r="L84" s="26">
        <f t="shared" si="3"/>
        <v>6.2</v>
      </c>
      <c r="M84" s="60">
        <f t="shared" si="4"/>
        <v>10.1</v>
      </c>
      <c r="N84" s="43"/>
      <c r="O84" s="43"/>
      <c r="P84" s="43"/>
      <c r="Q84" s="44"/>
      <c r="R84" s="45"/>
      <c r="S84" s="43"/>
      <c r="T84" s="43"/>
      <c r="U84" s="43"/>
      <c r="V84" s="43"/>
      <c r="W84" s="43"/>
      <c r="X84" s="44"/>
      <c r="Y84" s="45"/>
      <c r="Z84" s="43"/>
      <c r="AA84" s="43"/>
    </row>
    <row r="85" spans="2:27" ht="14.25" customHeight="1" thickTop="1" x14ac:dyDescent="0.15">
      <c r="B85" s="18"/>
      <c r="C85" s="19" t="s">
        <v>13</v>
      </c>
      <c r="D85" s="20"/>
      <c r="E85" s="29">
        <f t="shared" ref="E85:K85" si="5">SUM(E73:E84)</f>
        <v>2409</v>
      </c>
      <c r="F85" s="5">
        <f t="shared" si="5"/>
        <v>729</v>
      </c>
      <c r="G85" s="5">
        <f t="shared" si="5"/>
        <v>538</v>
      </c>
      <c r="H85" s="5">
        <f t="shared" si="5"/>
        <v>5</v>
      </c>
      <c r="I85" s="5">
        <f t="shared" si="5"/>
        <v>3138</v>
      </c>
      <c r="J85" s="5">
        <f t="shared" si="5"/>
        <v>543</v>
      </c>
      <c r="K85" s="5">
        <f t="shared" si="5"/>
        <v>3681</v>
      </c>
      <c r="L85" s="51">
        <f>IF(K85=0,0,ROUND(J85/K85*100,1))</f>
        <v>14.8</v>
      </c>
      <c r="M85" s="61">
        <f>IF(K85=0,0,ROUND(K85/K$85*100,1))</f>
        <v>100</v>
      </c>
      <c r="N85" s="7"/>
      <c r="O85" s="7"/>
      <c r="P85" s="7"/>
      <c r="Q85" s="45"/>
      <c r="R85" s="45"/>
      <c r="S85" s="7"/>
      <c r="T85" s="7"/>
      <c r="U85" s="7"/>
      <c r="V85" s="7"/>
      <c r="W85" s="7"/>
      <c r="X85" s="46"/>
      <c r="Y85" s="47"/>
      <c r="Z85" s="7"/>
      <c r="AA85" s="7"/>
    </row>
    <row r="86" spans="2:27" x14ac:dyDescent="0.15">
      <c r="B86" s="21"/>
      <c r="C86" s="22"/>
      <c r="D86" s="22"/>
    </row>
    <row r="87" spans="2:27" ht="13.5" customHeight="1" x14ac:dyDescent="0.15">
      <c r="B87" s="1"/>
      <c r="C87" s="2"/>
      <c r="D87" s="30" t="s">
        <v>0</v>
      </c>
      <c r="E87" s="52" t="s">
        <v>35</v>
      </c>
      <c r="F87" s="53"/>
      <c r="G87" s="53"/>
      <c r="H87" s="53"/>
      <c r="I87" s="53"/>
      <c r="J87" s="53"/>
      <c r="K87" s="53"/>
      <c r="L87" s="53"/>
      <c r="M87" s="54"/>
      <c r="N87" s="55"/>
      <c r="O87" s="55"/>
      <c r="P87" s="55"/>
      <c r="Q87" s="55"/>
      <c r="R87" s="55"/>
      <c r="S87" s="55"/>
      <c r="T87" s="55"/>
      <c r="U87" s="244"/>
      <c r="V87" s="244"/>
      <c r="W87" s="244"/>
      <c r="X87" s="244"/>
      <c r="Y87" s="244"/>
      <c r="Z87" s="244"/>
      <c r="AA87" s="244"/>
    </row>
    <row r="88" spans="2:27" ht="48" x14ac:dyDescent="0.15">
      <c r="B88" s="3" t="s">
        <v>1</v>
      </c>
      <c r="C88" s="4"/>
      <c r="D88" s="31" t="s">
        <v>2</v>
      </c>
      <c r="E88" s="40" t="s">
        <v>18</v>
      </c>
      <c r="F88" s="11" t="s">
        <v>19</v>
      </c>
      <c r="G88" s="11" t="s">
        <v>20</v>
      </c>
      <c r="H88" s="11" t="s">
        <v>10</v>
      </c>
      <c r="I88" s="11" t="s">
        <v>21</v>
      </c>
      <c r="J88" s="11" t="s">
        <v>22</v>
      </c>
      <c r="K88" s="11" t="s">
        <v>23</v>
      </c>
      <c r="L88" s="11" t="s">
        <v>24</v>
      </c>
      <c r="M88" s="58" t="s">
        <v>25</v>
      </c>
      <c r="N88" s="42"/>
      <c r="O88" s="42"/>
      <c r="P88" s="42"/>
      <c r="Q88" s="42"/>
      <c r="R88" s="42"/>
      <c r="S88" s="42"/>
      <c r="T88" s="57"/>
      <c r="U88" s="57"/>
      <c r="V88" s="57"/>
      <c r="W88" s="42"/>
      <c r="X88" s="42"/>
      <c r="Y88" s="42"/>
      <c r="Z88" s="57"/>
      <c r="AA88" s="57"/>
    </row>
    <row r="89" spans="2:27" ht="13.5" customHeight="1" x14ac:dyDescent="0.15">
      <c r="B89" s="12">
        <v>0.29166666666666669</v>
      </c>
      <c r="C89" s="13" t="s">
        <v>6</v>
      </c>
      <c r="D89" s="14">
        <v>0.33333333333333331</v>
      </c>
      <c r="E89" s="27">
        <v>368</v>
      </c>
      <c r="F89" s="23">
        <v>79</v>
      </c>
      <c r="G89" s="23">
        <v>41</v>
      </c>
      <c r="H89" s="23">
        <v>1</v>
      </c>
      <c r="I89" s="23">
        <f t="shared" ref="I89:I100" si="6">SUM(E89:F89)</f>
        <v>447</v>
      </c>
      <c r="J89" s="23">
        <f t="shared" ref="J89:J100" si="7">SUM(G89:H89)</f>
        <v>42</v>
      </c>
      <c r="K89" s="23">
        <f>SUM(I89,J89)</f>
        <v>489</v>
      </c>
      <c r="L89" s="25">
        <f>IF(K89=0,0,ROUND(J89/K89*100,1))</f>
        <v>8.6</v>
      </c>
      <c r="M89" s="59">
        <f>IF(K89=0,0,ROUND(K89/K$101*100,1))</f>
        <v>11.6</v>
      </c>
      <c r="N89" s="43"/>
      <c r="O89" s="43"/>
      <c r="P89" s="43"/>
      <c r="Q89" s="44"/>
      <c r="R89" s="44"/>
      <c r="S89" s="43"/>
      <c r="T89" s="43"/>
      <c r="U89" s="43"/>
      <c r="V89" s="43"/>
      <c r="W89" s="43"/>
      <c r="X89" s="44"/>
      <c r="Y89" s="44"/>
      <c r="Z89" s="43"/>
      <c r="AA89" s="43"/>
    </row>
    <row r="90" spans="2:27" ht="13.5" customHeight="1" x14ac:dyDescent="0.15">
      <c r="B90" s="15">
        <v>0.33333333333333331</v>
      </c>
      <c r="C90" s="16" t="s">
        <v>6</v>
      </c>
      <c r="D90" s="17">
        <v>0.375</v>
      </c>
      <c r="E90" s="28">
        <v>334</v>
      </c>
      <c r="F90" s="24">
        <v>97</v>
      </c>
      <c r="G90" s="24">
        <v>37</v>
      </c>
      <c r="H90" s="24">
        <v>2</v>
      </c>
      <c r="I90" s="24">
        <f t="shared" si="6"/>
        <v>431</v>
      </c>
      <c r="J90" s="24">
        <f t="shared" si="7"/>
        <v>39</v>
      </c>
      <c r="K90" s="24">
        <f t="shared" ref="K90:K100" si="8">SUM(I90,J90)</f>
        <v>470</v>
      </c>
      <c r="L90" s="26">
        <f t="shared" ref="L90:L101" si="9">IF(K90=0,0,ROUND(J90/K90*100,1))</f>
        <v>8.3000000000000007</v>
      </c>
      <c r="M90" s="60">
        <f t="shared" ref="M90:M101" si="10">IF(K90=0,0,ROUND(K90/K$101*100,1))</f>
        <v>11.1</v>
      </c>
      <c r="N90" s="43"/>
      <c r="O90" s="43"/>
      <c r="P90" s="43"/>
      <c r="Q90" s="44"/>
      <c r="R90" s="45"/>
      <c r="S90" s="43"/>
      <c r="T90" s="43"/>
      <c r="U90" s="43"/>
      <c r="V90" s="43"/>
      <c r="W90" s="43"/>
      <c r="X90" s="44"/>
      <c r="Y90" s="45"/>
      <c r="Z90" s="43"/>
      <c r="AA90" s="43"/>
    </row>
    <row r="91" spans="2:27" ht="13.5" customHeight="1" x14ac:dyDescent="0.15">
      <c r="B91" s="15">
        <v>0.375</v>
      </c>
      <c r="C91" s="16" t="s">
        <v>6</v>
      </c>
      <c r="D91" s="17">
        <v>0.41666666666666702</v>
      </c>
      <c r="E91" s="28">
        <v>215</v>
      </c>
      <c r="F91" s="24">
        <v>62</v>
      </c>
      <c r="G91" s="24">
        <v>77</v>
      </c>
      <c r="H91" s="24">
        <v>3</v>
      </c>
      <c r="I91" s="24">
        <f t="shared" si="6"/>
        <v>277</v>
      </c>
      <c r="J91" s="24">
        <f t="shared" si="7"/>
        <v>80</v>
      </c>
      <c r="K91" s="24">
        <f t="shared" si="8"/>
        <v>357</v>
      </c>
      <c r="L91" s="26">
        <f t="shared" si="9"/>
        <v>22.4</v>
      </c>
      <c r="M91" s="60">
        <f t="shared" si="10"/>
        <v>8.5</v>
      </c>
      <c r="N91" s="43"/>
      <c r="O91" s="43"/>
      <c r="P91" s="43"/>
      <c r="Q91" s="44"/>
      <c r="R91" s="45"/>
      <c r="S91" s="43"/>
      <c r="T91" s="43"/>
      <c r="U91" s="43"/>
      <c r="V91" s="43"/>
      <c r="W91" s="43"/>
      <c r="X91" s="44"/>
      <c r="Y91" s="45"/>
      <c r="Z91" s="43"/>
      <c r="AA91" s="43"/>
    </row>
    <row r="92" spans="2:27" ht="13.5" customHeight="1" x14ac:dyDescent="0.15">
      <c r="B92" s="15">
        <v>0.41666666666666702</v>
      </c>
      <c r="C92" s="16" t="s">
        <v>6</v>
      </c>
      <c r="D92" s="17">
        <v>0.45833333333333298</v>
      </c>
      <c r="E92" s="28">
        <v>183</v>
      </c>
      <c r="F92" s="24">
        <v>70</v>
      </c>
      <c r="G92" s="24">
        <v>83</v>
      </c>
      <c r="H92" s="24">
        <v>2</v>
      </c>
      <c r="I92" s="24">
        <f t="shared" si="6"/>
        <v>253</v>
      </c>
      <c r="J92" s="24">
        <f t="shared" si="7"/>
        <v>85</v>
      </c>
      <c r="K92" s="24">
        <f t="shared" si="8"/>
        <v>338</v>
      </c>
      <c r="L92" s="26">
        <f t="shared" si="9"/>
        <v>25.1</v>
      </c>
      <c r="M92" s="60">
        <f t="shared" si="10"/>
        <v>8</v>
      </c>
      <c r="N92" s="43"/>
      <c r="O92" s="43"/>
      <c r="P92" s="43"/>
      <c r="Q92" s="44"/>
      <c r="R92" s="45"/>
      <c r="S92" s="43"/>
      <c r="T92" s="43"/>
      <c r="U92" s="43"/>
      <c r="V92" s="43"/>
      <c r="W92" s="43"/>
      <c r="X92" s="44"/>
      <c r="Y92" s="45"/>
      <c r="Z92" s="43"/>
      <c r="AA92" s="43"/>
    </row>
    <row r="93" spans="2:27" ht="13.5" customHeight="1" x14ac:dyDescent="0.15">
      <c r="B93" s="15">
        <v>0.45833333333333398</v>
      </c>
      <c r="C93" s="16" t="s">
        <v>6</v>
      </c>
      <c r="D93" s="17">
        <v>0.5</v>
      </c>
      <c r="E93" s="28">
        <v>147</v>
      </c>
      <c r="F93" s="24">
        <v>47</v>
      </c>
      <c r="G93" s="24">
        <v>56</v>
      </c>
      <c r="H93" s="24">
        <v>0</v>
      </c>
      <c r="I93" s="24">
        <f t="shared" si="6"/>
        <v>194</v>
      </c>
      <c r="J93" s="24">
        <f t="shared" si="7"/>
        <v>56</v>
      </c>
      <c r="K93" s="24">
        <f t="shared" si="8"/>
        <v>250</v>
      </c>
      <c r="L93" s="26">
        <f t="shared" si="9"/>
        <v>22.4</v>
      </c>
      <c r="M93" s="60">
        <f t="shared" si="10"/>
        <v>5.9</v>
      </c>
      <c r="N93" s="43"/>
      <c r="O93" s="43"/>
      <c r="P93" s="43"/>
      <c r="Q93" s="44"/>
      <c r="R93" s="45"/>
      <c r="S93" s="43"/>
      <c r="T93" s="43"/>
      <c r="U93" s="43"/>
      <c r="V93" s="43"/>
      <c r="W93" s="43"/>
      <c r="X93" s="44"/>
      <c r="Y93" s="45"/>
      <c r="Z93" s="43"/>
      <c r="AA93" s="43"/>
    </row>
    <row r="94" spans="2:27" ht="13.5" customHeight="1" x14ac:dyDescent="0.15">
      <c r="B94" s="15">
        <v>0.5</v>
      </c>
      <c r="C94" s="16" t="s">
        <v>6</v>
      </c>
      <c r="D94" s="17">
        <v>0.54166666666666596</v>
      </c>
      <c r="E94" s="28">
        <v>157</v>
      </c>
      <c r="F94" s="24">
        <v>48</v>
      </c>
      <c r="G94" s="24">
        <v>42</v>
      </c>
      <c r="H94" s="24">
        <v>0</v>
      </c>
      <c r="I94" s="24">
        <f t="shared" si="6"/>
        <v>205</v>
      </c>
      <c r="J94" s="24">
        <f t="shared" si="7"/>
        <v>42</v>
      </c>
      <c r="K94" s="24">
        <f t="shared" si="8"/>
        <v>247</v>
      </c>
      <c r="L94" s="26">
        <f t="shared" si="9"/>
        <v>17</v>
      </c>
      <c r="M94" s="60">
        <f t="shared" si="10"/>
        <v>5.9</v>
      </c>
      <c r="N94" s="43"/>
      <c r="O94" s="43"/>
      <c r="P94" s="43"/>
      <c r="Q94" s="44"/>
      <c r="R94" s="45"/>
      <c r="S94" s="43"/>
      <c r="T94" s="43"/>
      <c r="U94" s="43"/>
      <c r="V94" s="43"/>
      <c r="W94" s="43"/>
      <c r="X94" s="44"/>
      <c r="Y94" s="45"/>
      <c r="Z94" s="43"/>
      <c r="AA94" s="43"/>
    </row>
    <row r="95" spans="2:27" ht="13.5" customHeight="1" x14ac:dyDescent="0.15">
      <c r="B95" s="15">
        <v>0.54166666666666696</v>
      </c>
      <c r="C95" s="16" t="s">
        <v>6</v>
      </c>
      <c r="D95" s="17">
        <v>0.58333333333333304</v>
      </c>
      <c r="E95" s="28">
        <v>159</v>
      </c>
      <c r="F95" s="24">
        <v>40</v>
      </c>
      <c r="G95" s="24">
        <v>48</v>
      </c>
      <c r="H95" s="24">
        <v>1</v>
      </c>
      <c r="I95" s="24">
        <f t="shared" si="6"/>
        <v>199</v>
      </c>
      <c r="J95" s="24">
        <f t="shared" si="7"/>
        <v>49</v>
      </c>
      <c r="K95" s="24">
        <f t="shared" si="8"/>
        <v>248</v>
      </c>
      <c r="L95" s="26">
        <f t="shared" si="9"/>
        <v>19.8</v>
      </c>
      <c r="M95" s="60">
        <f t="shared" si="10"/>
        <v>5.9</v>
      </c>
      <c r="N95" s="43"/>
      <c r="O95" s="43"/>
      <c r="P95" s="43"/>
      <c r="Q95" s="44"/>
      <c r="R95" s="45"/>
      <c r="S95" s="43"/>
      <c r="T95" s="43"/>
      <c r="U95" s="43"/>
      <c r="V95" s="43"/>
      <c r="W95" s="43"/>
      <c r="X95" s="44"/>
      <c r="Y95" s="45"/>
      <c r="Z95" s="43"/>
      <c r="AA95" s="43"/>
    </row>
    <row r="96" spans="2:27" ht="13.5" customHeight="1" x14ac:dyDescent="0.15">
      <c r="B96" s="15">
        <v>0.58333333333333304</v>
      </c>
      <c r="C96" s="16" t="s">
        <v>6</v>
      </c>
      <c r="D96" s="17">
        <v>0.625</v>
      </c>
      <c r="E96" s="28">
        <v>170</v>
      </c>
      <c r="F96" s="24">
        <v>76</v>
      </c>
      <c r="G96" s="24">
        <v>68</v>
      </c>
      <c r="H96" s="24">
        <v>2</v>
      </c>
      <c r="I96" s="24">
        <f t="shared" si="6"/>
        <v>246</v>
      </c>
      <c r="J96" s="24">
        <f t="shared" si="7"/>
        <v>70</v>
      </c>
      <c r="K96" s="24">
        <f t="shared" si="8"/>
        <v>316</v>
      </c>
      <c r="L96" s="26">
        <f t="shared" si="9"/>
        <v>22.2</v>
      </c>
      <c r="M96" s="60">
        <f t="shared" si="10"/>
        <v>7.5</v>
      </c>
      <c r="N96" s="43"/>
      <c r="O96" s="43"/>
      <c r="P96" s="43"/>
      <c r="Q96" s="44"/>
      <c r="R96" s="45"/>
      <c r="S96" s="43"/>
      <c r="T96" s="43"/>
      <c r="U96" s="43"/>
      <c r="V96" s="43"/>
      <c r="W96" s="43"/>
      <c r="X96" s="44"/>
      <c r="Y96" s="45"/>
      <c r="Z96" s="43"/>
      <c r="AA96" s="43"/>
    </row>
    <row r="97" spans="2:27" ht="13.5" customHeight="1" x14ac:dyDescent="0.15">
      <c r="B97" s="15">
        <v>0.625</v>
      </c>
      <c r="C97" s="16" t="s">
        <v>6</v>
      </c>
      <c r="D97" s="17">
        <v>0.66666666666666596</v>
      </c>
      <c r="E97" s="28">
        <v>226</v>
      </c>
      <c r="F97" s="24">
        <v>73</v>
      </c>
      <c r="G97" s="24">
        <v>52</v>
      </c>
      <c r="H97" s="24">
        <v>0</v>
      </c>
      <c r="I97" s="24">
        <f t="shared" si="6"/>
        <v>299</v>
      </c>
      <c r="J97" s="24">
        <f t="shared" si="7"/>
        <v>52</v>
      </c>
      <c r="K97" s="24">
        <f t="shared" si="8"/>
        <v>351</v>
      </c>
      <c r="L97" s="26">
        <f t="shared" si="9"/>
        <v>14.8</v>
      </c>
      <c r="M97" s="60">
        <f t="shared" si="10"/>
        <v>8.3000000000000007</v>
      </c>
      <c r="N97" s="43"/>
      <c r="O97" s="43"/>
      <c r="P97" s="43"/>
      <c r="Q97" s="44"/>
      <c r="R97" s="45"/>
      <c r="S97" s="43"/>
      <c r="T97" s="43"/>
      <c r="U97" s="43"/>
      <c r="V97" s="43"/>
      <c r="W97" s="43"/>
      <c r="X97" s="44"/>
      <c r="Y97" s="45"/>
      <c r="Z97" s="43"/>
      <c r="AA97" s="43"/>
    </row>
    <row r="98" spans="2:27" ht="13.5" customHeight="1" x14ac:dyDescent="0.15">
      <c r="B98" s="15">
        <v>0.66666666666666696</v>
      </c>
      <c r="C98" s="16" t="s">
        <v>6</v>
      </c>
      <c r="D98" s="17">
        <v>0.70833333333333304</v>
      </c>
      <c r="E98" s="28">
        <v>258</v>
      </c>
      <c r="F98" s="24">
        <v>98</v>
      </c>
      <c r="G98" s="24">
        <v>71</v>
      </c>
      <c r="H98" s="24">
        <v>1</v>
      </c>
      <c r="I98" s="24">
        <f t="shared" si="6"/>
        <v>356</v>
      </c>
      <c r="J98" s="24">
        <f t="shared" si="7"/>
        <v>72</v>
      </c>
      <c r="K98" s="24">
        <f t="shared" si="8"/>
        <v>428</v>
      </c>
      <c r="L98" s="26">
        <f t="shared" si="9"/>
        <v>16.8</v>
      </c>
      <c r="M98" s="60">
        <f t="shared" si="10"/>
        <v>10.1</v>
      </c>
      <c r="N98" s="43"/>
      <c r="O98" s="43"/>
      <c r="P98" s="43"/>
      <c r="Q98" s="44"/>
      <c r="R98" s="45"/>
      <c r="S98" s="43"/>
      <c r="T98" s="43"/>
      <c r="U98" s="43"/>
      <c r="V98" s="43"/>
      <c r="W98" s="43"/>
      <c r="X98" s="44"/>
      <c r="Y98" s="45"/>
      <c r="Z98" s="43"/>
      <c r="AA98" s="43"/>
    </row>
    <row r="99" spans="2:27" ht="13.5" customHeight="1" x14ac:dyDescent="0.15">
      <c r="B99" s="15">
        <v>0.70833333333333304</v>
      </c>
      <c r="C99" s="16" t="s">
        <v>6</v>
      </c>
      <c r="D99" s="17">
        <v>0.75</v>
      </c>
      <c r="E99" s="28">
        <v>262</v>
      </c>
      <c r="F99" s="24">
        <v>73</v>
      </c>
      <c r="G99" s="24">
        <v>43</v>
      </c>
      <c r="H99" s="24">
        <v>1</v>
      </c>
      <c r="I99" s="24">
        <f t="shared" si="6"/>
        <v>335</v>
      </c>
      <c r="J99" s="24">
        <f t="shared" si="7"/>
        <v>44</v>
      </c>
      <c r="K99" s="24">
        <f t="shared" si="8"/>
        <v>379</v>
      </c>
      <c r="L99" s="26">
        <f t="shared" si="9"/>
        <v>11.6</v>
      </c>
      <c r="M99" s="60">
        <f t="shared" si="10"/>
        <v>9</v>
      </c>
      <c r="N99" s="43"/>
      <c r="O99" s="43"/>
      <c r="P99" s="43"/>
      <c r="Q99" s="44"/>
      <c r="R99" s="45"/>
      <c r="S99" s="43"/>
      <c r="T99" s="43"/>
      <c r="U99" s="43"/>
      <c r="V99" s="43"/>
      <c r="W99" s="43"/>
      <c r="X99" s="44"/>
      <c r="Y99" s="45"/>
      <c r="Z99" s="43"/>
      <c r="AA99" s="43"/>
    </row>
    <row r="100" spans="2:27" ht="13.5" customHeight="1" thickBot="1" x14ac:dyDescent="0.2">
      <c r="B100" s="15">
        <v>0.75</v>
      </c>
      <c r="C100" s="16" t="s">
        <v>6</v>
      </c>
      <c r="D100" s="17">
        <v>0.79166666666666696</v>
      </c>
      <c r="E100" s="28">
        <v>272</v>
      </c>
      <c r="F100" s="24">
        <v>49</v>
      </c>
      <c r="G100" s="24">
        <v>25</v>
      </c>
      <c r="H100" s="24">
        <v>0</v>
      </c>
      <c r="I100" s="24">
        <f t="shared" si="6"/>
        <v>321</v>
      </c>
      <c r="J100" s="24">
        <f t="shared" si="7"/>
        <v>25</v>
      </c>
      <c r="K100" s="24">
        <f t="shared" si="8"/>
        <v>346</v>
      </c>
      <c r="L100" s="26">
        <f t="shared" si="9"/>
        <v>7.2</v>
      </c>
      <c r="M100" s="60">
        <f t="shared" si="10"/>
        <v>8.1999999999999993</v>
      </c>
      <c r="N100" s="43"/>
      <c r="O100" s="43"/>
      <c r="P100" s="43"/>
      <c r="Q100" s="44"/>
      <c r="R100" s="45"/>
      <c r="S100" s="43"/>
      <c r="T100" s="43"/>
      <c r="U100" s="43"/>
      <c r="V100" s="43"/>
      <c r="W100" s="43"/>
      <c r="X100" s="44"/>
      <c r="Y100" s="45"/>
      <c r="Z100" s="43"/>
      <c r="AA100" s="43"/>
    </row>
    <row r="101" spans="2:27" ht="14.25" customHeight="1" thickTop="1" x14ac:dyDescent="0.15">
      <c r="B101" s="18"/>
      <c r="C101" s="19" t="s">
        <v>13</v>
      </c>
      <c r="D101" s="20"/>
      <c r="E101" s="29">
        <f t="shared" ref="E101:K101" si="11">SUM(E89:E100)</f>
        <v>2751</v>
      </c>
      <c r="F101" s="5">
        <f t="shared" si="11"/>
        <v>812</v>
      </c>
      <c r="G101" s="5">
        <f t="shared" si="11"/>
        <v>643</v>
      </c>
      <c r="H101" s="5">
        <f t="shared" si="11"/>
        <v>13</v>
      </c>
      <c r="I101" s="5">
        <f t="shared" si="11"/>
        <v>3563</v>
      </c>
      <c r="J101" s="5">
        <f t="shared" si="11"/>
        <v>656</v>
      </c>
      <c r="K101" s="5">
        <f t="shared" si="11"/>
        <v>4219</v>
      </c>
      <c r="L101" s="51">
        <f t="shared" si="9"/>
        <v>15.5</v>
      </c>
      <c r="M101" s="61">
        <f t="shared" si="10"/>
        <v>100</v>
      </c>
      <c r="N101" s="7"/>
      <c r="O101" s="7"/>
      <c r="P101" s="7"/>
      <c r="Q101" s="45"/>
      <c r="R101" s="45"/>
      <c r="S101" s="7"/>
      <c r="T101" s="7"/>
      <c r="U101" s="7"/>
      <c r="V101" s="7"/>
      <c r="W101" s="7"/>
      <c r="X101" s="46"/>
      <c r="Y101" s="47"/>
      <c r="Z101" s="7"/>
      <c r="AA101" s="7"/>
    </row>
    <row r="103" spans="2:27" ht="13.5" customHeight="1" x14ac:dyDescent="0.15">
      <c r="B103" s="1"/>
      <c r="C103" s="2"/>
      <c r="D103" s="30" t="s">
        <v>0</v>
      </c>
      <c r="E103" s="52" t="s">
        <v>33</v>
      </c>
      <c r="F103" s="53"/>
      <c r="G103" s="53"/>
      <c r="H103" s="53"/>
      <c r="I103" s="53"/>
      <c r="J103" s="53"/>
      <c r="K103" s="53"/>
      <c r="L103" s="53"/>
      <c r="M103" s="54"/>
      <c r="N103" s="55"/>
      <c r="O103" s="55"/>
      <c r="P103" s="55"/>
      <c r="Q103" s="55"/>
      <c r="R103" s="55"/>
      <c r="S103" s="55"/>
      <c r="T103" s="55"/>
      <c r="U103" s="244"/>
      <c r="V103" s="244"/>
      <c r="W103" s="244"/>
      <c r="X103" s="244"/>
      <c r="Y103" s="244"/>
      <c r="Z103" s="244"/>
      <c r="AA103" s="244"/>
    </row>
    <row r="104" spans="2:27" ht="48" x14ac:dyDescent="0.15">
      <c r="B104" s="3" t="s">
        <v>1</v>
      </c>
      <c r="C104" s="4"/>
      <c r="D104" s="31" t="s">
        <v>2</v>
      </c>
      <c r="E104" s="40" t="s">
        <v>18</v>
      </c>
      <c r="F104" s="11" t="s">
        <v>19</v>
      </c>
      <c r="G104" s="11" t="s">
        <v>20</v>
      </c>
      <c r="H104" s="11" t="s">
        <v>10</v>
      </c>
      <c r="I104" s="11" t="s">
        <v>21</v>
      </c>
      <c r="J104" s="11" t="s">
        <v>22</v>
      </c>
      <c r="K104" s="11" t="s">
        <v>23</v>
      </c>
      <c r="L104" s="11" t="s">
        <v>24</v>
      </c>
      <c r="M104" s="58" t="s">
        <v>25</v>
      </c>
      <c r="N104" s="42"/>
      <c r="O104" s="42"/>
      <c r="P104" s="42"/>
      <c r="Q104" s="42"/>
      <c r="R104" s="42"/>
      <c r="S104" s="42"/>
      <c r="T104" s="57"/>
      <c r="U104" s="57"/>
      <c r="V104" s="57"/>
      <c r="W104" s="42"/>
      <c r="X104" s="42"/>
      <c r="Y104" s="42"/>
      <c r="Z104" s="57"/>
      <c r="AA104" s="57"/>
    </row>
    <row r="105" spans="2:27" ht="13.5" customHeight="1" x14ac:dyDescent="0.15">
      <c r="B105" s="12">
        <v>0.29166666666666669</v>
      </c>
      <c r="C105" s="13" t="s">
        <v>6</v>
      </c>
      <c r="D105" s="14">
        <v>0.33333333333333331</v>
      </c>
      <c r="E105" s="27">
        <v>678</v>
      </c>
      <c r="F105" s="23">
        <v>164</v>
      </c>
      <c r="G105" s="23">
        <v>73</v>
      </c>
      <c r="H105" s="23">
        <v>1</v>
      </c>
      <c r="I105" s="23">
        <f t="shared" ref="I105:I116" si="12">SUM(E105:F105)</f>
        <v>842</v>
      </c>
      <c r="J105" s="23">
        <f t="shared" ref="J105:J116" si="13">SUM(G105:H105)</f>
        <v>74</v>
      </c>
      <c r="K105" s="23">
        <f>SUM(I105,J105)</f>
        <v>916</v>
      </c>
      <c r="L105" s="25">
        <f t="shared" ref="L105:L117" si="14">IF(K105=0,0,ROUND(J105/K105*100,1))</f>
        <v>8.1</v>
      </c>
      <c r="M105" s="59">
        <f>IF(K105=0,0,ROUND(K105/K$117*100,1))</f>
        <v>11.6</v>
      </c>
      <c r="N105" s="43"/>
      <c r="O105" s="43"/>
      <c r="P105" s="43"/>
      <c r="Q105" s="44"/>
      <c r="R105" s="44"/>
      <c r="S105" s="43"/>
      <c r="T105" s="43"/>
      <c r="U105" s="43"/>
      <c r="V105" s="43"/>
      <c r="W105" s="43"/>
      <c r="X105" s="44"/>
      <c r="Y105" s="44"/>
      <c r="Z105" s="43"/>
      <c r="AA105" s="43"/>
    </row>
    <row r="106" spans="2:27" ht="13.5" customHeight="1" x14ac:dyDescent="0.15">
      <c r="B106" s="15">
        <v>0.33333333333333331</v>
      </c>
      <c r="C106" s="16" t="s">
        <v>6</v>
      </c>
      <c r="D106" s="17">
        <v>0.375</v>
      </c>
      <c r="E106" s="28">
        <v>627</v>
      </c>
      <c r="F106" s="24">
        <v>161</v>
      </c>
      <c r="G106" s="24">
        <v>94</v>
      </c>
      <c r="H106" s="24">
        <v>3</v>
      </c>
      <c r="I106" s="24">
        <f t="shared" si="12"/>
        <v>788</v>
      </c>
      <c r="J106" s="24">
        <f t="shared" si="13"/>
        <v>97</v>
      </c>
      <c r="K106" s="24">
        <f t="shared" ref="K106:K116" si="15">SUM(I106,J106)</f>
        <v>885</v>
      </c>
      <c r="L106" s="26">
        <f t="shared" si="14"/>
        <v>11</v>
      </c>
      <c r="M106" s="60">
        <f t="shared" ref="M106:M117" si="16">IF(K106=0,0,ROUND(K106/K$117*100,1))</f>
        <v>11.2</v>
      </c>
      <c r="N106" s="43"/>
      <c r="O106" s="43"/>
      <c r="P106" s="43"/>
      <c r="Q106" s="44"/>
      <c r="R106" s="45"/>
      <c r="S106" s="43"/>
      <c r="T106" s="43"/>
      <c r="U106" s="43"/>
      <c r="V106" s="43"/>
      <c r="W106" s="43"/>
      <c r="X106" s="44"/>
      <c r="Y106" s="45"/>
      <c r="Z106" s="43"/>
      <c r="AA106" s="43"/>
    </row>
    <row r="107" spans="2:27" ht="13.5" customHeight="1" x14ac:dyDescent="0.15">
      <c r="B107" s="15">
        <v>0.375</v>
      </c>
      <c r="C107" s="16" t="s">
        <v>6</v>
      </c>
      <c r="D107" s="17">
        <v>0.41666666666666702</v>
      </c>
      <c r="E107" s="28">
        <v>389</v>
      </c>
      <c r="F107" s="24">
        <v>104</v>
      </c>
      <c r="G107" s="24">
        <v>144</v>
      </c>
      <c r="H107" s="24">
        <v>3</v>
      </c>
      <c r="I107" s="24">
        <f t="shared" si="12"/>
        <v>493</v>
      </c>
      <c r="J107" s="24">
        <f t="shared" si="13"/>
        <v>147</v>
      </c>
      <c r="K107" s="24">
        <f t="shared" si="15"/>
        <v>640</v>
      </c>
      <c r="L107" s="26">
        <f t="shared" si="14"/>
        <v>23</v>
      </c>
      <c r="M107" s="60">
        <f t="shared" si="16"/>
        <v>8.1</v>
      </c>
      <c r="N107" s="43"/>
      <c r="O107" s="43"/>
      <c r="P107" s="43"/>
      <c r="Q107" s="44"/>
      <c r="R107" s="45"/>
      <c r="S107" s="43"/>
      <c r="T107" s="43"/>
      <c r="U107" s="43"/>
      <c r="V107" s="43"/>
      <c r="W107" s="43"/>
      <c r="X107" s="44"/>
      <c r="Y107" s="45"/>
      <c r="Z107" s="43"/>
      <c r="AA107" s="43"/>
    </row>
    <row r="108" spans="2:27" ht="13.5" customHeight="1" x14ac:dyDescent="0.15">
      <c r="B108" s="15">
        <v>0.41666666666666702</v>
      </c>
      <c r="C108" s="16" t="s">
        <v>6</v>
      </c>
      <c r="D108" s="17">
        <v>0.45833333333333298</v>
      </c>
      <c r="E108" s="28">
        <v>318</v>
      </c>
      <c r="F108" s="24">
        <v>125</v>
      </c>
      <c r="G108" s="24">
        <v>144</v>
      </c>
      <c r="H108" s="24">
        <v>2</v>
      </c>
      <c r="I108" s="24">
        <f t="shared" si="12"/>
        <v>443</v>
      </c>
      <c r="J108" s="24">
        <f t="shared" si="13"/>
        <v>146</v>
      </c>
      <c r="K108" s="24">
        <f t="shared" si="15"/>
        <v>589</v>
      </c>
      <c r="L108" s="26">
        <f t="shared" si="14"/>
        <v>24.8</v>
      </c>
      <c r="M108" s="60">
        <f t="shared" si="16"/>
        <v>7.5</v>
      </c>
      <c r="N108" s="43"/>
      <c r="O108" s="43"/>
      <c r="P108" s="43"/>
      <c r="Q108" s="44"/>
      <c r="R108" s="45"/>
      <c r="S108" s="43"/>
      <c r="T108" s="43"/>
      <c r="U108" s="43"/>
      <c r="V108" s="43"/>
      <c r="W108" s="43"/>
      <c r="X108" s="44"/>
      <c r="Y108" s="45"/>
      <c r="Z108" s="43"/>
      <c r="AA108" s="43"/>
    </row>
    <row r="109" spans="2:27" ht="13.5" customHeight="1" x14ac:dyDescent="0.15">
      <c r="B109" s="15">
        <v>0.45833333333333398</v>
      </c>
      <c r="C109" s="16" t="s">
        <v>6</v>
      </c>
      <c r="D109" s="17">
        <v>0.5</v>
      </c>
      <c r="E109" s="28">
        <v>257</v>
      </c>
      <c r="F109" s="24">
        <v>98</v>
      </c>
      <c r="G109" s="24">
        <v>101</v>
      </c>
      <c r="H109" s="24">
        <v>1</v>
      </c>
      <c r="I109" s="24">
        <f t="shared" si="12"/>
        <v>355</v>
      </c>
      <c r="J109" s="24">
        <f t="shared" si="13"/>
        <v>102</v>
      </c>
      <c r="K109" s="24">
        <f t="shared" si="15"/>
        <v>457</v>
      </c>
      <c r="L109" s="26">
        <f t="shared" si="14"/>
        <v>22.3</v>
      </c>
      <c r="M109" s="60">
        <f t="shared" si="16"/>
        <v>5.8</v>
      </c>
      <c r="N109" s="43"/>
      <c r="O109" s="43"/>
      <c r="P109" s="43"/>
      <c r="Q109" s="44"/>
      <c r="R109" s="45"/>
      <c r="S109" s="43"/>
      <c r="T109" s="43"/>
      <c r="U109" s="43"/>
      <c r="V109" s="43"/>
      <c r="W109" s="43"/>
      <c r="X109" s="44"/>
      <c r="Y109" s="45"/>
      <c r="Z109" s="43"/>
      <c r="AA109" s="43"/>
    </row>
    <row r="110" spans="2:27" ht="13.5" customHeight="1" x14ac:dyDescent="0.15">
      <c r="B110" s="15">
        <v>0.5</v>
      </c>
      <c r="C110" s="16" t="s">
        <v>6</v>
      </c>
      <c r="D110" s="17">
        <v>0.54166666666666596</v>
      </c>
      <c r="E110" s="28">
        <v>307</v>
      </c>
      <c r="F110" s="24">
        <v>81</v>
      </c>
      <c r="G110" s="24">
        <v>95</v>
      </c>
      <c r="H110" s="24">
        <v>1</v>
      </c>
      <c r="I110" s="24">
        <f t="shared" si="12"/>
        <v>388</v>
      </c>
      <c r="J110" s="24">
        <f t="shared" si="13"/>
        <v>96</v>
      </c>
      <c r="K110" s="24">
        <f t="shared" si="15"/>
        <v>484</v>
      </c>
      <c r="L110" s="26">
        <f t="shared" si="14"/>
        <v>19.8</v>
      </c>
      <c r="M110" s="60">
        <f t="shared" si="16"/>
        <v>6.1</v>
      </c>
      <c r="N110" s="43"/>
      <c r="O110" s="43"/>
      <c r="P110" s="43"/>
      <c r="Q110" s="44"/>
      <c r="R110" s="45"/>
      <c r="S110" s="43"/>
      <c r="T110" s="43"/>
      <c r="U110" s="43"/>
      <c r="V110" s="43"/>
      <c r="W110" s="43"/>
      <c r="X110" s="44"/>
      <c r="Y110" s="45"/>
      <c r="Z110" s="43"/>
      <c r="AA110" s="43"/>
    </row>
    <row r="111" spans="2:27" ht="13.5" customHeight="1" x14ac:dyDescent="0.15">
      <c r="B111" s="15">
        <v>0.54166666666666696</v>
      </c>
      <c r="C111" s="16" t="s">
        <v>6</v>
      </c>
      <c r="D111" s="17">
        <v>0.58333333333333304</v>
      </c>
      <c r="E111" s="28">
        <v>294</v>
      </c>
      <c r="F111" s="24">
        <v>107</v>
      </c>
      <c r="G111" s="24">
        <v>87</v>
      </c>
      <c r="H111" s="24">
        <v>1</v>
      </c>
      <c r="I111" s="24">
        <f t="shared" si="12"/>
        <v>401</v>
      </c>
      <c r="J111" s="24">
        <f t="shared" si="13"/>
        <v>88</v>
      </c>
      <c r="K111" s="24">
        <f t="shared" si="15"/>
        <v>489</v>
      </c>
      <c r="L111" s="26">
        <f t="shared" si="14"/>
        <v>18</v>
      </c>
      <c r="M111" s="60">
        <f t="shared" si="16"/>
        <v>6.2</v>
      </c>
      <c r="N111" s="43"/>
      <c r="O111" s="43"/>
      <c r="P111" s="43"/>
      <c r="Q111" s="44"/>
      <c r="R111" s="45"/>
      <c r="S111" s="43"/>
      <c r="T111" s="43"/>
      <c r="U111" s="43"/>
      <c r="V111" s="43"/>
      <c r="W111" s="43"/>
      <c r="X111" s="44"/>
      <c r="Y111" s="45"/>
      <c r="Z111" s="43"/>
      <c r="AA111" s="43"/>
    </row>
    <row r="112" spans="2:27" ht="13.5" customHeight="1" x14ac:dyDescent="0.15">
      <c r="B112" s="15">
        <v>0.58333333333333304</v>
      </c>
      <c r="C112" s="16" t="s">
        <v>6</v>
      </c>
      <c r="D112" s="17">
        <v>0.625</v>
      </c>
      <c r="E112" s="28">
        <v>333</v>
      </c>
      <c r="F112" s="24">
        <v>134</v>
      </c>
      <c r="G112" s="24">
        <v>119</v>
      </c>
      <c r="H112" s="24">
        <v>2</v>
      </c>
      <c r="I112" s="24">
        <f t="shared" si="12"/>
        <v>467</v>
      </c>
      <c r="J112" s="24">
        <f t="shared" si="13"/>
        <v>121</v>
      </c>
      <c r="K112" s="24">
        <f t="shared" si="15"/>
        <v>588</v>
      </c>
      <c r="L112" s="26">
        <f t="shared" si="14"/>
        <v>20.6</v>
      </c>
      <c r="M112" s="60">
        <f t="shared" si="16"/>
        <v>7.4</v>
      </c>
      <c r="N112" s="43"/>
      <c r="O112" s="43"/>
      <c r="P112" s="43"/>
      <c r="Q112" s="44"/>
      <c r="R112" s="45"/>
      <c r="S112" s="43"/>
      <c r="T112" s="43"/>
      <c r="U112" s="43"/>
      <c r="V112" s="43"/>
      <c r="W112" s="43"/>
      <c r="X112" s="44"/>
      <c r="Y112" s="45"/>
      <c r="Z112" s="43"/>
      <c r="AA112" s="43"/>
    </row>
    <row r="113" spans="2:27" ht="13.5" customHeight="1" x14ac:dyDescent="0.15">
      <c r="B113" s="15">
        <v>0.625</v>
      </c>
      <c r="C113" s="16" t="s">
        <v>6</v>
      </c>
      <c r="D113" s="17">
        <v>0.66666666666666596</v>
      </c>
      <c r="E113" s="28">
        <v>395</v>
      </c>
      <c r="F113" s="24">
        <v>127</v>
      </c>
      <c r="G113" s="24">
        <v>104</v>
      </c>
      <c r="H113" s="24">
        <v>0</v>
      </c>
      <c r="I113" s="24">
        <f t="shared" si="12"/>
        <v>522</v>
      </c>
      <c r="J113" s="24">
        <f t="shared" si="13"/>
        <v>104</v>
      </c>
      <c r="K113" s="24">
        <f t="shared" si="15"/>
        <v>626</v>
      </c>
      <c r="L113" s="26">
        <f t="shared" si="14"/>
        <v>16.600000000000001</v>
      </c>
      <c r="M113" s="60">
        <f t="shared" si="16"/>
        <v>7.9</v>
      </c>
      <c r="N113" s="43"/>
      <c r="O113" s="43"/>
      <c r="P113" s="43"/>
      <c r="Q113" s="44"/>
      <c r="R113" s="45"/>
      <c r="S113" s="43"/>
      <c r="T113" s="43"/>
      <c r="U113" s="43"/>
      <c r="V113" s="43"/>
      <c r="W113" s="43"/>
      <c r="X113" s="44"/>
      <c r="Y113" s="45"/>
      <c r="Z113" s="43"/>
      <c r="AA113" s="43"/>
    </row>
    <row r="114" spans="2:27" ht="13.5" customHeight="1" x14ac:dyDescent="0.15">
      <c r="B114" s="15">
        <v>0.66666666666666696</v>
      </c>
      <c r="C114" s="16" t="s">
        <v>6</v>
      </c>
      <c r="D114" s="17">
        <v>0.70833333333333304</v>
      </c>
      <c r="E114" s="28">
        <v>470</v>
      </c>
      <c r="F114" s="24">
        <v>168</v>
      </c>
      <c r="G114" s="24">
        <v>104</v>
      </c>
      <c r="H114" s="24">
        <v>1</v>
      </c>
      <c r="I114" s="24">
        <f t="shared" si="12"/>
        <v>638</v>
      </c>
      <c r="J114" s="24">
        <f t="shared" si="13"/>
        <v>105</v>
      </c>
      <c r="K114" s="24">
        <f t="shared" si="15"/>
        <v>743</v>
      </c>
      <c r="L114" s="26">
        <f t="shared" si="14"/>
        <v>14.1</v>
      </c>
      <c r="M114" s="60">
        <f t="shared" si="16"/>
        <v>9.4</v>
      </c>
      <c r="N114" s="43"/>
      <c r="O114" s="43"/>
      <c r="P114" s="43"/>
      <c r="Q114" s="44"/>
      <c r="R114" s="45"/>
      <c r="S114" s="43"/>
      <c r="T114" s="43"/>
      <c r="U114" s="43"/>
      <c r="V114" s="43"/>
      <c r="W114" s="43"/>
      <c r="X114" s="44"/>
      <c r="Y114" s="45"/>
      <c r="Z114" s="43"/>
      <c r="AA114" s="43"/>
    </row>
    <row r="115" spans="2:27" ht="13.5" customHeight="1" x14ac:dyDescent="0.15">
      <c r="B115" s="15">
        <v>0.70833333333333304</v>
      </c>
      <c r="C115" s="16" t="s">
        <v>6</v>
      </c>
      <c r="D115" s="17">
        <v>0.75</v>
      </c>
      <c r="E115" s="28">
        <v>538</v>
      </c>
      <c r="F115" s="24">
        <v>156</v>
      </c>
      <c r="G115" s="24">
        <v>69</v>
      </c>
      <c r="H115" s="24">
        <v>2</v>
      </c>
      <c r="I115" s="24">
        <f t="shared" si="12"/>
        <v>694</v>
      </c>
      <c r="J115" s="24">
        <f t="shared" si="13"/>
        <v>71</v>
      </c>
      <c r="K115" s="24">
        <f t="shared" si="15"/>
        <v>765</v>
      </c>
      <c r="L115" s="26">
        <f t="shared" si="14"/>
        <v>9.3000000000000007</v>
      </c>
      <c r="M115" s="60">
        <f t="shared" si="16"/>
        <v>9.6999999999999993</v>
      </c>
      <c r="N115" s="43"/>
      <c r="O115" s="43"/>
      <c r="P115" s="43"/>
      <c r="Q115" s="44"/>
      <c r="R115" s="45"/>
      <c r="S115" s="43"/>
      <c r="T115" s="43"/>
      <c r="U115" s="43"/>
      <c r="V115" s="43"/>
      <c r="W115" s="43"/>
      <c r="X115" s="44"/>
      <c r="Y115" s="45"/>
      <c r="Z115" s="43"/>
      <c r="AA115" s="43"/>
    </row>
    <row r="116" spans="2:27" ht="13.5" customHeight="1" thickBot="1" x14ac:dyDescent="0.2">
      <c r="B116" s="15">
        <v>0.75</v>
      </c>
      <c r="C116" s="16" t="s">
        <v>6</v>
      </c>
      <c r="D116" s="17">
        <v>0.79166666666666696</v>
      </c>
      <c r="E116" s="28">
        <v>554</v>
      </c>
      <c r="F116" s="24">
        <v>116</v>
      </c>
      <c r="G116" s="24">
        <v>47</v>
      </c>
      <c r="H116" s="24">
        <v>1</v>
      </c>
      <c r="I116" s="24">
        <f t="shared" si="12"/>
        <v>670</v>
      </c>
      <c r="J116" s="24">
        <f t="shared" si="13"/>
        <v>48</v>
      </c>
      <c r="K116" s="24">
        <f t="shared" si="15"/>
        <v>718</v>
      </c>
      <c r="L116" s="26">
        <f t="shared" si="14"/>
        <v>6.7</v>
      </c>
      <c r="M116" s="60">
        <f t="shared" si="16"/>
        <v>9.1</v>
      </c>
      <c r="N116" s="43"/>
      <c r="O116" s="43"/>
      <c r="P116" s="43"/>
      <c r="Q116" s="44"/>
      <c r="R116" s="45"/>
      <c r="S116" s="43"/>
      <c r="T116" s="43"/>
      <c r="U116" s="43"/>
      <c r="V116" s="43"/>
      <c r="W116" s="43"/>
      <c r="X116" s="44"/>
      <c r="Y116" s="45"/>
      <c r="Z116" s="43"/>
      <c r="AA116" s="43"/>
    </row>
    <row r="117" spans="2:27" ht="14.25" customHeight="1" thickTop="1" x14ac:dyDescent="0.15">
      <c r="B117" s="18"/>
      <c r="C117" s="19" t="s">
        <v>13</v>
      </c>
      <c r="D117" s="20"/>
      <c r="E117" s="29">
        <f t="shared" ref="E117:K117" si="17">SUM(E105:E116)</f>
        <v>5160</v>
      </c>
      <c r="F117" s="5">
        <f t="shared" si="17"/>
        <v>1541</v>
      </c>
      <c r="G117" s="5">
        <f t="shared" si="17"/>
        <v>1181</v>
      </c>
      <c r="H117" s="5">
        <f t="shared" si="17"/>
        <v>18</v>
      </c>
      <c r="I117" s="5">
        <f t="shared" si="17"/>
        <v>6701</v>
      </c>
      <c r="J117" s="5">
        <f t="shared" si="17"/>
        <v>1199</v>
      </c>
      <c r="K117" s="5">
        <f t="shared" si="17"/>
        <v>7900</v>
      </c>
      <c r="L117" s="51">
        <f t="shared" si="14"/>
        <v>15.2</v>
      </c>
      <c r="M117" s="61">
        <f t="shared" si="16"/>
        <v>100</v>
      </c>
      <c r="N117" s="7"/>
      <c r="O117" s="7"/>
      <c r="P117" s="7"/>
      <c r="Q117" s="45"/>
      <c r="R117" s="45"/>
      <c r="S117" s="7"/>
      <c r="T117" s="7"/>
      <c r="U117" s="7"/>
      <c r="V117" s="7"/>
      <c r="W117" s="7"/>
      <c r="X117" s="46"/>
      <c r="Y117" s="47"/>
      <c r="Z117" s="7"/>
      <c r="AA117" s="7"/>
    </row>
    <row r="119" spans="2:27" ht="13.5" customHeight="1" x14ac:dyDescent="0.15">
      <c r="B119" s="1"/>
      <c r="C119" s="2"/>
      <c r="D119" s="30" t="s">
        <v>0</v>
      </c>
      <c r="E119" s="52" t="s">
        <v>50</v>
      </c>
      <c r="F119" s="53"/>
      <c r="G119" s="53"/>
      <c r="H119" s="53"/>
      <c r="I119" s="53"/>
      <c r="J119" s="53"/>
      <c r="K119" s="53"/>
      <c r="L119" s="53"/>
      <c r="M119" s="54"/>
      <c r="N119" s="55"/>
      <c r="O119" s="55"/>
      <c r="P119" s="55"/>
      <c r="Q119" s="55"/>
      <c r="R119" s="55"/>
      <c r="S119" s="55"/>
      <c r="T119" s="55"/>
      <c r="U119" s="244"/>
      <c r="V119" s="244"/>
      <c r="W119" s="244"/>
      <c r="X119" s="244"/>
      <c r="Y119" s="244"/>
      <c r="Z119" s="244"/>
      <c r="AA119" s="244"/>
    </row>
    <row r="120" spans="2:27" ht="48" x14ac:dyDescent="0.15">
      <c r="B120" s="3" t="s">
        <v>1</v>
      </c>
      <c r="C120" s="4"/>
      <c r="D120" s="31" t="s">
        <v>2</v>
      </c>
      <c r="E120" s="40" t="s">
        <v>18</v>
      </c>
      <c r="F120" s="11" t="s">
        <v>19</v>
      </c>
      <c r="G120" s="11" t="s">
        <v>20</v>
      </c>
      <c r="H120" s="11" t="s">
        <v>10</v>
      </c>
      <c r="I120" s="11" t="s">
        <v>21</v>
      </c>
      <c r="J120" s="11" t="s">
        <v>22</v>
      </c>
      <c r="K120" s="11" t="s">
        <v>23</v>
      </c>
      <c r="L120" s="11" t="s">
        <v>24</v>
      </c>
      <c r="M120" s="58" t="s">
        <v>25</v>
      </c>
      <c r="N120" s="42"/>
      <c r="O120" s="42"/>
      <c r="P120" s="42"/>
      <c r="Q120" s="42"/>
      <c r="R120" s="42"/>
      <c r="S120" s="42"/>
      <c r="T120" s="57"/>
      <c r="U120" s="57"/>
      <c r="V120" s="57"/>
      <c r="W120" s="42"/>
      <c r="X120" s="42"/>
      <c r="Y120" s="42"/>
      <c r="Z120" s="57"/>
      <c r="AA120" s="57"/>
    </row>
    <row r="121" spans="2:27" ht="13.5" customHeight="1" x14ac:dyDescent="0.15">
      <c r="B121" s="12">
        <v>0.29166666666666669</v>
      </c>
      <c r="C121" s="13" t="s">
        <v>6</v>
      </c>
      <c r="D121" s="14">
        <v>0.33333333333333331</v>
      </c>
      <c r="E121" s="27">
        <v>530</v>
      </c>
      <c r="F121" s="23">
        <v>115</v>
      </c>
      <c r="G121" s="23">
        <v>66</v>
      </c>
      <c r="H121" s="23">
        <v>1</v>
      </c>
      <c r="I121" s="23">
        <f t="shared" ref="I121:I132" si="18">SUM(E121:F121)</f>
        <v>645</v>
      </c>
      <c r="J121" s="23">
        <f t="shared" ref="J121:J132" si="19">SUM(G121:H121)</f>
        <v>67</v>
      </c>
      <c r="K121" s="23">
        <f>SUM(I121,J121)</f>
        <v>712</v>
      </c>
      <c r="L121" s="25">
        <f t="shared" ref="L121:L133" si="20">IF(K121=0,0,ROUND(J121/K121*100,1))</f>
        <v>9.4</v>
      </c>
      <c r="M121" s="59">
        <f>IF(K121=0,0,ROUND(K121/K$133*100,1))</f>
        <v>13.3</v>
      </c>
      <c r="N121" s="43"/>
      <c r="O121" s="43"/>
      <c r="P121" s="43"/>
      <c r="Q121" s="44"/>
      <c r="R121" s="44"/>
      <c r="S121" s="43"/>
      <c r="T121" s="43"/>
      <c r="U121" s="43"/>
      <c r="V121" s="43"/>
      <c r="W121" s="43"/>
      <c r="X121" s="44"/>
      <c r="Y121" s="44"/>
      <c r="Z121" s="43"/>
      <c r="AA121" s="43"/>
    </row>
    <row r="122" spans="2:27" ht="13.5" customHeight="1" x14ac:dyDescent="0.15">
      <c r="B122" s="15">
        <v>0.33333333333333331</v>
      </c>
      <c r="C122" s="16" t="s">
        <v>6</v>
      </c>
      <c r="D122" s="17">
        <v>0.375</v>
      </c>
      <c r="E122" s="28">
        <v>424</v>
      </c>
      <c r="F122" s="24">
        <v>111</v>
      </c>
      <c r="G122" s="24">
        <v>83</v>
      </c>
      <c r="H122" s="24">
        <v>3</v>
      </c>
      <c r="I122" s="24">
        <f t="shared" si="18"/>
        <v>535</v>
      </c>
      <c r="J122" s="24">
        <f t="shared" si="19"/>
        <v>86</v>
      </c>
      <c r="K122" s="24">
        <f t="shared" ref="K122:K132" si="21">SUM(I122,J122)</f>
        <v>621</v>
      </c>
      <c r="L122" s="26">
        <f t="shared" si="20"/>
        <v>13.8</v>
      </c>
      <c r="M122" s="60">
        <f t="shared" ref="M122:M133" si="22">IF(K122=0,0,ROUND(K122/K$133*100,1))</f>
        <v>11.6</v>
      </c>
      <c r="N122" s="43"/>
      <c r="O122" s="43"/>
      <c r="P122" s="43"/>
      <c r="Q122" s="44"/>
      <c r="R122" s="45"/>
      <c r="S122" s="43"/>
      <c r="T122" s="43"/>
      <c r="U122" s="43"/>
      <c r="V122" s="43"/>
      <c r="W122" s="43"/>
      <c r="X122" s="44"/>
      <c r="Y122" s="45"/>
      <c r="Z122" s="43"/>
      <c r="AA122" s="43"/>
    </row>
    <row r="123" spans="2:27" ht="13.5" customHeight="1" x14ac:dyDescent="0.15">
      <c r="B123" s="15">
        <v>0.375</v>
      </c>
      <c r="C123" s="16" t="s">
        <v>6</v>
      </c>
      <c r="D123" s="17">
        <v>0.41666666666666702</v>
      </c>
      <c r="E123" s="28">
        <v>282</v>
      </c>
      <c r="F123" s="24">
        <v>82</v>
      </c>
      <c r="G123" s="24">
        <v>119</v>
      </c>
      <c r="H123" s="24">
        <v>3</v>
      </c>
      <c r="I123" s="24">
        <f t="shared" si="18"/>
        <v>364</v>
      </c>
      <c r="J123" s="24">
        <f t="shared" si="19"/>
        <v>122</v>
      </c>
      <c r="K123" s="24">
        <f t="shared" si="21"/>
        <v>486</v>
      </c>
      <c r="L123" s="26">
        <f t="shared" si="20"/>
        <v>25.1</v>
      </c>
      <c r="M123" s="60">
        <f t="shared" si="22"/>
        <v>9.1</v>
      </c>
      <c r="N123" s="43"/>
      <c r="O123" s="43"/>
      <c r="P123" s="43"/>
      <c r="Q123" s="44"/>
      <c r="R123" s="45"/>
      <c r="S123" s="43"/>
      <c r="T123" s="43"/>
      <c r="U123" s="43"/>
      <c r="V123" s="43"/>
      <c r="W123" s="43"/>
      <c r="X123" s="44"/>
      <c r="Y123" s="45"/>
      <c r="Z123" s="43"/>
      <c r="AA123" s="43"/>
    </row>
    <row r="124" spans="2:27" ht="13.5" customHeight="1" x14ac:dyDescent="0.15">
      <c r="B124" s="15">
        <v>0.41666666666666702</v>
      </c>
      <c r="C124" s="16" t="s">
        <v>6</v>
      </c>
      <c r="D124" s="17">
        <v>0.45833333333333298</v>
      </c>
      <c r="E124" s="28">
        <v>245</v>
      </c>
      <c r="F124" s="24">
        <v>76</v>
      </c>
      <c r="G124" s="24">
        <v>98</v>
      </c>
      <c r="H124" s="24">
        <v>1</v>
      </c>
      <c r="I124" s="24">
        <f t="shared" si="18"/>
        <v>321</v>
      </c>
      <c r="J124" s="24">
        <f t="shared" si="19"/>
        <v>99</v>
      </c>
      <c r="K124" s="24">
        <f t="shared" si="21"/>
        <v>420</v>
      </c>
      <c r="L124" s="26">
        <f t="shared" si="20"/>
        <v>23.6</v>
      </c>
      <c r="M124" s="60">
        <f t="shared" si="22"/>
        <v>7.8</v>
      </c>
      <c r="N124" s="43"/>
      <c r="O124" s="43"/>
      <c r="P124" s="43"/>
      <c r="Q124" s="44"/>
      <c r="R124" s="45"/>
      <c r="S124" s="43"/>
      <c r="T124" s="43"/>
      <c r="U124" s="43"/>
      <c r="V124" s="43"/>
      <c r="W124" s="43"/>
      <c r="X124" s="44"/>
      <c r="Y124" s="45"/>
      <c r="Z124" s="43"/>
      <c r="AA124" s="43"/>
    </row>
    <row r="125" spans="2:27" ht="13.5" customHeight="1" x14ac:dyDescent="0.15">
      <c r="B125" s="15">
        <v>0.45833333333333398</v>
      </c>
      <c r="C125" s="16" t="s">
        <v>6</v>
      </c>
      <c r="D125" s="17">
        <v>0.5</v>
      </c>
      <c r="E125" s="28">
        <v>204</v>
      </c>
      <c r="F125" s="24">
        <v>45</v>
      </c>
      <c r="G125" s="24">
        <v>68</v>
      </c>
      <c r="H125" s="24">
        <v>0</v>
      </c>
      <c r="I125" s="24">
        <f t="shared" si="18"/>
        <v>249</v>
      </c>
      <c r="J125" s="24">
        <f t="shared" si="19"/>
        <v>68</v>
      </c>
      <c r="K125" s="24">
        <f t="shared" si="21"/>
        <v>317</v>
      </c>
      <c r="L125" s="26">
        <f t="shared" si="20"/>
        <v>21.5</v>
      </c>
      <c r="M125" s="60">
        <f t="shared" si="22"/>
        <v>5.9</v>
      </c>
      <c r="N125" s="43"/>
      <c r="O125" s="43"/>
      <c r="P125" s="43"/>
      <c r="Q125" s="44"/>
      <c r="R125" s="45"/>
      <c r="S125" s="43"/>
      <c r="T125" s="43"/>
      <c r="U125" s="43"/>
      <c r="V125" s="43"/>
      <c r="W125" s="43"/>
      <c r="X125" s="44"/>
      <c r="Y125" s="45"/>
      <c r="Z125" s="43"/>
      <c r="AA125" s="43"/>
    </row>
    <row r="126" spans="2:27" ht="13.5" customHeight="1" x14ac:dyDescent="0.15">
      <c r="B126" s="15">
        <v>0.5</v>
      </c>
      <c r="C126" s="16" t="s">
        <v>6</v>
      </c>
      <c r="D126" s="17">
        <v>0.54166666666666596</v>
      </c>
      <c r="E126" s="28">
        <v>192</v>
      </c>
      <c r="F126" s="24">
        <v>41</v>
      </c>
      <c r="G126" s="24">
        <v>48</v>
      </c>
      <c r="H126" s="24">
        <v>2</v>
      </c>
      <c r="I126" s="24">
        <f t="shared" si="18"/>
        <v>233</v>
      </c>
      <c r="J126" s="24">
        <f t="shared" si="19"/>
        <v>50</v>
      </c>
      <c r="K126" s="24">
        <f t="shared" si="21"/>
        <v>283</v>
      </c>
      <c r="L126" s="26">
        <f t="shared" si="20"/>
        <v>17.7</v>
      </c>
      <c r="M126" s="60">
        <f t="shared" si="22"/>
        <v>5.3</v>
      </c>
      <c r="N126" s="43"/>
      <c r="O126" s="43"/>
      <c r="P126" s="43"/>
      <c r="Q126" s="44"/>
      <c r="R126" s="45"/>
      <c r="S126" s="43"/>
      <c r="T126" s="43"/>
      <c r="U126" s="43"/>
      <c r="V126" s="43"/>
      <c r="W126" s="43"/>
      <c r="X126" s="44"/>
      <c r="Y126" s="45"/>
      <c r="Z126" s="43"/>
      <c r="AA126" s="43"/>
    </row>
    <row r="127" spans="2:27" ht="13.5" customHeight="1" x14ac:dyDescent="0.15">
      <c r="B127" s="15">
        <v>0.54166666666666696</v>
      </c>
      <c r="C127" s="16" t="s">
        <v>6</v>
      </c>
      <c r="D127" s="17">
        <v>0.58333333333333304</v>
      </c>
      <c r="E127" s="28">
        <v>202</v>
      </c>
      <c r="F127" s="24">
        <v>61</v>
      </c>
      <c r="G127" s="24">
        <v>72</v>
      </c>
      <c r="H127" s="24">
        <v>0</v>
      </c>
      <c r="I127" s="24">
        <f t="shared" si="18"/>
        <v>263</v>
      </c>
      <c r="J127" s="24">
        <f t="shared" si="19"/>
        <v>72</v>
      </c>
      <c r="K127" s="24">
        <f t="shared" si="21"/>
        <v>335</v>
      </c>
      <c r="L127" s="26">
        <f t="shared" si="20"/>
        <v>21.5</v>
      </c>
      <c r="M127" s="60">
        <f t="shared" si="22"/>
        <v>6.3</v>
      </c>
      <c r="N127" s="43"/>
      <c r="O127" s="43"/>
      <c r="P127" s="43"/>
      <c r="Q127" s="44"/>
      <c r="R127" s="45"/>
      <c r="S127" s="43"/>
      <c r="T127" s="43"/>
      <c r="U127" s="43"/>
      <c r="V127" s="43"/>
      <c r="W127" s="43"/>
      <c r="X127" s="44"/>
      <c r="Y127" s="45"/>
      <c r="Z127" s="43"/>
      <c r="AA127" s="43"/>
    </row>
    <row r="128" spans="2:27" ht="13.5" customHeight="1" x14ac:dyDescent="0.15">
      <c r="B128" s="15">
        <v>0.58333333333333304</v>
      </c>
      <c r="C128" s="16" t="s">
        <v>6</v>
      </c>
      <c r="D128" s="17">
        <v>0.625</v>
      </c>
      <c r="E128" s="28">
        <v>231</v>
      </c>
      <c r="F128" s="24">
        <v>68</v>
      </c>
      <c r="G128" s="24">
        <v>68</v>
      </c>
      <c r="H128" s="24">
        <v>3</v>
      </c>
      <c r="I128" s="24">
        <f t="shared" si="18"/>
        <v>299</v>
      </c>
      <c r="J128" s="24">
        <f t="shared" si="19"/>
        <v>71</v>
      </c>
      <c r="K128" s="24">
        <f t="shared" si="21"/>
        <v>370</v>
      </c>
      <c r="L128" s="26">
        <f t="shared" si="20"/>
        <v>19.2</v>
      </c>
      <c r="M128" s="60">
        <f t="shared" si="22"/>
        <v>6.9</v>
      </c>
      <c r="N128" s="43"/>
      <c r="O128" s="43"/>
      <c r="P128" s="43"/>
      <c r="Q128" s="44"/>
      <c r="R128" s="45"/>
      <c r="S128" s="43"/>
      <c r="T128" s="43"/>
      <c r="U128" s="43"/>
      <c r="V128" s="43"/>
      <c r="W128" s="43"/>
      <c r="X128" s="44"/>
      <c r="Y128" s="45"/>
      <c r="Z128" s="43"/>
      <c r="AA128" s="43"/>
    </row>
    <row r="129" spans="2:27" ht="13.5" customHeight="1" x14ac:dyDescent="0.15">
      <c r="B129" s="15">
        <v>0.625</v>
      </c>
      <c r="C129" s="16" t="s">
        <v>6</v>
      </c>
      <c r="D129" s="17">
        <v>0.66666666666666596</v>
      </c>
      <c r="E129" s="28">
        <v>269</v>
      </c>
      <c r="F129" s="24">
        <v>60</v>
      </c>
      <c r="G129" s="24">
        <v>81</v>
      </c>
      <c r="H129" s="24">
        <v>2</v>
      </c>
      <c r="I129" s="24">
        <f t="shared" si="18"/>
        <v>329</v>
      </c>
      <c r="J129" s="24">
        <f t="shared" si="19"/>
        <v>83</v>
      </c>
      <c r="K129" s="24">
        <f t="shared" si="21"/>
        <v>412</v>
      </c>
      <c r="L129" s="26">
        <f t="shared" si="20"/>
        <v>20.100000000000001</v>
      </c>
      <c r="M129" s="60">
        <f t="shared" si="22"/>
        <v>7.7</v>
      </c>
      <c r="N129" s="43"/>
      <c r="O129" s="43"/>
      <c r="P129" s="43"/>
      <c r="Q129" s="44"/>
      <c r="R129" s="45"/>
      <c r="S129" s="43"/>
      <c r="T129" s="43"/>
      <c r="U129" s="43"/>
      <c r="V129" s="43"/>
      <c r="W129" s="43"/>
      <c r="X129" s="44"/>
      <c r="Y129" s="45"/>
      <c r="Z129" s="43"/>
      <c r="AA129" s="43"/>
    </row>
    <row r="130" spans="2:27" ht="13.5" customHeight="1" x14ac:dyDescent="0.15">
      <c r="B130" s="15">
        <v>0.66666666666666696</v>
      </c>
      <c r="C130" s="16" t="s">
        <v>6</v>
      </c>
      <c r="D130" s="17">
        <v>0.70833333333333304</v>
      </c>
      <c r="E130" s="28">
        <v>283</v>
      </c>
      <c r="F130" s="24">
        <v>87</v>
      </c>
      <c r="G130" s="24">
        <v>78</v>
      </c>
      <c r="H130" s="24">
        <v>1</v>
      </c>
      <c r="I130" s="24">
        <f t="shared" si="18"/>
        <v>370</v>
      </c>
      <c r="J130" s="24">
        <f t="shared" si="19"/>
        <v>79</v>
      </c>
      <c r="K130" s="24">
        <f t="shared" si="21"/>
        <v>449</v>
      </c>
      <c r="L130" s="26">
        <f t="shared" si="20"/>
        <v>17.600000000000001</v>
      </c>
      <c r="M130" s="60">
        <f t="shared" si="22"/>
        <v>8.4</v>
      </c>
      <c r="N130" s="43"/>
      <c r="O130" s="43"/>
      <c r="P130" s="43"/>
      <c r="Q130" s="44"/>
      <c r="R130" s="45"/>
      <c r="S130" s="43"/>
      <c r="T130" s="43"/>
      <c r="U130" s="43"/>
      <c r="V130" s="43"/>
      <c r="W130" s="43"/>
      <c r="X130" s="44"/>
      <c r="Y130" s="45"/>
      <c r="Z130" s="43"/>
      <c r="AA130" s="43"/>
    </row>
    <row r="131" spans="2:27" ht="13.5" customHeight="1" x14ac:dyDescent="0.15">
      <c r="B131" s="15">
        <v>0.70833333333333304</v>
      </c>
      <c r="C131" s="16" t="s">
        <v>6</v>
      </c>
      <c r="D131" s="17">
        <v>0.75</v>
      </c>
      <c r="E131" s="28">
        <v>303</v>
      </c>
      <c r="F131" s="24">
        <v>106</v>
      </c>
      <c r="G131" s="24">
        <v>57</v>
      </c>
      <c r="H131" s="24">
        <v>1</v>
      </c>
      <c r="I131" s="24">
        <f t="shared" si="18"/>
        <v>409</v>
      </c>
      <c r="J131" s="24">
        <f t="shared" si="19"/>
        <v>58</v>
      </c>
      <c r="K131" s="24">
        <f t="shared" si="21"/>
        <v>467</v>
      </c>
      <c r="L131" s="26">
        <f t="shared" si="20"/>
        <v>12.4</v>
      </c>
      <c r="M131" s="60">
        <f t="shared" si="22"/>
        <v>8.6999999999999993</v>
      </c>
      <c r="N131" s="43"/>
      <c r="O131" s="43"/>
      <c r="P131" s="43"/>
      <c r="Q131" s="44"/>
      <c r="R131" s="45"/>
      <c r="S131" s="43"/>
      <c r="T131" s="43"/>
      <c r="U131" s="43"/>
      <c r="V131" s="43"/>
      <c r="W131" s="43"/>
      <c r="X131" s="44"/>
      <c r="Y131" s="45"/>
      <c r="Z131" s="43"/>
      <c r="AA131" s="43"/>
    </row>
    <row r="132" spans="2:27" ht="13.5" customHeight="1" thickBot="1" x14ac:dyDescent="0.2">
      <c r="B132" s="15">
        <v>0.75</v>
      </c>
      <c r="C132" s="16" t="s">
        <v>6</v>
      </c>
      <c r="D132" s="17">
        <v>0.79166666666666696</v>
      </c>
      <c r="E132" s="28">
        <v>383</v>
      </c>
      <c r="F132" s="24">
        <v>57</v>
      </c>
      <c r="G132" s="24">
        <v>39</v>
      </c>
      <c r="H132" s="24">
        <v>0</v>
      </c>
      <c r="I132" s="24">
        <f t="shared" si="18"/>
        <v>440</v>
      </c>
      <c r="J132" s="24">
        <f t="shared" si="19"/>
        <v>39</v>
      </c>
      <c r="K132" s="24">
        <f t="shared" si="21"/>
        <v>479</v>
      </c>
      <c r="L132" s="26">
        <f t="shared" si="20"/>
        <v>8.1</v>
      </c>
      <c r="M132" s="60">
        <f t="shared" si="22"/>
        <v>9</v>
      </c>
      <c r="N132" s="43"/>
      <c r="O132" s="43"/>
      <c r="P132" s="43"/>
      <c r="Q132" s="44"/>
      <c r="R132" s="45"/>
      <c r="S132" s="43"/>
      <c r="T132" s="43"/>
      <c r="U132" s="43"/>
      <c r="V132" s="43"/>
      <c r="W132" s="43"/>
      <c r="X132" s="44"/>
      <c r="Y132" s="45"/>
      <c r="Z132" s="43"/>
      <c r="AA132" s="43"/>
    </row>
    <row r="133" spans="2:27" ht="14.25" customHeight="1" thickTop="1" x14ac:dyDescent="0.15">
      <c r="B133" s="18"/>
      <c r="C133" s="19" t="s">
        <v>13</v>
      </c>
      <c r="D133" s="20"/>
      <c r="E133" s="29">
        <f t="shared" ref="E133:K133" si="23">SUM(E121:E132)</f>
        <v>3548</v>
      </c>
      <c r="F133" s="5">
        <f t="shared" si="23"/>
        <v>909</v>
      </c>
      <c r="G133" s="5">
        <f t="shared" si="23"/>
        <v>877</v>
      </c>
      <c r="H133" s="5">
        <f t="shared" si="23"/>
        <v>17</v>
      </c>
      <c r="I133" s="5">
        <f t="shared" si="23"/>
        <v>4457</v>
      </c>
      <c r="J133" s="5">
        <f t="shared" si="23"/>
        <v>894</v>
      </c>
      <c r="K133" s="5">
        <f t="shared" si="23"/>
        <v>5351</v>
      </c>
      <c r="L133" s="51">
        <f t="shared" si="20"/>
        <v>16.7</v>
      </c>
      <c r="M133" s="61">
        <f t="shared" si="22"/>
        <v>100</v>
      </c>
      <c r="N133" s="7"/>
      <c r="O133" s="7"/>
      <c r="P133" s="7"/>
      <c r="Q133" s="45"/>
      <c r="R133" s="45"/>
      <c r="S133" s="7"/>
      <c r="T133" s="7"/>
      <c r="U133" s="7"/>
      <c r="V133" s="7"/>
      <c r="W133" s="7"/>
      <c r="X133" s="46"/>
      <c r="Y133" s="47"/>
      <c r="Z133" s="7"/>
      <c r="AA133" s="7"/>
    </row>
  </sheetData>
  <mergeCells count="9">
    <mergeCell ref="U87:AA87"/>
    <mergeCell ref="U103:AA103"/>
    <mergeCell ref="U119:AA119"/>
    <mergeCell ref="J5:J13"/>
    <mergeCell ref="B43:I43"/>
    <mergeCell ref="J43:Q43"/>
    <mergeCell ref="B69:I69"/>
    <mergeCell ref="J69:Q69"/>
    <mergeCell ref="U71:AA71"/>
  </mergeCells>
  <phoneticPr fontId="1"/>
  <printOptions horizontalCentered="1" verticalCentered="1"/>
  <pageMargins left="0.70866141732283472" right="0.70866141732283472" top="0.70866141732283472" bottom="0.70866141732283472" header="0.31496062992125984" footer="0.31496062992125984"/>
  <pageSetup paperSize="9" orientation="portrait" horizontalDpi="1200" verticalDpi="1200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AE133"/>
  <sheetViews>
    <sheetView showGridLines="0" zoomScaleNormal="100" zoomScaleSheetLayoutView="100" workbookViewId="0">
      <selection activeCell="D11" sqref="D11"/>
    </sheetView>
  </sheetViews>
  <sheetFormatPr defaultRowHeight="12" x14ac:dyDescent="0.15"/>
  <cols>
    <col min="1" max="1" width="1.25" style="6" customWidth="1"/>
    <col min="2" max="17" width="5.5" style="6" customWidth="1"/>
    <col min="18" max="25" width="4.875" style="6" customWidth="1"/>
    <col min="26" max="26" width="5.375" style="6" customWidth="1"/>
    <col min="27" max="44" width="5.625" style="6" customWidth="1"/>
    <col min="45" max="16384" width="9" style="6"/>
  </cols>
  <sheetData>
    <row r="1" spans="2:17" ht="12.75" customHeight="1" x14ac:dyDescent="0.15"/>
    <row r="2" spans="2:17" ht="14.25" x14ac:dyDescent="0.15">
      <c r="B2" s="32" t="s">
        <v>8</v>
      </c>
      <c r="C2" s="7"/>
      <c r="D2" s="7"/>
      <c r="E2" s="7"/>
      <c r="F2" s="7"/>
      <c r="G2" s="10"/>
      <c r="H2" s="10"/>
      <c r="J2" s="35"/>
      <c r="K2" s="38"/>
      <c r="L2" s="2"/>
      <c r="M2" s="2"/>
      <c r="N2" s="2"/>
      <c r="O2" s="2"/>
      <c r="P2" s="2"/>
      <c r="Q2" s="34"/>
    </row>
    <row r="3" spans="2:17" x14ac:dyDescent="0.15">
      <c r="B3" s="7"/>
      <c r="C3" s="7"/>
      <c r="D3" s="7"/>
      <c r="E3" s="7"/>
      <c r="F3" s="7"/>
      <c r="G3" s="7"/>
      <c r="H3" s="7"/>
      <c r="J3" s="33"/>
      <c r="K3" s="7"/>
      <c r="L3" s="7"/>
      <c r="M3" s="7"/>
      <c r="N3" s="7"/>
      <c r="O3" s="7"/>
      <c r="P3" s="7"/>
      <c r="Q3" s="8"/>
    </row>
    <row r="4" spans="2:17" x14ac:dyDescent="0.15">
      <c r="B4" s="7"/>
      <c r="C4" s="7"/>
      <c r="D4" s="7"/>
      <c r="E4" s="7"/>
      <c r="F4" s="7"/>
      <c r="G4" s="7"/>
      <c r="H4" s="7"/>
      <c r="J4" s="33"/>
      <c r="K4" s="7"/>
      <c r="L4" s="7"/>
      <c r="M4" s="7"/>
      <c r="N4" s="7"/>
      <c r="O4" s="7"/>
      <c r="P4" s="7"/>
      <c r="Q4" s="8"/>
    </row>
    <row r="5" spans="2:17" x14ac:dyDescent="0.15">
      <c r="B5" s="7"/>
      <c r="C5" s="7"/>
      <c r="D5" s="7"/>
      <c r="E5" s="7"/>
      <c r="F5" s="7"/>
      <c r="G5" s="7"/>
      <c r="H5" s="7"/>
      <c r="J5" s="245" t="s">
        <v>7</v>
      </c>
      <c r="K5" s="7"/>
      <c r="L5" s="7"/>
      <c r="M5" s="7"/>
      <c r="N5" s="7"/>
      <c r="O5" s="7"/>
      <c r="P5" s="7"/>
      <c r="Q5" s="8"/>
    </row>
    <row r="6" spans="2:17" x14ac:dyDescent="0.15">
      <c r="B6" s="48" t="s">
        <v>3</v>
      </c>
      <c r="C6" s="48"/>
      <c r="D6" s="48" t="s">
        <v>28</v>
      </c>
      <c r="E6" s="48"/>
      <c r="F6" s="48"/>
      <c r="G6" s="49"/>
      <c r="H6" s="7"/>
      <c r="J6" s="245"/>
      <c r="K6" s="7"/>
      <c r="L6" s="7"/>
      <c r="M6" s="7"/>
      <c r="N6" s="7"/>
      <c r="O6" s="7"/>
      <c r="P6" s="7"/>
      <c r="Q6" s="8"/>
    </row>
    <row r="7" spans="2:17" x14ac:dyDescent="0.15">
      <c r="B7" s="48"/>
      <c r="C7" s="48"/>
      <c r="D7" s="48" t="s">
        <v>29</v>
      </c>
      <c r="E7" s="48"/>
      <c r="F7" s="48"/>
      <c r="G7" s="49"/>
      <c r="H7" s="7"/>
      <c r="J7" s="245"/>
      <c r="K7" s="7"/>
      <c r="L7" s="7"/>
      <c r="M7" s="7"/>
      <c r="N7" s="7"/>
      <c r="O7" s="7"/>
      <c r="P7" s="7"/>
      <c r="Q7" s="8"/>
    </row>
    <row r="8" spans="2:17" x14ac:dyDescent="0.15">
      <c r="B8" s="48"/>
      <c r="C8" s="48"/>
      <c r="D8" s="48"/>
      <c r="E8" s="48"/>
      <c r="F8" s="48"/>
      <c r="G8" s="48"/>
      <c r="H8" s="7"/>
      <c r="J8" s="245"/>
      <c r="K8" s="7"/>
      <c r="L8" s="7"/>
      <c r="M8" s="7"/>
      <c r="N8" s="7"/>
      <c r="O8" s="7"/>
      <c r="P8" s="7"/>
      <c r="Q8" s="8"/>
    </row>
    <row r="9" spans="2:17" x14ac:dyDescent="0.15">
      <c r="F9" s="48"/>
      <c r="G9" s="49"/>
      <c r="H9" s="7"/>
      <c r="J9" s="245"/>
      <c r="K9" s="7"/>
      <c r="L9" s="7"/>
      <c r="M9" s="7"/>
      <c r="N9" s="7"/>
      <c r="O9" s="7"/>
      <c r="P9" s="7"/>
      <c r="Q9" s="8"/>
    </row>
    <row r="10" spans="2:17" x14ac:dyDescent="0.15">
      <c r="B10" s="48" t="s">
        <v>4</v>
      </c>
      <c r="C10" s="48"/>
      <c r="D10" s="48" t="s">
        <v>239</v>
      </c>
      <c r="E10" s="48"/>
      <c r="F10" s="48"/>
      <c r="G10" s="49"/>
      <c r="H10" s="7"/>
      <c r="J10" s="245"/>
      <c r="K10" s="7"/>
      <c r="L10" s="7"/>
      <c r="M10" s="7"/>
      <c r="N10" s="7"/>
      <c r="O10" s="7"/>
      <c r="P10" s="7"/>
      <c r="Q10" s="8"/>
    </row>
    <row r="11" spans="2:17" x14ac:dyDescent="0.15">
      <c r="B11" s="48"/>
      <c r="C11" s="48"/>
      <c r="D11" s="48" t="s">
        <v>26</v>
      </c>
      <c r="E11" s="48"/>
      <c r="F11" s="48"/>
      <c r="G11" s="49"/>
      <c r="H11" s="7"/>
      <c r="J11" s="245"/>
      <c r="K11" s="7"/>
      <c r="L11" s="7"/>
      <c r="M11" s="7"/>
      <c r="N11" s="7"/>
      <c r="O11" s="7"/>
      <c r="P11" s="7"/>
      <c r="Q11" s="8"/>
    </row>
    <row r="12" spans="2:17" x14ac:dyDescent="0.15">
      <c r="B12" s="49"/>
      <c r="C12" s="48"/>
      <c r="D12" s="50"/>
      <c r="E12" s="48"/>
      <c r="F12" s="48"/>
      <c r="G12" s="49"/>
      <c r="H12" s="7"/>
      <c r="J12" s="245"/>
      <c r="K12" s="7"/>
      <c r="L12" s="7"/>
      <c r="M12" s="7"/>
      <c r="N12" s="7"/>
      <c r="O12" s="7"/>
      <c r="P12" s="7"/>
      <c r="Q12" s="8"/>
    </row>
    <row r="13" spans="2:17" ht="12" customHeight="1" x14ac:dyDescent="0.15">
      <c r="E13" s="48"/>
      <c r="F13" s="48"/>
      <c r="G13" s="48"/>
      <c r="J13" s="245"/>
      <c r="K13" s="7"/>
      <c r="L13" s="7"/>
      <c r="M13" s="7"/>
      <c r="N13" s="7"/>
      <c r="O13" s="7"/>
      <c r="P13" s="7"/>
      <c r="Q13" s="8"/>
    </row>
    <row r="14" spans="2:17" ht="12" customHeight="1" x14ac:dyDescent="0.15">
      <c r="B14" s="48" t="s">
        <v>5</v>
      </c>
      <c r="C14" s="48"/>
      <c r="D14" s="48" t="s">
        <v>27</v>
      </c>
      <c r="J14" s="33"/>
      <c r="K14" s="7"/>
      <c r="L14" s="7"/>
      <c r="M14" s="7"/>
      <c r="N14" s="7"/>
      <c r="O14" s="7"/>
      <c r="P14" s="7"/>
      <c r="Q14" s="8"/>
    </row>
    <row r="15" spans="2:17" ht="12" customHeight="1" x14ac:dyDescent="0.15">
      <c r="J15" s="33"/>
      <c r="K15" s="7"/>
      <c r="L15" s="7"/>
      <c r="M15" s="7"/>
      <c r="N15" s="7"/>
      <c r="O15" s="7"/>
      <c r="P15" s="7"/>
      <c r="Q15" s="8"/>
    </row>
    <row r="16" spans="2:17" ht="12" customHeight="1" x14ac:dyDescent="0.15">
      <c r="J16" s="36"/>
      <c r="K16" s="4"/>
      <c r="L16" s="4"/>
      <c r="M16" s="4"/>
      <c r="N16" s="4"/>
      <c r="O16" s="4"/>
      <c r="P16" s="4"/>
      <c r="Q16" s="9"/>
    </row>
    <row r="17" spans="3:31" ht="12" customHeight="1" x14ac:dyDescent="0.15">
      <c r="C17" s="37"/>
      <c r="N17" s="37"/>
    </row>
    <row r="18" spans="3:31" ht="15" customHeight="1" x14ac:dyDescent="0.15">
      <c r="C18" s="37"/>
      <c r="N18" s="37"/>
      <c r="Q18" s="62" t="s">
        <v>9</v>
      </c>
      <c r="R18" s="48"/>
    </row>
    <row r="19" spans="3:31" ht="10.5" customHeight="1" x14ac:dyDescent="0.15"/>
    <row r="20" spans="3:31" ht="10.5" customHeight="1" x14ac:dyDescent="0.15"/>
    <row r="21" spans="3:31" ht="10.5" customHeight="1" x14ac:dyDescent="0.15"/>
    <row r="22" spans="3:31" ht="10.5" customHeight="1" x14ac:dyDescent="0.15"/>
    <row r="23" spans="3:31" ht="10.5" customHeight="1" x14ac:dyDescent="0.15"/>
    <row r="24" spans="3:31" ht="10.5" customHeight="1" x14ac:dyDescent="0.15"/>
    <row r="25" spans="3:31" ht="10.5" customHeight="1" x14ac:dyDescent="0.15"/>
    <row r="26" spans="3:31" ht="10.5" customHeight="1" x14ac:dyDescent="0.15">
      <c r="S26" s="6" t="s">
        <v>12</v>
      </c>
    </row>
    <row r="27" spans="3:31" ht="10.5" customHeight="1" x14ac:dyDescent="0.15"/>
    <row r="28" spans="3:31" ht="10.5" customHeight="1" x14ac:dyDescent="0.15"/>
    <row r="29" spans="3:31" ht="10.5" customHeight="1" x14ac:dyDescent="0.15"/>
    <row r="30" spans="3:31" ht="10.5" customHeight="1" x14ac:dyDescent="0.15"/>
    <row r="31" spans="3:31" ht="10.5" customHeight="1" x14ac:dyDescent="0.15">
      <c r="AE31" s="6" t="s">
        <v>11</v>
      </c>
    </row>
    <row r="32" spans="3:31" ht="10.5" customHeight="1" x14ac:dyDescent="0.15"/>
    <row r="33" spans="1:19" ht="10.5" customHeight="1" x14ac:dyDescent="0.15"/>
    <row r="34" spans="1:19" ht="10.5" customHeight="1" x14ac:dyDescent="0.15"/>
    <row r="35" spans="1:19" ht="10.5" customHeight="1" x14ac:dyDescent="0.15"/>
    <row r="36" spans="1:19" ht="10.5" customHeight="1" x14ac:dyDescent="0.15"/>
    <row r="37" spans="1:19" ht="10.5" customHeight="1" x14ac:dyDescent="0.15"/>
    <row r="38" spans="1:19" ht="10.5" customHeight="1" x14ac:dyDescent="0.15"/>
    <row r="39" spans="1:19" ht="10.5" customHeight="1" x14ac:dyDescent="0.15"/>
    <row r="40" spans="1:19" ht="10.5" customHeight="1" x14ac:dyDescent="0.15"/>
    <row r="41" spans="1:19" ht="10.5" customHeight="1" x14ac:dyDescent="0.15"/>
    <row r="42" spans="1:19" ht="10.5" customHeight="1" x14ac:dyDescent="0.15"/>
    <row r="43" spans="1:19" ht="37.5" customHeight="1" x14ac:dyDescent="0.15">
      <c r="A43" s="41"/>
      <c r="B43" s="246" t="str">
        <f>E71</f>
        <v>B断面流出計(3+7+11)</v>
      </c>
      <c r="C43" s="246"/>
      <c r="D43" s="246"/>
      <c r="E43" s="246"/>
      <c r="F43" s="246"/>
      <c r="G43" s="246"/>
      <c r="H43" s="246"/>
      <c r="I43" s="246"/>
      <c r="J43" s="246" t="str">
        <f>E87</f>
        <v>B断面計(4+5+6+3+7+11)</v>
      </c>
      <c r="K43" s="246"/>
      <c r="L43" s="246"/>
      <c r="M43" s="246"/>
      <c r="N43" s="246"/>
      <c r="O43" s="246"/>
      <c r="P43" s="246"/>
      <c r="Q43" s="246"/>
      <c r="R43" s="56"/>
      <c r="S43" s="56"/>
    </row>
    <row r="44" spans="1:19" ht="7.5" customHeight="1" x14ac:dyDescent="0.15"/>
    <row r="45" spans="1:19" ht="10.5" customHeight="1" x14ac:dyDescent="0.15"/>
    <row r="46" spans="1:19" ht="10.5" customHeight="1" x14ac:dyDescent="0.15"/>
    <row r="47" spans="1:19" ht="10.5" customHeight="1" x14ac:dyDescent="0.15"/>
    <row r="48" spans="1:19" ht="10.5" customHeight="1" x14ac:dyDescent="0.15"/>
    <row r="49" ht="10.5" customHeight="1" x14ac:dyDescent="0.15"/>
    <row r="50" ht="10.5" customHeight="1" x14ac:dyDescent="0.15"/>
    <row r="51" ht="10.5" customHeight="1" x14ac:dyDescent="0.15"/>
    <row r="52" ht="10.5" customHeight="1" x14ac:dyDescent="0.15"/>
    <row r="53" ht="10.5" customHeight="1" x14ac:dyDescent="0.15"/>
    <row r="54" ht="10.5" customHeight="1" x14ac:dyDescent="0.15"/>
    <row r="55" ht="10.5" customHeight="1" x14ac:dyDescent="0.15"/>
    <row r="56" ht="10.5" customHeight="1" x14ac:dyDescent="0.15"/>
    <row r="57" ht="10.5" customHeight="1" x14ac:dyDescent="0.15"/>
    <row r="58" ht="10.5" customHeight="1" x14ac:dyDescent="0.15"/>
    <row r="59" ht="10.5" customHeight="1" x14ac:dyDescent="0.15"/>
    <row r="60" ht="10.5" customHeight="1" x14ac:dyDescent="0.15"/>
    <row r="61" ht="10.5" customHeight="1" x14ac:dyDescent="0.15"/>
    <row r="62" ht="10.5" customHeight="1" x14ac:dyDescent="0.15"/>
    <row r="63" ht="10.5" customHeight="1" x14ac:dyDescent="0.15"/>
    <row r="64" ht="10.5" customHeight="1" x14ac:dyDescent="0.15"/>
    <row r="65" spans="2:27" ht="10.5" customHeight="1" x14ac:dyDescent="0.15"/>
    <row r="66" spans="2:27" ht="10.5" customHeight="1" x14ac:dyDescent="0.15"/>
    <row r="67" spans="2:27" ht="10.5" customHeight="1" x14ac:dyDescent="0.15"/>
    <row r="68" spans="2:27" ht="10.5" customHeight="1" x14ac:dyDescent="0.15"/>
    <row r="69" spans="2:27" ht="37.5" customHeight="1" x14ac:dyDescent="0.15">
      <c r="B69" s="246" t="str">
        <f>E103</f>
        <v>C断面流入計(7+8+9)</v>
      </c>
      <c r="C69" s="246"/>
      <c r="D69" s="246"/>
      <c r="E69" s="246"/>
      <c r="F69" s="246"/>
      <c r="G69" s="246"/>
      <c r="H69" s="246"/>
      <c r="I69" s="246"/>
      <c r="J69" s="246" t="str">
        <f>E119</f>
        <v>C断面流出計(2+6+10)</v>
      </c>
      <c r="K69" s="246"/>
      <c r="L69" s="246"/>
      <c r="M69" s="246"/>
      <c r="N69" s="246"/>
      <c r="O69" s="246"/>
      <c r="P69" s="246"/>
      <c r="Q69" s="246"/>
      <c r="R69" s="56"/>
      <c r="S69" s="56"/>
      <c r="T69" s="39"/>
    </row>
    <row r="70" spans="2:27" ht="12" customHeight="1" x14ac:dyDescent="0.15"/>
    <row r="71" spans="2:27" ht="13.5" customHeight="1" x14ac:dyDescent="0.15">
      <c r="B71" s="1"/>
      <c r="C71" s="2"/>
      <c r="D71" s="30" t="s">
        <v>0</v>
      </c>
      <c r="E71" s="52" t="s">
        <v>48</v>
      </c>
      <c r="F71" s="53"/>
      <c r="G71" s="53"/>
      <c r="H71" s="53"/>
      <c r="I71" s="53"/>
      <c r="J71" s="53"/>
      <c r="K71" s="53"/>
      <c r="L71" s="53"/>
      <c r="M71" s="54"/>
      <c r="N71" s="55"/>
      <c r="O71" s="55"/>
      <c r="P71" s="55"/>
      <c r="Q71" s="55"/>
      <c r="R71" s="55"/>
      <c r="S71" s="55"/>
      <c r="T71" s="55"/>
      <c r="U71" s="244"/>
      <c r="V71" s="244"/>
      <c r="W71" s="244"/>
      <c r="X71" s="244"/>
      <c r="Y71" s="244"/>
      <c r="Z71" s="244"/>
      <c r="AA71" s="244"/>
    </row>
    <row r="72" spans="2:27" ht="48" x14ac:dyDescent="0.15">
      <c r="B72" s="3" t="s">
        <v>1</v>
      </c>
      <c r="C72" s="4"/>
      <c r="D72" s="31" t="s">
        <v>2</v>
      </c>
      <c r="E72" s="40" t="s">
        <v>18</v>
      </c>
      <c r="F72" s="11" t="s">
        <v>19</v>
      </c>
      <c r="G72" s="11" t="s">
        <v>20</v>
      </c>
      <c r="H72" s="11" t="s">
        <v>10</v>
      </c>
      <c r="I72" s="11" t="s">
        <v>21</v>
      </c>
      <c r="J72" s="11" t="s">
        <v>22</v>
      </c>
      <c r="K72" s="11" t="s">
        <v>23</v>
      </c>
      <c r="L72" s="11" t="s">
        <v>24</v>
      </c>
      <c r="M72" s="58" t="s">
        <v>25</v>
      </c>
      <c r="N72" s="42"/>
      <c r="O72" s="42"/>
      <c r="P72" s="42"/>
      <c r="Q72" s="42"/>
      <c r="R72" s="42"/>
      <c r="S72" s="42"/>
      <c r="T72" s="57"/>
      <c r="U72" s="57"/>
      <c r="V72" s="57"/>
      <c r="W72" s="42"/>
      <c r="X72" s="42"/>
      <c r="Y72" s="42"/>
      <c r="Z72" s="57"/>
      <c r="AA72" s="57"/>
    </row>
    <row r="73" spans="2:27" ht="13.5" customHeight="1" x14ac:dyDescent="0.15">
      <c r="B73" s="12">
        <v>0.29166666666666669</v>
      </c>
      <c r="C73" s="13" t="s">
        <v>6</v>
      </c>
      <c r="D73" s="14">
        <v>0.33333333333333331</v>
      </c>
      <c r="E73" s="27">
        <v>489</v>
      </c>
      <c r="F73" s="23">
        <v>113</v>
      </c>
      <c r="G73" s="23">
        <v>62</v>
      </c>
      <c r="H73" s="23">
        <v>2</v>
      </c>
      <c r="I73" s="23">
        <f t="shared" ref="I73:I84" si="0">SUM(E73:F73)</f>
        <v>602</v>
      </c>
      <c r="J73" s="23">
        <f t="shared" ref="J73:J84" si="1">SUM(G73:H73)</f>
        <v>64</v>
      </c>
      <c r="K73" s="23">
        <f>SUM(I73,J73)</f>
        <v>666</v>
      </c>
      <c r="L73" s="25">
        <f>IF(K73=0,0,ROUND(J73/K73*100,1))</f>
        <v>9.6</v>
      </c>
      <c r="M73" s="59">
        <f>IF(K73=0,0,ROUND(K73/K$85*100,1))</f>
        <v>12.4</v>
      </c>
      <c r="N73" s="43"/>
      <c r="O73" s="43"/>
      <c r="P73" s="43"/>
      <c r="Q73" s="44"/>
      <c r="R73" s="44"/>
      <c r="S73" s="43"/>
      <c r="T73" s="43"/>
      <c r="U73" s="43"/>
      <c r="V73" s="43"/>
      <c r="W73" s="43"/>
      <c r="X73" s="44"/>
      <c r="Y73" s="44"/>
      <c r="Z73" s="43"/>
      <c r="AA73" s="43"/>
    </row>
    <row r="74" spans="2:27" ht="13.5" customHeight="1" x14ac:dyDescent="0.15">
      <c r="B74" s="15">
        <v>0.33333333333333331</v>
      </c>
      <c r="C74" s="16" t="s">
        <v>6</v>
      </c>
      <c r="D74" s="17">
        <v>0.375</v>
      </c>
      <c r="E74" s="28">
        <v>396</v>
      </c>
      <c r="F74" s="24">
        <v>79</v>
      </c>
      <c r="G74" s="24">
        <v>85</v>
      </c>
      <c r="H74" s="24">
        <v>1</v>
      </c>
      <c r="I74" s="24">
        <f t="shared" si="0"/>
        <v>475</v>
      </c>
      <c r="J74" s="24">
        <f t="shared" si="1"/>
        <v>86</v>
      </c>
      <c r="K74" s="24">
        <f t="shared" ref="K74:K84" si="2">SUM(I74,J74)</f>
        <v>561</v>
      </c>
      <c r="L74" s="26">
        <f t="shared" ref="L74:L84" si="3">IF(K74=0,0,ROUND(J74/K74*100,1))</f>
        <v>15.3</v>
      </c>
      <c r="M74" s="60">
        <f t="shared" ref="M74:M84" si="4">IF(K74=0,0,ROUND(K74/K$85*100,1))</f>
        <v>10.5</v>
      </c>
      <c r="N74" s="43"/>
      <c r="O74" s="43"/>
      <c r="P74" s="43"/>
      <c r="Q74" s="44"/>
      <c r="R74" s="45"/>
      <c r="S74" s="43"/>
      <c r="T74" s="43"/>
      <c r="U74" s="43"/>
      <c r="V74" s="43"/>
      <c r="W74" s="43"/>
      <c r="X74" s="44"/>
      <c r="Y74" s="45"/>
      <c r="Z74" s="43"/>
      <c r="AA74" s="43"/>
    </row>
    <row r="75" spans="2:27" ht="13.5" customHeight="1" x14ac:dyDescent="0.15">
      <c r="B75" s="15">
        <v>0.375</v>
      </c>
      <c r="C75" s="16" t="s">
        <v>6</v>
      </c>
      <c r="D75" s="17">
        <v>0.41666666666666702</v>
      </c>
      <c r="E75" s="28">
        <v>212</v>
      </c>
      <c r="F75" s="24">
        <v>54</v>
      </c>
      <c r="G75" s="24">
        <v>81</v>
      </c>
      <c r="H75" s="24">
        <v>2</v>
      </c>
      <c r="I75" s="24">
        <f t="shared" si="0"/>
        <v>266</v>
      </c>
      <c r="J75" s="24">
        <f t="shared" si="1"/>
        <v>83</v>
      </c>
      <c r="K75" s="24">
        <f t="shared" si="2"/>
        <v>349</v>
      </c>
      <c r="L75" s="26">
        <f t="shared" si="3"/>
        <v>23.8</v>
      </c>
      <c r="M75" s="60">
        <f t="shared" si="4"/>
        <v>6.5</v>
      </c>
      <c r="N75" s="43"/>
      <c r="O75" s="43"/>
      <c r="P75" s="43"/>
      <c r="Q75" s="44"/>
      <c r="R75" s="45"/>
      <c r="S75" s="43"/>
      <c r="T75" s="43"/>
      <c r="U75" s="43"/>
      <c r="V75" s="43"/>
      <c r="W75" s="43"/>
      <c r="X75" s="44"/>
      <c r="Y75" s="45"/>
      <c r="Z75" s="43"/>
      <c r="AA75" s="43"/>
    </row>
    <row r="76" spans="2:27" ht="13.5" customHeight="1" x14ac:dyDescent="0.15">
      <c r="B76" s="15">
        <v>0.41666666666666702</v>
      </c>
      <c r="C76" s="16" t="s">
        <v>6</v>
      </c>
      <c r="D76" s="17">
        <v>0.45833333333333298</v>
      </c>
      <c r="E76" s="28">
        <v>202</v>
      </c>
      <c r="F76" s="24">
        <v>73</v>
      </c>
      <c r="G76" s="24">
        <v>81</v>
      </c>
      <c r="H76" s="24">
        <v>1</v>
      </c>
      <c r="I76" s="24">
        <f t="shared" si="0"/>
        <v>275</v>
      </c>
      <c r="J76" s="24">
        <f t="shared" si="1"/>
        <v>82</v>
      </c>
      <c r="K76" s="24">
        <f t="shared" si="2"/>
        <v>357</v>
      </c>
      <c r="L76" s="26">
        <f t="shared" si="3"/>
        <v>23</v>
      </c>
      <c r="M76" s="60">
        <f t="shared" si="4"/>
        <v>6.7</v>
      </c>
      <c r="N76" s="43"/>
      <c r="O76" s="43"/>
      <c r="P76" s="43"/>
      <c r="Q76" s="44"/>
      <c r="R76" s="45"/>
      <c r="S76" s="43"/>
      <c r="T76" s="43"/>
      <c r="U76" s="43"/>
      <c r="V76" s="43"/>
      <c r="W76" s="43"/>
      <c r="X76" s="44"/>
      <c r="Y76" s="45"/>
      <c r="Z76" s="43"/>
      <c r="AA76" s="43"/>
    </row>
    <row r="77" spans="2:27" ht="13.5" customHeight="1" x14ac:dyDescent="0.15">
      <c r="B77" s="15">
        <v>0.45833333333333398</v>
      </c>
      <c r="C77" s="16" t="s">
        <v>6</v>
      </c>
      <c r="D77" s="17">
        <v>0.5</v>
      </c>
      <c r="E77" s="28">
        <v>181</v>
      </c>
      <c r="F77" s="24">
        <v>60</v>
      </c>
      <c r="G77" s="24">
        <v>86</v>
      </c>
      <c r="H77" s="24">
        <v>0</v>
      </c>
      <c r="I77" s="24">
        <f t="shared" si="0"/>
        <v>241</v>
      </c>
      <c r="J77" s="24">
        <f t="shared" si="1"/>
        <v>86</v>
      </c>
      <c r="K77" s="24">
        <f t="shared" si="2"/>
        <v>327</v>
      </c>
      <c r="L77" s="26">
        <f t="shared" si="3"/>
        <v>26.3</v>
      </c>
      <c r="M77" s="60">
        <f t="shared" si="4"/>
        <v>6.1</v>
      </c>
      <c r="N77" s="43"/>
      <c r="O77" s="43"/>
      <c r="P77" s="43"/>
      <c r="Q77" s="44"/>
      <c r="R77" s="45"/>
      <c r="S77" s="43"/>
      <c r="T77" s="43"/>
      <c r="U77" s="43"/>
      <c r="V77" s="43"/>
      <c r="W77" s="43"/>
      <c r="X77" s="44"/>
      <c r="Y77" s="45"/>
      <c r="Z77" s="43"/>
      <c r="AA77" s="43"/>
    </row>
    <row r="78" spans="2:27" ht="13.5" customHeight="1" x14ac:dyDescent="0.15">
      <c r="B78" s="15">
        <v>0.5</v>
      </c>
      <c r="C78" s="16" t="s">
        <v>6</v>
      </c>
      <c r="D78" s="17">
        <v>0.54166666666666596</v>
      </c>
      <c r="E78" s="28">
        <v>218</v>
      </c>
      <c r="F78" s="24">
        <v>53</v>
      </c>
      <c r="G78" s="24">
        <v>92</v>
      </c>
      <c r="H78" s="24">
        <v>1</v>
      </c>
      <c r="I78" s="24">
        <f t="shared" si="0"/>
        <v>271</v>
      </c>
      <c r="J78" s="24">
        <f t="shared" si="1"/>
        <v>93</v>
      </c>
      <c r="K78" s="24">
        <f t="shared" si="2"/>
        <v>364</v>
      </c>
      <c r="L78" s="26">
        <f t="shared" si="3"/>
        <v>25.5</v>
      </c>
      <c r="M78" s="60">
        <f t="shared" si="4"/>
        <v>6.8</v>
      </c>
      <c r="N78" s="43"/>
      <c r="O78" s="43"/>
      <c r="P78" s="43"/>
      <c r="Q78" s="44"/>
      <c r="R78" s="45"/>
      <c r="S78" s="43"/>
      <c r="T78" s="43"/>
      <c r="U78" s="43"/>
      <c r="V78" s="43"/>
      <c r="W78" s="43"/>
      <c r="X78" s="44"/>
      <c r="Y78" s="45"/>
      <c r="Z78" s="43"/>
      <c r="AA78" s="43"/>
    </row>
    <row r="79" spans="2:27" ht="13.5" customHeight="1" x14ac:dyDescent="0.15">
      <c r="B79" s="15">
        <v>0.54166666666666696</v>
      </c>
      <c r="C79" s="16" t="s">
        <v>6</v>
      </c>
      <c r="D79" s="17">
        <v>0.58333333333333304</v>
      </c>
      <c r="E79" s="28">
        <v>192</v>
      </c>
      <c r="F79" s="24">
        <v>82</v>
      </c>
      <c r="G79" s="24">
        <v>68</v>
      </c>
      <c r="H79" s="24">
        <v>1</v>
      </c>
      <c r="I79" s="24">
        <f t="shared" si="0"/>
        <v>274</v>
      </c>
      <c r="J79" s="24">
        <f t="shared" si="1"/>
        <v>69</v>
      </c>
      <c r="K79" s="24">
        <f t="shared" si="2"/>
        <v>343</v>
      </c>
      <c r="L79" s="26">
        <f t="shared" si="3"/>
        <v>20.100000000000001</v>
      </c>
      <c r="M79" s="60">
        <f t="shared" si="4"/>
        <v>6.4</v>
      </c>
      <c r="N79" s="43"/>
      <c r="O79" s="43"/>
      <c r="P79" s="43"/>
      <c r="Q79" s="44"/>
      <c r="R79" s="45"/>
      <c r="S79" s="43"/>
      <c r="T79" s="43"/>
      <c r="U79" s="43"/>
      <c r="V79" s="43"/>
      <c r="W79" s="43"/>
      <c r="X79" s="44"/>
      <c r="Y79" s="45"/>
      <c r="Z79" s="43"/>
      <c r="AA79" s="43"/>
    </row>
    <row r="80" spans="2:27" ht="13.5" customHeight="1" x14ac:dyDescent="0.15">
      <c r="B80" s="15">
        <v>0.58333333333333304</v>
      </c>
      <c r="C80" s="16" t="s">
        <v>6</v>
      </c>
      <c r="D80" s="17">
        <v>0.625</v>
      </c>
      <c r="E80" s="28">
        <v>233</v>
      </c>
      <c r="F80" s="24">
        <v>73</v>
      </c>
      <c r="G80" s="24">
        <v>92</v>
      </c>
      <c r="H80" s="24">
        <v>2</v>
      </c>
      <c r="I80" s="24">
        <f t="shared" si="0"/>
        <v>306</v>
      </c>
      <c r="J80" s="24">
        <f t="shared" si="1"/>
        <v>94</v>
      </c>
      <c r="K80" s="24">
        <f t="shared" si="2"/>
        <v>400</v>
      </c>
      <c r="L80" s="26">
        <f t="shared" si="3"/>
        <v>23.5</v>
      </c>
      <c r="M80" s="60">
        <f t="shared" si="4"/>
        <v>7.5</v>
      </c>
      <c r="N80" s="43"/>
      <c r="O80" s="43"/>
      <c r="P80" s="43"/>
      <c r="Q80" s="44"/>
      <c r="R80" s="45"/>
      <c r="S80" s="43"/>
      <c r="T80" s="43"/>
      <c r="U80" s="43"/>
      <c r="V80" s="43"/>
      <c r="W80" s="43"/>
      <c r="X80" s="44"/>
      <c r="Y80" s="45"/>
      <c r="Z80" s="43"/>
      <c r="AA80" s="43"/>
    </row>
    <row r="81" spans="2:27" ht="13.5" customHeight="1" x14ac:dyDescent="0.15">
      <c r="B81" s="15">
        <v>0.625</v>
      </c>
      <c r="C81" s="16" t="s">
        <v>6</v>
      </c>
      <c r="D81" s="17">
        <v>0.66666666666666596</v>
      </c>
      <c r="E81" s="28">
        <v>254</v>
      </c>
      <c r="F81" s="24">
        <v>64</v>
      </c>
      <c r="G81" s="24">
        <v>98</v>
      </c>
      <c r="H81" s="24">
        <v>0</v>
      </c>
      <c r="I81" s="24">
        <f t="shared" si="0"/>
        <v>318</v>
      </c>
      <c r="J81" s="24">
        <f t="shared" si="1"/>
        <v>98</v>
      </c>
      <c r="K81" s="24">
        <f t="shared" si="2"/>
        <v>416</v>
      </c>
      <c r="L81" s="26">
        <f t="shared" si="3"/>
        <v>23.6</v>
      </c>
      <c r="M81" s="60">
        <f t="shared" si="4"/>
        <v>7.8</v>
      </c>
      <c r="N81" s="43"/>
      <c r="O81" s="43"/>
      <c r="P81" s="43"/>
      <c r="Q81" s="44"/>
      <c r="R81" s="45"/>
      <c r="S81" s="43"/>
      <c r="T81" s="43"/>
      <c r="U81" s="43"/>
      <c r="V81" s="43"/>
      <c r="W81" s="43"/>
      <c r="X81" s="44"/>
      <c r="Y81" s="45"/>
      <c r="Z81" s="43"/>
      <c r="AA81" s="43"/>
    </row>
    <row r="82" spans="2:27" ht="13.5" customHeight="1" x14ac:dyDescent="0.15">
      <c r="B82" s="15">
        <v>0.66666666666666696</v>
      </c>
      <c r="C82" s="16" t="s">
        <v>6</v>
      </c>
      <c r="D82" s="17">
        <v>0.70833333333333304</v>
      </c>
      <c r="E82" s="28">
        <v>301</v>
      </c>
      <c r="F82" s="24">
        <v>100</v>
      </c>
      <c r="G82" s="24">
        <v>76</v>
      </c>
      <c r="H82" s="24">
        <v>1</v>
      </c>
      <c r="I82" s="24">
        <f t="shared" si="0"/>
        <v>401</v>
      </c>
      <c r="J82" s="24">
        <f t="shared" si="1"/>
        <v>77</v>
      </c>
      <c r="K82" s="24">
        <f t="shared" si="2"/>
        <v>478</v>
      </c>
      <c r="L82" s="26">
        <f t="shared" si="3"/>
        <v>16.100000000000001</v>
      </c>
      <c r="M82" s="60">
        <f t="shared" si="4"/>
        <v>8.9</v>
      </c>
      <c r="N82" s="43"/>
      <c r="O82" s="43"/>
      <c r="P82" s="43"/>
      <c r="Q82" s="44"/>
      <c r="R82" s="45"/>
      <c r="S82" s="43"/>
      <c r="T82" s="43"/>
      <c r="U82" s="43"/>
      <c r="V82" s="43"/>
      <c r="W82" s="43"/>
      <c r="X82" s="44"/>
      <c r="Y82" s="45"/>
      <c r="Z82" s="43"/>
      <c r="AA82" s="43"/>
    </row>
    <row r="83" spans="2:27" ht="13.5" customHeight="1" x14ac:dyDescent="0.15">
      <c r="B83" s="15">
        <v>0.70833333333333304</v>
      </c>
      <c r="C83" s="16" t="s">
        <v>6</v>
      </c>
      <c r="D83" s="17">
        <v>0.75</v>
      </c>
      <c r="E83" s="28">
        <v>377</v>
      </c>
      <c r="F83" s="24">
        <v>109</v>
      </c>
      <c r="G83" s="24">
        <v>48</v>
      </c>
      <c r="H83" s="24">
        <v>2</v>
      </c>
      <c r="I83" s="24">
        <f t="shared" si="0"/>
        <v>486</v>
      </c>
      <c r="J83" s="24">
        <f t="shared" si="1"/>
        <v>50</v>
      </c>
      <c r="K83" s="24">
        <f t="shared" si="2"/>
        <v>536</v>
      </c>
      <c r="L83" s="26">
        <f t="shared" si="3"/>
        <v>9.3000000000000007</v>
      </c>
      <c r="M83" s="60">
        <f t="shared" si="4"/>
        <v>10</v>
      </c>
      <c r="N83" s="43"/>
      <c r="O83" s="43"/>
      <c r="P83" s="43"/>
      <c r="Q83" s="44"/>
      <c r="R83" s="45"/>
      <c r="S83" s="43"/>
      <c r="T83" s="43"/>
      <c r="U83" s="43"/>
      <c r="V83" s="43"/>
      <c r="W83" s="43"/>
      <c r="X83" s="44"/>
      <c r="Y83" s="45"/>
      <c r="Z83" s="43"/>
      <c r="AA83" s="43"/>
    </row>
    <row r="84" spans="2:27" ht="13.5" customHeight="1" thickBot="1" x14ac:dyDescent="0.2">
      <c r="B84" s="15">
        <v>0.75</v>
      </c>
      <c r="C84" s="16" t="s">
        <v>6</v>
      </c>
      <c r="D84" s="17">
        <v>0.79166666666666696</v>
      </c>
      <c r="E84" s="28">
        <v>437</v>
      </c>
      <c r="F84" s="24">
        <v>96</v>
      </c>
      <c r="G84" s="24">
        <v>34</v>
      </c>
      <c r="H84" s="24">
        <v>1</v>
      </c>
      <c r="I84" s="24">
        <f t="shared" si="0"/>
        <v>533</v>
      </c>
      <c r="J84" s="24">
        <f t="shared" si="1"/>
        <v>35</v>
      </c>
      <c r="K84" s="24">
        <f t="shared" si="2"/>
        <v>568</v>
      </c>
      <c r="L84" s="26">
        <f t="shared" si="3"/>
        <v>6.2</v>
      </c>
      <c r="M84" s="60">
        <f t="shared" si="4"/>
        <v>10.6</v>
      </c>
      <c r="N84" s="43"/>
      <c r="O84" s="43"/>
      <c r="P84" s="43"/>
      <c r="Q84" s="44"/>
      <c r="R84" s="45"/>
      <c r="S84" s="43"/>
      <c r="T84" s="43"/>
      <c r="U84" s="43"/>
      <c r="V84" s="43"/>
      <c r="W84" s="43"/>
      <c r="X84" s="44"/>
      <c r="Y84" s="45"/>
      <c r="Z84" s="43"/>
      <c r="AA84" s="43"/>
    </row>
    <row r="85" spans="2:27" ht="14.25" customHeight="1" thickTop="1" x14ac:dyDescent="0.15">
      <c r="B85" s="18"/>
      <c r="C85" s="19" t="s">
        <v>13</v>
      </c>
      <c r="D85" s="20"/>
      <c r="E85" s="29">
        <f t="shared" ref="E85:K85" si="5">SUM(E73:E84)</f>
        <v>3492</v>
      </c>
      <c r="F85" s="5">
        <f t="shared" si="5"/>
        <v>956</v>
      </c>
      <c r="G85" s="5">
        <f t="shared" si="5"/>
        <v>903</v>
      </c>
      <c r="H85" s="5">
        <f t="shared" si="5"/>
        <v>14</v>
      </c>
      <c r="I85" s="5">
        <f t="shared" si="5"/>
        <v>4448</v>
      </c>
      <c r="J85" s="5">
        <f t="shared" si="5"/>
        <v>917</v>
      </c>
      <c r="K85" s="5">
        <f t="shared" si="5"/>
        <v>5365</v>
      </c>
      <c r="L85" s="51">
        <f>IF(K85=0,0,ROUND(J85/K85*100,1))</f>
        <v>17.100000000000001</v>
      </c>
      <c r="M85" s="61">
        <f>IF(K85=0,0,ROUND(K85/K$85*100,1))</f>
        <v>100</v>
      </c>
      <c r="N85" s="7"/>
      <c r="O85" s="7"/>
      <c r="P85" s="7"/>
      <c r="Q85" s="45"/>
      <c r="R85" s="45"/>
      <c r="S85" s="7"/>
      <c r="T85" s="7"/>
      <c r="U85" s="7"/>
      <c r="V85" s="7"/>
      <c r="W85" s="7"/>
      <c r="X85" s="46"/>
      <c r="Y85" s="47"/>
      <c r="Z85" s="7"/>
      <c r="AA85" s="7"/>
    </row>
    <row r="86" spans="2:27" x14ac:dyDescent="0.15">
      <c r="B86" s="21"/>
      <c r="C86" s="22"/>
      <c r="D86" s="22"/>
    </row>
    <row r="87" spans="2:27" ht="13.5" customHeight="1" x14ac:dyDescent="0.15">
      <c r="B87" s="1"/>
      <c r="C87" s="2"/>
      <c r="D87" s="30" t="s">
        <v>0</v>
      </c>
      <c r="E87" s="52" t="s">
        <v>49</v>
      </c>
      <c r="F87" s="53"/>
      <c r="G87" s="53"/>
      <c r="H87" s="53"/>
      <c r="I87" s="53"/>
      <c r="J87" s="53"/>
      <c r="K87" s="53"/>
      <c r="L87" s="53"/>
      <c r="M87" s="54"/>
      <c r="N87" s="55"/>
      <c r="O87" s="55"/>
      <c r="P87" s="55"/>
      <c r="Q87" s="55"/>
      <c r="R87" s="55"/>
      <c r="S87" s="55"/>
      <c r="T87" s="55"/>
      <c r="U87" s="244"/>
      <c r="V87" s="244"/>
      <c r="W87" s="244"/>
      <c r="X87" s="244"/>
      <c r="Y87" s="244"/>
      <c r="Z87" s="244"/>
      <c r="AA87" s="244"/>
    </row>
    <row r="88" spans="2:27" ht="48" x14ac:dyDescent="0.15">
      <c r="B88" s="3" t="s">
        <v>1</v>
      </c>
      <c r="C88" s="4"/>
      <c r="D88" s="31" t="s">
        <v>2</v>
      </c>
      <c r="E88" s="40" t="s">
        <v>18</v>
      </c>
      <c r="F88" s="11" t="s">
        <v>19</v>
      </c>
      <c r="G88" s="11" t="s">
        <v>20</v>
      </c>
      <c r="H88" s="11" t="s">
        <v>10</v>
      </c>
      <c r="I88" s="11" t="s">
        <v>21</v>
      </c>
      <c r="J88" s="11" t="s">
        <v>22</v>
      </c>
      <c r="K88" s="11" t="s">
        <v>23</v>
      </c>
      <c r="L88" s="11" t="s">
        <v>24</v>
      </c>
      <c r="M88" s="58" t="s">
        <v>25</v>
      </c>
      <c r="N88" s="42"/>
      <c r="O88" s="42"/>
      <c r="P88" s="42"/>
      <c r="Q88" s="42"/>
      <c r="R88" s="42"/>
      <c r="S88" s="42"/>
      <c r="T88" s="57"/>
      <c r="U88" s="57"/>
      <c r="V88" s="57"/>
      <c r="W88" s="42"/>
      <c r="X88" s="42"/>
      <c r="Y88" s="42"/>
      <c r="Z88" s="57"/>
      <c r="AA88" s="57"/>
    </row>
    <row r="89" spans="2:27" ht="13.5" customHeight="1" x14ac:dyDescent="0.15">
      <c r="B89" s="12">
        <v>0.29166666666666669</v>
      </c>
      <c r="C89" s="13" t="s">
        <v>6</v>
      </c>
      <c r="D89" s="14">
        <v>0.33333333333333331</v>
      </c>
      <c r="E89" s="27">
        <v>1019</v>
      </c>
      <c r="F89" s="23">
        <v>228</v>
      </c>
      <c r="G89" s="23">
        <v>128</v>
      </c>
      <c r="H89" s="23">
        <v>3</v>
      </c>
      <c r="I89" s="23">
        <f t="shared" ref="I89:I100" si="6">SUM(E89:F89)</f>
        <v>1247</v>
      </c>
      <c r="J89" s="23">
        <f t="shared" ref="J89:J100" si="7">SUM(G89:H89)</f>
        <v>131</v>
      </c>
      <c r="K89" s="23">
        <f>SUM(I89,J89)</f>
        <v>1378</v>
      </c>
      <c r="L89" s="25">
        <f>IF(K89=0,0,ROUND(J89/K89*100,1))</f>
        <v>9.5</v>
      </c>
      <c r="M89" s="59">
        <f>IF(K89=0,0,ROUND(K89/K$101*100,1))</f>
        <v>12.9</v>
      </c>
      <c r="N89" s="43"/>
      <c r="O89" s="43"/>
      <c r="P89" s="43"/>
      <c r="Q89" s="44"/>
      <c r="R89" s="44"/>
      <c r="S89" s="43"/>
      <c r="T89" s="43"/>
      <c r="U89" s="43"/>
      <c r="V89" s="43"/>
      <c r="W89" s="43"/>
      <c r="X89" s="44"/>
      <c r="Y89" s="44"/>
      <c r="Z89" s="43"/>
      <c r="AA89" s="43"/>
    </row>
    <row r="90" spans="2:27" ht="13.5" customHeight="1" x14ac:dyDescent="0.15">
      <c r="B90" s="15">
        <v>0.33333333333333331</v>
      </c>
      <c r="C90" s="16" t="s">
        <v>6</v>
      </c>
      <c r="D90" s="17">
        <v>0.375</v>
      </c>
      <c r="E90" s="28">
        <v>820</v>
      </c>
      <c r="F90" s="24">
        <v>190</v>
      </c>
      <c r="G90" s="24">
        <v>168</v>
      </c>
      <c r="H90" s="24">
        <v>4</v>
      </c>
      <c r="I90" s="24">
        <f t="shared" si="6"/>
        <v>1010</v>
      </c>
      <c r="J90" s="24">
        <f t="shared" si="7"/>
        <v>172</v>
      </c>
      <c r="K90" s="24">
        <f t="shared" ref="K90:K100" si="8">SUM(I90,J90)</f>
        <v>1182</v>
      </c>
      <c r="L90" s="26">
        <f t="shared" ref="L90:L101" si="9">IF(K90=0,0,ROUND(J90/K90*100,1))</f>
        <v>14.6</v>
      </c>
      <c r="M90" s="60">
        <f t="shared" ref="M90:M101" si="10">IF(K90=0,0,ROUND(K90/K$101*100,1))</f>
        <v>11</v>
      </c>
      <c r="N90" s="43"/>
      <c r="O90" s="43"/>
      <c r="P90" s="43"/>
      <c r="Q90" s="44"/>
      <c r="R90" s="45"/>
      <c r="S90" s="43"/>
      <c r="T90" s="43"/>
      <c r="U90" s="43"/>
      <c r="V90" s="43"/>
      <c r="W90" s="43"/>
      <c r="X90" s="44"/>
      <c r="Y90" s="45"/>
      <c r="Z90" s="43"/>
      <c r="AA90" s="43"/>
    </row>
    <row r="91" spans="2:27" ht="13.5" customHeight="1" x14ac:dyDescent="0.15">
      <c r="B91" s="15">
        <v>0.375</v>
      </c>
      <c r="C91" s="16" t="s">
        <v>6</v>
      </c>
      <c r="D91" s="17">
        <v>0.41666666666666702</v>
      </c>
      <c r="E91" s="28">
        <v>494</v>
      </c>
      <c r="F91" s="24">
        <v>136</v>
      </c>
      <c r="G91" s="24">
        <v>200</v>
      </c>
      <c r="H91" s="24">
        <v>5</v>
      </c>
      <c r="I91" s="24">
        <f t="shared" si="6"/>
        <v>630</v>
      </c>
      <c r="J91" s="24">
        <f t="shared" si="7"/>
        <v>205</v>
      </c>
      <c r="K91" s="24">
        <f t="shared" si="8"/>
        <v>835</v>
      </c>
      <c r="L91" s="26">
        <f t="shared" si="9"/>
        <v>24.6</v>
      </c>
      <c r="M91" s="60">
        <f t="shared" si="10"/>
        <v>7.8</v>
      </c>
      <c r="N91" s="43"/>
      <c r="O91" s="43"/>
      <c r="P91" s="43"/>
      <c r="Q91" s="44"/>
      <c r="R91" s="45"/>
      <c r="S91" s="43"/>
      <c r="T91" s="43"/>
      <c r="U91" s="43"/>
      <c r="V91" s="43"/>
      <c r="W91" s="43"/>
      <c r="X91" s="44"/>
      <c r="Y91" s="45"/>
      <c r="Z91" s="43"/>
      <c r="AA91" s="43"/>
    </row>
    <row r="92" spans="2:27" ht="13.5" customHeight="1" x14ac:dyDescent="0.15">
      <c r="B92" s="15">
        <v>0.41666666666666702</v>
      </c>
      <c r="C92" s="16" t="s">
        <v>6</v>
      </c>
      <c r="D92" s="17">
        <v>0.45833333333333298</v>
      </c>
      <c r="E92" s="28">
        <v>447</v>
      </c>
      <c r="F92" s="24">
        <v>149</v>
      </c>
      <c r="G92" s="24">
        <v>179</v>
      </c>
      <c r="H92" s="24">
        <v>2</v>
      </c>
      <c r="I92" s="24">
        <f t="shared" si="6"/>
        <v>596</v>
      </c>
      <c r="J92" s="24">
        <f t="shared" si="7"/>
        <v>181</v>
      </c>
      <c r="K92" s="24">
        <f t="shared" si="8"/>
        <v>777</v>
      </c>
      <c r="L92" s="26">
        <f t="shared" si="9"/>
        <v>23.3</v>
      </c>
      <c r="M92" s="60">
        <f t="shared" si="10"/>
        <v>7.3</v>
      </c>
      <c r="N92" s="43"/>
      <c r="O92" s="43"/>
      <c r="P92" s="43"/>
      <c r="Q92" s="44"/>
      <c r="R92" s="45"/>
      <c r="S92" s="43"/>
      <c r="T92" s="43"/>
      <c r="U92" s="43"/>
      <c r="V92" s="43"/>
      <c r="W92" s="43"/>
      <c r="X92" s="44"/>
      <c r="Y92" s="45"/>
      <c r="Z92" s="43"/>
      <c r="AA92" s="43"/>
    </row>
    <row r="93" spans="2:27" ht="13.5" customHeight="1" x14ac:dyDescent="0.15">
      <c r="B93" s="15">
        <v>0.45833333333333398</v>
      </c>
      <c r="C93" s="16" t="s">
        <v>6</v>
      </c>
      <c r="D93" s="17">
        <v>0.5</v>
      </c>
      <c r="E93" s="28">
        <v>385</v>
      </c>
      <c r="F93" s="24">
        <v>105</v>
      </c>
      <c r="G93" s="24">
        <v>154</v>
      </c>
      <c r="H93" s="24">
        <v>0</v>
      </c>
      <c r="I93" s="24">
        <f t="shared" si="6"/>
        <v>490</v>
      </c>
      <c r="J93" s="24">
        <f t="shared" si="7"/>
        <v>154</v>
      </c>
      <c r="K93" s="24">
        <f t="shared" si="8"/>
        <v>644</v>
      </c>
      <c r="L93" s="26">
        <f t="shared" si="9"/>
        <v>23.9</v>
      </c>
      <c r="M93" s="60">
        <f t="shared" si="10"/>
        <v>6</v>
      </c>
      <c r="N93" s="43"/>
      <c r="O93" s="43"/>
      <c r="P93" s="43"/>
      <c r="Q93" s="44"/>
      <c r="R93" s="45"/>
      <c r="S93" s="43"/>
      <c r="T93" s="43"/>
      <c r="U93" s="43"/>
      <c r="V93" s="43"/>
      <c r="W93" s="43"/>
      <c r="X93" s="44"/>
      <c r="Y93" s="45"/>
      <c r="Z93" s="43"/>
      <c r="AA93" s="43"/>
    </row>
    <row r="94" spans="2:27" ht="13.5" customHeight="1" x14ac:dyDescent="0.15">
      <c r="B94" s="15">
        <v>0.5</v>
      </c>
      <c r="C94" s="16" t="s">
        <v>6</v>
      </c>
      <c r="D94" s="17">
        <v>0.54166666666666596</v>
      </c>
      <c r="E94" s="28">
        <v>410</v>
      </c>
      <c r="F94" s="24">
        <v>94</v>
      </c>
      <c r="G94" s="24">
        <v>140</v>
      </c>
      <c r="H94" s="24">
        <v>3</v>
      </c>
      <c r="I94" s="24">
        <f t="shared" si="6"/>
        <v>504</v>
      </c>
      <c r="J94" s="24">
        <f t="shared" si="7"/>
        <v>143</v>
      </c>
      <c r="K94" s="24">
        <f t="shared" si="8"/>
        <v>647</v>
      </c>
      <c r="L94" s="26">
        <f t="shared" si="9"/>
        <v>22.1</v>
      </c>
      <c r="M94" s="60">
        <f t="shared" si="10"/>
        <v>6</v>
      </c>
      <c r="N94" s="43"/>
      <c r="O94" s="43"/>
      <c r="P94" s="43"/>
      <c r="Q94" s="44"/>
      <c r="R94" s="45"/>
      <c r="S94" s="43"/>
      <c r="T94" s="43"/>
      <c r="U94" s="43"/>
      <c r="V94" s="43"/>
      <c r="W94" s="43"/>
      <c r="X94" s="44"/>
      <c r="Y94" s="45"/>
      <c r="Z94" s="43"/>
      <c r="AA94" s="43"/>
    </row>
    <row r="95" spans="2:27" ht="13.5" customHeight="1" x14ac:dyDescent="0.15">
      <c r="B95" s="15">
        <v>0.54166666666666696</v>
      </c>
      <c r="C95" s="16" t="s">
        <v>6</v>
      </c>
      <c r="D95" s="17">
        <v>0.58333333333333304</v>
      </c>
      <c r="E95" s="28">
        <v>394</v>
      </c>
      <c r="F95" s="24">
        <v>143</v>
      </c>
      <c r="G95" s="24">
        <v>140</v>
      </c>
      <c r="H95" s="24">
        <v>1</v>
      </c>
      <c r="I95" s="24">
        <f t="shared" si="6"/>
        <v>537</v>
      </c>
      <c r="J95" s="24">
        <f t="shared" si="7"/>
        <v>141</v>
      </c>
      <c r="K95" s="24">
        <f t="shared" si="8"/>
        <v>678</v>
      </c>
      <c r="L95" s="26">
        <f t="shared" si="9"/>
        <v>20.8</v>
      </c>
      <c r="M95" s="60">
        <f t="shared" si="10"/>
        <v>6.3</v>
      </c>
      <c r="N95" s="43"/>
      <c r="O95" s="43"/>
      <c r="P95" s="43"/>
      <c r="Q95" s="44"/>
      <c r="R95" s="45"/>
      <c r="S95" s="43"/>
      <c r="T95" s="43"/>
      <c r="U95" s="43"/>
      <c r="V95" s="43"/>
      <c r="W95" s="43"/>
      <c r="X95" s="44"/>
      <c r="Y95" s="45"/>
      <c r="Z95" s="43"/>
      <c r="AA95" s="43"/>
    </row>
    <row r="96" spans="2:27" ht="13.5" customHeight="1" x14ac:dyDescent="0.15">
      <c r="B96" s="15">
        <v>0.58333333333333304</v>
      </c>
      <c r="C96" s="16" t="s">
        <v>6</v>
      </c>
      <c r="D96" s="17">
        <v>0.625</v>
      </c>
      <c r="E96" s="28">
        <v>464</v>
      </c>
      <c r="F96" s="24">
        <v>141</v>
      </c>
      <c r="G96" s="24">
        <v>160</v>
      </c>
      <c r="H96" s="24">
        <v>5</v>
      </c>
      <c r="I96" s="24">
        <f t="shared" si="6"/>
        <v>605</v>
      </c>
      <c r="J96" s="24">
        <f t="shared" si="7"/>
        <v>165</v>
      </c>
      <c r="K96" s="24">
        <f t="shared" si="8"/>
        <v>770</v>
      </c>
      <c r="L96" s="26">
        <f t="shared" si="9"/>
        <v>21.4</v>
      </c>
      <c r="M96" s="60">
        <f t="shared" si="10"/>
        <v>7.2</v>
      </c>
      <c r="N96" s="43"/>
      <c r="O96" s="43"/>
      <c r="P96" s="43"/>
      <c r="Q96" s="44"/>
      <c r="R96" s="45"/>
      <c r="S96" s="43"/>
      <c r="T96" s="43"/>
      <c r="U96" s="43"/>
      <c r="V96" s="43"/>
      <c r="W96" s="43"/>
      <c r="X96" s="44"/>
      <c r="Y96" s="45"/>
      <c r="Z96" s="43"/>
      <c r="AA96" s="43"/>
    </row>
    <row r="97" spans="2:27" ht="13.5" customHeight="1" x14ac:dyDescent="0.15">
      <c r="B97" s="15">
        <v>0.625</v>
      </c>
      <c r="C97" s="16" t="s">
        <v>6</v>
      </c>
      <c r="D97" s="17">
        <v>0.66666666666666596</v>
      </c>
      <c r="E97" s="28">
        <v>523</v>
      </c>
      <c r="F97" s="24">
        <v>124</v>
      </c>
      <c r="G97" s="24">
        <v>179</v>
      </c>
      <c r="H97" s="24">
        <v>2</v>
      </c>
      <c r="I97" s="24">
        <f t="shared" si="6"/>
        <v>647</v>
      </c>
      <c r="J97" s="24">
        <f t="shared" si="7"/>
        <v>181</v>
      </c>
      <c r="K97" s="24">
        <f t="shared" si="8"/>
        <v>828</v>
      </c>
      <c r="L97" s="26">
        <f t="shared" si="9"/>
        <v>21.9</v>
      </c>
      <c r="M97" s="60">
        <f t="shared" si="10"/>
        <v>7.7</v>
      </c>
      <c r="N97" s="43"/>
      <c r="O97" s="43"/>
      <c r="P97" s="43"/>
      <c r="Q97" s="44"/>
      <c r="R97" s="45"/>
      <c r="S97" s="43"/>
      <c r="T97" s="43"/>
      <c r="U97" s="43"/>
      <c r="V97" s="43"/>
      <c r="W97" s="43"/>
      <c r="X97" s="44"/>
      <c r="Y97" s="45"/>
      <c r="Z97" s="43"/>
      <c r="AA97" s="43"/>
    </row>
    <row r="98" spans="2:27" ht="13.5" customHeight="1" x14ac:dyDescent="0.15">
      <c r="B98" s="15">
        <v>0.66666666666666696</v>
      </c>
      <c r="C98" s="16" t="s">
        <v>6</v>
      </c>
      <c r="D98" s="17">
        <v>0.70833333333333304</v>
      </c>
      <c r="E98" s="28">
        <v>584</v>
      </c>
      <c r="F98" s="24">
        <v>187</v>
      </c>
      <c r="G98" s="24">
        <v>154</v>
      </c>
      <c r="H98" s="24">
        <v>2</v>
      </c>
      <c r="I98" s="24">
        <f t="shared" si="6"/>
        <v>771</v>
      </c>
      <c r="J98" s="24">
        <f t="shared" si="7"/>
        <v>156</v>
      </c>
      <c r="K98" s="24">
        <f t="shared" si="8"/>
        <v>927</v>
      </c>
      <c r="L98" s="26">
        <f t="shared" si="9"/>
        <v>16.8</v>
      </c>
      <c r="M98" s="60">
        <f t="shared" si="10"/>
        <v>8.6999999999999993</v>
      </c>
      <c r="N98" s="43"/>
      <c r="O98" s="43"/>
      <c r="P98" s="43"/>
      <c r="Q98" s="44"/>
      <c r="R98" s="45"/>
      <c r="S98" s="43"/>
      <c r="T98" s="43"/>
      <c r="U98" s="43"/>
      <c r="V98" s="43"/>
      <c r="W98" s="43"/>
      <c r="X98" s="44"/>
      <c r="Y98" s="45"/>
      <c r="Z98" s="43"/>
      <c r="AA98" s="43"/>
    </row>
    <row r="99" spans="2:27" ht="13.5" customHeight="1" x14ac:dyDescent="0.15">
      <c r="B99" s="15">
        <v>0.70833333333333304</v>
      </c>
      <c r="C99" s="16" t="s">
        <v>6</v>
      </c>
      <c r="D99" s="17">
        <v>0.75</v>
      </c>
      <c r="E99" s="28">
        <v>680</v>
      </c>
      <c r="F99" s="24">
        <v>215</v>
      </c>
      <c r="G99" s="24">
        <v>105</v>
      </c>
      <c r="H99" s="24">
        <v>3</v>
      </c>
      <c r="I99" s="24">
        <f t="shared" si="6"/>
        <v>895</v>
      </c>
      <c r="J99" s="24">
        <f t="shared" si="7"/>
        <v>108</v>
      </c>
      <c r="K99" s="24">
        <f t="shared" si="8"/>
        <v>1003</v>
      </c>
      <c r="L99" s="26">
        <f t="shared" si="9"/>
        <v>10.8</v>
      </c>
      <c r="M99" s="60">
        <f t="shared" si="10"/>
        <v>9.4</v>
      </c>
      <c r="N99" s="43"/>
      <c r="O99" s="43"/>
      <c r="P99" s="43"/>
      <c r="Q99" s="44"/>
      <c r="R99" s="45"/>
      <c r="S99" s="43"/>
      <c r="T99" s="43"/>
      <c r="U99" s="43"/>
      <c r="V99" s="43"/>
      <c r="W99" s="43"/>
      <c r="X99" s="44"/>
      <c r="Y99" s="45"/>
      <c r="Z99" s="43"/>
      <c r="AA99" s="43"/>
    </row>
    <row r="100" spans="2:27" ht="13.5" customHeight="1" thickBot="1" x14ac:dyDescent="0.2">
      <c r="B100" s="15">
        <v>0.75</v>
      </c>
      <c r="C100" s="16" t="s">
        <v>6</v>
      </c>
      <c r="D100" s="17">
        <v>0.79166666666666696</v>
      </c>
      <c r="E100" s="28">
        <v>820</v>
      </c>
      <c r="F100" s="24">
        <v>153</v>
      </c>
      <c r="G100" s="24">
        <v>73</v>
      </c>
      <c r="H100" s="24">
        <v>1</v>
      </c>
      <c r="I100" s="24">
        <f t="shared" si="6"/>
        <v>973</v>
      </c>
      <c r="J100" s="24">
        <f t="shared" si="7"/>
        <v>74</v>
      </c>
      <c r="K100" s="24">
        <f t="shared" si="8"/>
        <v>1047</v>
      </c>
      <c r="L100" s="26">
        <f t="shared" si="9"/>
        <v>7.1</v>
      </c>
      <c r="M100" s="60">
        <f t="shared" si="10"/>
        <v>9.8000000000000007</v>
      </c>
      <c r="N100" s="43"/>
      <c r="O100" s="43"/>
      <c r="P100" s="43"/>
      <c r="Q100" s="44"/>
      <c r="R100" s="45"/>
      <c r="S100" s="43"/>
      <c r="T100" s="43"/>
      <c r="U100" s="43"/>
      <c r="V100" s="43"/>
      <c r="W100" s="43"/>
      <c r="X100" s="44"/>
      <c r="Y100" s="45"/>
      <c r="Z100" s="43"/>
      <c r="AA100" s="43"/>
    </row>
    <row r="101" spans="2:27" ht="14.25" customHeight="1" thickTop="1" x14ac:dyDescent="0.15">
      <c r="B101" s="18"/>
      <c r="C101" s="19" t="s">
        <v>13</v>
      </c>
      <c r="D101" s="20"/>
      <c r="E101" s="29">
        <f t="shared" ref="E101:K101" si="11">SUM(E89:E100)</f>
        <v>7040</v>
      </c>
      <c r="F101" s="5">
        <f t="shared" si="11"/>
        <v>1865</v>
      </c>
      <c r="G101" s="5">
        <f t="shared" si="11"/>
        <v>1780</v>
      </c>
      <c r="H101" s="5">
        <f t="shared" si="11"/>
        <v>31</v>
      </c>
      <c r="I101" s="5">
        <f t="shared" si="11"/>
        <v>8905</v>
      </c>
      <c r="J101" s="5">
        <f t="shared" si="11"/>
        <v>1811</v>
      </c>
      <c r="K101" s="5">
        <f t="shared" si="11"/>
        <v>10716</v>
      </c>
      <c r="L101" s="51">
        <f t="shared" si="9"/>
        <v>16.899999999999999</v>
      </c>
      <c r="M101" s="61">
        <f t="shared" si="10"/>
        <v>100</v>
      </c>
      <c r="N101" s="7"/>
      <c r="O101" s="7"/>
      <c r="P101" s="7"/>
      <c r="Q101" s="45"/>
      <c r="R101" s="45"/>
      <c r="S101" s="7"/>
      <c r="T101" s="7"/>
      <c r="U101" s="7"/>
      <c r="V101" s="7"/>
      <c r="W101" s="7"/>
      <c r="X101" s="46"/>
      <c r="Y101" s="47"/>
      <c r="Z101" s="7"/>
      <c r="AA101" s="7"/>
    </row>
    <row r="103" spans="2:27" ht="13.5" customHeight="1" x14ac:dyDescent="0.15">
      <c r="B103" s="1"/>
      <c r="C103" s="2"/>
      <c r="D103" s="30" t="s">
        <v>0</v>
      </c>
      <c r="E103" s="52" t="s">
        <v>30</v>
      </c>
      <c r="F103" s="53"/>
      <c r="G103" s="53"/>
      <c r="H103" s="53"/>
      <c r="I103" s="53"/>
      <c r="J103" s="53"/>
      <c r="K103" s="53"/>
      <c r="L103" s="53"/>
      <c r="M103" s="54"/>
      <c r="N103" s="55"/>
      <c r="O103" s="55"/>
      <c r="P103" s="55"/>
      <c r="Q103" s="55"/>
      <c r="R103" s="55"/>
      <c r="S103" s="55"/>
      <c r="T103" s="55"/>
      <c r="U103" s="244"/>
      <c r="V103" s="244"/>
      <c r="W103" s="244"/>
      <c r="X103" s="244"/>
      <c r="Y103" s="244"/>
      <c r="Z103" s="244"/>
      <c r="AA103" s="244"/>
    </row>
    <row r="104" spans="2:27" ht="48" x14ac:dyDescent="0.15">
      <c r="B104" s="3" t="s">
        <v>1</v>
      </c>
      <c r="C104" s="4"/>
      <c r="D104" s="31" t="s">
        <v>2</v>
      </c>
      <c r="E104" s="40" t="s">
        <v>18</v>
      </c>
      <c r="F104" s="11" t="s">
        <v>19</v>
      </c>
      <c r="G104" s="11" t="s">
        <v>20</v>
      </c>
      <c r="H104" s="11" t="s">
        <v>10</v>
      </c>
      <c r="I104" s="11" t="s">
        <v>21</v>
      </c>
      <c r="J104" s="11" t="s">
        <v>22</v>
      </c>
      <c r="K104" s="11" t="s">
        <v>23</v>
      </c>
      <c r="L104" s="11" t="s">
        <v>24</v>
      </c>
      <c r="M104" s="58" t="s">
        <v>25</v>
      </c>
      <c r="N104" s="42"/>
      <c r="O104" s="42"/>
      <c r="P104" s="42"/>
      <c r="Q104" s="42"/>
      <c r="R104" s="42"/>
      <c r="S104" s="42"/>
      <c r="T104" s="57"/>
      <c r="U104" s="57"/>
      <c r="V104" s="57"/>
      <c r="W104" s="42"/>
      <c r="X104" s="42"/>
      <c r="Y104" s="42"/>
      <c r="Z104" s="57"/>
      <c r="AA104" s="57"/>
    </row>
    <row r="105" spans="2:27" ht="13.5" customHeight="1" x14ac:dyDescent="0.15">
      <c r="B105" s="12">
        <v>0.29166666666666669</v>
      </c>
      <c r="C105" s="13" t="s">
        <v>6</v>
      </c>
      <c r="D105" s="14">
        <v>0.33333333333333331</v>
      </c>
      <c r="E105" s="27">
        <v>271</v>
      </c>
      <c r="F105" s="23">
        <v>63</v>
      </c>
      <c r="G105" s="23">
        <v>17</v>
      </c>
      <c r="H105" s="23">
        <v>1</v>
      </c>
      <c r="I105" s="23">
        <f t="shared" ref="I105:I116" si="12">SUM(E105:F105)</f>
        <v>334</v>
      </c>
      <c r="J105" s="23">
        <f t="shared" ref="J105:J116" si="13">SUM(G105:H105)</f>
        <v>18</v>
      </c>
      <c r="K105" s="23">
        <f>SUM(I105,J105)</f>
        <v>352</v>
      </c>
      <c r="L105" s="25">
        <f t="shared" ref="L105:L117" si="14">IF(K105=0,0,ROUND(J105/K105*100,1))</f>
        <v>5.0999999999999996</v>
      </c>
      <c r="M105" s="59">
        <f>IF(K105=0,0,ROUND(K105/K$117*100,1))</f>
        <v>11.5</v>
      </c>
      <c r="N105" s="43"/>
      <c r="O105" s="43"/>
      <c r="P105" s="43"/>
      <c r="Q105" s="44"/>
      <c r="R105" s="44"/>
      <c r="S105" s="43"/>
      <c r="T105" s="43"/>
      <c r="U105" s="43"/>
      <c r="V105" s="43"/>
      <c r="W105" s="43"/>
      <c r="X105" s="44"/>
      <c r="Y105" s="44"/>
      <c r="Z105" s="43"/>
      <c r="AA105" s="43"/>
    </row>
    <row r="106" spans="2:27" ht="13.5" customHeight="1" x14ac:dyDescent="0.15">
      <c r="B106" s="15">
        <v>0.33333333333333331</v>
      </c>
      <c r="C106" s="16" t="s">
        <v>6</v>
      </c>
      <c r="D106" s="17">
        <v>0.375</v>
      </c>
      <c r="E106" s="28">
        <v>262</v>
      </c>
      <c r="F106" s="24">
        <v>58</v>
      </c>
      <c r="G106" s="24">
        <v>27</v>
      </c>
      <c r="H106" s="24">
        <v>2</v>
      </c>
      <c r="I106" s="24">
        <f t="shared" si="12"/>
        <v>320</v>
      </c>
      <c r="J106" s="24">
        <f t="shared" si="13"/>
        <v>29</v>
      </c>
      <c r="K106" s="24">
        <f t="shared" ref="K106:K116" si="15">SUM(I106,J106)</f>
        <v>349</v>
      </c>
      <c r="L106" s="26">
        <f t="shared" si="14"/>
        <v>8.3000000000000007</v>
      </c>
      <c r="M106" s="60">
        <f t="shared" ref="M106:M117" si="16">IF(K106=0,0,ROUND(K106/K$117*100,1))</f>
        <v>11.4</v>
      </c>
      <c r="N106" s="43"/>
      <c r="O106" s="43"/>
      <c r="P106" s="43"/>
      <c r="Q106" s="44"/>
      <c r="R106" s="45"/>
      <c r="S106" s="43"/>
      <c r="T106" s="43"/>
      <c r="U106" s="43"/>
      <c r="V106" s="43"/>
      <c r="W106" s="43"/>
      <c r="X106" s="44"/>
      <c r="Y106" s="45"/>
      <c r="Z106" s="43"/>
      <c r="AA106" s="43"/>
    </row>
    <row r="107" spans="2:27" ht="13.5" customHeight="1" x14ac:dyDescent="0.15">
      <c r="B107" s="15">
        <v>0.375</v>
      </c>
      <c r="C107" s="16" t="s">
        <v>6</v>
      </c>
      <c r="D107" s="17">
        <v>0.41666666666666702</v>
      </c>
      <c r="E107" s="28">
        <v>155</v>
      </c>
      <c r="F107" s="24">
        <v>53</v>
      </c>
      <c r="G107" s="24">
        <v>35</v>
      </c>
      <c r="H107" s="24">
        <v>0</v>
      </c>
      <c r="I107" s="24">
        <f t="shared" si="12"/>
        <v>208</v>
      </c>
      <c r="J107" s="24">
        <f t="shared" si="13"/>
        <v>35</v>
      </c>
      <c r="K107" s="24">
        <f t="shared" si="15"/>
        <v>243</v>
      </c>
      <c r="L107" s="26">
        <f t="shared" si="14"/>
        <v>14.4</v>
      </c>
      <c r="M107" s="60">
        <f t="shared" si="16"/>
        <v>7.9</v>
      </c>
      <c r="N107" s="43"/>
      <c r="O107" s="43"/>
      <c r="P107" s="43"/>
      <c r="Q107" s="44"/>
      <c r="R107" s="45"/>
      <c r="S107" s="43"/>
      <c r="T107" s="43"/>
      <c r="U107" s="43"/>
      <c r="V107" s="43"/>
      <c r="W107" s="43"/>
      <c r="X107" s="44"/>
      <c r="Y107" s="45"/>
      <c r="Z107" s="43"/>
      <c r="AA107" s="43"/>
    </row>
    <row r="108" spans="2:27" ht="13.5" customHeight="1" x14ac:dyDescent="0.15">
      <c r="B108" s="15">
        <v>0.41666666666666702</v>
      </c>
      <c r="C108" s="16" t="s">
        <v>6</v>
      </c>
      <c r="D108" s="17">
        <v>0.45833333333333298</v>
      </c>
      <c r="E108" s="28">
        <v>121</v>
      </c>
      <c r="F108" s="24">
        <v>60</v>
      </c>
      <c r="G108" s="24">
        <v>54</v>
      </c>
      <c r="H108" s="24">
        <v>2</v>
      </c>
      <c r="I108" s="24">
        <f t="shared" si="12"/>
        <v>181</v>
      </c>
      <c r="J108" s="24">
        <f t="shared" si="13"/>
        <v>56</v>
      </c>
      <c r="K108" s="24">
        <f t="shared" si="15"/>
        <v>237</v>
      </c>
      <c r="L108" s="26">
        <f t="shared" si="14"/>
        <v>23.6</v>
      </c>
      <c r="M108" s="60">
        <f t="shared" si="16"/>
        <v>7.7</v>
      </c>
      <c r="N108" s="43"/>
      <c r="O108" s="43"/>
      <c r="P108" s="43"/>
      <c r="Q108" s="44"/>
      <c r="R108" s="45"/>
      <c r="S108" s="43"/>
      <c r="T108" s="43"/>
      <c r="U108" s="43"/>
      <c r="V108" s="43"/>
      <c r="W108" s="43"/>
      <c r="X108" s="44"/>
      <c r="Y108" s="45"/>
      <c r="Z108" s="43"/>
      <c r="AA108" s="43"/>
    </row>
    <row r="109" spans="2:27" ht="13.5" customHeight="1" x14ac:dyDescent="0.15">
      <c r="B109" s="15">
        <v>0.45833333333333398</v>
      </c>
      <c r="C109" s="16" t="s">
        <v>6</v>
      </c>
      <c r="D109" s="17">
        <v>0.5</v>
      </c>
      <c r="E109" s="28">
        <v>96</v>
      </c>
      <c r="F109" s="24">
        <v>38</v>
      </c>
      <c r="G109" s="24">
        <v>40</v>
      </c>
      <c r="H109" s="24">
        <v>0</v>
      </c>
      <c r="I109" s="24">
        <f t="shared" si="12"/>
        <v>134</v>
      </c>
      <c r="J109" s="24">
        <f t="shared" si="13"/>
        <v>40</v>
      </c>
      <c r="K109" s="24">
        <f t="shared" si="15"/>
        <v>174</v>
      </c>
      <c r="L109" s="26">
        <f t="shared" si="14"/>
        <v>23</v>
      </c>
      <c r="M109" s="60">
        <f t="shared" si="16"/>
        <v>5.7</v>
      </c>
      <c r="N109" s="43"/>
      <c r="O109" s="43"/>
      <c r="P109" s="43"/>
      <c r="Q109" s="44"/>
      <c r="R109" s="45"/>
      <c r="S109" s="43"/>
      <c r="T109" s="43"/>
      <c r="U109" s="43"/>
      <c r="V109" s="43"/>
      <c r="W109" s="43"/>
      <c r="X109" s="44"/>
      <c r="Y109" s="45"/>
      <c r="Z109" s="43"/>
      <c r="AA109" s="43"/>
    </row>
    <row r="110" spans="2:27" ht="13.5" customHeight="1" x14ac:dyDescent="0.15">
      <c r="B110" s="15">
        <v>0.5</v>
      </c>
      <c r="C110" s="16" t="s">
        <v>6</v>
      </c>
      <c r="D110" s="17">
        <v>0.54166666666666596</v>
      </c>
      <c r="E110" s="28">
        <v>118</v>
      </c>
      <c r="F110" s="24">
        <v>38</v>
      </c>
      <c r="G110" s="24">
        <v>42</v>
      </c>
      <c r="H110" s="24">
        <v>0</v>
      </c>
      <c r="I110" s="24">
        <f t="shared" si="12"/>
        <v>156</v>
      </c>
      <c r="J110" s="24">
        <f t="shared" si="13"/>
        <v>42</v>
      </c>
      <c r="K110" s="24">
        <f t="shared" si="15"/>
        <v>198</v>
      </c>
      <c r="L110" s="26">
        <f t="shared" si="14"/>
        <v>21.2</v>
      </c>
      <c r="M110" s="60">
        <f t="shared" si="16"/>
        <v>6.5</v>
      </c>
      <c r="N110" s="43"/>
      <c r="O110" s="43"/>
      <c r="P110" s="43"/>
      <c r="Q110" s="44"/>
      <c r="R110" s="45"/>
      <c r="S110" s="43"/>
      <c r="T110" s="43"/>
      <c r="U110" s="43"/>
      <c r="V110" s="43"/>
      <c r="W110" s="43"/>
      <c r="X110" s="44"/>
      <c r="Y110" s="45"/>
      <c r="Z110" s="43"/>
      <c r="AA110" s="43"/>
    </row>
    <row r="111" spans="2:27" ht="13.5" customHeight="1" x14ac:dyDescent="0.15">
      <c r="B111" s="15">
        <v>0.54166666666666696</v>
      </c>
      <c r="C111" s="16" t="s">
        <v>6</v>
      </c>
      <c r="D111" s="17">
        <v>0.58333333333333304</v>
      </c>
      <c r="E111" s="28">
        <v>108</v>
      </c>
      <c r="F111" s="24">
        <v>34</v>
      </c>
      <c r="G111" s="24">
        <v>35</v>
      </c>
      <c r="H111" s="24">
        <v>1</v>
      </c>
      <c r="I111" s="24">
        <f t="shared" si="12"/>
        <v>142</v>
      </c>
      <c r="J111" s="24">
        <f t="shared" si="13"/>
        <v>36</v>
      </c>
      <c r="K111" s="24">
        <f t="shared" si="15"/>
        <v>178</v>
      </c>
      <c r="L111" s="26">
        <f t="shared" si="14"/>
        <v>20.2</v>
      </c>
      <c r="M111" s="60">
        <f t="shared" si="16"/>
        <v>5.8</v>
      </c>
      <c r="N111" s="43"/>
      <c r="O111" s="43"/>
      <c r="P111" s="43"/>
      <c r="Q111" s="44"/>
      <c r="R111" s="45"/>
      <c r="S111" s="43"/>
      <c r="T111" s="43"/>
      <c r="U111" s="43"/>
      <c r="V111" s="43"/>
      <c r="W111" s="43"/>
      <c r="X111" s="44"/>
      <c r="Y111" s="45"/>
      <c r="Z111" s="43"/>
      <c r="AA111" s="43"/>
    </row>
    <row r="112" spans="2:27" ht="13.5" customHeight="1" x14ac:dyDescent="0.15">
      <c r="B112" s="15">
        <v>0.58333333333333304</v>
      </c>
      <c r="C112" s="16" t="s">
        <v>6</v>
      </c>
      <c r="D112" s="17">
        <v>0.625</v>
      </c>
      <c r="E112" s="28">
        <v>129</v>
      </c>
      <c r="F112" s="24">
        <v>65</v>
      </c>
      <c r="G112" s="24">
        <v>50</v>
      </c>
      <c r="H112" s="24">
        <v>2</v>
      </c>
      <c r="I112" s="24">
        <f t="shared" si="12"/>
        <v>194</v>
      </c>
      <c r="J112" s="24">
        <f t="shared" si="13"/>
        <v>52</v>
      </c>
      <c r="K112" s="24">
        <f t="shared" si="15"/>
        <v>246</v>
      </c>
      <c r="L112" s="26">
        <f t="shared" si="14"/>
        <v>21.1</v>
      </c>
      <c r="M112" s="60">
        <f t="shared" si="16"/>
        <v>8</v>
      </c>
      <c r="N112" s="43"/>
      <c r="O112" s="43"/>
      <c r="P112" s="43"/>
      <c r="Q112" s="44"/>
      <c r="R112" s="45"/>
      <c r="S112" s="43"/>
      <c r="T112" s="43"/>
      <c r="U112" s="43"/>
      <c r="V112" s="43"/>
      <c r="W112" s="43"/>
      <c r="X112" s="44"/>
      <c r="Y112" s="45"/>
      <c r="Z112" s="43"/>
      <c r="AA112" s="43"/>
    </row>
    <row r="113" spans="2:27" ht="13.5" customHeight="1" x14ac:dyDescent="0.15">
      <c r="B113" s="15">
        <v>0.625</v>
      </c>
      <c r="C113" s="16" t="s">
        <v>6</v>
      </c>
      <c r="D113" s="17">
        <v>0.66666666666666596</v>
      </c>
      <c r="E113" s="28">
        <v>142</v>
      </c>
      <c r="F113" s="24">
        <v>61</v>
      </c>
      <c r="G113" s="24">
        <v>40</v>
      </c>
      <c r="H113" s="24">
        <v>0</v>
      </c>
      <c r="I113" s="24">
        <f t="shared" si="12"/>
        <v>203</v>
      </c>
      <c r="J113" s="24">
        <f t="shared" si="13"/>
        <v>40</v>
      </c>
      <c r="K113" s="24">
        <f t="shared" si="15"/>
        <v>243</v>
      </c>
      <c r="L113" s="26">
        <f t="shared" si="14"/>
        <v>16.5</v>
      </c>
      <c r="M113" s="60">
        <f t="shared" si="16"/>
        <v>7.9</v>
      </c>
      <c r="N113" s="43"/>
      <c r="O113" s="43"/>
      <c r="P113" s="43"/>
      <c r="Q113" s="44"/>
      <c r="R113" s="45"/>
      <c r="S113" s="43"/>
      <c r="T113" s="43"/>
      <c r="U113" s="43"/>
      <c r="V113" s="43"/>
      <c r="W113" s="43"/>
      <c r="X113" s="44"/>
      <c r="Y113" s="45"/>
      <c r="Z113" s="43"/>
      <c r="AA113" s="43"/>
    </row>
    <row r="114" spans="2:27" ht="13.5" customHeight="1" x14ac:dyDescent="0.15">
      <c r="B114" s="15">
        <v>0.66666666666666696</v>
      </c>
      <c r="C114" s="16" t="s">
        <v>6</v>
      </c>
      <c r="D114" s="17">
        <v>0.70833333333333304</v>
      </c>
      <c r="E114" s="28">
        <v>169</v>
      </c>
      <c r="F114" s="24">
        <v>83</v>
      </c>
      <c r="G114" s="24">
        <v>67</v>
      </c>
      <c r="H114" s="24">
        <v>1</v>
      </c>
      <c r="I114" s="24">
        <f t="shared" si="12"/>
        <v>252</v>
      </c>
      <c r="J114" s="24">
        <f t="shared" si="13"/>
        <v>68</v>
      </c>
      <c r="K114" s="24">
        <f t="shared" si="15"/>
        <v>320</v>
      </c>
      <c r="L114" s="26">
        <f t="shared" si="14"/>
        <v>21.3</v>
      </c>
      <c r="M114" s="60">
        <f t="shared" si="16"/>
        <v>10.5</v>
      </c>
      <c r="N114" s="43"/>
      <c r="O114" s="43"/>
      <c r="P114" s="43"/>
      <c r="Q114" s="44"/>
      <c r="R114" s="45"/>
      <c r="S114" s="43"/>
      <c r="T114" s="43"/>
      <c r="U114" s="43"/>
      <c r="V114" s="43"/>
      <c r="W114" s="43"/>
      <c r="X114" s="44"/>
      <c r="Y114" s="45"/>
      <c r="Z114" s="43"/>
      <c r="AA114" s="43"/>
    </row>
    <row r="115" spans="2:27" ht="13.5" customHeight="1" x14ac:dyDescent="0.15">
      <c r="B115" s="15">
        <v>0.70833333333333304</v>
      </c>
      <c r="C115" s="16" t="s">
        <v>6</v>
      </c>
      <c r="D115" s="17">
        <v>0.75</v>
      </c>
      <c r="E115" s="28">
        <v>198</v>
      </c>
      <c r="F115" s="24">
        <v>54</v>
      </c>
      <c r="G115" s="24">
        <v>25</v>
      </c>
      <c r="H115" s="24">
        <v>3</v>
      </c>
      <c r="I115" s="24">
        <f t="shared" si="12"/>
        <v>252</v>
      </c>
      <c r="J115" s="24">
        <f t="shared" si="13"/>
        <v>28</v>
      </c>
      <c r="K115" s="24">
        <f t="shared" si="15"/>
        <v>280</v>
      </c>
      <c r="L115" s="26">
        <f t="shared" si="14"/>
        <v>10</v>
      </c>
      <c r="M115" s="60">
        <f t="shared" si="16"/>
        <v>9.1999999999999993</v>
      </c>
      <c r="N115" s="43"/>
      <c r="O115" s="43"/>
      <c r="P115" s="43"/>
      <c r="Q115" s="44"/>
      <c r="R115" s="45"/>
      <c r="S115" s="43"/>
      <c r="T115" s="43"/>
      <c r="U115" s="43"/>
      <c r="V115" s="43"/>
      <c r="W115" s="43"/>
      <c r="X115" s="44"/>
      <c r="Y115" s="45"/>
      <c r="Z115" s="43"/>
      <c r="AA115" s="43"/>
    </row>
    <row r="116" spans="2:27" ht="13.5" customHeight="1" thickBot="1" x14ac:dyDescent="0.2">
      <c r="B116" s="15">
        <v>0.75</v>
      </c>
      <c r="C116" s="16" t="s">
        <v>6</v>
      </c>
      <c r="D116" s="17">
        <v>0.79166666666666696</v>
      </c>
      <c r="E116" s="28">
        <v>192</v>
      </c>
      <c r="F116" s="24">
        <v>38</v>
      </c>
      <c r="G116" s="24">
        <v>10</v>
      </c>
      <c r="H116" s="24">
        <v>0</v>
      </c>
      <c r="I116" s="24">
        <f t="shared" si="12"/>
        <v>230</v>
      </c>
      <c r="J116" s="24">
        <f t="shared" si="13"/>
        <v>10</v>
      </c>
      <c r="K116" s="24">
        <f t="shared" si="15"/>
        <v>240</v>
      </c>
      <c r="L116" s="26">
        <f t="shared" si="14"/>
        <v>4.2</v>
      </c>
      <c r="M116" s="60">
        <f t="shared" si="16"/>
        <v>7.8</v>
      </c>
      <c r="N116" s="43"/>
      <c r="O116" s="43"/>
      <c r="P116" s="43"/>
      <c r="Q116" s="44"/>
      <c r="R116" s="45"/>
      <c r="S116" s="43"/>
      <c r="T116" s="43"/>
      <c r="U116" s="43"/>
      <c r="V116" s="43"/>
      <c r="W116" s="43"/>
      <c r="X116" s="44"/>
      <c r="Y116" s="45"/>
      <c r="Z116" s="43"/>
      <c r="AA116" s="43"/>
    </row>
    <row r="117" spans="2:27" ht="14.25" customHeight="1" thickTop="1" x14ac:dyDescent="0.15">
      <c r="B117" s="18"/>
      <c r="C117" s="19" t="s">
        <v>13</v>
      </c>
      <c r="D117" s="20"/>
      <c r="E117" s="29">
        <f t="shared" ref="E117:K117" si="17">SUM(E105:E116)</f>
        <v>1961</v>
      </c>
      <c r="F117" s="5">
        <f t="shared" si="17"/>
        <v>645</v>
      </c>
      <c r="G117" s="5">
        <f t="shared" si="17"/>
        <v>442</v>
      </c>
      <c r="H117" s="5">
        <f t="shared" si="17"/>
        <v>12</v>
      </c>
      <c r="I117" s="5">
        <f t="shared" si="17"/>
        <v>2606</v>
      </c>
      <c r="J117" s="5">
        <f t="shared" si="17"/>
        <v>454</v>
      </c>
      <c r="K117" s="5">
        <f t="shared" si="17"/>
        <v>3060</v>
      </c>
      <c r="L117" s="51">
        <f t="shared" si="14"/>
        <v>14.8</v>
      </c>
      <c r="M117" s="61">
        <f t="shared" si="16"/>
        <v>100</v>
      </c>
      <c r="N117" s="7"/>
      <c r="O117" s="7"/>
      <c r="P117" s="7"/>
      <c r="Q117" s="45"/>
      <c r="R117" s="45"/>
      <c r="S117" s="7"/>
      <c r="T117" s="7"/>
      <c r="U117" s="7"/>
      <c r="V117" s="7"/>
      <c r="W117" s="7"/>
      <c r="X117" s="46"/>
      <c r="Y117" s="47"/>
      <c r="Z117" s="7"/>
      <c r="AA117" s="7"/>
    </row>
    <row r="119" spans="2:27" ht="13.5" customHeight="1" x14ac:dyDescent="0.15">
      <c r="B119" s="1"/>
      <c r="C119" s="2"/>
      <c r="D119" s="30" t="s">
        <v>0</v>
      </c>
      <c r="E119" s="52" t="s">
        <v>31</v>
      </c>
      <c r="F119" s="53"/>
      <c r="G119" s="53"/>
      <c r="H119" s="53"/>
      <c r="I119" s="53"/>
      <c r="J119" s="53"/>
      <c r="K119" s="53"/>
      <c r="L119" s="53"/>
      <c r="M119" s="54"/>
      <c r="N119" s="55"/>
      <c r="O119" s="55"/>
      <c r="P119" s="55"/>
      <c r="Q119" s="55"/>
      <c r="R119" s="55"/>
      <c r="S119" s="55"/>
      <c r="T119" s="55"/>
      <c r="U119" s="244"/>
      <c r="V119" s="244"/>
      <c r="W119" s="244"/>
      <c r="X119" s="244"/>
      <c r="Y119" s="244"/>
      <c r="Z119" s="244"/>
      <c r="AA119" s="244"/>
    </row>
    <row r="120" spans="2:27" ht="48" x14ac:dyDescent="0.15">
      <c r="B120" s="3" t="s">
        <v>1</v>
      </c>
      <c r="C120" s="4"/>
      <c r="D120" s="31" t="s">
        <v>2</v>
      </c>
      <c r="E120" s="40" t="s">
        <v>18</v>
      </c>
      <c r="F120" s="11" t="s">
        <v>19</v>
      </c>
      <c r="G120" s="11" t="s">
        <v>20</v>
      </c>
      <c r="H120" s="11" t="s">
        <v>10</v>
      </c>
      <c r="I120" s="11" t="s">
        <v>21</v>
      </c>
      <c r="J120" s="11" t="s">
        <v>22</v>
      </c>
      <c r="K120" s="11" t="s">
        <v>23</v>
      </c>
      <c r="L120" s="11" t="s">
        <v>24</v>
      </c>
      <c r="M120" s="58" t="s">
        <v>25</v>
      </c>
      <c r="N120" s="42"/>
      <c r="O120" s="42"/>
      <c r="P120" s="42"/>
      <c r="Q120" s="42"/>
      <c r="R120" s="42"/>
      <c r="S120" s="42"/>
      <c r="T120" s="57"/>
      <c r="U120" s="57"/>
      <c r="V120" s="57"/>
      <c r="W120" s="42"/>
      <c r="X120" s="42"/>
      <c r="Y120" s="42"/>
      <c r="Z120" s="57"/>
      <c r="AA120" s="57"/>
    </row>
    <row r="121" spans="2:27" ht="13.5" customHeight="1" x14ac:dyDescent="0.15">
      <c r="B121" s="12">
        <v>0.29166666666666669</v>
      </c>
      <c r="C121" s="13" t="s">
        <v>6</v>
      </c>
      <c r="D121" s="14">
        <v>0.33333333333333331</v>
      </c>
      <c r="E121" s="27">
        <v>211</v>
      </c>
      <c r="F121" s="23">
        <v>63</v>
      </c>
      <c r="G121" s="23">
        <v>27</v>
      </c>
      <c r="H121" s="23">
        <v>0</v>
      </c>
      <c r="I121" s="23">
        <f t="shared" ref="I121:I132" si="18">SUM(E121:F121)</f>
        <v>274</v>
      </c>
      <c r="J121" s="23">
        <f t="shared" ref="J121:J132" si="19">SUM(G121:H121)</f>
        <v>27</v>
      </c>
      <c r="K121" s="23">
        <f>SUM(I121,J121)</f>
        <v>301</v>
      </c>
      <c r="L121" s="25">
        <f t="shared" ref="L121:L133" si="20">IF(K121=0,0,ROUND(J121/K121*100,1))</f>
        <v>9</v>
      </c>
      <c r="M121" s="59">
        <f>IF(K121=0,0,ROUND(K121/K$133*100,1))</f>
        <v>11.5</v>
      </c>
      <c r="N121" s="43"/>
      <c r="O121" s="43"/>
      <c r="P121" s="43"/>
      <c r="Q121" s="44"/>
      <c r="R121" s="44"/>
      <c r="S121" s="43"/>
      <c r="T121" s="43"/>
      <c r="U121" s="43"/>
      <c r="V121" s="43"/>
      <c r="W121" s="43"/>
      <c r="X121" s="44"/>
      <c r="Y121" s="44"/>
      <c r="Z121" s="43"/>
      <c r="AA121" s="43"/>
    </row>
    <row r="122" spans="2:27" ht="13.5" customHeight="1" x14ac:dyDescent="0.15">
      <c r="B122" s="15">
        <v>0.33333333333333331</v>
      </c>
      <c r="C122" s="16" t="s">
        <v>6</v>
      </c>
      <c r="D122" s="17">
        <v>0.375</v>
      </c>
      <c r="E122" s="28">
        <v>194</v>
      </c>
      <c r="F122" s="24">
        <v>39</v>
      </c>
      <c r="G122" s="24">
        <v>32</v>
      </c>
      <c r="H122" s="24">
        <v>1</v>
      </c>
      <c r="I122" s="24">
        <f t="shared" si="18"/>
        <v>233</v>
      </c>
      <c r="J122" s="24">
        <f t="shared" si="19"/>
        <v>33</v>
      </c>
      <c r="K122" s="24">
        <f t="shared" ref="K122:K132" si="21">SUM(I122,J122)</f>
        <v>266</v>
      </c>
      <c r="L122" s="26">
        <f t="shared" si="20"/>
        <v>12.4</v>
      </c>
      <c r="M122" s="60">
        <f t="shared" ref="M122:M133" si="22">IF(K122=0,0,ROUND(K122/K$133*100,1))</f>
        <v>10.199999999999999</v>
      </c>
      <c r="N122" s="43"/>
      <c r="O122" s="43"/>
      <c r="P122" s="43"/>
      <c r="Q122" s="44"/>
      <c r="R122" s="45"/>
      <c r="S122" s="43"/>
      <c r="T122" s="43"/>
      <c r="U122" s="43"/>
      <c r="V122" s="43"/>
      <c r="W122" s="43"/>
      <c r="X122" s="44"/>
      <c r="Y122" s="45"/>
      <c r="Z122" s="43"/>
      <c r="AA122" s="43"/>
    </row>
    <row r="123" spans="2:27" ht="13.5" customHeight="1" x14ac:dyDescent="0.15">
      <c r="B123" s="15">
        <v>0.375</v>
      </c>
      <c r="C123" s="16" t="s">
        <v>6</v>
      </c>
      <c r="D123" s="17">
        <v>0.41666666666666702</v>
      </c>
      <c r="E123" s="28">
        <v>137</v>
      </c>
      <c r="F123" s="24">
        <v>48</v>
      </c>
      <c r="G123" s="24">
        <v>43</v>
      </c>
      <c r="H123" s="24">
        <v>0</v>
      </c>
      <c r="I123" s="24">
        <f t="shared" si="18"/>
        <v>185</v>
      </c>
      <c r="J123" s="24">
        <f t="shared" si="19"/>
        <v>43</v>
      </c>
      <c r="K123" s="24">
        <f t="shared" si="21"/>
        <v>228</v>
      </c>
      <c r="L123" s="26">
        <f t="shared" si="20"/>
        <v>18.899999999999999</v>
      </c>
      <c r="M123" s="60">
        <f t="shared" si="22"/>
        <v>8.6999999999999993</v>
      </c>
      <c r="N123" s="43"/>
      <c r="O123" s="43"/>
      <c r="P123" s="43"/>
      <c r="Q123" s="44"/>
      <c r="R123" s="45"/>
      <c r="S123" s="43"/>
      <c r="T123" s="43"/>
      <c r="U123" s="43"/>
      <c r="V123" s="43"/>
      <c r="W123" s="43"/>
      <c r="X123" s="44"/>
      <c r="Y123" s="45"/>
      <c r="Z123" s="43"/>
      <c r="AA123" s="43"/>
    </row>
    <row r="124" spans="2:27" ht="13.5" customHeight="1" x14ac:dyDescent="0.15">
      <c r="B124" s="15">
        <v>0.41666666666666702</v>
      </c>
      <c r="C124" s="16" t="s">
        <v>6</v>
      </c>
      <c r="D124" s="17">
        <v>0.45833333333333298</v>
      </c>
      <c r="E124" s="28">
        <v>86</v>
      </c>
      <c r="F124" s="24">
        <v>47</v>
      </c>
      <c r="G124" s="24">
        <v>35</v>
      </c>
      <c r="H124" s="24">
        <v>1</v>
      </c>
      <c r="I124" s="24">
        <f t="shared" si="18"/>
        <v>133</v>
      </c>
      <c r="J124" s="24">
        <f t="shared" si="19"/>
        <v>36</v>
      </c>
      <c r="K124" s="24">
        <f t="shared" si="21"/>
        <v>169</v>
      </c>
      <c r="L124" s="26">
        <f t="shared" si="20"/>
        <v>21.3</v>
      </c>
      <c r="M124" s="60">
        <f t="shared" si="22"/>
        <v>6.5</v>
      </c>
      <c r="N124" s="43"/>
      <c r="O124" s="43"/>
      <c r="P124" s="43"/>
      <c r="Q124" s="44"/>
      <c r="R124" s="45"/>
      <c r="S124" s="43"/>
      <c r="T124" s="43"/>
      <c r="U124" s="43"/>
      <c r="V124" s="43"/>
      <c r="W124" s="43"/>
      <c r="X124" s="44"/>
      <c r="Y124" s="45"/>
      <c r="Z124" s="43"/>
      <c r="AA124" s="43"/>
    </row>
    <row r="125" spans="2:27" ht="13.5" customHeight="1" x14ac:dyDescent="0.15">
      <c r="B125" s="15">
        <v>0.45833333333333398</v>
      </c>
      <c r="C125" s="16" t="s">
        <v>6</v>
      </c>
      <c r="D125" s="17">
        <v>0.5</v>
      </c>
      <c r="E125" s="28">
        <v>76</v>
      </c>
      <c r="F125" s="24">
        <v>30</v>
      </c>
      <c r="G125" s="24">
        <v>29</v>
      </c>
      <c r="H125" s="24">
        <v>0</v>
      </c>
      <c r="I125" s="24">
        <f t="shared" si="18"/>
        <v>106</v>
      </c>
      <c r="J125" s="24">
        <f t="shared" si="19"/>
        <v>29</v>
      </c>
      <c r="K125" s="24">
        <f t="shared" si="21"/>
        <v>135</v>
      </c>
      <c r="L125" s="26">
        <f t="shared" si="20"/>
        <v>21.5</v>
      </c>
      <c r="M125" s="60">
        <f t="shared" si="22"/>
        <v>5.2</v>
      </c>
      <c r="N125" s="43"/>
      <c r="O125" s="43"/>
      <c r="P125" s="43"/>
      <c r="Q125" s="44"/>
      <c r="R125" s="45"/>
      <c r="S125" s="43"/>
      <c r="T125" s="43"/>
      <c r="U125" s="43"/>
      <c r="V125" s="43"/>
      <c r="W125" s="43"/>
      <c r="X125" s="44"/>
      <c r="Y125" s="45"/>
      <c r="Z125" s="43"/>
      <c r="AA125" s="43"/>
    </row>
    <row r="126" spans="2:27" ht="13.5" customHeight="1" x14ac:dyDescent="0.15">
      <c r="B126" s="15">
        <v>0.5</v>
      </c>
      <c r="C126" s="16" t="s">
        <v>6</v>
      </c>
      <c r="D126" s="17">
        <v>0.54166666666666596</v>
      </c>
      <c r="E126" s="28">
        <v>98</v>
      </c>
      <c r="F126" s="24">
        <v>23</v>
      </c>
      <c r="G126" s="24">
        <v>27</v>
      </c>
      <c r="H126" s="24">
        <v>0</v>
      </c>
      <c r="I126" s="24">
        <f t="shared" si="18"/>
        <v>121</v>
      </c>
      <c r="J126" s="24">
        <f t="shared" si="19"/>
        <v>27</v>
      </c>
      <c r="K126" s="24">
        <f t="shared" si="21"/>
        <v>148</v>
      </c>
      <c r="L126" s="26">
        <f t="shared" si="20"/>
        <v>18.2</v>
      </c>
      <c r="M126" s="60">
        <f t="shared" si="22"/>
        <v>5.7</v>
      </c>
      <c r="N126" s="43"/>
      <c r="O126" s="43"/>
      <c r="P126" s="43"/>
      <c r="Q126" s="44"/>
      <c r="R126" s="45"/>
      <c r="S126" s="43"/>
      <c r="T126" s="43"/>
      <c r="U126" s="43"/>
      <c r="V126" s="43"/>
      <c r="W126" s="43"/>
      <c r="X126" s="44"/>
      <c r="Y126" s="45"/>
      <c r="Z126" s="43"/>
      <c r="AA126" s="43"/>
    </row>
    <row r="127" spans="2:27" ht="13.5" customHeight="1" x14ac:dyDescent="0.15">
      <c r="B127" s="15">
        <v>0.54166666666666696</v>
      </c>
      <c r="C127" s="16" t="s">
        <v>6</v>
      </c>
      <c r="D127" s="17">
        <v>0.58333333333333304</v>
      </c>
      <c r="E127" s="28">
        <v>87</v>
      </c>
      <c r="F127" s="24">
        <v>49</v>
      </c>
      <c r="G127" s="24">
        <v>30</v>
      </c>
      <c r="H127" s="24">
        <v>1</v>
      </c>
      <c r="I127" s="24">
        <f t="shared" si="18"/>
        <v>136</v>
      </c>
      <c r="J127" s="24">
        <f t="shared" si="19"/>
        <v>31</v>
      </c>
      <c r="K127" s="24">
        <f t="shared" si="21"/>
        <v>167</v>
      </c>
      <c r="L127" s="26">
        <f t="shared" si="20"/>
        <v>18.600000000000001</v>
      </c>
      <c r="M127" s="60">
        <f t="shared" si="22"/>
        <v>6.4</v>
      </c>
      <c r="N127" s="43"/>
      <c r="O127" s="43"/>
      <c r="P127" s="43"/>
      <c r="Q127" s="44"/>
      <c r="R127" s="45"/>
      <c r="S127" s="43"/>
      <c r="T127" s="43"/>
      <c r="U127" s="43"/>
      <c r="V127" s="43"/>
      <c r="W127" s="43"/>
      <c r="X127" s="44"/>
      <c r="Y127" s="45"/>
      <c r="Z127" s="43"/>
      <c r="AA127" s="43"/>
    </row>
    <row r="128" spans="2:27" ht="13.5" customHeight="1" x14ac:dyDescent="0.15">
      <c r="B128" s="15">
        <v>0.58333333333333304</v>
      </c>
      <c r="C128" s="16" t="s">
        <v>6</v>
      </c>
      <c r="D128" s="17">
        <v>0.625</v>
      </c>
      <c r="E128" s="28">
        <v>137</v>
      </c>
      <c r="F128" s="24">
        <v>41</v>
      </c>
      <c r="G128" s="24">
        <v>31</v>
      </c>
      <c r="H128" s="24">
        <v>1</v>
      </c>
      <c r="I128" s="24">
        <f t="shared" si="18"/>
        <v>178</v>
      </c>
      <c r="J128" s="24">
        <f t="shared" si="19"/>
        <v>32</v>
      </c>
      <c r="K128" s="24">
        <f t="shared" si="21"/>
        <v>210</v>
      </c>
      <c r="L128" s="26">
        <f t="shared" si="20"/>
        <v>15.2</v>
      </c>
      <c r="M128" s="60">
        <f t="shared" si="22"/>
        <v>8</v>
      </c>
      <c r="N128" s="43"/>
      <c r="O128" s="43"/>
      <c r="P128" s="43"/>
      <c r="Q128" s="44"/>
      <c r="R128" s="45"/>
      <c r="S128" s="43"/>
      <c r="T128" s="43"/>
      <c r="U128" s="43"/>
      <c r="V128" s="43"/>
      <c r="W128" s="43"/>
      <c r="X128" s="44"/>
      <c r="Y128" s="45"/>
      <c r="Z128" s="43"/>
      <c r="AA128" s="43"/>
    </row>
    <row r="129" spans="2:27" ht="13.5" customHeight="1" x14ac:dyDescent="0.15">
      <c r="B129" s="15">
        <v>0.625</v>
      </c>
      <c r="C129" s="16" t="s">
        <v>6</v>
      </c>
      <c r="D129" s="17">
        <v>0.66666666666666596</v>
      </c>
      <c r="E129" s="28">
        <v>127</v>
      </c>
      <c r="F129" s="24">
        <v>32</v>
      </c>
      <c r="G129" s="24">
        <v>38</v>
      </c>
      <c r="H129" s="24">
        <v>1</v>
      </c>
      <c r="I129" s="24">
        <f t="shared" si="18"/>
        <v>159</v>
      </c>
      <c r="J129" s="24">
        <f t="shared" si="19"/>
        <v>39</v>
      </c>
      <c r="K129" s="24">
        <f t="shared" si="21"/>
        <v>198</v>
      </c>
      <c r="L129" s="26">
        <f t="shared" si="20"/>
        <v>19.7</v>
      </c>
      <c r="M129" s="60">
        <f t="shared" si="22"/>
        <v>7.6</v>
      </c>
      <c r="N129" s="43"/>
      <c r="O129" s="43"/>
      <c r="P129" s="43"/>
      <c r="Q129" s="44"/>
      <c r="R129" s="45"/>
      <c r="S129" s="43"/>
      <c r="T129" s="43"/>
      <c r="U129" s="43"/>
      <c r="V129" s="43"/>
      <c r="W129" s="43"/>
      <c r="X129" s="44"/>
      <c r="Y129" s="45"/>
      <c r="Z129" s="43"/>
      <c r="AA129" s="43"/>
    </row>
    <row r="130" spans="2:27" ht="13.5" customHeight="1" x14ac:dyDescent="0.15">
      <c r="B130" s="15">
        <v>0.66666666666666696</v>
      </c>
      <c r="C130" s="16" t="s">
        <v>6</v>
      </c>
      <c r="D130" s="17">
        <v>0.70833333333333304</v>
      </c>
      <c r="E130" s="28">
        <v>148</v>
      </c>
      <c r="F130" s="24">
        <v>59</v>
      </c>
      <c r="G130" s="24">
        <v>34</v>
      </c>
      <c r="H130" s="24">
        <v>0</v>
      </c>
      <c r="I130" s="24">
        <f t="shared" si="18"/>
        <v>207</v>
      </c>
      <c r="J130" s="24">
        <f t="shared" si="19"/>
        <v>34</v>
      </c>
      <c r="K130" s="24">
        <f t="shared" si="21"/>
        <v>241</v>
      </c>
      <c r="L130" s="26">
        <f t="shared" si="20"/>
        <v>14.1</v>
      </c>
      <c r="M130" s="60">
        <f t="shared" si="22"/>
        <v>9.1999999999999993</v>
      </c>
      <c r="N130" s="43"/>
      <c r="O130" s="43"/>
      <c r="P130" s="43"/>
      <c r="Q130" s="44"/>
      <c r="R130" s="45"/>
      <c r="S130" s="43"/>
      <c r="T130" s="43"/>
      <c r="U130" s="43"/>
      <c r="V130" s="43"/>
      <c r="W130" s="43"/>
      <c r="X130" s="44"/>
      <c r="Y130" s="45"/>
      <c r="Z130" s="43"/>
      <c r="AA130" s="43"/>
    </row>
    <row r="131" spans="2:27" ht="13.5" customHeight="1" x14ac:dyDescent="0.15">
      <c r="B131" s="15">
        <v>0.70833333333333304</v>
      </c>
      <c r="C131" s="16" t="s">
        <v>6</v>
      </c>
      <c r="D131" s="17">
        <v>0.75</v>
      </c>
      <c r="E131" s="28">
        <v>192</v>
      </c>
      <c r="F131" s="24">
        <v>65</v>
      </c>
      <c r="G131" s="24">
        <v>20</v>
      </c>
      <c r="H131" s="24">
        <v>1</v>
      </c>
      <c r="I131" s="24">
        <f t="shared" si="18"/>
        <v>257</v>
      </c>
      <c r="J131" s="24">
        <f t="shared" si="19"/>
        <v>21</v>
      </c>
      <c r="K131" s="24">
        <f t="shared" si="21"/>
        <v>278</v>
      </c>
      <c r="L131" s="26">
        <f t="shared" si="20"/>
        <v>7.6</v>
      </c>
      <c r="M131" s="60">
        <f t="shared" si="22"/>
        <v>10.6</v>
      </c>
      <c r="N131" s="43"/>
      <c r="O131" s="43"/>
      <c r="P131" s="43"/>
      <c r="Q131" s="44"/>
      <c r="R131" s="45"/>
      <c r="S131" s="43"/>
      <c r="T131" s="43"/>
      <c r="U131" s="43"/>
      <c r="V131" s="43"/>
      <c r="W131" s="43"/>
      <c r="X131" s="44"/>
      <c r="Y131" s="45"/>
      <c r="Z131" s="43"/>
      <c r="AA131" s="43"/>
    </row>
    <row r="132" spans="2:27" ht="13.5" customHeight="1" thickBot="1" x14ac:dyDescent="0.2">
      <c r="B132" s="15">
        <v>0.75</v>
      </c>
      <c r="C132" s="16" t="s">
        <v>6</v>
      </c>
      <c r="D132" s="17">
        <v>0.79166666666666696</v>
      </c>
      <c r="E132" s="28">
        <v>214</v>
      </c>
      <c r="F132" s="24">
        <v>44</v>
      </c>
      <c r="G132" s="24">
        <v>14</v>
      </c>
      <c r="H132" s="24">
        <v>1</v>
      </c>
      <c r="I132" s="24">
        <f t="shared" si="18"/>
        <v>258</v>
      </c>
      <c r="J132" s="24">
        <f t="shared" si="19"/>
        <v>15</v>
      </c>
      <c r="K132" s="24">
        <f t="shared" si="21"/>
        <v>273</v>
      </c>
      <c r="L132" s="26">
        <f t="shared" si="20"/>
        <v>5.5</v>
      </c>
      <c r="M132" s="60">
        <f t="shared" si="22"/>
        <v>10.4</v>
      </c>
      <c r="N132" s="43"/>
      <c r="O132" s="43"/>
      <c r="P132" s="43"/>
      <c r="Q132" s="44"/>
      <c r="R132" s="45"/>
      <c r="S132" s="43"/>
      <c r="T132" s="43"/>
      <c r="U132" s="43"/>
      <c r="V132" s="43"/>
      <c r="W132" s="43"/>
      <c r="X132" s="44"/>
      <c r="Y132" s="45"/>
      <c r="Z132" s="43"/>
      <c r="AA132" s="43"/>
    </row>
    <row r="133" spans="2:27" ht="14.25" customHeight="1" thickTop="1" x14ac:dyDescent="0.15">
      <c r="B133" s="18"/>
      <c r="C133" s="19" t="s">
        <v>13</v>
      </c>
      <c r="D133" s="20"/>
      <c r="E133" s="29">
        <f t="shared" ref="E133:K133" si="23">SUM(E121:E132)</f>
        <v>1707</v>
      </c>
      <c r="F133" s="5">
        <f t="shared" si="23"/>
        <v>540</v>
      </c>
      <c r="G133" s="5">
        <f t="shared" si="23"/>
        <v>360</v>
      </c>
      <c r="H133" s="5">
        <f t="shared" si="23"/>
        <v>7</v>
      </c>
      <c r="I133" s="5">
        <f t="shared" si="23"/>
        <v>2247</v>
      </c>
      <c r="J133" s="5">
        <f t="shared" si="23"/>
        <v>367</v>
      </c>
      <c r="K133" s="5">
        <f t="shared" si="23"/>
        <v>2614</v>
      </c>
      <c r="L133" s="51">
        <f t="shared" si="20"/>
        <v>14</v>
      </c>
      <c r="M133" s="61">
        <f t="shared" si="22"/>
        <v>100</v>
      </c>
      <c r="N133" s="7"/>
      <c r="O133" s="7"/>
      <c r="P133" s="7"/>
      <c r="Q133" s="45"/>
      <c r="R133" s="45"/>
      <c r="S133" s="7"/>
      <c r="T133" s="7"/>
      <c r="U133" s="7"/>
      <c r="V133" s="7"/>
      <c r="W133" s="7"/>
      <c r="X133" s="46"/>
      <c r="Y133" s="47"/>
      <c r="Z133" s="7"/>
      <c r="AA133" s="7"/>
    </row>
  </sheetData>
  <mergeCells count="9">
    <mergeCell ref="U87:AA87"/>
    <mergeCell ref="U103:AA103"/>
    <mergeCell ref="U119:AA119"/>
    <mergeCell ref="J5:J13"/>
    <mergeCell ref="B43:I43"/>
    <mergeCell ref="J43:Q43"/>
    <mergeCell ref="B69:I69"/>
    <mergeCell ref="J69:Q69"/>
    <mergeCell ref="U71:AA71"/>
  </mergeCells>
  <phoneticPr fontId="1"/>
  <printOptions horizontalCentered="1" verticalCentered="1"/>
  <pageMargins left="0.70866141732283472" right="0.70866141732283472" top="0.70866141732283472" bottom="0.70866141732283472" header="0.31496062992125984" footer="0.31496062992125984"/>
  <pageSetup paperSize="9" orientation="portrait" horizontalDpi="1200" verticalDpi="1200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AE133"/>
  <sheetViews>
    <sheetView showGridLines="0" zoomScaleNormal="100" zoomScaleSheetLayoutView="100" workbookViewId="0">
      <selection activeCell="D11" sqref="D11"/>
    </sheetView>
  </sheetViews>
  <sheetFormatPr defaultRowHeight="12" x14ac:dyDescent="0.15"/>
  <cols>
    <col min="1" max="1" width="1.25" style="6" customWidth="1"/>
    <col min="2" max="17" width="5.5" style="6" customWidth="1"/>
    <col min="18" max="25" width="4.875" style="6" customWidth="1"/>
    <col min="26" max="26" width="5.375" style="6" customWidth="1"/>
    <col min="27" max="44" width="5.625" style="6" customWidth="1"/>
    <col min="45" max="16384" width="9" style="6"/>
  </cols>
  <sheetData>
    <row r="1" spans="2:17" ht="12.75" customHeight="1" x14ac:dyDescent="0.15"/>
    <row r="2" spans="2:17" ht="14.25" x14ac:dyDescent="0.15">
      <c r="B2" s="32" t="s">
        <v>8</v>
      </c>
      <c r="C2" s="7"/>
      <c r="D2" s="7"/>
      <c r="E2" s="7"/>
      <c r="F2" s="7"/>
      <c r="G2" s="10"/>
      <c r="H2" s="10"/>
      <c r="J2" s="35"/>
      <c r="K2" s="38"/>
      <c r="L2" s="2"/>
      <c r="M2" s="2"/>
      <c r="N2" s="2"/>
      <c r="O2" s="2"/>
      <c r="P2" s="2"/>
      <c r="Q2" s="34"/>
    </row>
    <row r="3" spans="2:17" x14ac:dyDescent="0.15">
      <c r="B3" s="7"/>
      <c r="C3" s="7"/>
      <c r="D3" s="7"/>
      <c r="E3" s="7"/>
      <c r="F3" s="7"/>
      <c r="G3" s="7"/>
      <c r="H3" s="7"/>
      <c r="J3" s="33"/>
      <c r="K3" s="7"/>
      <c r="L3" s="7"/>
      <c r="M3" s="7"/>
      <c r="N3" s="7"/>
      <c r="O3" s="7"/>
      <c r="P3" s="7"/>
      <c r="Q3" s="8"/>
    </row>
    <row r="4" spans="2:17" x14ac:dyDescent="0.15">
      <c r="B4" s="7"/>
      <c r="C4" s="7"/>
      <c r="D4" s="7"/>
      <c r="E4" s="7"/>
      <c r="F4" s="7"/>
      <c r="G4" s="7"/>
      <c r="H4" s="7"/>
      <c r="J4" s="33"/>
      <c r="K4" s="7"/>
      <c r="L4" s="7"/>
      <c r="M4" s="7"/>
      <c r="N4" s="7"/>
      <c r="O4" s="7"/>
      <c r="P4" s="7"/>
      <c r="Q4" s="8"/>
    </row>
    <row r="5" spans="2:17" x14ac:dyDescent="0.15">
      <c r="B5" s="7"/>
      <c r="C5" s="7"/>
      <c r="D5" s="7"/>
      <c r="E5" s="7"/>
      <c r="F5" s="7"/>
      <c r="G5" s="7"/>
      <c r="H5" s="7"/>
      <c r="J5" s="245" t="s">
        <v>7</v>
      </c>
      <c r="K5" s="7"/>
      <c r="L5" s="7"/>
      <c r="M5" s="7"/>
      <c r="N5" s="7"/>
      <c r="O5" s="7"/>
      <c r="P5" s="7"/>
      <c r="Q5" s="8"/>
    </row>
    <row r="6" spans="2:17" x14ac:dyDescent="0.15">
      <c r="B6" s="48" t="s">
        <v>3</v>
      </c>
      <c r="C6" s="48"/>
      <c r="D6" s="48" t="s">
        <v>28</v>
      </c>
      <c r="E6" s="48"/>
      <c r="F6" s="48"/>
      <c r="G6" s="49"/>
      <c r="H6" s="7"/>
      <c r="J6" s="245"/>
      <c r="K6" s="7"/>
      <c r="L6" s="7"/>
      <c r="M6" s="7"/>
      <c r="N6" s="7"/>
      <c r="O6" s="7"/>
      <c r="P6" s="7"/>
      <c r="Q6" s="8"/>
    </row>
    <row r="7" spans="2:17" x14ac:dyDescent="0.15">
      <c r="B7" s="48"/>
      <c r="C7" s="48"/>
      <c r="D7" s="48" t="s">
        <v>29</v>
      </c>
      <c r="E7" s="48"/>
      <c r="F7" s="48"/>
      <c r="G7" s="49"/>
      <c r="H7" s="7"/>
      <c r="J7" s="245"/>
      <c r="K7" s="7"/>
      <c r="L7" s="7"/>
      <c r="M7" s="7"/>
      <c r="N7" s="7"/>
      <c r="O7" s="7"/>
      <c r="P7" s="7"/>
      <c r="Q7" s="8"/>
    </row>
    <row r="8" spans="2:17" x14ac:dyDescent="0.15">
      <c r="B8" s="48"/>
      <c r="C8" s="48"/>
      <c r="D8" s="48"/>
      <c r="E8" s="48"/>
      <c r="F8" s="48"/>
      <c r="G8" s="48"/>
      <c r="H8" s="7"/>
      <c r="J8" s="245"/>
      <c r="K8" s="7"/>
      <c r="L8" s="7"/>
      <c r="M8" s="7"/>
      <c r="N8" s="7"/>
      <c r="O8" s="7"/>
      <c r="P8" s="7"/>
      <c r="Q8" s="8"/>
    </row>
    <row r="9" spans="2:17" x14ac:dyDescent="0.15">
      <c r="F9" s="48"/>
      <c r="G9" s="49"/>
      <c r="H9" s="7"/>
      <c r="J9" s="245"/>
      <c r="K9" s="7"/>
      <c r="L9" s="7"/>
      <c r="M9" s="7"/>
      <c r="N9" s="7"/>
      <c r="O9" s="7"/>
      <c r="P9" s="7"/>
      <c r="Q9" s="8"/>
    </row>
    <row r="10" spans="2:17" x14ac:dyDescent="0.15">
      <c r="B10" s="48" t="s">
        <v>4</v>
      </c>
      <c r="C10" s="48"/>
      <c r="D10" s="48" t="s">
        <v>239</v>
      </c>
      <c r="E10" s="48"/>
      <c r="F10" s="48"/>
      <c r="G10" s="49"/>
      <c r="H10" s="7"/>
      <c r="J10" s="245"/>
      <c r="K10" s="7"/>
      <c r="L10" s="7"/>
      <c r="M10" s="7"/>
      <c r="N10" s="7"/>
      <c r="O10" s="7"/>
      <c r="P10" s="7"/>
      <c r="Q10" s="8"/>
    </row>
    <row r="11" spans="2:17" x14ac:dyDescent="0.15">
      <c r="B11" s="48"/>
      <c r="C11" s="48"/>
      <c r="D11" s="48" t="s">
        <v>26</v>
      </c>
      <c r="E11" s="48"/>
      <c r="F11" s="48"/>
      <c r="G11" s="49"/>
      <c r="H11" s="7"/>
      <c r="J11" s="245"/>
      <c r="K11" s="7"/>
      <c r="L11" s="7"/>
      <c r="M11" s="7"/>
      <c r="N11" s="7"/>
      <c r="O11" s="7"/>
      <c r="P11" s="7"/>
      <c r="Q11" s="8"/>
    </row>
    <row r="12" spans="2:17" x14ac:dyDescent="0.15">
      <c r="B12" s="49"/>
      <c r="C12" s="48"/>
      <c r="D12" s="50"/>
      <c r="E12" s="48"/>
      <c r="F12" s="48"/>
      <c r="G12" s="49"/>
      <c r="H12" s="7"/>
      <c r="J12" s="245"/>
      <c r="K12" s="7"/>
      <c r="L12" s="7"/>
      <c r="M12" s="7"/>
      <c r="N12" s="7"/>
      <c r="O12" s="7"/>
      <c r="P12" s="7"/>
      <c r="Q12" s="8"/>
    </row>
    <row r="13" spans="2:17" ht="12" customHeight="1" x14ac:dyDescent="0.15">
      <c r="E13" s="48"/>
      <c r="F13" s="48"/>
      <c r="G13" s="48"/>
      <c r="J13" s="245"/>
      <c r="K13" s="7"/>
      <c r="L13" s="7"/>
      <c r="M13" s="7"/>
      <c r="N13" s="7"/>
      <c r="O13" s="7"/>
      <c r="P13" s="7"/>
      <c r="Q13" s="8"/>
    </row>
    <row r="14" spans="2:17" ht="12" customHeight="1" x14ac:dyDescent="0.15">
      <c r="B14" s="48" t="s">
        <v>5</v>
      </c>
      <c r="C14" s="48"/>
      <c r="D14" s="48" t="s">
        <v>27</v>
      </c>
      <c r="J14" s="33"/>
      <c r="K14" s="7"/>
      <c r="L14" s="7"/>
      <c r="M14" s="7"/>
      <c r="N14" s="7"/>
      <c r="O14" s="7"/>
      <c r="P14" s="7"/>
      <c r="Q14" s="8"/>
    </row>
    <row r="15" spans="2:17" ht="12" customHeight="1" x14ac:dyDescent="0.15">
      <c r="J15" s="33"/>
      <c r="K15" s="7"/>
      <c r="L15" s="7"/>
      <c r="M15" s="7"/>
      <c r="N15" s="7"/>
      <c r="O15" s="7"/>
      <c r="P15" s="7"/>
      <c r="Q15" s="8"/>
    </row>
    <row r="16" spans="2:17" ht="12" customHeight="1" x14ac:dyDescent="0.15">
      <c r="J16" s="36"/>
      <c r="K16" s="4"/>
      <c r="L16" s="4"/>
      <c r="M16" s="4"/>
      <c r="N16" s="4"/>
      <c r="O16" s="4"/>
      <c r="P16" s="4"/>
      <c r="Q16" s="9"/>
    </row>
    <row r="17" spans="3:31" ht="12" customHeight="1" x14ac:dyDescent="0.15">
      <c r="C17" s="37"/>
      <c r="N17" s="37"/>
    </row>
    <row r="18" spans="3:31" ht="15" customHeight="1" x14ac:dyDescent="0.15">
      <c r="C18" s="37"/>
      <c r="N18" s="37"/>
      <c r="Q18" s="62" t="s">
        <v>9</v>
      </c>
      <c r="R18" s="48"/>
    </row>
    <row r="19" spans="3:31" ht="10.5" customHeight="1" x14ac:dyDescent="0.15"/>
    <row r="20" spans="3:31" ht="10.5" customHeight="1" x14ac:dyDescent="0.15"/>
    <row r="21" spans="3:31" ht="10.5" customHeight="1" x14ac:dyDescent="0.15"/>
    <row r="22" spans="3:31" ht="10.5" customHeight="1" x14ac:dyDescent="0.15"/>
    <row r="23" spans="3:31" ht="10.5" customHeight="1" x14ac:dyDescent="0.15"/>
    <row r="24" spans="3:31" ht="10.5" customHeight="1" x14ac:dyDescent="0.15"/>
    <row r="25" spans="3:31" ht="10.5" customHeight="1" x14ac:dyDescent="0.15"/>
    <row r="26" spans="3:31" ht="10.5" customHeight="1" x14ac:dyDescent="0.15">
      <c r="S26" s="6" t="s">
        <v>12</v>
      </c>
    </row>
    <row r="27" spans="3:31" ht="10.5" customHeight="1" x14ac:dyDescent="0.15"/>
    <row r="28" spans="3:31" ht="10.5" customHeight="1" x14ac:dyDescent="0.15"/>
    <row r="29" spans="3:31" ht="10.5" customHeight="1" x14ac:dyDescent="0.15"/>
    <row r="30" spans="3:31" ht="10.5" customHeight="1" x14ac:dyDescent="0.15"/>
    <row r="31" spans="3:31" ht="10.5" customHeight="1" x14ac:dyDescent="0.15">
      <c r="AE31" s="6" t="s">
        <v>11</v>
      </c>
    </row>
    <row r="32" spans="3:31" ht="10.5" customHeight="1" x14ac:dyDescent="0.15"/>
    <row r="33" spans="1:19" ht="10.5" customHeight="1" x14ac:dyDescent="0.15"/>
    <row r="34" spans="1:19" ht="10.5" customHeight="1" x14ac:dyDescent="0.15"/>
    <row r="35" spans="1:19" ht="10.5" customHeight="1" x14ac:dyDescent="0.15"/>
    <row r="36" spans="1:19" ht="10.5" customHeight="1" x14ac:dyDescent="0.15"/>
    <row r="37" spans="1:19" ht="10.5" customHeight="1" x14ac:dyDescent="0.15"/>
    <row r="38" spans="1:19" ht="10.5" customHeight="1" x14ac:dyDescent="0.15"/>
    <row r="39" spans="1:19" ht="10.5" customHeight="1" x14ac:dyDescent="0.15"/>
    <row r="40" spans="1:19" ht="10.5" customHeight="1" x14ac:dyDescent="0.15"/>
    <row r="41" spans="1:19" ht="10.5" customHeight="1" x14ac:dyDescent="0.15"/>
    <row r="42" spans="1:19" ht="10.5" customHeight="1" x14ac:dyDescent="0.15"/>
    <row r="43" spans="1:19" ht="37.5" customHeight="1" x14ac:dyDescent="0.15">
      <c r="A43" s="41"/>
      <c r="B43" s="246" t="str">
        <f>E71</f>
        <v>C断面計(7+8+9+2+6+10)</v>
      </c>
      <c r="C43" s="246"/>
      <c r="D43" s="246"/>
      <c r="E43" s="246"/>
      <c r="F43" s="246"/>
      <c r="G43" s="246"/>
      <c r="H43" s="246"/>
      <c r="I43" s="246"/>
      <c r="J43" s="246" t="str">
        <f>E87</f>
        <v>D断面流入計(10+11+12)</v>
      </c>
      <c r="K43" s="246"/>
      <c r="L43" s="246"/>
      <c r="M43" s="246"/>
      <c r="N43" s="246"/>
      <c r="O43" s="246"/>
      <c r="P43" s="246"/>
      <c r="Q43" s="246"/>
      <c r="R43" s="56"/>
      <c r="S43" s="56"/>
    </row>
    <row r="44" spans="1:19" ht="7.5" customHeight="1" x14ac:dyDescent="0.15"/>
    <row r="45" spans="1:19" ht="10.5" customHeight="1" x14ac:dyDescent="0.15"/>
    <row r="46" spans="1:19" ht="10.5" customHeight="1" x14ac:dyDescent="0.15"/>
    <row r="47" spans="1:19" ht="10.5" customHeight="1" x14ac:dyDescent="0.15"/>
    <row r="48" spans="1:19" ht="10.5" customHeight="1" x14ac:dyDescent="0.15"/>
    <row r="49" ht="10.5" customHeight="1" x14ac:dyDescent="0.15"/>
    <row r="50" ht="10.5" customHeight="1" x14ac:dyDescent="0.15"/>
    <row r="51" ht="10.5" customHeight="1" x14ac:dyDescent="0.15"/>
    <row r="52" ht="10.5" customHeight="1" x14ac:dyDescent="0.15"/>
    <row r="53" ht="10.5" customHeight="1" x14ac:dyDescent="0.15"/>
    <row r="54" ht="10.5" customHeight="1" x14ac:dyDescent="0.15"/>
    <row r="55" ht="10.5" customHeight="1" x14ac:dyDescent="0.15"/>
    <row r="56" ht="10.5" customHeight="1" x14ac:dyDescent="0.15"/>
    <row r="57" ht="10.5" customHeight="1" x14ac:dyDescent="0.15"/>
    <row r="58" ht="10.5" customHeight="1" x14ac:dyDescent="0.15"/>
    <row r="59" ht="10.5" customHeight="1" x14ac:dyDescent="0.15"/>
    <row r="60" ht="10.5" customHeight="1" x14ac:dyDescent="0.15"/>
    <row r="61" ht="10.5" customHeight="1" x14ac:dyDescent="0.15"/>
    <row r="62" ht="10.5" customHeight="1" x14ac:dyDescent="0.15"/>
    <row r="63" ht="10.5" customHeight="1" x14ac:dyDescent="0.15"/>
    <row r="64" ht="10.5" customHeight="1" x14ac:dyDescent="0.15"/>
    <row r="65" spans="2:27" ht="10.5" customHeight="1" x14ac:dyDescent="0.15"/>
    <row r="66" spans="2:27" ht="10.5" customHeight="1" x14ac:dyDescent="0.15"/>
    <row r="67" spans="2:27" ht="10.5" customHeight="1" x14ac:dyDescent="0.15"/>
    <row r="68" spans="2:27" ht="10.5" customHeight="1" x14ac:dyDescent="0.15"/>
    <row r="69" spans="2:27" ht="37.5" customHeight="1" x14ac:dyDescent="0.15">
      <c r="B69" s="246" t="str">
        <f>E103</f>
        <v>D断面流出計(1+5+9)</v>
      </c>
      <c r="C69" s="246"/>
      <c r="D69" s="246"/>
      <c r="E69" s="246"/>
      <c r="F69" s="246"/>
      <c r="G69" s="246"/>
      <c r="H69" s="246"/>
      <c r="I69" s="246"/>
      <c r="J69" s="246" t="str">
        <f>E119</f>
        <v>D断面計(10+11+12+1+5+9)</v>
      </c>
      <c r="K69" s="246"/>
      <c r="L69" s="246"/>
      <c r="M69" s="246"/>
      <c r="N69" s="246"/>
      <c r="O69" s="246"/>
      <c r="P69" s="246"/>
      <c r="Q69" s="246"/>
      <c r="R69" s="56"/>
      <c r="S69" s="56"/>
      <c r="T69" s="39"/>
    </row>
    <row r="70" spans="2:27" ht="12" customHeight="1" x14ac:dyDescent="0.15"/>
    <row r="71" spans="2:27" ht="13.5" customHeight="1" x14ac:dyDescent="0.15">
      <c r="B71" s="1"/>
      <c r="C71" s="2"/>
      <c r="D71" s="30" t="s">
        <v>0</v>
      </c>
      <c r="E71" s="52" t="s">
        <v>32</v>
      </c>
      <c r="F71" s="53"/>
      <c r="G71" s="53"/>
      <c r="H71" s="53"/>
      <c r="I71" s="53"/>
      <c r="J71" s="53"/>
      <c r="K71" s="53"/>
      <c r="L71" s="53"/>
      <c r="M71" s="54"/>
      <c r="N71" s="55"/>
      <c r="O71" s="55"/>
      <c r="P71" s="55"/>
      <c r="Q71" s="55"/>
      <c r="R71" s="55"/>
      <c r="S71" s="55"/>
      <c r="T71" s="55"/>
      <c r="U71" s="244"/>
      <c r="V71" s="244"/>
      <c r="W71" s="244"/>
      <c r="X71" s="244"/>
      <c r="Y71" s="244"/>
      <c r="Z71" s="244"/>
      <c r="AA71" s="244"/>
    </row>
    <row r="72" spans="2:27" ht="48" x14ac:dyDescent="0.15">
      <c r="B72" s="3" t="s">
        <v>1</v>
      </c>
      <c r="C72" s="4"/>
      <c r="D72" s="31" t="s">
        <v>2</v>
      </c>
      <c r="E72" s="40" t="s">
        <v>18</v>
      </c>
      <c r="F72" s="11" t="s">
        <v>19</v>
      </c>
      <c r="G72" s="11" t="s">
        <v>20</v>
      </c>
      <c r="H72" s="11" t="s">
        <v>10</v>
      </c>
      <c r="I72" s="11" t="s">
        <v>21</v>
      </c>
      <c r="J72" s="11" t="s">
        <v>22</v>
      </c>
      <c r="K72" s="11" t="s">
        <v>23</v>
      </c>
      <c r="L72" s="11" t="s">
        <v>24</v>
      </c>
      <c r="M72" s="58" t="s">
        <v>25</v>
      </c>
      <c r="N72" s="42"/>
      <c r="O72" s="42"/>
      <c r="P72" s="42"/>
      <c r="Q72" s="42"/>
      <c r="R72" s="42"/>
      <c r="S72" s="42"/>
      <c r="T72" s="57"/>
      <c r="U72" s="57"/>
      <c r="V72" s="57"/>
      <c r="W72" s="42"/>
      <c r="X72" s="42"/>
      <c r="Y72" s="42"/>
      <c r="Z72" s="57"/>
      <c r="AA72" s="57"/>
    </row>
    <row r="73" spans="2:27" ht="13.5" customHeight="1" x14ac:dyDescent="0.15">
      <c r="B73" s="12">
        <v>0.29166666666666669</v>
      </c>
      <c r="C73" s="13" t="s">
        <v>6</v>
      </c>
      <c r="D73" s="14">
        <v>0.33333333333333331</v>
      </c>
      <c r="E73" s="27">
        <v>482</v>
      </c>
      <c r="F73" s="23">
        <v>126</v>
      </c>
      <c r="G73" s="23">
        <v>44</v>
      </c>
      <c r="H73" s="23">
        <v>1</v>
      </c>
      <c r="I73" s="23">
        <f t="shared" ref="I73:I84" si="0">SUM(E73:F73)</f>
        <v>608</v>
      </c>
      <c r="J73" s="23">
        <f t="shared" ref="J73:J84" si="1">SUM(G73:H73)</f>
        <v>45</v>
      </c>
      <c r="K73" s="23">
        <f>SUM(I73,J73)</f>
        <v>653</v>
      </c>
      <c r="L73" s="25">
        <f>IF(K73=0,0,ROUND(J73/K73*100,1))</f>
        <v>6.9</v>
      </c>
      <c r="M73" s="59">
        <f>IF(K73=0,0,ROUND(K73/K$85*100,1))</f>
        <v>11.5</v>
      </c>
      <c r="N73" s="43"/>
      <c r="O73" s="43"/>
      <c r="P73" s="43"/>
      <c r="Q73" s="44"/>
      <c r="R73" s="44"/>
      <c r="S73" s="43"/>
      <c r="T73" s="43"/>
      <c r="U73" s="43"/>
      <c r="V73" s="43"/>
      <c r="W73" s="43"/>
      <c r="X73" s="44"/>
      <c r="Y73" s="44"/>
      <c r="Z73" s="43"/>
      <c r="AA73" s="43"/>
    </row>
    <row r="74" spans="2:27" ht="13.5" customHeight="1" x14ac:dyDescent="0.15">
      <c r="B74" s="15">
        <v>0.33333333333333331</v>
      </c>
      <c r="C74" s="16" t="s">
        <v>6</v>
      </c>
      <c r="D74" s="17">
        <v>0.375</v>
      </c>
      <c r="E74" s="28">
        <v>456</v>
      </c>
      <c r="F74" s="24">
        <v>97</v>
      </c>
      <c r="G74" s="24">
        <v>59</v>
      </c>
      <c r="H74" s="24">
        <v>3</v>
      </c>
      <c r="I74" s="24">
        <f t="shared" si="0"/>
        <v>553</v>
      </c>
      <c r="J74" s="24">
        <f t="shared" si="1"/>
        <v>62</v>
      </c>
      <c r="K74" s="24">
        <f t="shared" ref="K74:K84" si="2">SUM(I74,J74)</f>
        <v>615</v>
      </c>
      <c r="L74" s="26">
        <f t="shared" ref="L74:L84" si="3">IF(K74=0,0,ROUND(J74/K74*100,1))</f>
        <v>10.1</v>
      </c>
      <c r="M74" s="60">
        <f t="shared" ref="M74:M84" si="4">IF(K74=0,0,ROUND(K74/K$85*100,1))</f>
        <v>10.8</v>
      </c>
      <c r="N74" s="43"/>
      <c r="O74" s="43"/>
      <c r="P74" s="43"/>
      <c r="Q74" s="44"/>
      <c r="R74" s="45"/>
      <c r="S74" s="43"/>
      <c r="T74" s="43"/>
      <c r="U74" s="43"/>
      <c r="V74" s="43"/>
      <c r="W74" s="43"/>
      <c r="X74" s="44"/>
      <c r="Y74" s="45"/>
      <c r="Z74" s="43"/>
      <c r="AA74" s="43"/>
    </row>
    <row r="75" spans="2:27" ht="13.5" customHeight="1" x14ac:dyDescent="0.15">
      <c r="B75" s="15">
        <v>0.375</v>
      </c>
      <c r="C75" s="16" t="s">
        <v>6</v>
      </c>
      <c r="D75" s="17">
        <v>0.41666666666666702</v>
      </c>
      <c r="E75" s="28">
        <v>292</v>
      </c>
      <c r="F75" s="24">
        <v>101</v>
      </c>
      <c r="G75" s="24">
        <v>78</v>
      </c>
      <c r="H75" s="24">
        <v>0</v>
      </c>
      <c r="I75" s="24">
        <f t="shared" si="0"/>
        <v>393</v>
      </c>
      <c r="J75" s="24">
        <f t="shared" si="1"/>
        <v>78</v>
      </c>
      <c r="K75" s="24">
        <f t="shared" si="2"/>
        <v>471</v>
      </c>
      <c r="L75" s="26">
        <f t="shared" si="3"/>
        <v>16.600000000000001</v>
      </c>
      <c r="M75" s="60">
        <f t="shared" si="4"/>
        <v>8.3000000000000007</v>
      </c>
      <c r="N75" s="43"/>
      <c r="O75" s="43"/>
      <c r="P75" s="43"/>
      <c r="Q75" s="44"/>
      <c r="R75" s="45"/>
      <c r="S75" s="43"/>
      <c r="T75" s="43"/>
      <c r="U75" s="43"/>
      <c r="V75" s="43"/>
      <c r="W75" s="43"/>
      <c r="X75" s="44"/>
      <c r="Y75" s="45"/>
      <c r="Z75" s="43"/>
      <c r="AA75" s="43"/>
    </row>
    <row r="76" spans="2:27" ht="13.5" customHeight="1" x14ac:dyDescent="0.15">
      <c r="B76" s="15">
        <v>0.41666666666666702</v>
      </c>
      <c r="C76" s="16" t="s">
        <v>6</v>
      </c>
      <c r="D76" s="17">
        <v>0.45833333333333298</v>
      </c>
      <c r="E76" s="28">
        <v>207</v>
      </c>
      <c r="F76" s="24">
        <v>107</v>
      </c>
      <c r="G76" s="24">
        <v>89</v>
      </c>
      <c r="H76" s="24">
        <v>3</v>
      </c>
      <c r="I76" s="24">
        <f t="shared" si="0"/>
        <v>314</v>
      </c>
      <c r="J76" s="24">
        <f t="shared" si="1"/>
        <v>92</v>
      </c>
      <c r="K76" s="24">
        <f t="shared" si="2"/>
        <v>406</v>
      </c>
      <c r="L76" s="26">
        <f t="shared" si="3"/>
        <v>22.7</v>
      </c>
      <c r="M76" s="60">
        <f t="shared" si="4"/>
        <v>7.2</v>
      </c>
      <c r="N76" s="43"/>
      <c r="O76" s="43"/>
      <c r="P76" s="43"/>
      <c r="Q76" s="44"/>
      <c r="R76" s="45"/>
      <c r="S76" s="43"/>
      <c r="T76" s="43"/>
      <c r="U76" s="43"/>
      <c r="V76" s="43"/>
      <c r="W76" s="43"/>
      <c r="X76" s="44"/>
      <c r="Y76" s="45"/>
      <c r="Z76" s="43"/>
      <c r="AA76" s="43"/>
    </row>
    <row r="77" spans="2:27" ht="13.5" customHeight="1" x14ac:dyDescent="0.15">
      <c r="B77" s="15">
        <v>0.45833333333333398</v>
      </c>
      <c r="C77" s="16" t="s">
        <v>6</v>
      </c>
      <c r="D77" s="17">
        <v>0.5</v>
      </c>
      <c r="E77" s="28">
        <v>172</v>
      </c>
      <c r="F77" s="24">
        <v>68</v>
      </c>
      <c r="G77" s="24">
        <v>69</v>
      </c>
      <c r="H77" s="24">
        <v>0</v>
      </c>
      <c r="I77" s="24">
        <f t="shared" si="0"/>
        <v>240</v>
      </c>
      <c r="J77" s="24">
        <f t="shared" si="1"/>
        <v>69</v>
      </c>
      <c r="K77" s="24">
        <f t="shared" si="2"/>
        <v>309</v>
      </c>
      <c r="L77" s="26">
        <f t="shared" si="3"/>
        <v>22.3</v>
      </c>
      <c r="M77" s="60">
        <f t="shared" si="4"/>
        <v>5.4</v>
      </c>
      <c r="N77" s="43"/>
      <c r="O77" s="43"/>
      <c r="P77" s="43"/>
      <c r="Q77" s="44"/>
      <c r="R77" s="45"/>
      <c r="S77" s="43"/>
      <c r="T77" s="43"/>
      <c r="U77" s="43"/>
      <c r="V77" s="43"/>
      <c r="W77" s="43"/>
      <c r="X77" s="44"/>
      <c r="Y77" s="45"/>
      <c r="Z77" s="43"/>
      <c r="AA77" s="43"/>
    </row>
    <row r="78" spans="2:27" ht="13.5" customHeight="1" x14ac:dyDescent="0.15">
      <c r="B78" s="15">
        <v>0.5</v>
      </c>
      <c r="C78" s="16" t="s">
        <v>6</v>
      </c>
      <c r="D78" s="17">
        <v>0.54166666666666596</v>
      </c>
      <c r="E78" s="28">
        <v>216</v>
      </c>
      <c r="F78" s="24">
        <v>61</v>
      </c>
      <c r="G78" s="24">
        <v>69</v>
      </c>
      <c r="H78" s="24">
        <v>0</v>
      </c>
      <c r="I78" s="24">
        <f t="shared" si="0"/>
        <v>277</v>
      </c>
      <c r="J78" s="24">
        <f t="shared" si="1"/>
        <v>69</v>
      </c>
      <c r="K78" s="24">
        <f t="shared" si="2"/>
        <v>346</v>
      </c>
      <c r="L78" s="26">
        <f t="shared" si="3"/>
        <v>19.899999999999999</v>
      </c>
      <c r="M78" s="60">
        <f t="shared" si="4"/>
        <v>6.1</v>
      </c>
      <c r="N78" s="43"/>
      <c r="O78" s="43"/>
      <c r="P78" s="43"/>
      <c r="Q78" s="44"/>
      <c r="R78" s="45"/>
      <c r="S78" s="43"/>
      <c r="T78" s="43"/>
      <c r="U78" s="43"/>
      <c r="V78" s="43"/>
      <c r="W78" s="43"/>
      <c r="X78" s="44"/>
      <c r="Y78" s="45"/>
      <c r="Z78" s="43"/>
      <c r="AA78" s="43"/>
    </row>
    <row r="79" spans="2:27" ht="13.5" customHeight="1" x14ac:dyDescent="0.15">
      <c r="B79" s="15">
        <v>0.54166666666666696</v>
      </c>
      <c r="C79" s="16" t="s">
        <v>6</v>
      </c>
      <c r="D79" s="17">
        <v>0.58333333333333304</v>
      </c>
      <c r="E79" s="28">
        <v>195</v>
      </c>
      <c r="F79" s="24">
        <v>83</v>
      </c>
      <c r="G79" s="24">
        <v>65</v>
      </c>
      <c r="H79" s="24">
        <v>2</v>
      </c>
      <c r="I79" s="24">
        <f t="shared" si="0"/>
        <v>278</v>
      </c>
      <c r="J79" s="24">
        <f t="shared" si="1"/>
        <v>67</v>
      </c>
      <c r="K79" s="24">
        <f t="shared" si="2"/>
        <v>345</v>
      </c>
      <c r="L79" s="26">
        <f t="shared" si="3"/>
        <v>19.399999999999999</v>
      </c>
      <c r="M79" s="60">
        <f t="shared" si="4"/>
        <v>6.1</v>
      </c>
      <c r="N79" s="43"/>
      <c r="O79" s="43"/>
      <c r="P79" s="43"/>
      <c r="Q79" s="44"/>
      <c r="R79" s="45"/>
      <c r="S79" s="43"/>
      <c r="T79" s="43"/>
      <c r="U79" s="43"/>
      <c r="V79" s="43"/>
      <c r="W79" s="43"/>
      <c r="X79" s="44"/>
      <c r="Y79" s="45"/>
      <c r="Z79" s="43"/>
      <c r="AA79" s="43"/>
    </row>
    <row r="80" spans="2:27" ht="13.5" customHeight="1" x14ac:dyDescent="0.15">
      <c r="B80" s="15">
        <v>0.58333333333333304</v>
      </c>
      <c r="C80" s="16" t="s">
        <v>6</v>
      </c>
      <c r="D80" s="17">
        <v>0.625</v>
      </c>
      <c r="E80" s="28">
        <v>266</v>
      </c>
      <c r="F80" s="24">
        <v>106</v>
      </c>
      <c r="G80" s="24">
        <v>81</v>
      </c>
      <c r="H80" s="24">
        <v>3</v>
      </c>
      <c r="I80" s="24">
        <f t="shared" si="0"/>
        <v>372</v>
      </c>
      <c r="J80" s="24">
        <f t="shared" si="1"/>
        <v>84</v>
      </c>
      <c r="K80" s="24">
        <f t="shared" si="2"/>
        <v>456</v>
      </c>
      <c r="L80" s="26">
        <f t="shared" si="3"/>
        <v>18.399999999999999</v>
      </c>
      <c r="M80" s="60">
        <f t="shared" si="4"/>
        <v>8</v>
      </c>
      <c r="N80" s="43"/>
      <c r="O80" s="43"/>
      <c r="P80" s="43"/>
      <c r="Q80" s="44"/>
      <c r="R80" s="45"/>
      <c r="S80" s="43"/>
      <c r="T80" s="43"/>
      <c r="U80" s="43"/>
      <c r="V80" s="43"/>
      <c r="W80" s="43"/>
      <c r="X80" s="44"/>
      <c r="Y80" s="45"/>
      <c r="Z80" s="43"/>
      <c r="AA80" s="43"/>
    </row>
    <row r="81" spans="2:27" ht="13.5" customHeight="1" x14ac:dyDescent="0.15">
      <c r="B81" s="15">
        <v>0.625</v>
      </c>
      <c r="C81" s="16" t="s">
        <v>6</v>
      </c>
      <c r="D81" s="17">
        <v>0.66666666666666596</v>
      </c>
      <c r="E81" s="28">
        <v>269</v>
      </c>
      <c r="F81" s="24">
        <v>93</v>
      </c>
      <c r="G81" s="24">
        <v>78</v>
      </c>
      <c r="H81" s="24">
        <v>1</v>
      </c>
      <c r="I81" s="24">
        <f t="shared" si="0"/>
        <v>362</v>
      </c>
      <c r="J81" s="24">
        <f t="shared" si="1"/>
        <v>79</v>
      </c>
      <c r="K81" s="24">
        <f t="shared" si="2"/>
        <v>441</v>
      </c>
      <c r="L81" s="26">
        <f t="shared" si="3"/>
        <v>17.899999999999999</v>
      </c>
      <c r="M81" s="60">
        <f t="shared" si="4"/>
        <v>7.8</v>
      </c>
      <c r="N81" s="43"/>
      <c r="O81" s="43"/>
      <c r="P81" s="43"/>
      <c r="Q81" s="44"/>
      <c r="R81" s="45"/>
      <c r="S81" s="43"/>
      <c r="T81" s="43"/>
      <c r="U81" s="43"/>
      <c r="V81" s="43"/>
      <c r="W81" s="43"/>
      <c r="X81" s="44"/>
      <c r="Y81" s="45"/>
      <c r="Z81" s="43"/>
      <c r="AA81" s="43"/>
    </row>
    <row r="82" spans="2:27" ht="13.5" customHeight="1" x14ac:dyDescent="0.15">
      <c r="B82" s="15">
        <v>0.66666666666666696</v>
      </c>
      <c r="C82" s="16" t="s">
        <v>6</v>
      </c>
      <c r="D82" s="17">
        <v>0.70833333333333304</v>
      </c>
      <c r="E82" s="28">
        <v>317</v>
      </c>
      <c r="F82" s="24">
        <v>142</v>
      </c>
      <c r="G82" s="24">
        <v>101</v>
      </c>
      <c r="H82" s="24">
        <v>1</v>
      </c>
      <c r="I82" s="24">
        <f t="shared" si="0"/>
        <v>459</v>
      </c>
      <c r="J82" s="24">
        <f t="shared" si="1"/>
        <v>102</v>
      </c>
      <c r="K82" s="24">
        <f t="shared" si="2"/>
        <v>561</v>
      </c>
      <c r="L82" s="26">
        <f t="shared" si="3"/>
        <v>18.2</v>
      </c>
      <c r="M82" s="60">
        <f t="shared" si="4"/>
        <v>9.9</v>
      </c>
      <c r="N82" s="43"/>
      <c r="O82" s="43"/>
      <c r="P82" s="43"/>
      <c r="Q82" s="44"/>
      <c r="R82" s="45"/>
      <c r="S82" s="43"/>
      <c r="T82" s="43"/>
      <c r="U82" s="43"/>
      <c r="V82" s="43"/>
      <c r="W82" s="43"/>
      <c r="X82" s="44"/>
      <c r="Y82" s="45"/>
      <c r="Z82" s="43"/>
      <c r="AA82" s="43"/>
    </row>
    <row r="83" spans="2:27" ht="13.5" customHeight="1" x14ac:dyDescent="0.15">
      <c r="B83" s="15">
        <v>0.70833333333333304</v>
      </c>
      <c r="C83" s="16" t="s">
        <v>6</v>
      </c>
      <c r="D83" s="17">
        <v>0.75</v>
      </c>
      <c r="E83" s="28">
        <v>390</v>
      </c>
      <c r="F83" s="24">
        <v>119</v>
      </c>
      <c r="G83" s="24">
        <v>45</v>
      </c>
      <c r="H83" s="24">
        <v>4</v>
      </c>
      <c r="I83" s="24">
        <f t="shared" si="0"/>
        <v>509</v>
      </c>
      <c r="J83" s="24">
        <f t="shared" si="1"/>
        <v>49</v>
      </c>
      <c r="K83" s="24">
        <f t="shared" si="2"/>
        <v>558</v>
      </c>
      <c r="L83" s="26">
        <f t="shared" si="3"/>
        <v>8.8000000000000007</v>
      </c>
      <c r="M83" s="60">
        <f t="shared" si="4"/>
        <v>9.8000000000000007</v>
      </c>
      <c r="N83" s="43"/>
      <c r="O83" s="43"/>
      <c r="P83" s="43"/>
      <c r="Q83" s="44"/>
      <c r="R83" s="45"/>
      <c r="S83" s="43"/>
      <c r="T83" s="43"/>
      <c r="U83" s="43"/>
      <c r="V83" s="43"/>
      <c r="W83" s="43"/>
      <c r="X83" s="44"/>
      <c r="Y83" s="45"/>
      <c r="Z83" s="43"/>
      <c r="AA83" s="43"/>
    </row>
    <row r="84" spans="2:27" ht="13.5" customHeight="1" thickBot="1" x14ac:dyDescent="0.2">
      <c r="B84" s="15">
        <v>0.75</v>
      </c>
      <c r="C84" s="16" t="s">
        <v>6</v>
      </c>
      <c r="D84" s="17">
        <v>0.79166666666666696</v>
      </c>
      <c r="E84" s="28">
        <v>406</v>
      </c>
      <c r="F84" s="24">
        <v>82</v>
      </c>
      <c r="G84" s="24">
        <v>24</v>
      </c>
      <c r="H84" s="24">
        <v>1</v>
      </c>
      <c r="I84" s="24">
        <f t="shared" si="0"/>
        <v>488</v>
      </c>
      <c r="J84" s="24">
        <f t="shared" si="1"/>
        <v>25</v>
      </c>
      <c r="K84" s="24">
        <f t="shared" si="2"/>
        <v>513</v>
      </c>
      <c r="L84" s="26">
        <f t="shared" si="3"/>
        <v>4.9000000000000004</v>
      </c>
      <c r="M84" s="60">
        <f t="shared" si="4"/>
        <v>9</v>
      </c>
      <c r="N84" s="43"/>
      <c r="O84" s="43"/>
      <c r="P84" s="43"/>
      <c r="Q84" s="44"/>
      <c r="R84" s="45"/>
      <c r="S84" s="43"/>
      <c r="T84" s="43"/>
      <c r="U84" s="43"/>
      <c r="V84" s="43"/>
      <c r="W84" s="43"/>
      <c r="X84" s="44"/>
      <c r="Y84" s="45"/>
      <c r="Z84" s="43"/>
      <c r="AA84" s="43"/>
    </row>
    <row r="85" spans="2:27" ht="14.25" customHeight="1" thickTop="1" x14ac:dyDescent="0.15">
      <c r="B85" s="18"/>
      <c r="C85" s="19" t="s">
        <v>13</v>
      </c>
      <c r="D85" s="20"/>
      <c r="E85" s="29">
        <f t="shared" ref="E85:K85" si="5">SUM(E73:E84)</f>
        <v>3668</v>
      </c>
      <c r="F85" s="5">
        <f t="shared" si="5"/>
        <v>1185</v>
      </c>
      <c r="G85" s="5">
        <f t="shared" si="5"/>
        <v>802</v>
      </c>
      <c r="H85" s="5">
        <f t="shared" si="5"/>
        <v>19</v>
      </c>
      <c r="I85" s="5">
        <f t="shared" si="5"/>
        <v>4853</v>
      </c>
      <c r="J85" s="5">
        <f t="shared" si="5"/>
        <v>821</v>
      </c>
      <c r="K85" s="5">
        <f t="shared" si="5"/>
        <v>5674</v>
      </c>
      <c r="L85" s="51">
        <f>IF(K85=0,0,ROUND(J85/K85*100,1))</f>
        <v>14.5</v>
      </c>
      <c r="M85" s="61">
        <f>IF(K85=0,0,ROUND(K85/K$85*100,1))</f>
        <v>100</v>
      </c>
      <c r="N85" s="7"/>
      <c r="O85" s="7"/>
      <c r="P85" s="7"/>
      <c r="Q85" s="45"/>
      <c r="R85" s="45"/>
      <c r="S85" s="7"/>
      <c r="T85" s="7"/>
      <c r="U85" s="7"/>
      <c r="V85" s="7"/>
      <c r="W85" s="7"/>
      <c r="X85" s="46"/>
      <c r="Y85" s="47"/>
      <c r="Z85" s="7"/>
      <c r="AA85" s="7"/>
    </row>
    <row r="86" spans="2:27" x14ac:dyDescent="0.15">
      <c r="B86" s="21"/>
      <c r="C86" s="22"/>
      <c r="D86" s="22"/>
    </row>
    <row r="87" spans="2:27" ht="13.5" customHeight="1" x14ac:dyDescent="0.15">
      <c r="B87" s="1"/>
      <c r="C87" s="2"/>
      <c r="D87" s="30" t="s">
        <v>0</v>
      </c>
      <c r="E87" s="52" t="s">
        <v>44</v>
      </c>
      <c r="F87" s="53"/>
      <c r="G87" s="53"/>
      <c r="H87" s="53"/>
      <c r="I87" s="53"/>
      <c r="J87" s="53"/>
      <c r="K87" s="53"/>
      <c r="L87" s="53"/>
      <c r="M87" s="54"/>
      <c r="N87" s="55"/>
      <c r="O87" s="55"/>
      <c r="P87" s="55"/>
      <c r="Q87" s="55"/>
      <c r="R87" s="55"/>
      <c r="S87" s="55"/>
      <c r="T87" s="55"/>
      <c r="U87" s="244"/>
      <c r="V87" s="244"/>
      <c r="W87" s="244"/>
      <c r="X87" s="244"/>
      <c r="Y87" s="244"/>
      <c r="Z87" s="244"/>
      <c r="AA87" s="244"/>
    </row>
    <row r="88" spans="2:27" ht="48" x14ac:dyDescent="0.15">
      <c r="B88" s="3" t="s">
        <v>1</v>
      </c>
      <c r="C88" s="4"/>
      <c r="D88" s="31" t="s">
        <v>2</v>
      </c>
      <c r="E88" s="40" t="s">
        <v>18</v>
      </c>
      <c r="F88" s="11" t="s">
        <v>19</v>
      </c>
      <c r="G88" s="11" t="s">
        <v>20</v>
      </c>
      <c r="H88" s="11" t="s">
        <v>10</v>
      </c>
      <c r="I88" s="11" t="s">
        <v>21</v>
      </c>
      <c r="J88" s="11" t="s">
        <v>22</v>
      </c>
      <c r="K88" s="11" t="s">
        <v>23</v>
      </c>
      <c r="L88" s="11" t="s">
        <v>24</v>
      </c>
      <c r="M88" s="58" t="s">
        <v>25</v>
      </c>
      <c r="N88" s="42"/>
      <c r="O88" s="42"/>
      <c r="P88" s="42"/>
      <c r="Q88" s="42"/>
      <c r="R88" s="42"/>
      <c r="S88" s="42"/>
      <c r="T88" s="57"/>
      <c r="U88" s="57"/>
      <c r="V88" s="57"/>
      <c r="W88" s="42"/>
      <c r="X88" s="42"/>
      <c r="Y88" s="42"/>
      <c r="Z88" s="57"/>
      <c r="AA88" s="57"/>
    </row>
    <row r="89" spans="2:27" ht="13.5" customHeight="1" x14ac:dyDescent="0.15">
      <c r="B89" s="12">
        <v>0.29166666666666669</v>
      </c>
      <c r="C89" s="13" t="s">
        <v>6</v>
      </c>
      <c r="D89" s="14">
        <v>0.33333333333333331</v>
      </c>
      <c r="E89" s="27">
        <v>295</v>
      </c>
      <c r="F89" s="23">
        <v>65</v>
      </c>
      <c r="G89" s="23">
        <v>44</v>
      </c>
      <c r="H89" s="23">
        <v>3</v>
      </c>
      <c r="I89" s="23">
        <f t="shared" ref="I89:I100" si="6">SUM(E89:F89)</f>
        <v>360</v>
      </c>
      <c r="J89" s="23">
        <f t="shared" ref="J89:J100" si="7">SUM(G89:H89)</f>
        <v>47</v>
      </c>
      <c r="K89" s="23">
        <f>SUM(I89,J89)</f>
        <v>407</v>
      </c>
      <c r="L89" s="25">
        <f>IF(K89=0,0,ROUND(J89/K89*100,1))</f>
        <v>11.5</v>
      </c>
      <c r="M89" s="59">
        <f>IF(K89=0,0,ROUND(K89/K$101*100,1))</f>
        <v>11.8</v>
      </c>
      <c r="N89" s="43"/>
      <c r="O89" s="43"/>
      <c r="P89" s="43"/>
      <c r="Q89" s="44"/>
      <c r="R89" s="44"/>
      <c r="S89" s="43"/>
      <c r="T89" s="43"/>
      <c r="U89" s="43"/>
      <c r="V89" s="43"/>
      <c r="W89" s="43"/>
      <c r="X89" s="44"/>
      <c r="Y89" s="44"/>
      <c r="Z89" s="43"/>
      <c r="AA89" s="43"/>
    </row>
    <row r="90" spans="2:27" ht="13.5" customHeight="1" x14ac:dyDescent="0.15">
      <c r="B90" s="15">
        <v>0.33333333333333331</v>
      </c>
      <c r="C90" s="16" t="s">
        <v>6</v>
      </c>
      <c r="D90" s="17">
        <v>0.375</v>
      </c>
      <c r="E90" s="28">
        <v>235</v>
      </c>
      <c r="F90" s="24">
        <v>49</v>
      </c>
      <c r="G90" s="24">
        <v>41</v>
      </c>
      <c r="H90" s="24">
        <v>2</v>
      </c>
      <c r="I90" s="24">
        <f t="shared" si="6"/>
        <v>284</v>
      </c>
      <c r="J90" s="24">
        <f t="shared" si="7"/>
        <v>43</v>
      </c>
      <c r="K90" s="24">
        <f t="shared" ref="K90:K100" si="8">SUM(I90,J90)</f>
        <v>327</v>
      </c>
      <c r="L90" s="26">
        <f t="shared" ref="L90:L101" si="9">IF(K90=0,0,ROUND(J90/K90*100,1))</f>
        <v>13.1</v>
      </c>
      <c r="M90" s="60">
        <f t="shared" ref="M90:M101" si="10">IF(K90=0,0,ROUND(K90/K$101*100,1))</f>
        <v>9.5</v>
      </c>
      <c r="N90" s="43"/>
      <c r="O90" s="43"/>
      <c r="P90" s="43"/>
      <c r="Q90" s="44"/>
      <c r="R90" s="45"/>
      <c r="S90" s="43"/>
      <c r="T90" s="43"/>
      <c r="U90" s="43"/>
      <c r="V90" s="43"/>
      <c r="W90" s="43"/>
      <c r="X90" s="44"/>
      <c r="Y90" s="45"/>
      <c r="Z90" s="43"/>
      <c r="AA90" s="43"/>
    </row>
    <row r="91" spans="2:27" ht="13.5" customHeight="1" x14ac:dyDescent="0.15">
      <c r="B91" s="15">
        <v>0.375</v>
      </c>
      <c r="C91" s="16" t="s">
        <v>6</v>
      </c>
      <c r="D91" s="17">
        <v>0.41666666666666702</v>
      </c>
      <c r="E91" s="28">
        <v>149</v>
      </c>
      <c r="F91" s="24">
        <v>35</v>
      </c>
      <c r="G91" s="24">
        <v>38</v>
      </c>
      <c r="H91" s="24">
        <v>3</v>
      </c>
      <c r="I91" s="24">
        <f t="shared" si="6"/>
        <v>184</v>
      </c>
      <c r="J91" s="24">
        <f t="shared" si="7"/>
        <v>41</v>
      </c>
      <c r="K91" s="24">
        <f t="shared" si="8"/>
        <v>225</v>
      </c>
      <c r="L91" s="26">
        <f t="shared" si="9"/>
        <v>18.2</v>
      </c>
      <c r="M91" s="60">
        <f t="shared" si="10"/>
        <v>6.5</v>
      </c>
      <c r="N91" s="43"/>
      <c r="O91" s="43"/>
      <c r="P91" s="43"/>
      <c r="Q91" s="44"/>
      <c r="R91" s="45"/>
      <c r="S91" s="43"/>
      <c r="T91" s="43"/>
      <c r="U91" s="43"/>
      <c r="V91" s="43"/>
      <c r="W91" s="43"/>
      <c r="X91" s="44"/>
      <c r="Y91" s="45"/>
      <c r="Z91" s="43"/>
      <c r="AA91" s="43"/>
    </row>
    <row r="92" spans="2:27" ht="13.5" customHeight="1" x14ac:dyDescent="0.15">
      <c r="B92" s="15">
        <v>0.41666666666666702</v>
      </c>
      <c r="C92" s="16" t="s">
        <v>6</v>
      </c>
      <c r="D92" s="17">
        <v>0.45833333333333298</v>
      </c>
      <c r="E92" s="28">
        <v>132</v>
      </c>
      <c r="F92" s="24">
        <v>43</v>
      </c>
      <c r="G92" s="24">
        <v>33</v>
      </c>
      <c r="H92" s="24">
        <v>3</v>
      </c>
      <c r="I92" s="24">
        <f t="shared" si="6"/>
        <v>175</v>
      </c>
      <c r="J92" s="24">
        <f t="shared" si="7"/>
        <v>36</v>
      </c>
      <c r="K92" s="24">
        <f t="shared" si="8"/>
        <v>211</v>
      </c>
      <c r="L92" s="26">
        <f t="shared" si="9"/>
        <v>17.100000000000001</v>
      </c>
      <c r="M92" s="60">
        <f t="shared" si="10"/>
        <v>6.1</v>
      </c>
      <c r="N92" s="43"/>
      <c r="O92" s="43"/>
      <c r="P92" s="43"/>
      <c r="Q92" s="44"/>
      <c r="R92" s="45"/>
      <c r="S92" s="43"/>
      <c r="T92" s="43"/>
      <c r="U92" s="43"/>
      <c r="V92" s="43"/>
      <c r="W92" s="43"/>
      <c r="X92" s="44"/>
      <c r="Y92" s="45"/>
      <c r="Z92" s="43"/>
      <c r="AA92" s="43"/>
    </row>
    <row r="93" spans="2:27" ht="13.5" customHeight="1" x14ac:dyDescent="0.15">
      <c r="B93" s="15">
        <v>0.45833333333333398</v>
      </c>
      <c r="C93" s="16" t="s">
        <v>6</v>
      </c>
      <c r="D93" s="17">
        <v>0.5</v>
      </c>
      <c r="E93" s="28">
        <v>128</v>
      </c>
      <c r="F93" s="24">
        <v>42</v>
      </c>
      <c r="G93" s="24">
        <v>50</v>
      </c>
      <c r="H93" s="24">
        <v>0</v>
      </c>
      <c r="I93" s="24">
        <f t="shared" si="6"/>
        <v>170</v>
      </c>
      <c r="J93" s="24">
        <f t="shared" si="7"/>
        <v>50</v>
      </c>
      <c r="K93" s="24">
        <f t="shared" si="8"/>
        <v>220</v>
      </c>
      <c r="L93" s="26">
        <f t="shared" si="9"/>
        <v>22.7</v>
      </c>
      <c r="M93" s="60">
        <f t="shared" si="10"/>
        <v>6.4</v>
      </c>
      <c r="N93" s="43"/>
      <c r="O93" s="43"/>
      <c r="P93" s="43"/>
      <c r="Q93" s="44"/>
      <c r="R93" s="45"/>
      <c r="S93" s="43"/>
      <c r="T93" s="43"/>
      <c r="U93" s="43"/>
      <c r="V93" s="43"/>
      <c r="W93" s="43"/>
      <c r="X93" s="44"/>
      <c r="Y93" s="45"/>
      <c r="Z93" s="43"/>
      <c r="AA93" s="43"/>
    </row>
    <row r="94" spans="2:27" ht="13.5" customHeight="1" x14ac:dyDescent="0.15">
      <c r="B94" s="15">
        <v>0.5</v>
      </c>
      <c r="C94" s="16" t="s">
        <v>6</v>
      </c>
      <c r="D94" s="17">
        <v>0.54166666666666596</v>
      </c>
      <c r="E94" s="28">
        <v>154</v>
      </c>
      <c r="F94" s="24">
        <v>44</v>
      </c>
      <c r="G94" s="24">
        <v>50</v>
      </c>
      <c r="H94" s="24">
        <v>1</v>
      </c>
      <c r="I94" s="24">
        <f t="shared" si="6"/>
        <v>198</v>
      </c>
      <c r="J94" s="24">
        <f t="shared" si="7"/>
        <v>51</v>
      </c>
      <c r="K94" s="24">
        <f t="shared" si="8"/>
        <v>249</v>
      </c>
      <c r="L94" s="26">
        <f t="shared" si="9"/>
        <v>20.5</v>
      </c>
      <c r="M94" s="60">
        <f t="shared" si="10"/>
        <v>7.2</v>
      </c>
      <c r="N94" s="43"/>
      <c r="O94" s="43"/>
      <c r="P94" s="43"/>
      <c r="Q94" s="44"/>
      <c r="R94" s="45"/>
      <c r="S94" s="43"/>
      <c r="T94" s="43"/>
      <c r="U94" s="43"/>
      <c r="V94" s="43"/>
      <c r="W94" s="43"/>
      <c r="X94" s="44"/>
      <c r="Y94" s="45"/>
      <c r="Z94" s="43"/>
      <c r="AA94" s="43"/>
    </row>
    <row r="95" spans="2:27" ht="13.5" customHeight="1" x14ac:dyDescent="0.15">
      <c r="B95" s="15">
        <v>0.54166666666666696</v>
      </c>
      <c r="C95" s="16" t="s">
        <v>6</v>
      </c>
      <c r="D95" s="17">
        <v>0.58333333333333304</v>
      </c>
      <c r="E95" s="28">
        <v>135</v>
      </c>
      <c r="F95" s="24">
        <v>51</v>
      </c>
      <c r="G95" s="24">
        <v>38</v>
      </c>
      <c r="H95" s="24">
        <v>3</v>
      </c>
      <c r="I95" s="24">
        <f t="shared" si="6"/>
        <v>186</v>
      </c>
      <c r="J95" s="24">
        <f t="shared" si="7"/>
        <v>41</v>
      </c>
      <c r="K95" s="24">
        <f t="shared" si="8"/>
        <v>227</v>
      </c>
      <c r="L95" s="26">
        <f t="shared" si="9"/>
        <v>18.100000000000001</v>
      </c>
      <c r="M95" s="60">
        <f t="shared" si="10"/>
        <v>6.6</v>
      </c>
      <c r="N95" s="43"/>
      <c r="O95" s="43"/>
      <c r="P95" s="43"/>
      <c r="Q95" s="44"/>
      <c r="R95" s="45"/>
      <c r="S95" s="43"/>
      <c r="T95" s="43"/>
      <c r="U95" s="43"/>
      <c r="V95" s="43"/>
      <c r="W95" s="43"/>
      <c r="X95" s="44"/>
      <c r="Y95" s="45"/>
      <c r="Z95" s="43"/>
      <c r="AA95" s="43"/>
    </row>
    <row r="96" spans="2:27" ht="13.5" customHeight="1" x14ac:dyDescent="0.15">
      <c r="B96" s="15">
        <v>0.58333333333333304</v>
      </c>
      <c r="C96" s="16" t="s">
        <v>6</v>
      </c>
      <c r="D96" s="17">
        <v>0.625</v>
      </c>
      <c r="E96" s="28">
        <v>166</v>
      </c>
      <c r="F96" s="24">
        <v>43</v>
      </c>
      <c r="G96" s="24">
        <v>51</v>
      </c>
      <c r="H96" s="24">
        <v>3</v>
      </c>
      <c r="I96" s="24">
        <f t="shared" si="6"/>
        <v>209</v>
      </c>
      <c r="J96" s="24">
        <f t="shared" si="7"/>
        <v>54</v>
      </c>
      <c r="K96" s="24">
        <f t="shared" si="8"/>
        <v>263</v>
      </c>
      <c r="L96" s="26">
        <f t="shared" si="9"/>
        <v>20.5</v>
      </c>
      <c r="M96" s="60">
        <f t="shared" si="10"/>
        <v>7.6</v>
      </c>
      <c r="N96" s="43"/>
      <c r="O96" s="43"/>
      <c r="P96" s="43"/>
      <c r="Q96" s="44"/>
      <c r="R96" s="45"/>
      <c r="S96" s="43"/>
      <c r="T96" s="43"/>
      <c r="U96" s="43"/>
      <c r="V96" s="43"/>
      <c r="W96" s="43"/>
      <c r="X96" s="44"/>
      <c r="Y96" s="45"/>
      <c r="Z96" s="43"/>
      <c r="AA96" s="43"/>
    </row>
    <row r="97" spans="2:27" ht="13.5" customHeight="1" x14ac:dyDescent="0.15">
      <c r="B97" s="15">
        <v>0.625</v>
      </c>
      <c r="C97" s="16" t="s">
        <v>6</v>
      </c>
      <c r="D97" s="17">
        <v>0.66666666666666596</v>
      </c>
      <c r="E97" s="28">
        <v>182</v>
      </c>
      <c r="F97" s="24">
        <v>38</v>
      </c>
      <c r="G97" s="24">
        <v>48</v>
      </c>
      <c r="H97" s="24">
        <v>1</v>
      </c>
      <c r="I97" s="24">
        <f t="shared" si="6"/>
        <v>220</v>
      </c>
      <c r="J97" s="24">
        <f t="shared" si="7"/>
        <v>49</v>
      </c>
      <c r="K97" s="24">
        <f t="shared" si="8"/>
        <v>269</v>
      </c>
      <c r="L97" s="26">
        <f t="shared" si="9"/>
        <v>18.2</v>
      </c>
      <c r="M97" s="60">
        <f t="shared" si="10"/>
        <v>7.8</v>
      </c>
      <c r="N97" s="43"/>
      <c r="O97" s="43"/>
      <c r="P97" s="43"/>
      <c r="Q97" s="44"/>
      <c r="R97" s="45"/>
      <c r="S97" s="43"/>
      <c r="T97" s="43"/>
      <c r="U97" s="43"/>
      <c r="V97" s="43"/>
      <c r="W97" s="43"/>
      <c r="X97" s="44"/>
      <c r="Y97" s="45"/>
      <c r="Z97" s="43"/>
      <c r="AA97" s="43"/>
    </row>
    <row r="98" spans="2:27" ht="13.5" customHeight="1" x14ac:dyDescent="0.15">
      <c r="B98" s="15">
        <v>0.66666666666666696</v>
      </c>
      <c r="C98" s="16" t="s">
        <v>6</v>
      </c>
      <c r="D98" s="17">
        <v>0.70833333333333304</v>
      </c>
      <c r="E98" s="28">
        <v>223</v>
      </c>
      <c r="F98" s="24">
        <v>64</v>
      </c>
      <c r="G98" s="24">
        <v>43</v>
      </c>
      <c r="H98" s="24">
        <v>1</v>
      </c>
      <c r="I98" s="24">
        <f t="shared" si="6"/>
        <v>287</v>
      </c>
      <c r="J98" s="24">
        <f t="shared" si="7"/>
        <v>44</v>
      </c>
      <c r="K98" s="24">
        <f t="shared" si="8"/>
        <v>331</v>
      </c>
      <c r="L98" s="26">
        <f t="shared" si="9"/>
        <v>13.3</v>
      </c>
      <c r="M98" s="60">
        <f t="shared" si="10"/>
        <v>9.6</v>
      </c>
      <c r="N98" s="43"/>
      <c r="O98" s="43"/>
      <c r="P98" s="43"/>
      <c r="Q98" s="44"/>
      <c r="R98" s="45"/>
      <c r="S98" s="43"/>
      <c r="T98" s="43"/>
      <c r="U98" s="43"/>
      <c r="V98" s="43"/>
      <c r="W98" s="43"/>
      <c r="X98" s="44"/>
      <c r="Y98" s="45"/>
      <c r="Z98" s="43"/>
      <c r="AA98" s="43"/>
    </row>
    <row r="99" spans="2:27" ht="13.5" customHeight="1" x14ac:dyDescent="0.15">
      <c r="B99" s="15">
        <v>0.70833333333333304</v>
      </c>
      <c r="C99" s="16" t="s">
        <v>6</v>
      </c>
      <c r="D99" s="17">
        <v>0.75</v>
      </c>
      <c r="E99" s="28">
        <v>256</v>
      </c>
      <c r="F99" s="24">
        <v>65</v>
      </c>
      <c r="G99" s="24">
        <v>25</v>
      </c>
      <c r="H99" s="24">
        <v>2</v>
      </c>
      <c r="I99" s="24">
        <f t="shared" si="6"/>
        <v>321</v>
      </c>
      <c r="J99" s="24">
        <f t="shared" si="7"/>
        <v>27</v>
      </c>
      <c r="K99" s="24">
        <f t="shared" si="8"/>
        <v>348</v>
      </c>
      <c r="L99" s="26">
        <f t="shared" si="9"/>
        <v>7.8</v>
      </c>
      <c r="M99" s="60">
        <f t="shared" si="10"/>
        <v>10.1</v>
      </c>
      <c r="N99" s="43"/>
      <c r="O99" s="43"/>
      <c r="P99" s="43"/>
      <c r="Q99" s="44"/>
      <c r="R99" s="45"/>
      <c r="S99" s="43"/>
      <c r="T99" s="43"/>
      <c r="U99" s="43"/>
      <c r="V99" s="43"/>
      <c r="W99" s="43"/>
      <c r="X99" s="44"/>
      <c r="Y99" s="45"/>
      <c r="Z99" s="43"/>
      <c r="AA99" s="43"/>
    </row>
    <row r="100" spans="2:27" ht="13.5" customHeight="1" thickBot="1" x14ac:dyDescent="0.2">
      <c r="B100" s="15">
        <v>0.75</v>
      </c>
      <c r="C100" s="16" t="s">
        <v>6</v>
      </c>
      <c r="D100" s="17">
        <v>0.79166666666666696</v>
      </c>
      <c r="E100" s="28">
        <v>298</v>
      </c>
      <c r="F100" s="24">
        <v>61</v>
      </c>
      <c r="G100" s="24">
        <v>20</v>
      </c>
      <c r="H100" s="24">
        <v>2</v>
      </c>
      <c r="I100" s="24">
        <f t="shared" si="6"/>
        <v>359</v>
      </c>
      <c r="J100" s="24">
        <f t="shared" si="7"/>
        <v>22</v>
      </c>
      <c r="K100" s="24">
        <f t="shared" si="8"/>
        <v>381</v>
      </c>
      <c r="L100" s="26">
        <f t="shared" si="9"/>
        <v>5.8</v>
      </c>
      <c r="M100" s="60">
        <f t="shared" si="10"/>
        <v>11</v>
      </c>
      <c r="N100" s="43"/>
      <c r="O100" s="43"/>
      <c r="P100" s="43"/>
      <c r="Q100" s="44"/>
      <c r="R100" s="45"/>
      <c r="S100" s="43"/>
      <c r="T100" s="43"/>
      <c r="U100" s="43"/>
      <c r="V100" s="43"/>
      <c r="W100" s="43"/>
      <c r="X100" s="44"/>
      <c r="Y100" s="45"/>
      <c r="Z100" s="43"/>
      <c r="AA100" s="43"/>
    </row>
    <row r="101" spans="2:27" ht="14.25" customHeight="1" thickTop="1" x14ac:dyDescent="0.15">
      <c r="B101" s="18"/>
      <c r="C101" s="19" t="s">
        <v>13</v>
      </c>
      <c r="D101" s="20"/>
      <c r="E101" s="29">
        <f t="shared" ref="E101:K101" si="11">SUM(E89:E100)</f>
        <v>2353</v>
      </c>
      <c r="F101" s="5">
        <f t="shared" si="11"/>
        <v>600</v>
      </c>
      <c r="G101" s="5">
        <f t="shared" si="11"/>
        <v>481</v>
      </c>
      <c r="H101" s="5">
        <f t="shared" si="11"/>
        <v>24</v>
      </c>
      <c r="I101" s="5">
        <f t="shared" si="11"/>
        <v>2953</v>
      </c>
      <c r="J101" s="5">
        <f t="shared" si="11"/>
        <v>505</v>
      </c>
      <c r="K101" s="5">
        <f t="shared" si="11"/>
        <v>3458</v>
      </c>
      <c r="L101" s="51">
        <f t="shared" si="9"/>
        <v>14.6</v>
      </c>
      <c r="M101" s="61">
        <f t="shared" si="10"/>
        <v>100</v>
      </c>
      <c r="N101" s="7"/>
      <c r="O101" s="7"/>
      <c r="P101" s="7"/>
      <c r="Q101" s="45"/>
      <c r="R101" s="45"/>
      <c r="S101" s="7"/>
      <c r="T101" s="7"/>
      <c r="U101" s="7"/>
      <c r="V101" s="7"/>
      <c r="W101" s="7"/>
      <c r="X101" s="46"/>
      <c r="Y101" s="47"/>
      <c r="Z101" s="7"/>
      <c r="AA101" s="7"/>
    </row>
    <row r="103" spans="2:27" ht="13.5" customHeight="1" x14ac:dyDescent="0.15">
      <c r="B103" s="1"/>
      <c r="C103" s="2"/>
      <c r="D103" s="30" t="s">
        <v>0</v>
      </c>
      <c r="E103" s="52" t="s">
        <v>46</v>
      </c>
      <c r="F103" s="53"/>
      <c r="G103" s="53"/>
      <c r="H103" s="53"/>
      <c r="I103" s="53"/>
      <c r="J103" s="53"/>
      <c r="K103" s="53"/>
      <c r="L103" s="53"/>
      <c r="M103" s="54"/>
      <c r="N103" s="55"/>
      <c r="O103" s="55"/>
      <c r="P103" s="55"/>
      <c r="Q103" s="55"/>
      <c r="R103" s="55"/>
      <c r="S103" s="55"/>
      <c r="T103" s="55"/>
      <c r="U103" s="244"/>
      <c r="V103" s="244"/>
      <c r="W103" s="244"/>
      <c r="X103" s="244"/>
      <c r="Y103" s="244"/>
      <c r="Z103" s="244"/>
      <c r="AA103" s="244"/>
    </row>
    <row r="104" spans="2:27" ht="48" x14ac:dyDescent="0.15">
      <c r="B104" s="3" t="s">
        <v>1</v>
      </c>
      <c r="C104" s="4"/>
      <c r="D104" s="31" t="s">
        <v>2</v>
      </c>
      <c r="E104" s="40" t="s">
        <v>18</v>
      </c>
      <c r="F104" s="11" t="s">
        <v>19</v>
      </c>
      <c r="G104" s="11" t="s">
        <v>20</v>
      </c>
      <c r="H104" s="11" t="s">
        <v>10</v>
      </c>
      <c r="I104" s="11" t="s">
        <v>21</v>
      </c>
      <c r="J104" s="11" t="s">
        <v>22</v>
      </c>
      <c r="K104" s="11" t="s">
        <v>23</v>
      </c>
      <c r="L104" s="11" t="s">
        <v>24</v>
      </c>
      <c r="M104" s="58" t="s">
        <v>25</v>
      </c>
      <c r="N104" s="42"/>
      <c r="O104" s="42"/>
      <c r="P104" s="42"/>
      <c r="Q104" s="42"/>
      <c r="R104" s="42"/>
      <c r="S104" s="42"/>
      <c r="T104" s="57"/>
      <c r="U104" s="57"/>
      <c r="V104" s="57"/>
      <c r="W104" s="42"/>
      <c r="X104" s="42"/>
      <c r="Y104" s="42"/>
      <c r="Z104" s="57"/>
      <c r="AA104" s="57"/>
    </row>
    <row r="105" spans="2:27" ht="13.5" customHeight="1" x14ac:dyDescent="0.15">
      <c r="B105" s="12">
        <v>0.29166666666666669</v>
      </c>
      <c r="C105" s="13" t="s">
        <v>6</v>
      </c>
      <c r="D105" s="14">
        <v>0.33333333333333331</v>
      </c>
      <c r="E105" s="27">
        <v>338</v>
      </c>
      <c r="F105" s="23">
        <v>73</v>
      </c>
      <c r="G105" s="23">
        <v>29</v>
      </c>
      <c r="H105" s="23">
        <v>2</v>
      </c>
      <c r="I105" s="23">
        <f t="shared" ref="I105:I116" si="12">SUM(E105:F105)</f>
        <v>411</v>
      </c>
      <c r="J105" s="23">
        <f t="shared" ref="J105:J116" si="13">SUM(G105:H105)</f>
        <v>31</v>
      </c>
      <c r="K105" s="23">
        <f>SUM(I105,J105)</f>
        <v>442</v>
      </c>
      <c r="L105" s="25">
        <f t="shared" ref="L105:L117" si="14">IF(K105=0,0,ROUND(J105/K105*100,1))</f>
        <v>7</v>
      </c>
      <c r="M105" s="59">
        <f>IF(K105=0,0,ROUND(K105/K$117*100,1))</f>
        <v>13.2</v>
      </c>
      <c r="N105" s="43"/>
      <c r="O105" s="43"/>
      <c r="P105" s="43"/>
      <c r="Q105" s="44"/>
      <c r="R105" s="44"/>
      <c r="S105" s="43"/>
      <c r="T105" s="43"/>
      <c r="U105" s="43"/>
      <c r="V105" s="43"/>
      <c r="W105" s="43"/>
      <c r="X105" s="44"/>
      <c r="Y105" s="44"/>
      <c r="Z105" s="43"/>
      <c r="AA105" s="43"/>
    </row>
    <row r="106" spans="2:27" ht="13.5" customHeight="1" x14ac:dyDescent="0.15">
      <c r="B106" s="15">
        <v>0.33333333333333331</v>
      </c>
      <c r="C106" s="16" t="s">
        <v>6</v>
      </c>
      <c r="D106" s="17">
        <v>0.375</v>
      </c>
      <c r="E106" s="28">
        <v>290</v>
      </c>
      <c r="F106" s="24">
        <v>67</v>
      </c>
      <c r="G106" s="24">
        <v>54</v>
      </c>
      <c r="H106" s="24">
        <v>4</v>
      </c>
      <c r="I106" s="24">
        <f t="shared" si="12"/>
        <v>357</v>
      </c>
      <c r="J106" s="24">
        <f t="shared" si="13"/>
        <v>58</v>
      </c>
      <c r="K106" s="24">
        <f t="shared" ref="K106:K116" si="15">SUM(I106,J106)</f>
        <v>415</v>
      </c>
      <c r="L106" s="26">
        <f t="shared" si="14"/>
        <v>14</v>
      </c>
      <c r="M106" s="60">
        <f t="shared" ref="M106:M117" si="16">IF(K106=0,0,ROUND(K106/K$117*100,1))</f>
        <v>12.4</v>
      </c>
      <c r="N106" s="43"/>
      <c r="O106" s="43"/>
      <c r="P106" s="43"/>
      <c r="Q106" s="44"/>
      <c r="R106" s="45"/>
      <c r="S106" s="43"/>
      <c r="T106" s="43"/>
      <c r="U106" s="43"/>
      <c r="V106" s="43"/>
      <c r="W106" s="43"/>
      <c r="X106" s="44"/>
      <c r="Y106" s="45"/>
      <c r="Z106" s="43"/>
      <c r="AA106" s="43"/>
    </row>
    <row r="107" spans="2:27" ht="13.5" customHeight="1" x14ac:dyDescent="0.15">
      <c r="B107" s="15">
        <v>0.375</v>
      </c>
      <c r="C107" s="16" t="s">
        <v>6</v>
      </c>
      <c r="D107" s="17">
        <v>0.41666666666666702</v>
      </c>
      <c r="E107" s="28">
        <v>196</v>
      </c>
      <c r="F107" s="24">
        <v>48</v>
      </c>
      <c r="G107" s="24">
        <v>58</v>
      </c>
      <c r="H107" s="24">
        <v>1</v>
      </c>
      <c r="I107" s="24">
        <f t="shared" si="12"/>
        <v>244</v>
      </c>
      <c r="J107" s="24">
        <f t="shared" si="13"/>
        <v>59</v>
      </c>
      <c r="K107" s="24">
        <f t="shared" si="15"/>
        <v>303</v>
      </c>
      <c r="L107" s="26">
        <f t="shared" si="14"/>
        <v>19.5</v>
      </c>
      <c r="M107" s="60">
        <f t="shared" si="16"/>
        <v>9</v>
      </c>
      <c r="N107" s="43"/>
      <c r="O107" s="43"/>
      <c r="P107" s="43"/>
      <c r="Q107" s="44"/>
      <c r="R107" s="45"/>
      <c r="S107" s="43"/>
      <c r="T107" s="43"/>
      <c r="U107" s="43"/>
      <c r="V107" s="43"/>
      <c r="W107" s="43"/>
      <c r="X107" s="44"/>
      <c r="Y107" s="45"/>
      <c r="Z107" s="43"/>
      <c r="AA107" s="43"/>
    </row>
    <row r="108" spans="2:27" ht="13.5" customHeight="1" x14ac:dyDescent="0.15">
      <c r="B108" s="15">
        <v>0.41666666666666702</v>
      </c>
      <c r="C108" s="16" t="s">
        <v>6</v>
      </c>
      <c r="D108" s="17">
        <v>0.45833333333333298</v>
      </c>
      <c r="E108" s="28">
        <v>162</v>
      </c>
      <c r="F108" s="24">
        <v>44</v>
      </c>
      <c r="G108" s="24">
        <v>47</v>
      </c>
      <c r="H108" s="24">
        <v>2</v>
      </c>
      <c r="I108" s="24">
        <f t="shared" si="12"/>
        <v>206</v>
      </c>
      <c r="J108" s="24">
        <f t="shared" si="13"/>
        <v>49</v>
      </c>
      <c r="K108" s="24">
        <f t="shared" si="15"/>
        <v>255</v>
      </c>
      <c r="L108" s="26">
        <f t="shared" si="14"/>
        <v>19.2</v>
      </c>
      <c r="M108" s="60">
        <f t="shared" si="16"/>
        <v>7.6</v>
      </c>
      <c r="N108" s="43"/>
      <c r="O108" s="43"/>
      <c r="P108" s="43"/>
      <c r="Q108" s="44"/>
      <c r="R108" s="45"/>
      <c r="S108" s="43"/>
      <c r="T108" s="43"/>
      <c r="U108" s="43"/>
      <c r="V108" s="43"/>
      <c r="W108" s="43"/>
      <c r="X108" s="44"/>
      <c r="Y108" s="45"/>
      <c r="Z108" s="43"/>
      <c r="AA108" s="43"/>
    </row>
    <row r="109" spans="2:27" ht="13.5" customHeight="1" x14ac:dyDescent="0.15">
      <c r="B109" s="15">
        <v>0.45833333333333398</v>
      </c>
      <c r="C109" s="16" t="s">
        <v>6</v>
      </c>
      <c r="D109" s="17">
        <v>0.5</v>
      </c>
      <c r="E109" s="28">
        <v>134</v>
      </c>
      <c r="F109" s="24">
        <v>39</v>
      </c>
      <c r="G109" s="24">
        <v>32</v>
      </c>
      <c r="H109" s="24">
        <v>1</v>
      </c>
      <c r="I109" s="24">
        <f t="shared" si="12"/>
        <v>173</v>
      </c>
      <c r="J109" s="24">
        <f t="shared" si="13"/>
        <v>33</v>
      </c>
      <c r="K109" s="24">
        <f t="shared" si="15"/>
        <v>206</v>
      </c>
      <c r="L109" s="26">
        <f t="shared" si="14"/>
        <v>16</v>
      </c>
      <c r="M109" s="60">
        <f t="shared" si="16"/>
        <v>6.1</v>
      </c>
      <c r="N109" s="43"/>
      <c r="O109" s="43"/>
      <c r="P109" s="43"/>
      <c r="Q109" s="44"/>
      <c r="R109" s="45"/>
      <c r="S109" s="43"/>
      <c r="T109" s="43"/>
      <c r="U109" s="43"/>
      <c r="V109" s="43"/>
      <c r="W109" s="43"/>
      <c r="X109" s="44"/>
      <c r="Y109" s="45"/>
      <c r="Z109" s="43"/>
      <c r="AA109" s="43"/>
    </row>
    <row r="110" spans="2:27" ht="13.5" customHeight="1" x14ac:dyDescent="0.15">
      <c r="B110" s="15">
        <v>0.5</v>
      </c>
      <c r="C110" s="16" t="s">
        <v>6</v>
      </c>
      <c r="D110" s="17">
        <v>0.54166666666666596</v>
      </c>
      <c r="E110" s="28">
        <v>141</v>
      </c>
      <c r="F110" s="24">
        <v>32</v>
      </c>
      <c r="G110" s="24">
        <v>32</v>
      </c>
      <c r="H110" s="24">
        <v>3</v>
      </c>
      <c r="I110" s="24">
        <f t="shared" si="12"/>
        <v>173</v>
      </c>
      <c r="J110" s="24">
        <f t="shared" si="13"/>
        <v>35</v>
      </c>
      <c r="K110" s="24">
        <f t="shared" si="15"/>
        <v>208</v>
      </c>
      <c r="L110" s="26">
        <f t="shared" si="14"/>
        <v>16.8</v>
      </c>
      <c r="M110" s="60">
        <f t="shared" si="16"/>
        <v>6.2</v>
      </c>
      <c r="N110" s="43"/>
      <c r="O110" s="43"/>
      <c r="P110" s="43"/>
      <c r="Q110" s="44"/>
      <c r="R110" s="45"/>
      <c r="S110" s="43"/>
      <c r="T110" s="43"/>
      <c r="U110" s="43"/>
      <c r="V110" s="43"/>
      <c r="W110" s="43"/>
      <c r="X110" s="44"/>
      <c r="Y110" s="45"/>
      <c r="Z110" s="43"/>
      <c r="AA110" s="43"/>
    </row>
    <row r="111" spans="2:27" ht="13.5" customHeight="1" x14ac:dyDescent="0.15">
      <c r="B111" s="15">
        <v>0.54166666666666696</v>
      </c>
      <c r="C111" s="16" t="s">
        <v>6</v>
      </c>
      <c r="D111" s="17">
        <v>0.58333333333333304</v>
      </c>
      <c r="E111" s="28">
        <v>142</v>
      </c>
      <c r="F111" s="24">
        <v>42</v>
      </c>
      <c r="G111" s="24">
        <v>38</v>
      </c>
      <c r="H111" s="24">
        <v>1</v>
      </c>
      <c r="I111" s="24">
        <f t="shared" si="12"/>
        <v>184</v>
      </c>
      <c r="J111" s="24">
        <f t="shared" si="13"/>
        <v>39</v>
      </c>
      <c r="K111" s="24">
        <f t="shared" si="15"/>
        <v>223</v>
      </c>
      <c r="L111" s="26">
        <f t="shared" si="14"/>
        <v>17.5</v>
      </c>
      <c r="M111" s="60">
        <f t="shared" si="16"/>
        <v>6.7</v>
      </c>
      <c r="N111" s="43"/>
      <c r="O111" s="43"/>
      <c r="P111" s="43"/>
      <c r="Q111" s="44"/>
      <c r="R111" s="45"/>
      <c r="S111" s="43"/>
      <c r="T111" s="43"/>
      <c r="U111" s="43"/>
      <c r="V111" s="43"/>
      <c r="W111" s="43"/>
      <c r="X111" s="44"/>
      <c r="Y111" s="45"/>
      <c r="Z111" s="43"/>
      <c r="AA111" s="43"/>
    </row>
    <row r="112" spans="2:27" ht="13.5" customHeight="1" x14ac:dyDescent="0.15">
      <c r="B112" s="15">
        <v>0.58333333333333304</v>
      </c>
      <c r="C112" s="16" t="s">
        <v>6</v>
      </c>
      <c r="D112" s="17">
        <v>0.625</v>
      </c>
      <c r="E112" s="28">
        <v>149</v>
      </c>
      <c r="F112" s="24">
        <v>44</v>
      </c>
      <c r="G112" s="24">
        <v>29</v>
      </c>
      <c r="H112" s="24">
        <v>3</v>
      </c>
      <c r="I112" s="24">
        <f t="shared" si="12"/>
        <v>193</v>
      </c>
      <c r="J112" s="24">
        <f t="shared" si="13"/>
        <v>32</v>
      </c>
      <c r="K112" s="24">
        <f t="shared" si="15"/>
        <v>225</v>
      </c>
      <c r="L112" s="26">
        <f t="shared" si="14"/>
        <v>14.2</v>
      </c>
      <c r="M112" s="60">
        <f t="shared" si="16"/>
        <v>6.7</v>
      </c>
      <c r="N112" s="43"/>
      <c r="O112" s="43"/>
      <c r="P112" s="43"/>
      <c r="Q112" s="44"/>
      <c r="R112" s="45"/>
      <c r="S112" s="43"/>
      <c r="T112" s="43"/>
      <c r="U112" s="43"/>
      <c r="V112" s="43"/>
      <c r="W112" s="43"/>
      <c r="X112" s="44"/>
      <c r="Y112" s="45"/>
      <c r="Z112" s="43"/>
      <c r="AA112" s="43"/>
    </row>
    <row r="113" spans="2:27" ht="13.5" customHeight="1" x14ac:dyDescent="0.15">
      <c r="B113" s="15">
        <v>0.625</v>
      </c>
      <c r="C113" s="16" t="s">
        <v>6</v>
      </c>
      <c r="D113" s="17">
        <v>0.66666666666666596</v>
      </c>
      <c r="E113" s="28">
        <v>155</v>
      </c>
      <c r="F113" s="24">
        <v>44</v>
      </c>
      <c r="G113" s="24">
        <v>33</v>
      </c>
      <c r="H113" s="24">
        <v>2</v>
      </c>
      <c r="I113" s="24">
        <f t="shared" si="12"/>
        <v>199</v>
      </c>
      <c r="J113" s="24">
        <f t="shared" si="13"/>
        <v>35</v>
      </c>
      <c r="K113" s="24">
        <f t="shared" si="15"/>
        <v>234</v>
      </c>
      <c r="L113" s="26">
        <f t="shared" si="14"/>
        <v>15</v>
      </c>
      <c r="M113" s="60">
        <f t="shared" si="16"/>
        <v>7</v>
      </c>
      <c r="N113" s="43"/>
      <c r="O113" s="43"/>
      <c r="P113" s="43"/>
      <c r="Q113" s="44"/>
      <c r="R113" s="45"/>
      <c r="S113" s="43"/>
      <c r="T113" s="43"/>
      <c r="U113" s="43"/>
      <c r="V113" s="43"/>
      <c r="W113" s="43"/>
      <c r="X113" s="44"/>
      <c r="Y113" s="45"/>
      <c r="Z113" s="43"/>
      <c r="AA113" s="43"/>
    </row>
    <row r="114" spans="2:27" ht="13.5" customHeight="1" x14ac:dyDescent="0.15">
      <c r="B114" s="15">
        <v>0.66666666666666696</v>
      </c>
      <c r="C114" s="16" t="s">
        <v>6</v>
      </c>
      <c r="D114" s="17">
        <v>0.70833333333333304</v>
      </c>
      <c r="E114" s="28">
        <v>180</v>
      </c>
      <c r="F114" s="24">
        <v>47</v>
      </c>
      <c r="G114" s="24">
        <v>40</v>
      </c>
      <c r="H114" s="24">
        <v>1</v>
      </c>
      <c r="I114" s="24">
        <f t="shared" si="12"/>
        <v>227</v>
      </c>
      <c r="J114" s="24">
        <f t="shared" si="13"/>
        <v>41</v>
      </c>
      <c r="K114" s="24">
        <f t="shared" si="15"/>
        <v>268</v>
      </c>
      <c r="L114" s="26">
        <f t="shared" si="14"/>
        <v>15.3</v>
      </c>
      <c r="M114" s="60">
        <f t="shared" si="16"/>
        <v>8</v>
      </c>
      <c r="N114" s="43"/>
      <c r="O114" s="43"/>
      <c r="P114" s="43"/>
      <c r="Q114" s="44"/>
      <c r="R114" s="45"/>
      <c r="S114" s="43"/>
      <c r="T114" s="43"/>
      <c r="U114" s="43"/>
      <c r="V114" s="43"/>
      <c r="W114" s="43"/>
      <c r="X114" s="44"/>
      <c r="Y114" s="45"/>
      <c r="Z114" s="43"/>
      <c r="AA114" s="43"/>
    </row>
    <row r="115" spans="2:27" ht="13.5" customHeight="1" x14ac:dyDescent="0.15">
      <c r="B115" s="15">
        <v>0.70833333333333304</v>
      </c>
      <c r="C115" s="16" t="s">
        <v>6</v>
      </c>
      <c r="D115" s="17">
        <v>0.75</v>
      </c>
      <c r="E115" s="28">
        <v>202</v>
      </c>
      <c r="F115" s="24">
        <v>61</v>
      </c>
      <c r="G115" s="24">
        <v>22</v>
      </c>
      <c r="H115" s="24">
        <v>3</v>
      </c>
      <c r="I115" s="24">
        <f t="shared" si="12"/>
        <v>263</v>
      </c>
      <c r="J115" s="24">
        <f t="shared" si="13"/>
        <v>25</v>
      </c>
      <c r="K115" s="24">
        <f t="shared" si="15"/>
        <v>288</v>
      </c>
      <c r="L115" s="26">
        <f t="shared" si="14"/>
        <v>8.6999999999999993</v>
      </c>
      <c r="M115" s="60">
        <f t="shared" si="16"/>
        <v>8.6</v>
      </c>
      <c r="N115" s="43"/>
      <c r="O115" s="43"/>
      <c r="P115" s="43"/>
      <c r="Q115" s="44"/>
      <c r="R115" s="45"/>
      <c r="S115" s="43"/>
      <c r="T115" s="43"/>
      <c r="U115" s="43"/>
      <c r="V115" s="43"/>
      <c r="W115" s="43"/>
      <c r="X115" s="44"/>
      <c r="Y115" s="45"/>
      <c r="Z115" s="43"/>
      <c r="AA115" s="43"/>
    </row>
    <row r="116" spans="2:27" ht="13.5" customHeight="1" thickBot="1" x14ac:dyDescent="0.2">
      <c r="B116" s="15">
        <v>0.75</v>
      </c>
      <c r="C116" s="16" t="s">
        <v>6</v>
      </c>
      <c r="D116" s="17">
        <v>0.79166666666666696</v>
      </c>
      <c r="E116" s="28">
        <v>232</v>
      </c>
      <c r="F116" s="24">
        <v>34</v>
      </c>
      <c r="G116" s="24">
        <v>18</v>
      </c>
      <c r="H116" s="24">
        <v>1</v>
      </c>
      <c r="I116" s="24">
        <f t="shared" si="12"/>
        <v>266</v>
      </c>
      <c r="J116" s="24">
        <f t="shared" si="13"/>
        <v>19</v>
      </c>
      <c r="K116" s="24">
        <f t="shared" si="15"/>
        <v>285</v>
      </c>
      <c r="L116" s="26">
        <f t="shared" si="14"/>
        <v>6.7</v>
      </c>
      <c r="M116" s="60">
        <f t="shared" si="16"/>
        <v>8.5</v>
      </c>
      <c r="N116" s="43"/>
      <c r="O116" s="43"/>
      <c r="P116" s="43"/>
      <c r="Q116" s="44"/>
      <c r="R116" s="45"/>
      <c r="S116" s="43"/>
      <c r="T116" s="43"/>
      <c r="U116" s="43"/>
      <c r="V116" s="43"/>
      <c r="W116" s="43"/>
      <c r="X116" s="44"/>
      <c r="Y116" s="45"/>
      <c r="Z116" s="43"/>
      <c r="AA116" s="43"/>
    </row>
    <row r="117" spans="2:27" ht="14.25" customHeight="1" thickTop="1" x14ac:dyDescent="0.15">
      <c r="B117" s="18"/>
      <c r="C117" s="19" t="s">
        <v>13</v>
      </c>
      <c r="D117" s="20"/>
      <c r="E117" s="29">
        <f t="shared" ref="E117:K117" si="17">SUM(E105:E116)</f>
        <v>2321</v>
      </c>
      <c r="F117" s="5">
        <f t="shared" si="17"/>
        <v>575</v>
      </c>
      <c r="G117" s="5">
        <f t="shared" si="17"/>
        <v>432</v>
      </c>
      <c r="H117" s="5">
        <f t="shared" si="17"/>
        <v>24</v>
      </c>
      <c r="I117" s="5">
        <f t="shared" si="17"/>
        <v>2896</v>
      </c>
      <c r="J117" s="5">
        <f t="shared" si="17"/>
        <v>456</v>
      </c>
      <c r="K117" s="5">
        <f t="shared" si="17"/>
        <v>3352</v>
      </c>
      <c r="L117" s="51">
        <f t="shared" si="14"/>
        <v>13.6</v>
      </c>
      <c r="M117" s="61">
        <f t="shared" si="16"/>
        <v>100</v>
      </c>
      <c r="N117" s="7"/>
      <c r="O117" s="7"/>
      <c r="P117" s="7"/>
      <c r="Q117" s="45"/>
      <c r="R117" s="45"/>
      <c r="S117" s="7"/>
      <c r="T117" s="7"/>
      <c r="U117" s="7"/>
      <c r="V117" s="7"/>
      <c r="W117" s="7"/>
      <c r="X117" s="46"/>
      <c r="Y117" s="47"/>
      <c r="Z117" s="7"/>
      <c r="AA117" s="7"/>
    </row>
    <row r="119" spans="2:27" ht="13.5" customHeight="1" x14ac:dyDescent="0.15">
      <c r="B119" s="1"/>
      <c r="C119" s="2"/>
      <c r="D119" s="30" t="s">
        <v>0</v>
      </c>
      <c r="E119" s="52" t="s">
        <v>47</v>
      </c>
      <c r="F119" s="53"/>
      <c r="G119" s="53"/>
      <c r="H119" s="53"/>
      <c r="I119" s="53"/>
      <c r="J119" s="53"/>
      <c r="K119" s="53"/>
      <c r="L119" s="53"/>
      <c r="M119" s="54"/>
      <c r="N119" s="55"/>
      <c r="O119" s="55"/>
      <c r="P119" s="55"/>
      <c r="Q119" s="55"/>
      <c r="R119" s="55"/>
      <c r="S119" s="55"/>
      <c r="T119" s="55"/>
      <c r="U119" s="244"/>
      <c r="V119" s="244"/>
      <c r="W119" s="244"/>
      <c r="X119" s="244"/>
      <c r="Y119" s="244"/>
      <c r="Z119" s="244"/>
      <c r="AA119" s="244"/>
    </row>
    <row r="120" spans="2:27" ht="48" x14ac:dyDescent="0.15">
      <c r="B120" s="3" t="s">
        <v>1</v>
      </c>
      <c r="C120" s="4"/>
      <c r="D120" s="31" t="s">
        <v>2</v>
      </c>
      <c r="E120" s="40" t="s">
        <v>18</v>
      </c>
      <c r="F120" s="11" t="s">
        <v>19</v>
      </c>
      <c r="G120" s="11" t="s">
        <v>20</v>
      </c>
      <c r="H120" s="11" t="s">
        <v>10</v>
      </c>
      <c r="I120" s="11" t="s">
        <v>21</v>
      </c>
      <c r="J120" s="11" t="s">
        <v>22</v>
      </c>
      <c r="K120" s="11" t="s">
        <v>23</v>
      </c>
      <c r="L120" s="11" t="s">
        <v>24</v>
      </c>
      <c r="M120" s="58" t="s">
        <v>25</v>
      </c>
      <c r="N120" s="42"/>
      <c r="O120" s="42"/>
      <c r="P120" s="42"/>
      <c r="Q120" s="42"/>
      <c r="R120" s="42"/>
      <c r="S120" s="42"/>
      <c r="T120" s="57"/>
      <c r="U120" s="57"/>
      <c r="V120" s="57"/>
      <c r="W120" s="42"/>
      <c r="X120" s="42"/>
      <c r="Y120" s="42"/>
      <c r="Z120" s="57"/>
      <c r="AA120" s="57"/>
    </row>
    <row r="121" spans="2:27" ht="13.5" customHeight="1" x14ac:dyDescent="0.15">
      <c r="B121" s="12">
        <v>0.29166666666666669</v>
      </c>
      <c r="C121" s="13" t="s">
        <v>6</v>
      </c>
      <c r="D121" s="14">
        <v>0.33333333333333331</v>
      </c>
      <c r="E121" s="27">
        <v>633</v>
      </c>
      <c r="F121" s="23">
        <v>138</v>
      </c>
      <c r="G121" s="23">
        <v>73</v>
      </c>
      <c r="H121" s="23">
        <v>5</v>
      </c>
      <c r="I121" s="23">
        <f t="shared" ref="I121:I132" si="18">SUM(E121:F121)</f>
        <v>771</v>
      </c>
      <c r="J121" s="23">
        <f t="shared" ref="J121:J132" si="19">SUM(G121:H121)</f>
        <v>78</v>
      </c>
      <c r="K121" s="23">
        <f>SUM(I121,J121)</f>
        <v>849</v>
      </c>
      <c r="L121" s="25">
        <f t="shared" ref="L121:L133" si="20">IF(K121=0,0,ROUND(J121/K121*100,1))</f>
        <v>9.1999999999999993</v>
      </c>
      <c r="M121" s="59">
        <f>IF(K121=0,0,ROUND(K121/K$133*100,1))</f>
        <v>12.5</v>
      </c>
      <c r="N121" s="43"/>
      <c r="O121" s="43"/>
      <c r="P121" s="43"/>
      <c r="Q121" s="44"/>
      <c r="R121" s="44"/>
      <c r="S121" s="43"/>
      <c r="T121" s="43"/>
      <c r="U121" s="43"/>
      <c r="V121" s="43"/>
      <c r="W121" s="43"/>
      <c r="X121" s="44"/>
      <c r="Y121" s="44"/>
      <c r="Z121" s="43"/>
      <c r="AA121" s="43"/>
    </row>
    <row r="122" spans="2:27" ht="13.5" customHeight="1" x14ac:dyDescent="0.15">
      <c r="B122" s="15">
        <v>0.33333333333333331</v>
      </c>
      <c r="C122" s="16" t="s">
        <v>6</v>
      </c>
      <c r="D122" s="17">
        <v>0.375</v>
      </c>
      <c r="E122" s="28">
        <v>525</v>
      </c>
      <c r="F122" s="24">
        <v>116</v>
      </c>
      <c r="G122" s="24">
        <v>95</v>
      </c>
      <c r="H122" s="24">
        <v>6</v>
      </c>
      <c r="I122" s="24">
        <f t="shared" si="18"/>
        <v>641</v>
      </c>
      <c r="J122" s="24">
        <f t="shared" si="19"/>
        <v>101</v>
      </c>
      <c r="K122" s="24">
        <f t="shared" ref="K122:K132" si="21">SUM(I122,J122)</f>
        <v>742</v>
      </c>
      <c r="L122" s="26">
        <f t="shared" si="20"/>
        <v>13.6</v>
      </c>
      <c r="M122" s="60">
        <f t="shared" ref="M122:M133" si="22">IF(K122=0,0,ROUND(K122/K$133*100,1))</f>
        <v>10.9</v>
      </c>
      <c r="N122" s="43"/>
      <c r="O122" s="43"/>
      <c r="P122" s="43"/>
      <c r="Q122" s="44"/>
      <c r="R122" s="45"/>
      <c r="S122" s="43"/>
      <c r="T122" s="43"/>
      <c r="U122" s="43"/>
      <c r="V122" s="43"/>
      <c r="W122" s="43"/>
      <c r="X122" s="44"/>
      <c r="Y122" s="45"/>
      <c r="Z122" s="43"/>
      <c r="AA122" s="43"/>
    </row>
    <row r="123" spans="2:27" ht="13.5" customHeight="1" x14ac:dyDescent="0.15">
      <c r="B123" s="15">
        <v>0.375</v>
      </c>
      <c r="C123" s="16" t="s">
        <v>6</v>
      </c>
      <c r="D123" s="17">
        <v>0.41666666666666702</v>
      </c>
      <c r="E123" s="28">
        <v>345</v>
      </c>
      <c r="F123" s="24">
        <v>83</v>
      </c>
      <c r="G123" s="24">
        <v>96</v>
      </c>
      <c r="H123" s="24">
        <v>4</v>
      </c>
      <c r="I123" s="24">
        <f t="shared" si="18"/>
        <v>428</v>
      </c>
      <c r="J123" s="24">
        <f t="shared" si="19"/>
        <v>100</v>
      </c>
      <c r="K123" s="24">
        <f t="shared" si="21"/>
        <v>528</v>
      </c>
      <c r="L123" s="26">
        <f t="shared" si="20"/>
        <v>18.899999999999999</v>
      </c>
      <c r="M123" s="60">
        <f t="shared" si="22"/>
        <v>7.8</v>
      </c>
      <c r="N123" s="43"/>
      <c r="O123" s="43"/>
      <c r="P123" s="43"/>
      <c r="Q123" s="44"/>
      <c r="R123" s="45"/>
      <c r="S123" s="43"/>
      <c r="T123" s="43"/>
      <c r="U123" s="43"/>
      <c r="V123" s="43"/>
      <c r="W123" s="43"/>
      <c r="X123" s="44"/>
      <c r="Y123" s="45"/>
      <c r="Z123" s="43"/>
      <c r="AA123" s="43"/>
    </row>
    <row r="124" spans="2:27" ht="13.5" customHeight="1" x14ac:dyDescent="0.15">
      <c r="B124" s="15">
        <v>0.41666666666666702</v>
      </c>
      <c r="C124" s="16" t="s">
        <v>6</v>
      </c>
      <c r="D124" s="17">
        <v>0.45833333333333298</v>
      </c>
      <c r="E124" s="28">
        <v>294</v>
      </c>
      <c r="F124" s="24">
        <v>87</v>
      </c>
      <c r="G124" s="24">
        <v>80</v>
      </c>
      <c r="H124" s="24">
        <v>5</v>
      </c>
      <c r="I124" s="24">
        <f t="shared" si="18"/>
        <v>381</v>
      </c>
      <c r="J124" s="24">
        <f t="shared" si="19"/>
        <v>85</v>
      </c>
      <c r="K124" s="24">
        <f t="shared" si="21"/>
        <v>466</v>
      </c>
      <c r="L124" s="26">
        <f t="shared" si="20"/>
        <v>18.2</v>
      </c>
      <c r="M124" s="60">
        <f t="shared" si="22"/>
        <v>6.8</v>
      </c>
      <c r="N124" s="43"/>
      <c r="O124" s="43"/>
      <c r="P124" s="43"/>
      <c r="Q124" s="44"/>
      <c r="R124" s="45"/>
      <c r="S124" s="43"/>
      <c r="T124" s="43"/>
      <c r="U124" s="43"/>
      <c r="V124" s="43"/>
      <c r="W124" s="43"/>
      <c r="X124" s="44"/>
      <c r="Y124" s="45"/>
      <c r="Z124" s="43"/>
      <c r="AA124" s="43"/>
    </row>
    <row r="125" spans="2:27" ht="13.5" customHeight="1" x14ac:dyDescent="0.15">
      <c r="B125" s="15">
        <v>0.45833333333333398</v>
      </c>
      <c r="C125" s="16" t="s">
        <v>6</v>
      </c>
      <c r="D125" s="17">
        <v>0.5</v>
      </c>
      <c r="E125" s="28">
        <v>262</v>
      </c>
      <c r="F125" s="24">
        <v>81</v>
      </c>
      <c r="G125" s="24">
        <v>82</v>
      </c>
      <c r="H125" s="24">
        <v>1</v>
      </c>
      <c r="I125" s="24">
        <f t="shared" si="18"/>
        <v>343</v>
      </c>
      <c r="J125" s="24">
        <f t="shared" si="19"/>
        <v>83</v>
      </c>
      <c r="K125" s="24">
        <f t="shared" si="21"/>
        <v>426</v>
      </c>
      <c r="L125" s="26">
        <f t="shared" si="20"/>
        <v>19.5</v>
      </c>
      <c r="M125" s="60">
        <f t="shared" si="22"/>
        <v>6.3</v>
      </c>
      <c r="N125" s="43"/>
      <c r="O125" s="43"/>
      <c r="P125" s="43"/>
      <c r="Q125" s="44"/>
      <c r="R125" s="45"/>
      <c r="S125" s="43"/>
      <c r="T125" s="43"/>
      <c r="U125" s="43"/>
      <c r="V125" s="43"/>
      <c r="W125" s="43"/>
      <c r="X125" s="44"/>
      <c r="Y125" s="45"/>
      <c r="Z125" s="43"/>
      <c r="AA125" s="43"/>
    </row>
    <row r="126" spans="2:27" ht="13.5" customHeight="1" x14ac:dyDescent="0.15">
      <c r="B126" s="15">
        <v>0.5</v>
      </c>
      <c r="C126" s="16" t="s">
        <v>6</v>
      </c>
      <c r="D126" s="17">
        <v>0.54166666666666596</v>
      </c>
      <c r="E126" s="28">
        <v>295</v>
      </c>
      <c r="F126" s="24">
        <v>76</v>
      </c>
      <c r="G126" s="24">
        <v>82</v>
      </c>
      <c r="H126" s="24">
        <v>4</v>
      </c>
      <c r="I126" s="24">
        <f t="shared" si="18"/>
        <v>371</v>
      </c>
      <c r="J126" s="24">
        <f t="shared" si="19"/>
        <v>86</v>
      </c>
      <c r="K126" s="24">
        <f t="shared" si="21"/>
        <v>457</v>
      </c>
      <c r="L126" s="26">
        <f t="shared" si="20"/>
        <v>18.8</v>
      </c>
      <c r="M126" s="60">
        <f t="shared" si="22"/>
        <v>6.7</v>
      </c>
      <c r="N126" s="43"/>
      <c r="O126" s="43"/>
      <c r="P126" s="43"/>
      <c r="Q126" s="44"/>
      <c r="R126" s="45"/>
      <c r="S126" s="43"/>
      <c r="T126" s="43"/>
      <c r="U126" s="43"/>
      <c r="V126" s="43"/>
      <c r="W126" s="43"/>
      <c r="X126" s="44"/>
      <c r="Y126" s="45"/>
      <c r="Z126" s="43"/>
      <c r="AA126" s="43"/>
    </row>
    <row r="127" spans="2:27" ht="13.5" customHeight="1" x14ac:dyDescent="0.15">
      <c r="B127" s="15">
        <v>0.54166666666666696</v>
      </c>
      <c r="C127" s="16" t="s">
        <v>6</v>
      </c>
      <c r="D127" s="17">
        <v>0.58333333333333304</v>
      </c>
      <c r="E127" s="28">
        <v>277</v>
      </c>
      <c r="F127" s="24">
        <v>93</v>
      </c>
      <c r="G127" s="24">
        <v>76</v>
      </c>
      <c r="H127" s="24">
        <v>4</v>
      </c>
      <c r="I127" s="24">
        <f t="shared" si="18"/>
        <v>370</v>
      </c>
      <c r="J127" s="24">
        <f t="shared" si="19"/>
        <v>80</v>
      </c>
      <c r="K127" s="24">
        <f t="shared" si="21"/>
        <v>450</v>
      </c>
      <c r="L127" s="26">
        <f t="shared" si="20"/>
        <v>17.8</v>
      </c>
      <c r="M127" s="60">
        <f t="shared" si="22"/>
        <v>6.6</v>
      </c>
      <c r="N127" s="43"/>
      <c r="O127" s="43"/>
      <c r="P127" s="43"/>
      <c r="Q127" s="44"/>
      <c r="R127" s="45"/>
      <c r="S127" s="43"/>
      <c r="T127" s="43"/>
      <c r="U127" s="43"/>
      <c r="V127" s="43"/>
      <c r="W127" s="43"/>
      <c r="X127" s="44"/>
      <c r="Y127" s="45"/>
      <c r="Z127" s="43"/>
      <c r="AA127" s="43"/>
    </row>
    <row r="128" spans="2:27" ht="13.5" customHeight="1" x14ac:dyDescent="0.15">
      <c r="B128" s="15">
        <v>0.58333333333333304</v>
      </c>
      <c r="C128" s="16" t="s">
        <v>6</v>
      </c>
      <c r="D128" s="17">
        <v>0.625</v>
      </c>
      <c r="E128" s="28">
        <v>315</v>
      </c>
      <c r="F128" s="24">
        <v>87</v>
      </c>
      <c r="G128" s="24">
        <v>80</v>
      </c>
      <c r="H128" s="24">
        <v>6</v>
      </c>
      <c r="I128" s="24">
        <f t="shared" si="18"/>
        <v>402</v>
      </c>
      <c r="J128" s="24">
        <f t="shared" si="19"/>
        <v>86</v>
      </c>
      <c r="K128" s="24">
        <f t="shared" si="21"/>
        <v>488</v>
      </c>
      <c r="L128" s="26">
        <f t="shared" si="20"/>
        <v>17.600000000000001</v>
      </c>
      <c r="M128" s="60">
        <f t="shared" si="22"/>
        <v>7.2</v>
      </c>
      <c r="N128" s="43"/>
      <c r="O128" s="43"/>
      <c r="P128" s="43"/>
      <c r="Q128" s="44"/>
      <c r="R128" s="45"/>
      <c r="S128" s="43"/>
      <c r="T128" s="43"/>
      <c r="U128" s="43"/>
      <c r="V128" s="43"/>
      <c r="W128" s="43"/>
      <c r="X128" s="44"/>
      <c r="Y128" s="45"/>
      <c r="Z128" s="43"/>
      <c r="AA128" s="43"/>
    </row>
    <row r="129" spans="2:27" ht="13.5" customHeight="1" x14ac:dyDescent="0.15">
      <c r="B129" s="15">
        <v>0.625</v>
      </c>
      <c r="C129" s="16" t="s">
        <v>6</v>
      </c>
      <c r="D129" s="17">
        <v>0.66666666666666596</v>
      </c>
      <c r="E129" s="28">
        <v>337</v>
      </c>
      <c r="F129" s="24">
        <v>82</v>
      </c>
      <c r="G129" s="24">
        <v>81</v>
      </c>
      <c r="H129" s="24">
        <v>3</v>
      </c>
      <c r="I129" s="24">
        <f t="shared" si="18"/>
        <v>419</v>
      </c>
      <c r="J129" s="24">
        <f t="shared" si="19"/>
        <v>84</v>
      </c>
      <c r="K129" s="24">
        <f t="shared" si="21"/>
        <v>503</v>
      </c>
      <c r="L129" s="26">
        <f t="shared" si="20"/>
        <v>16.7</v>
      </c>
      <c r="M129" s="60">
        <f t="shared" si="22"/>
        <v>7.4</v>
      </c>
      <c r="N129" s="43"/>
      <c r="O129" s="43"/>
      <c r="P129" s="43"/>
      <c r="Q129" s="44"/>
      <c r="R129" s="45"/>
      <c r="S129" s="43"/>
      <c r="T129" s="43"/>
      <c r="U129" s="43"/>
      <c r="V129" s="43"/>
      <c r="W129" s="43"/>
      <c r="X129" s="44"/>
      <c r="Y129" s="45"/>
      <c r="Z129" s="43"/>
      <c r="AA129" s="43"/>
    </row>
    <row r="130" spans="2:27" ht="13.5" customHeight="1" x14ac:dyDescent="0.15">
      <c r="B130" s="15">
        <v>0.66666666666666696</v>
      </c>
      <c r="C130" s="16" t="s">
        <v>6</v>
      </c>
      <c r="D130" s="17">
        <v>0.70833333333333304</v>
      </c>
      <c r="E130" s="28">
        <v>403</v>
      </c>
      <c r="F130" s="24">
        <v>111</v>
      </c>
      <c r="G130" s="24">
        <v>83</v>
      </c>
      <c r="H130" s="24">
        <v>2</v>
      </c>
      <c r="I130" s="24">
        <f t="shared" si="18"/>
        <v>514</v>
      </c>
      <c r="J130" s="24">
        <f t="shared" si="19"/>
        <v>85</v>
      </c>
      <c r="K130" s="24">
        <f t="shared" si="21"/>
        <v>599</v>
      </c>
      <c r="L130" s="26">
        <f t="shared" si="20"/>
        <v>14.2</v>
      </c>
      <c r="M130" s="60">
        <f t="shared" si="22"/>
        <v>8.8000000000000007</v>
      </c>
      <c r="N130" s="43"/>
      <c r="O130" s="43"/>
      <c r="P130" s="43"/>
      <c r="Q130" s="44"/>
      <c r="R130" s="45"/>
      <c r="S130" s="43"/>
      <c r="T130" s="43"/>
      <c r="U130" s="43"/>
      <c r="V130" s="43"/>
      <c r="W130" s="43"/>
      <c r="X130" s="44"/>
      <c r="Y130" s="45"/>
      <c r="Z130" s="43"/>
      <c r="AA130" s="43"/>
    </row>
    <row r="131" spans="2:27" ht="13.5" customHeight="1" x14ac:dyDescent="0.15">
      <c r="B131" s="15">
        <v>0.70833333333333304</v>
      </c>
      <c r="C131" s="16" t="s">
        <v>6</v>
      </c>
      <c r="D131" s="17">
        <v>0.75</v>
      </c>
      <c r="E131" s="28">
        <v>458</v>
      </c>
      <c r="F131" s="24">
        <v>126</v>
      </c>
      <c r="G131" s="24">
        <v>47</v>
      </c>
      <c r="H131" s="24">
        <v>5</v>
      </c>
      <c r="I131" s="24">
        <f t="shared" si="18"/>
        <v>584</v>
      </c>
      <c r="J131" s="24">
        <f t="shared" si="19"/>
        <v>52</v>
      </c>
      <c r="K131" s="24">
        <f t="shared" si="21"/>
        <v>636</v>
      </c>
      <c r="L131" s="26">
        <f t="shared" si="20"/>
        <v>8.1999999999999993</v>
      </c>
      <c r="M131" s="60">
        <f t="shared" si="22"/>
        <v>9.3000000000000007</v>
      </c>
      <c r="N131" s="43"/>
      <c r="O131" s="43"/>
      <c r="P131" s="43"/>
      <c r="Q131" s="44"/>
      <c r="R131" s="45"/>
      <c r="S131" s="43"/>
      <c r="T131" s="43"/>
      <c r="U131" s="43"/>
      <c r="V131" s="43"/>
      <c r="W131" s="43"/>
      <c r="X131" s="44"/>
      <c r="Y131" s="45"/>
      <c r="Z131" s="43"/>
      <c r="AA131" s="43"/>
    </row>
    <row r="132" spans="2:27" ht="13.5" customHeight="1" thickBot="1" x14ac:dyDescent="0.2">
      <c r="B132" s="15">
        <v>0.75</v>
      </c>
      <c r="C132" s="16" t="s">
        <v>6</v>
      </c>
      <c r="D132" s="17">
        <v>0.79166666666666696</v>
      </c>
      <c r="E132" s="28">
        <v>530</v>
      </c>
      <c r="F132" s="24">
        <v>95</v>
      </c>
      <c r="G132" s="24">
        <v>38</v>
      </c>
      <c r="H132" s="24">
        <v>3</v>
      </c>
      <c r="I132" s="24">
        <f t="shared" si="18"/>
        <v>625</v>
      </c>
      <c r="J132" s="24">
        <f t="shared" si="19"/>
        <v>41</v>
      </c>
      <c r="K132" s="24">
        <f t="shared" si="21"/>
        <v>666</v>
      </c>
      <c r="L132" s="26">
        <f t="shared" si="20"/>
        <v>6.2</v>
      </c>
      <c r="M132" s="60">
        <f t="shared" si="22"/>
        <v>9.8000000000000007</v>
      </c>
      <c r="N132" s="43"/>
      <c r="O132" s="43"/>
      <c r="P132" s="43"/>
      <c r="Q132" s="44"/>
      <c r="R132" s="45"/>
      <c r="S132" s="43"/>
      <c r="T132" s="43"/>
      <c r="U132" s="43"/>
      <c r="V132" s="43"/>
      <c r="W132" s="43"/>
      <c r="X132" s="44"/>
      <c r="Y132" s="45"/>
      <c r="Z132" s="43"/>
      <c r="AA132" s="43"/>
    </row>
    <row r="133" spans="2:27" ht="14.25" customHeight="1" thickTop="1" x14ac:dyDescent="0.15">
      <c r="B133" s="18"/>
      <c r="C133" s="19" t="s">
        <v>13</v>
      </c>
      <c r="D133" s="20"/>
      <c r="E133" s="29">
        <f t="shared" ref="E133:K133" si="23">SUM(E121:E132)</f>
        <v>4674</v>
      </c>
      <c r="F133" s="5">
        <f t="shared" si="23"/>
        <v>1175</v>
      </c>
      <c r="G133" s="5">
        <f t="shared" si="23"/>
        <v>913</v>
      </c>
      <c r="H133" s="5">
        <f t="shared" si="23"/>
        <v>48</v>
      </c>
      <c r="I133" s="5">
        <f t="shared" si="23"/>
        <v>5849</v>
      </c>
      <c r="J133" s="5">
        <f t="shared" si="23"/>
        <v>961</v>
      </c>
      <c r="K133" s="5">
        <f t="shared" si="23"/>
        <v>6810</v>
      </c>
      <c r="L133" s="51">
        <f t="shared" si="20"/>
        <v>14.1</v>
      </c>
      <c r="M133" s="61">
        <f t="shared" si="22"/>
        <v>100</v>
      </c>
      <c r="N133" s="7"/>
      <c r="O133" s="7"/>
      <c r="P133" s="7"/>
      <c r="Q133" s="45"/>
      <c r="R133" s="45"/>
      <c r="S133" s="7"/>
      <c r="T133" s="7"/>
      <c r="U133" s="7"/>
      <c r="V133" s="7"/>
      <c r="W133" s="7"/>
      <c r="X133" s="46"/>
      <c r="Y133" s="47"/>
      <c r="Z133" s="7"/>
      <c r="AA133" s="7"/>
    </row>
  </sheetData>
  <mergeCells count="9">
    <mergeCell ref="U87:AA87"/>
    <mergeCell ref="U103:AA103"/>
    <mergeCell ref="U119:AA119"/>
    <mergeCell ref="J5:J13"/>
    <mergeCell ref="B43:I43"/>
    <mergeCell ref="J43:Q43"/>
    <mergeCell ref="B69:I69"/>
    <mergeCell ref="J69:Q69"/>
    <mergeCell ref="U71:AA71"/>
  </mergeCells>
  <phoneticPr fontId="1"/>
  <printOptions horizontalCentered="1" verticalCentered="1"/>
  <pageMargins left="0.70866141732283472" right="0.70866141732283472" top="0.70866141732283472" bottom="0.70866141732283472" header="0.31496062992125984" footer="0.31496062992125984"/>
  <pageSetup paperSize="9" orientation="portrait" horizontalDpi="1200" verticalDpi="1200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AE133"/>
  <sheetViews>
    <sheetView showGridLines="0" zoomScaleNormal="100" zoomScaleSheetLayoutView="100" workbookViewId="0">
      <selection activeCell="D11" sqref="D11"/>
    </sheetView>
  </sheetViews>
  <sheetFormatPr defaultRowHeight="12" x14ac:dyDescent="0.15"/>
  <cols>
    <col min="1" max="1" width="1.25" style="6" customWidth="1"/>
    <col min="2" max="17" width="5.5" style="6" customWidth="1"/>
    <col min="18" max="25" width="4.875" style="6" customWidth="1"/>
    <col min="26" max="26" width="5.375" style="6" customWidth="1"/>
    <col min="27" max="44" width="5.625" style="6" customWidth="1"/>
    <col min="45" max="16384" width="9" style="6"/>
  </cols>
  <sheetData>
    <row r="1" spans="2:17" ht="12.75" customHeight="1" x14ac:dyDescent="0.15"/>
    <row r="2" spans="2:17" ht="14.25" x14ac:dyDescent="0.15">
      <c r="B2" s="32" t="s">
        <v>8</v>
      </c>
      <c r="C2" s="7"/>
      <c r="D2" s="7"/>
      <c r="E2" s="7"/>
      <c r="F2" s="7"/>
      <c r="G2" s="10"/>
      <c r="H2" s="10"/>
      <c r="J2" s="35"/>
      <c r="K2" s="38"/>
      <c r="L2" s="2"/>
      <c r="M2" s="2"/>
      <c r="N2" s="2"/>
      <c r="O2" s="2"/>
      <c r="P2" s="2"/>
      <c r="Q2" s="34"/>
    </row>
    <row r="3" spans="2:17" x14ac:dyDescent="0.15">
      <c r="B3" s="7"/>
      <c r="C3" s="7"/>
      <c r="D3" s="7"/>
      <c r="E3" s="7"/>
      <c r="F3" s="7"/>
      <c r="G3" s="7"/>
      <c r="H3" s="7"/>
      <c r="J3" s="33"/>
      <c r="K3" s="7"/>
      <c r="L3" s="7"/>
      <c r="M3" s="7"/>
      <c r="N3" s="7"/>
      <c r="O3" s="7"/>
      <c r="P3" s="7"/>
      <c r="Q3" s="8"/>
    </row>
    <row r="4" spans="2:17" x14ac:dyDescent="0.15">
      <c r="B4" s="7"/>
      <c r="C4" s="7"/>
      <c r="D4" s="7"/>
      <c r="E4" s="7"/>
      <c r="F4" s="7"/>
      <c r="G4" s="7"/>
      <c r="H4" s="7"/>
      <c r="J4" s="33"/>
      <c r="K4" s="7"/>
      <c r="L4" s="7"/>
      <c r="M4" s="7"/>
      <c r="N4" s="7"/>
      <c r="O4" s="7"/>
      <c r="P4" s="7"/>
      <c r="Q4" s="8"/>
    </row>
    <row r="5" spans="2:17" x14ac:dyDescent="0.15">
      <c r="B5" s="7"/>
      <c r="C5" s="7"/>
      <c r="D5" s="7"/>
      <c r="E5" s="7"/>
      <c r="F5" s="7"/>
      <c r="G5" s="7"/>
      <c r="H5" s="7"/>
      <c r="J5" s="245" t="s">
        <v>7</v>
      </c>
      <c r="K5" s="7"/>
      <c r="L5" s="7"/>
      <c r="M5" s="7"/>
      <c r="N5" s="7"/>
      <c r="O5" s="7"/>
      <c r="P5" s="7"/>
      <c r="Q5" s="8"/>
    </row>
    <row r="6" spans="2:17" x14ac:dyDescent="0.15">
      <c r="B6" s="48" t="s">
        <v>3</v>
      </c>
      <c r="C6" s="48"/>
      <c r="D6" s="48" t="s">
        <v>28</v>
      </c>
      <c r="E6" s="48"/>
      <c r="F6" s="48"/>
      <c r="G6" s="49"/>
      <c r="H6" s="7"/>
      <c r="J6" s="245"/>
      <c r="K6" s="7"/>
      <c r="L6" s="7"/>
      <c r="M6" s="7"/>
      <c r="N6" s="7"/>
      <c r="O6" s="7"/>
      <c r="P6" s="7"/>
      <c r="Q6" s="8"/>
    </row>
    <row r="7" spans="2:17" x14ac:dyDescent="0.15">
      <c r="B7" s="48"/>
      <c r="C7" s="48"/>
      <c r="D7" s="48" t="s">
        <v>29</v>
      </c>
      <c r="E7" s="48"/>
      <c r="F7" s="48"/>
      <c r="G7" s="49"/>
      <c r="H7" s="7"/>
      <c r="J7" s="245"/>
      <c r="K7" s="7"/>
      <c r="L7" s="7"/>
      <c r="M7" s="7"/>
      <c r="N7" s="7"/>
      <c r="O7" s="7"/>
      <c r="P7" s="7"/>
      <c r="Q7" s="8"/>
    </row>
    <row r="8" spans="2:17" x14ac:dyDescent="0.15">
      <c r="B8" s="48"/>
      <c r="C8" s="48"/>
      <c r="D8" s="48"/>
      <c r="E8" s="48"/>
      <c r="F8" s="48"/>
      <c r="G8" s="48"/>
      <c r="H8" s="7"/>
      <c r="J8" s="245"/>
      <c r="K8" s="7"/>
      <c r="L8" s="7"/>
      <c r="M8" s="7"/>
      <c r="N8" s="7"/>
      <c r="O8" s="7"/>
      <c r="P8" s="7"/>
      <c r="Q8" s="8"/>
    </row>
    <row r="9" spans="2:17" x14ac:dyDescent="0.15">
      <c r="F9" s="48"/>
      <c r="G9" s="49"/>
      <c r="H9" s="7"/>
      <c r="J9" s="245"/>
      <c r="K9" s="7"/>
      <c r="L9" s="7"/>
      <c r="M9" s="7"/>
      <c r="N9" s="7"/>
      <c r="O9" s="7"/>
      <c r="P9" s="7"/>
      <c r="Q9" s="8"/>
    </row>
    <row r="10" spans="2:17" x14ac:dyDescent="0.15">
      <c r="B10" s="48" t="s">
        <v>4</v>
      </c>
      <c r="C10" s="48"/>
      <c r="D10" s="48" t="s">
        <v>239</v>
      </c>
      <c r="E10" s="48"/>
      <c r="F10" s="48"/>
      <c r="G10" s="49"/>
      <c r="H10" s="7"/>
      <c r="J10" s="245"/>
      <c r="K10" s="7"/>
      <c r="L10" s="7"/>
      <c r="M10" s="7"/>
      <c r="N10" s="7"/>
      <c r="O10" s="7"/>
      <c r="P10" s="7"/>
      <c r="Q10" s="8"/>
    </row>
    <row r="11" spans="2:17" x14ac:dyDescent="0.15">
      <c r="B11" s="48"/>
      <c r="C11" s="48"/>
      <c r="D11" s="48" t="s">
        <v>26</v>
      </c>
      <c r="E11" s="48"/>
      <c r="F11" s="48"/>
      <c r="G11" s="49"/>
      <c r="H11" s="7"/>
      <c r="J11" s="245"/>
      <c r="K11" s="7"/>
      <c r="L11" s="7"/>
      <c r="M11" s="7"/>
      <c r="N11" s="7"/>
      <c r="O11" s="7"/>
      <c r="P11" s="7"/>
      <c r="Q11" s="8"/>
    </row>
    <row r="12" spans="2:17" x14ac:dyDescent="0.15">
      <c r="B12" s="49"/>
      <c r="C12" s="48"/>
      <c r="D12" s="50"/>
      <c r="E12" s="48"/>
      <c r="F12" s="48"/>
      <c r="G12" s="49"/>
      <c r="H12" s="7"/>
      <c r="J12" s="245"/>
      <c r="K12" s="7"/>
      <c r="L12" s="7"/>
      <c r="M12" s="7"/>
      <c r="N12" s="7"/>
      <c r="O12" s="7"/>
      <c r="P12" s="7"/>
      <c r="Q12" s="8"/>
    </row>
    <row r="13" spans="2:17" ht="12" customHeight="1" x14ac:dyDescent="0.15">
      <c r="E13" s="48"/>
      <c r="F13" s="48"/>
      <c r="G13" s="48"/>
      <c r="J13" s="245"/>
      <c r="K13" s="7"/>
      <c r="L13" s="7"/>
      <c r="M13" s="7"/>
      <c r="N13" s="7"/>
      <c r="O13" s="7"/>
      <c r="P13" s="7"/>
      <c r="Q13" s="8"/>
    </row>
    <row r="14" spans="2:17" ht="12" customHeight="1" x14ac:dyDescent="0.15">
      <c r="B14" s="48" t="s">
        <v>5</v>
      </c>
      <c r="C14" s="48"/>
      <c r="D14" s="48" t="s">
        <v>27</v>
      </c>
      <c r="J14" s="33"/>
      <c r="K14" s="7"/>
      <c r="L14" s="7"/>
      <c r="M14" s="7"/>
      <c r="N14" s="7"/>
      <c r="O14" s="7"/>
      <c r="P14" s="7"/>
      <c r="Q14" s="8"/>
    </row>
    <row r="15" spans="2:17" ht="12" customHeight="1" x14ac:dyDescent="0.15">
      <c r="J15" s="33"/>
      <c r="K15" s="7"/>
      <c r="L15" s="7"/>
      <c r="M15" s="7"/>
      <c r="N15" s="7"/>
      <c r="O15" s="7"/>
      <c r="P15" s="7"/>
      <c r="Q15" s="8"/>
    </row>
    <row r="16" spans="2:17" ht="12" customHeight="1" x14ac:dyDescent="0.15">
      <c r="J16" s="36"/>
      <c r="K16" s="4"/>
      <c r="L16" s="4"/>
      <c r="M16" s="4"/>
      <c r="N16" s="4"/>
      <c r="O16" s="4"/>
      <c r="P16" s="4"/>
      <c r="Q16" s="9"/>
    </row>
    <row r="17" spans="3:31" ht="12" customHeight="1" x14ac:dyDescent="0.15">
      <c r="C17" s="37"/>
      <c r="N17" s="37"/>
    </row>
    <row r="18" spans="3:31" ht="15" customHeight="1" x14ac:dyDescent="0.15">
      <c r="C18" s="37"/>
      <c r="I18" s="62" t="s">
        <v>9</v>
      </c>
      <c r="N18" s="37"/>
      <c r="R18" s="48"/>
    </row>
    <row r="19" spans="3:31" ht="10.5" customHeight="1" x14ac:dyDescent="0.15"/>
    <row r="20" spans="3:31" ht="10.5" customHeight="1" x14ac:dyDescent="0.15"/>
    <row r="21" spans="3:31" ht="10.5" customHeight="1" x14ac:dyDescent="0.15"/>
    <row r="22" spans="3:31" ht="10.5" customHeight="1" x14ac:dyDescent="0.15"/>
    <row r="23" spans="3:31" ht="10.5" customHeight="1" x14ac:dyDescent="0.15"/>
    <row r="24" spans="3:31" ht="10.5" customHeight="1" x14ac:dyDescent="0.15"/>
    <row r="25" spans="3:31" ht="10.5" customHeight="1" x14ac:dyDescent="0.15"/>
    <row r="26" spans="3:31" ht="10.5" customHeight="1" x14ac:dyDescent="0.15">
      <c r="S26" s="6" t="s">
        <v>12</v>
      </c>
    </row>
    <row r="27" spans="3:31" ht="10.5" customHeight="1" x14ac:dyDescent="0.15"/>
    <row r="28" spans="3:31" ht="10.5" customHeight="1" x14ac:dyDescent="0.15"/>
    <row r="29" spans="3:31" ht="10.5" customHeight="1" x14ac:dyDescent="0.15"/>
    <row r="30" spans="3:31" ht="10.5" customHeight="1" x14ac:dyDescent="0.15"/>
    <row r="31" spans="3:31" ht="10.5" customHeight="1" x14ac:dyDescent="0.15">
      <c r="AE31" s="6" t="s">
        <v>11</v>
      </c>
    </row>
    <row r="32" spans="3:31" ht="10.5" customHeight="1" x14ac:dyDescent="0.15"/>
    <row r="33" spans="1:19" ht="10.5" customHeight="1" x14ac:dyDescent="0.15"/>
    <row r="34" spans="1:19" ht="10.5" customHeight="1" x14ac:dyDescent="0.15"/>
    <row r="35" spans="1:19" ht="10.5" customHeight="1" x14ac:dyDescent="0.15"/>
    <row r="36" spans="1:19" ht="10.5" customHeight="1" x14ac:dyDescent="0.15"/>
    <row r="37" spans="1:19" ht="10.5" customHeight="1" x14ac:dyDescent="0.15"/>
    <row r="38" spans="1:19" ht="10.5" customHeight="1" x14ac:dyDescent="0.15"/>
    <row r="39" spans="1:19" ht="10.5" customHeight="1" x14ac:dyDescent="0.15"/>
    <row r="40" spans="1:19" ht="10.5" customHeight="1" x14ac:dyDescent="0.15"/>
    <row r="41" spans="1:19" ht="10.5" customHeight="1" x14ac:dyDescent="0.15"/>
    <row r="42" spans="1:19" ht="10.5" customHeight="1" x14ac:dyDescent="0.15"/>
    <row r="43" spans="1:19" ht="37.5" customHeight="1" x14ac:dyDescent="0.15">
      <c r="A43" s="41"/>
      <c r="B43" s="246" t="str">
        <f>E71</f>
        <v>交差点計(1+2+3+4+5+6+7+8+9+10+11+12)</v>
      </c>
      <c r="C43" s="246"/>
      <c r="D43" s="246"/>
      <c r="E43" s="246"/>
      <c r="F43" s="246"/>
      <c r="G43" s="246"/>
      <c r="H43" s="246"/>
      <c r="I43" s="246"/>
      <c r="J43" s="246"/>
      <c r="K43" s="246"/>
      <c r="L43" s="246"/>
      <c r="M43" s="246"/>
      <c r="N43" s="246"/>
      <c r="O43" s="246"/>
      <c r="P43" s="246"/>
      <c r="Q43" s="246"/>
      <c r="R43" s="56"/>
      <c r="S43" s="56"/>
    </row>
    <row r="44" spans="1:19" ht="7.5" customHeight="1" x14ac:dyDescent="0.15"/>
    <row r="45" spans="1:19" ht="10.5" customHeight="1" x14ac:dyDescent="0.15"/>
    <row r="46" spans="1:19" ht="10.5" customHeight="1" x14ac:dyDescent="0.15"/>
    <row r="47" spans="1:19" ht="10.5" customHeight="1" x14ac:dyDescent="0.15"/>
    <row r="48" spans="1:19" ht="10.5" customHeight="1" x14ac:dyDescent="0.15"/>
    <row r="49" ht="10.5" customHeight="1" x14ac:dyDescent="0.15"/>
    <row r="50" ht="10.5" customHeight="1" x14ac:dyDescent="0.15"/>
    <row r="51" ht="10.5" customHeight="1" x14ac:dyDescent="0.15"/>
    <row r="52" ht="10.5" customHeight="1" x14ac:dyDescent="0.15"/>
    <row r="53" ht="10.5" customHeight="1" x14ac:dyDescent="0.15"/>
    <row r="54" ht="10.5" customHeight="1" x14ac:dyDescent="0.15"/>
    <row r="55" ht="10.5" customHeight="1" x14ac:dyDescent="0.15"/>
    <row r="56" ht="10.5" customHeight="1" x14ac:dyDescent="0.15"/>
    <row r="57" ht="10.5" customHeight="1" x14ac:dyDescent="0.15"/>
    <row r="58" ht="10.5" customHeight="1" x14ac:dyDescent="0.15"/>
    <row r="59" ht="10.5" customHeight="1" x14ac:dyDescent="0.15"/>
    <row r="60" ht="10.5" customHeight="1" x14ac:dyDescent="0.15"/>
    <row r="61" ht="10.5" customHeight="1" x14ac:dyDescent="0.15"/>
    <row r="62" ht="10.5" customHeight="1" x14ac:dyDescent="0.15"/>
    <row r="63" ht="10.5" customHeight="1" x14ac:dyDescent="0.15"/>
    <row r="64" ht="10.5" customHeight="1" x14ac:dyDescent="0.15"/>
    <row r="65" spans="2:27" ht="10.5" customHeight="1" x14ac:dyDescent="0.15"/>
    <row r="66" spans="2:27" ht="10.5" customHeight="1" x14ac:dyDescent="0.15"/>
    <row r="67" spans="2:27" ht="10.5" customHeight="1" x14ac:dyDescent="0.15"/>
    <row r="68" spans="2:27" ht="10.5" customHeight="1" x14ac:dyDescent="0.15"/>
    <row r="69" spans="2:27" ht="37.5" customHeight="1" x14ac:dyDescent="0.15">
      <c r="B69" s="246"/>
      <c r="C69" s="246"/>
      <c r="D69" s="246"/>
      <c r="E69" s="246"/>
      <c r="F69" s="246"/>
      <c r="G69" s="246"/>
      <c r="H69" s="246"/>
      <c r="I69" s="246"/>
      <c r="J69" s="246"/>
      <c r="K69" s="246"/>
      <c r="L69" s="246"/>
      <c r="M69" s="246"/>
      <c r="N69" s="246"/>
      <c r="O69" s="246"/>
      <c r="P69" s="246"/>
      <c r="Q69" s="246"/>
      <c r="R69" s="56"/>
      <c r="S69" s="56"/>
      <c r="T69" s="39"/>
    </row>
    <row r="70" spans="2:27" ht="12" customHeight="1" x14ac:dyDescent="0.15"/>
    <row r="71" spans="2:27" ht="13.5" customHeight="1" x14ac:dyDescent="0.15">
      <c r="B71" s="1"/>
      <c r="C71" s="2"/>
      <c r="D71" s="30" t="s">
        <v>0</v>
      </c>
      <c r="E71" s="52" t="s">
        <v>45</v>
      </c>
      <c r="F71" s="53"/>
      <c r="G71" s="53"/>
      <c r="H71" s="53"/>
      <c r="I71" s="53"/>
      <c r="J71" s="53"/>
      <c r="K71" s="53"/>
      <c r="L71" s="53"/>
      <c r="M71" s="54"/>
      <c r="N71" s="55"/>
      <c r="O71" s="55"/>
      <c r="P71" s="55"/>
      <c r="Q71" s="55"/>
      <c r="R71" s="55"/>
      <c r="S71" s="55"/>
      <c r="T71" s="55"/>
      <c r="U71" s="244"/>
      <c r="V71" s="244"/>
      <c r="W71" s="244"/>
      <c r="X71" s="244"/>
      <c r="Y71" s="244"/>
      <c r="Z71" s="244"/>
      <c r="AA71" s="244"/>
    </row>
    <row r="72" spans="2:27" ht="48" x14ac:dyDescent="0.15">
      <c r="B72" s="3" t="s">
        <v>1</v>
      </c>
      <c r="C72" s="4"/>
      <c r="D72" s="31" t="s">
        <v>2</v>
      </c>
      <c r="E72" s="40" t="s">
        <v>18</v>
      </c>
      <c r="F72" s="11" t="s">
        <v>19</v>
      </c>
      <c r="G72" s="11" t="s">
        <v>20</v>
      </c>
      <c r="H72" s="11" t="s">
        <v>10</v>
      </c>
      <c r="I72" s="11" t="s">
        <v>21</v>
      </c>
      <c r="J72" s="11" t="s">
        <v>22</v>
      </c>
      <c r="K72" s="11" t="s">
        <v>23</v>
      </c>
      <c r="L72" s="11" t="s">
        <v>24</v>
      </c>
      <c r="M72" s="58" t="s">
        <v>25</v>
      </c>
      <c r="N72" s="42"/>
      <c r="O72" s="42"/>
      <c r="P72" s="42"/>
      <c r="Q72" s="42"/>
      <c r="R72" s="42"/>
      <c r="S72" s="42"/>
      <c r="T72" s="57"/>
      <c r="U72" s="57"/>
      <c r="V72" s="57"/>
      <c r="W72" s="42"/>
      <c r="X72" s="42"/>
      <c r="Y72" s="42"/>
      <c r="Z72" s="57"/>
      <c r="AA72" s="57"/>
    </row>
    <row r="73" spans="2:27" ht="13.5" customHeight="1" x14ac:dyDescent="0.15">
      <c r="B73" s="12">
        <v>0.29166666666666669</v>
      </c>
      <c r="C73" s="13" t="s">
        <v>6</v>
      </c>
      <c r="D73" s="14">
        <v>0.33333333333333331</v>
      </c>
      <c r="E73" s="27">
        <v>1406</v>
      </c>
      <c r="F73" s="23">
        <v>328</v>
      </c>
      <c r="G73" s="23">
        <v>159</v>
      </c>
      <c r="H73" s="23">
        <v>5</v>
      </c>
      <c r="I73" s="23">
        <f t="shared" ref="I73:I84" si="0">SUM(E73:F73)</f>
        <v>1734</v>
      </c>
      <c r="J73" s="23">
        <f t="shared" ref="J73:J84" si="1">SUM(G73:H73)</f>
        <v>164</v>
      </c>
      <c r="K73" s="23">
        <f>SUM(I73,J73)</f>
        <v>1898</v>
      </c>
      <c r="L73" s="25">
        <f>IF(K73=0,0,ROUND(J73/K73*100,1))</f>
        <v>8.6</v>
      </c>
      <c r="M73" s="59">
        <f>IF(K73=0,0,ROUND(K73/K$85*100,1))</f>
        <v>12.2</v>
      </c>
      <c r="N73" s="43"/>
      <c r="O73" s="43"/>
      <c r="P73" s="43"/>
      <c r="Q73" s="44"/>
      <c r="R73" s="44"/>
      <c r="S73" s="43"/>
      <c r="T73" s="43"/>
      <c r="U73" s="43"/>
      <c r="V73" s="43"/>
      <c r="W73" s="43"/>
      <c r="X73" s="44"/>
      <c r="Y73" s="44"/>
      <c r="Z73" s="43"/>
      <c r="AA73" s="43"/>
    </row>
    <row r="74" spans="2:27" ht="13.5" customHeight="1" x14ac:dyDescent="0.15">
      <c r="B74" s="15">
        <v>0.33333333333333331</v>
      </c>
      <c r="C74" s="16" t="s">
        <v>6</v>
      </c>
      <c r="D74" s="17">
        <v>0.375</v>
      </c>
      <c r="E74" s="28">
        <v>1214</v>
      </c>
      <c r="F74" s="24">
        <v>282</v>
      </c>
      <c r="G74" s="24">
        <v>208</v>
      </c>
      <c r="H74" s="24">
        <v>8</v>
      </c>
      <c r="I74" s="24">
        <f t="shared" si="0"/>
        <v>1496</v>
      </c>
      <c r="J74" s="24">
        <f t="shared" si="1"/>
        <v>216</v>
      </c>
      <c r="K74" s="24">
        <f t="shared" ref="K74:K84" si="2">SUM(I74,J74)</f>
        <v>1712</v>
      </c>
      <c r="L74" s="26">
        <f t="shared" ref="L74:L84" si="3">IF(K74=0,0,ROUND(J74/K74*100,1))</f>
        <v>12.6</v>
      </c>
      <c r="M74" s="60">
        <f t="shared" ref="M74:M84" si="4">IF(K74=0,0,ROUND(K74/K$85*100,1))</f>
        <v>11</v>
      </c>
      <c r="N74" s="43"/>
      <c r="O74" s="43"/>
      <c r="P74" s="43"/>
      <c r="Q74" s="44"/>
      <c r="R74" s="45"/>
      <c r="S74" s="43"/>
      <c r="T74" s="43"/>
      <c r="U74" s="43"/>
      <c r="V74" s="43"/>
      <c r="W74" s="43"/>
      <c r="X74" s="44"/>
      <c r="Y74" s="45"/>
      <c r="Z74" s="43"/>
      <c r="AA74" s="43"/>
    </row>
    <row r="75" spans="2:27" ht="13.5" customHeight="1" x14ac:dyDescent="0.15">
      <c r="B75" s="15">
        <v>0.375</v>
      </c>
      <c r="C75" s="16" t="s">
        <v>6</v>
      </c>
      <c r="D75" s="17">
        <v>0.41666666666666702</v>
      </c>
      <c r="E75" s="28">
        <v>760</v>
      </c>
      <c r="F75" s="24">
        <v>212</v>
      </c>
      <c r="G75" s="24">
        <v>259</v>
      </c>
      <c r="H75" s="24">
        <v>6</v>
      </c>
      <c r="I75" s="24">
        <f t="shared" si="0"/>
        <v>972</v>
      </c>
      <c r="J75" s="24">
        <f t="shared" si="1"/>
        <v>265</v>
      </c>
      <c r="K75" s="24">
        <f t="shared" si="2"/>
        <v>1237</v>
      </c>
      <c r="L75" s="26">
        <f t="shared" si="3"/>
        <v>21.4</v>
      </c>
      <c r="M75" s="60">
        <f t="shared" si="4"/>
        <v>8</v>
      </c>
      <c r="N75" s="43"/>
      <c r="O75" s="43"/>
      <c r="P75" s="43"/>
      <c r="Q75" s="44"/>
      <c r="R75" s="45"/>
      <c r="S75" s="43"/>
      <c r="T75" s="43"/>
      <c r="U75" s="43"/>
      <c r="V75" s="43"/>
      <c r="W75" s="43"/>
      <c r="X75" s="44"/>
      <c r="Y75" s="45"/>
      <c r="Z75" s="43"/>
      <c r="AA75" s="43"/>
    </row>
    <row r="76" spans="2:27" ht="13.5" customHeight="1" x14ac:dyDescent="0.15">
      <c r="B76" s="15">
        <v>0.41666666666666702</v>
      </c>
      <c r="C76" s="16" t="s">
        <v>6</v>
      </c>
      <c r="D76" s="17">
        <v>0.45833333333333298</v>
      </c>
      <c r="E76" s="28">
        <v>633</v>
      </c>
      <c r="F76" s="24">
        <v>234</v>
      </c>
      <c r="G76" s="24">
        <v>246</v>
      </c>
      <c r="H76" s="24">
        <v>6</v>
      </c>
      <c r="I76" s="24">
        <f t="shared" si="0"/>
        <v>867</v>
      </c>
      <c r="J76" s="24">
        <f t="shared" si="1"/>
        <v>252</v>
      </c>
      <c r="K76" s="24">
        <f t="shared" si="2"/>
        <v>1119</v>
      </c>
      <c r="L76" s="26">
        <f t="shared" si="3"/>
        <v>22.5</v>
      </c>
      <c r="M76" s="60">
        <f t="shared" si="4"/>
        <v>7.2</v>
      </c>
      <c r="N76" s="43"/>
      <c r="O76" s="43"/>
      <c r="P76" s="43"/>
      <c r="Q76" s="44"/>
      <c r="R76" s="45"/>
      <c r="S76" s="43"/>
      <c r="T76" s="43"/>
      <c r="U76" s="43"/>
      <c r="V76" s="43"/>
      <c r="W76" s="43"/>
      <c r="X76" s="44"/>
      <c r="Y76" s="45"/>
      <c r="Z76" s="43"/>
      <c r="AA76" s="43"/>
    </row>
    <row r="77" spans="2:27" ht="13.5" customHeight="1" x14ac:dyDescent="0.15">
      <c r="B77" s="15">
        <v>0.45833333333333398</v>
      </c>
      <c r="C77" s="16" t="s">
        <v>6</v>
      </c>
      <c r="D77" s="17">
        <v>0.5</v>
      </c>
      <c r="E77" s="28">
        <v>538</v>
      </c>
      <c r="F77" s="24">
        <v>176</v>
      </c>
      <c r="G77" s="24">
        <v>203</v>
      </c>
      <c r="H77" s="24">
        <v>1</v>
      </c>
      <c r="I77" s="24">
        <f t="shared" si="0"/>
        <v>714</v>
      </c>
      <c r="J77" s="24">
        <f t="shared" si="1"/>
        <v>204</v>
      </c>
      <c r="K77" s="24">
        <f t="shared" si="2"/>
        <v>918</v>
      </c>
      <c r="L77" s="26">
        <f t="shared" si="3"/>
        <v>22.2</v>
      </c>
      <c r="M77" s="60">
        <f t="shared" si="4"/>
        <v>5.9</v>
      </c>
      <c r="N77" s="43"/>
      <c r="O77" s="43"/>
      <c r="P77" s="43"/>
      <c r="Q77" s="44"/>
      <c r="R77" s="45"/>
      <c r="S77" s="43"/>
      <c r="T77" s="43"/>
      <c r="U77" s="43"/>
      <c r="V77" s="43"/>
      <c r="W77" s="43"/>
      <c r="X77" s="44"/>
      <c r="Y77" s="45"/>
      <c r="Z77" s="43"/>
      <c r="AA77" s="43"/>
    </row>
    <row r="78" spans="2:27" ht="13.5" customHeight="1" x14ac:dyDescent="0.15">
      <c r="B78" s="15">
        <v>0.5</v>
      </c>
      <c r="C78" s="16" t="s">
        <v>6</v>
      </c>
      <c r="D78" s="17">
        <v>0.54166666666666596</v>
      </c>
      <c r="E78" s="28">
        <v>614</v>
      </c>
      <c r="F78" s="24">
        <v>156</v>
      </c>
      <c r="G78" s="24">
        <v>193</v>
      </c>
      <c r="H78" s="24">
        <v>4</v>
      </c>
      <c r="I78" s="24">
        <f t="shared" si="0"/>
        <v>770</v>
      </c>
      <c r="J78" s="24">
        <f t="shared" si="1"/>
        <v>197</v>
      </c>
      <c r="K78" s="24">
        <f t="shared" si="2"/>
        <v>967</v>
      </c>
      <c r="L78" s="26">
        <f t="shared" si="3"/>
        <v>20.399999999999999</v>
      </c>
      <c r="M78" s="60">
        <f t="shared" si="4"/>
        <v>6.2</v>
      </c>
      <c r="N78" s="43"/>
      <c r="O78" s="43"/>
      <c r="P78" s="43"/>
      <c r="Q78" s="44"/>
      <c r="R78" s="45"/>
      <c r="S78" s="43"/>
      <c r="T78" s="43"/>
      <c r="U78" s="43"/>
      <c r="V78" s="43"/>
      <c r="W78" s="43"/>
      <c r="X78" s="44"/>
      <c r="Y78" s="45"/>
      <c r="Z78" s="43"/>
      <c r="AA78" s="43"/>
    </row>
    <row r="79" spans="2:27" ht="13.5" customHeight="1" x14ac:dyDescent="0.15">
      <c r="B79" s="15">
        <v>0.54166666666666696</v>
      </c>
      <c r="C79" s="16" t="s">
        <v>6</v>
      </c>
      <c r="D79" s="17">
        <v>0.58333333333333304</v>
      </c>
      <c r="E79" s="28">
        <v>580</v>
      </c>
      <c r="F79" s="24">
        <v>213</v>
      </c>
      <c r="G79" s="24">
        <v>184</v>
      </c>
      <c r="H79" s="24">
        <v>4</v>
      </c>
      <c r="I79" s="24">
        <f t="shared" si="0"/>
        <v>793</v>
      </c>
      <c r="J79" s="24">
        <f t="shared" si="1"/>
        <v>188</v>
      </c>
      <c r="K79" s="24">
        <f t="shared" si="2"/>
        <v>981</v>
      </c>
      <c r="L79" s="26">
        <f t="shared" si="3"/>
        <v>19.2</v>
      </c>
      <c r="M79" s="60">
        <f t="shared" si="4"/>
        <v>6.3</v>
      </c>
      <c r="N79" s="43"/>
      <c r="O79" s="43"/>
      <c r="P79" s="43"/>
      <c r="Q79" s="44"/>
      <c r="R79" s="45"/>
      <c r="S79" s="43"/>
      <c r="T79" s="43"/>
      <c r="U79" s="43"/>
      <c r="V79" s="43"/>
      <c r="W79" s="43"/>
      <c r="X79" s="44"/>
      <c r="Y79" s="45"/>
      <c r="Z79" s="43"/>
      <c r="AA79" s="43"/>
    </row>
    <row r="80" spans="2:27" ht="13.5" customHeight="1" x14ac:dyDescent="0.15">
      <c r="B80" s="15">
        <v>0.58333333333333304</v>
      </c>
      <c r="C80" s="16" t="s">
        <v>6</v>
      </c>
      <c r="D80" s="17">
        <v>0.625</v>
      </c>
      <c r="E80" s="28">
        <v>689</v>
      </c>
      <c r="F80" s="24">
        <v>234</v>
      </c>
      <c r="G80" s="24">
        <v>220</v>
      </c>
      <c r="H80" s="24">
        <v>8</v>
      </c>
      <c r="I80" s="24">
        <f t="shared" si="0"/>
        <v>923</v>
      </c>
      <c r="J80" s="24">
        <f t="shared" si="1"/>
        <v>228</v>
      </c>
      <c r="K80" s="24">
        <f t="shared" si="2"/>
        <v>1151</v>
      </c>
      <c r="L80" s="26">
        <f t="shared" si="3"/>
        <v>19.8</v>
      </c>
      <c r="M80" s="60">
        <f t="shared" si="4"/>
        <v>7.4</v>
      </c>
      <c r="N80" s="43"/>
      <c r="O80" s="43"/>
      <c r="P80" s="43"/>
      <c r="Q80" s="44"/>
      <c r="R80" s="45"/>
      <c r="S80" s="43"/>
      <c r="T80" s="43"/>
      <c r="U80" s="43"/>
      <c r="V80" s="43"/>
      <c r="W80" s="43"/>
      <c r="X80" s="44"/>
      <c r="Y80" s="45"/>
      <c r="Z80" s="43"/>
      <c r="AA80" s="43"/>
    </row>
    <row r="81" spans="2:27" ht="13.5" customHeight="1" x14ac:dyDescent="0.15">
      <c r="B81" s="15">
        <v>0.625</v>
      </c>
      <c r="C81" s="16" t="s">
        <v>6</v>
      </c>
      <c r="D81" s="17">
        <v>0.66666666666666596</v>
      </c>
      <c r="E81" s="28">
        <v>762</v>
      </c>
      <c r="F81" s="24">
        <v>213</v>
      </c>
      <c r="G81" s="24">
        <v>221</v>
      </c>
      <c r="H81" s="24">
        <v>3</v>
      </c>
      <c r="I81" s="24">
        <f t="shared" si="0"/>
        <v>975</v>
      </c>
      <c r="J81" s="24">
        <f t="shared" si="1"/>
        <v>224</v>
      </c>
      <c r="K81" s="24">
        <f t="shared" si="2"/>
        <v>1199</v>
      </c>
      <c r="L81" s="26">
        <f t="shared" si="3"/>
        <v>18.7</v>
      </c>
      <c r="M81" s="60">
        <f t="shared" si="4"/>
        <v>7.7</v>
      </c>
      <c r="N81" s="43"/>
      <c r="O81" s="43"/>
      <c r="P81" s="43"/>
      <c r="Q81" s="44"/>
      <c r="R81" s="45"/>
      <c r="S81" s="43"/>
      <c r="T81" s="43"/>
      <c r="U81" s="43"/>
      <c r="V81" s="43"/>
      <c r="W81" s="43"/>
      <c r="X81" s="44"/>
      <c r="Y81" s="45"/>
      <c r="Z81" s="43"/>
      <c r="AA81" s="43"/>
    </row>
    <row r="82" spans="2:27" ht="13.5" customHeight="1" x14ac:dyDescent="0.15">
      <c r="B82" s="15">
        <v>0.66666666666666696</v>
      </c>
      <c r="C82" s="16" t="s">
        <v>6</v>
      </c>
      <c r="D82" s="17">
        <v>0.70833333333333304</v>
      </c>
      <c r="E82" s="28">
        <v>887</v>
      </c>
      <c r="F82" s="24">
        <v>304</v>
      </c>
      <c r="G82" s="24">
        <v>221</v>
      </c>
      <c r="H82" s="24">
        <v>3</v>
      </c>
      <c r="I82" s="24">
        <f t="shared" si="0"/>
        <v>1191</v>
      </c>
      <c r="J82" s="24">
        <f t="shared" si="1"/>
        <v>224</v>
      </c>
      <c r="K82" s="24">
        <f t="shared" si="2"/>
        <v>1415</v>
      </c>
      <c r="L82" s="26">
        <f t="shared" si="3"/>
        <v>15.8</v>
      </c>
      <c r="M82" s="60">
        <f t="shared" si="4"/>
        <v>9.1</v>
      </c>
      <c r="N82" s="43"/>
      <c r="O82" s="43"/>
      <c r="P82" s="43"/>
      <c r="Q82" s="44"/>
      <c r="R82" s="45"/>
      <c r="S82" s="43"/>
      <c r="T82" s="43"/>
      <c r="U82" s="43"/>
      <c r="V82" s="43"/>
      <c r="W82" s="43"/>
      <c r="X82" s="44"/>
      <c r="Y82" s="45"/>
      <c r="Z82" s="43"/>
      <c r="AA82" s="43"/>
    </row>
    <row r="83" spans="2:27" ht="13.5" customHeight="1" x14ac:dyDescent="0.15">
      <c r="B83" s="15">
        <v>0.70833333333333304</v>
      </c>
      <c r="C83" s="16" t="s">
        <v>6</v>
      </c>
      <c r="D83" s="17">
        <v>0.75</v>
      </c>
      <c r="E83" s="28">
        <v>1033</v>
      </c>
      <c r="F83" s="24">
        <v>308</v>
      </c>
      <c r="G83" s="24">
        <v>133</v>
      </c>
      <c r="H83" s="24">
        <v>7</v>
      </c>
      <c r="I83" s="24">
        <f t="shared" si="0"/>
        <v>1341</v>
      </c>
      <c r="J83" s="24">
        <f t="shared" si="1"/>
        <v>140</v>
      </c>
      <c r="K83" s="24">
        <f t="shared" si="2"/>
        <v>1481</v>
      </c>
      <c r="L83" s="26">
        <f t="shared" si="3"/>
        <v>9.5</v>
      </c>
      <c r="M83" s="60">
        <f t="shared" si="4"/>
        <v>9.5</v>
      </c>
      <c r="N83" s="43"/>
      <c r="O83" s="43"/>
      <c r="P83" s="43"/>
      <c r="Q83" s="44"/>
      <c r="R83" s="45"/>
      <c r="S83" s="43"/>
      <c r="T83" s="43"/>
      <c r="U83" s="43"/>
      <c r="V83" s="43"/>
      <c r="W83" s="43"/>
      <c r="X83" s="44"/>
      <c r="Y83" s="45"/>
      <c r="Z83" s="43"/>
      <c r="AA83" s="43"/>
    </row>
    <row r="84" spans="2:27" ht="13.5" customHeight="1" thickBot="1" x14ac:dyDescent="0.2">
      <c r="B84" s="15">
        <v>0.75</v>
      </c>
      <c r="C84" s="16" t="s">
        <v>6</v>
      </c>
      <c r="D84" s="17">
        <v>0.79166666666666696</v>
      </c>
      <c r="E84" s="28">
        <v>1155</v>
      </c>
      <c r="F84" s="24">
        <v>223</v>
      </c>
      <c r="G84" s="24">
        <v>91</v>
      </c>
      <c r="H84" s="24">
        <v>3</v>
      </c>
      <c r="I84" s="24">
        <f t="shared" si="0"/>
        <v>1378</v>
      </c>
      <c r="J84" s="24">
        <f t="shared" si="1"/>
        <v>94</v>
      </c>
      <c r="K84" s="24">
        <f t="shared" si="2"/>
        <v>1472</v>
      </c>
      <c r="L84" s="26">
        <f t="shared" si="3"/>
        <v>6.4</v>
      </c>
      <c r="M84" s="60">
        <f t="shared" si="4"/>
        <v>9.5</v>
      </c>
      <c r="N84" s="43"/>
      <c r="O84" s="43"/>
      <c r="P84" s="43"/>
      <c r="Q84" s="44"/>
      <c r="R84" s="45"/>
      <c r="S84" s="43"/>
      <c r="T84" s="43"/>
      <c r="U84" s="43"/>
      <c r="V84" s="43"/>
      <c r="W84" s="43"/>
      <c r="X84" s="44"/>
      <c r="Y84" s="45"/>
      <c r="Z84" s="43"/>
      <c r="AA84" s="43"/>
    </row>
    <row r="85" spans="2:27" ht="14.25" customHeight="1" thickTop="1" x14ac:dyDescent="0.15">
      <c r="B85" s="18"/>
      <c r="C85" s="19" t="s">
        <v>13</v>
      </c>
      <c r="D85" s="20"/>
      <c r="E85" s="29">
        <f t="shared" ref="E85:K85" si="5">SUM(E73:E84)</f>
        <v>10271</v>
      </c>
      <c r="F85" s="5">
        <f t="shared" si="5"/>
        <v>2883</v>
      </c>
      <c r="G85" s="5">
        <f t="shared" si="5"/>
        <v>2338</v>
      </c>
      <c r="H85" s="5">
        <f t="shared" si="5"/>
        <v>58</v>
      </c>
      <c r="I85" s="5">
        <f t="shared" si="5"/>
        <v>13154</v>
      </c>
      <c r="J85" s="5">
        <f t="shared" si="5"/>
        <v>2396</v>
      </c>
      <c r="K85" s="5">
        <f t="shared" si="5"/>
        <v>15550</v>
      </c>
      <c r="L85" s="51">
        <f>IF(K85=0,0,ROUND(J85/K85*100,1))</f>
        <v>15.4</v>
      </c>
      <c r="M85" s="61">
        <f>IF(K85=0,0,ROUND(K85/K$85*100,1))</f>
        <v>100</v>
      </c>
      <c r="N85" s="7"/>
      <c r="O85" s="7"/>
      <c r="P85" s="7"/>
      <c r="Q85" s="45"/>
      <c r="R85" s="45"/>
      <c r="S85" s="7"/>
      <c r="T85" s="7"/>
      <c r="U85" s="7"/>
      <c r="V85" s="7"/>
      <c r="W85" s="7"/>
      <c r="X85" s="46"/>
      <c r="Y85" s="47"/>
      <c r="Z85" s="7"/>
      <c r="AA85" s="7"/>
    </row>
    <row r="86" spans="2:27" x14ac:dyDescent="0.15">
      <c r="B86" s="21"/>
      <c r="C86" s="22"/>
      <c r="D86" s="22"/>
    </row>
    <row r="87" spans="2:27" ht="13.5" customHeight="1" x14ac:dyDescent="0.15">
      <c r="B87" s="1"/>
      <c r="C87" s="2"/>
      <c r="D87" s="30" t="s">
        <v>0</v>
      </c>
      <c r="E87" s="52"/>
      <c r="F87" s="53"/>
      <c r="G87" s="53"/>
      <c r="H87" s="53"/>
      <c r="I87" s="53"/>
      <c r="J87" s="53"/>
      <c r="K87" s="53"/>
      <c r="L87" s="53"/>
      <c r="M87" s="54"/>
      <c r="N87" s="55"/>
      <c r="O87" s="55"/>
      <c r="P87" s="55"/>
      <c r="Q87" s="55"/>
      <c r="R87" s="55"/>
      <c r="S87" s="55"/>
      <c r="T87" s="55"/>
      <c r="U87" s="244"/>
      <c r="V87" s="244"/>
      <c r="W87" s="244"/>
      <c r="X87" s="244"/>
      <c r="Y87" s="244"/>
      <c r="Z87" s="244"/>
      <c r="AA87" s="244"/>
    </row>
    <row r="88" spans="2:27" ht="48" x14ac:dyDescent="0.15">
      <c r="B88" s="3" t="s">
        <v>1</v>
      </c>
      <c r="C88" s="4"/>
      <c r="D88" s="31" t="s">
        <v>2</v>
      </c>
      <c r="E88" s="40" t="s">
        <v>18</v>
      </c>
      <c r="F88" s="11" t="s">
        <v>19</v>
      </c>
      <c r="G88" s="11" t="s">
        <v>20</v>
      </c>
      <c r="H88" s="11" t="s">
        <v>10</v>
      </c>
      <c r="I88" s="11" t="s">
        <v>21</v>
      </c>
      <c r="J88" s="11" t="s">
        <v>22</v>
      </c>
      <c r="K88" s="11" t="s">
        <v>23</v>
      </c>
      <c r="L88" s="11" t="s">
        <v>24</v>
      </c>
      <c r="M88" s="58" t="s">
        <v>25</v>
      </c>
      <c r="N88" s="42"/>
      <c r="O88" s="42"/>
      <c r="P88" s="42"/>
      <c r="Q88" s="42"/>
      <c r="R88" s="42"/>
      <c r="S88" s="42"/>
      <c r="T88" s="57"/>
      <c r="U88" s="57"/>
      <c r="V88" s="57"/>
      <c r="W88" s="42"/>
      <c r="X88" s="42"/>
      <c r="Y88" s="42"/>
      <c r="Z88" s="57"/>
      <c r="AA88" s="57"/>
    </row>
    <row r="89" spans="2:27" ht="13.5" customHeight="1" x14ac:dyDescent="0.15">
      <c r="B89" s="12">
        <v>0.29166666666666669</v>
      </c>
      <c r="C89" s="13" t="s">
        <v>6</v>
      </c>
      <c r="D89" s="14">
        <v>0.33333333333333331</v>
      </c>
      <c r="E89" s="27"/>
      <c r="F89" s="23"/>
      <c r="G89" s="23"/>
      <c r="H89" s="23"/>
      <c r="I89" s="23">
        <f t="shared" ref="I89:I100" si="6">SUM(E89:F89)</f>
        <v>0</v>
      </c>
      <c r="J89" s="23">
        <f t="shared" ref="J89:J100" si="7">SUM(G89:H89)</f>
        <v>0</v>
      </c>
      <c r="K89" s="23">
        <f>SUM(I89,J89)</f>
        <v>0</v>
      </c>
      <c r="L89" s="25">
        <f>IF(K89=0,0,ROUND(J89/K89*100,1))</f>
        <v>0</v>
      </c>
      <c r="M89" s="59">
        <f>IF(K89=0,0,ROUND(K89/K$101*100,1))</f>
        <v>0</v>
      </c>
      <c r="N89" s="43"/>
      <c r="O89" s="43"/>
      <c r="P89" s="43"/>
      <c r="Q89" s="44"/>
      <c r="R89" s="44"/>
      <c r="S89" s="43"/>
      <c r="T89" s="43"/>
      <c r="U89" s="43"/>
      <c r="V89" s="43"/>
      <c r="W89" s="43"/>
      <c r="X89" s="44"/>
      <c r="Y89" s="44"/>
      <c r="Z89" s="43"/>
      <c r="AA89" s="43"/>
    </row>
    <row r="90" spans="2:27" ht="13.5" customHeight="1" x14ac:dyDescent="0.15">
      <c r="B90" s="15">
        <v>0.33333333333333331</v>
      </c>
      <c r="C90" s="16" t="s">
        <v>6</v>
      </c>
      <c r="D90" s="17">
        <v>0.375</v>
      </c>
      <c r="E90" s="28"/>
      <c r="F90" s="24"/>
      <c r="G90" s="24"/>
      <c r="H90" s="24"/>
      <c r="I90" s="24">
        <f t="shared" si="6"/>
        <v>0</v>
      </c>
      <c r="J90" s="24">
        <f t="shared" si="7"/>
        <v>0</v>
      </c>
      <c r="K90" s="24">
        <f t="shared" ref="K90:K100" si="8">SUM(I90,J90)</f>
        <v>0</v>
      </c>
      <c r="L90" s="26">
        <f t="shared" ref="L90:L101" si="9">IF(K90=0,0,ROUND(J90/K90*100,1))</f>
        <v>0</v>
      </c>
      <c r="M90" s="60">
        <f t="shared" ref="M90:M101" si="10">IF(K90=0,0,ROUND(K90/K$101*100,1))</f>
        <v>0</v>
      </c>
      <c r="N90" s="43"/>
      <c r="O90" s="43"/>
      <c r="P90" s="43"/>
      <c r="Q90" s="44"/>
      <c r="R90" s="45"/>
      <c r="S90" s="43"/>
      <c r="T90" s="43"/>
      <c r="U90" s="43"/>
      <c r="V90" s="43"/>
      <c r="W90" s="43"/>
      <c r="X90" s="44"/>
      <c r="Y90" s="45"/>
      <c r="Z90" s="43"/>
      <c r="AA90" s="43"/>
    </row>
    <row r="91" spans="2:27" ht="13.5" customHeight="1" x14ac:dyDescent="0.15">
      <c r="B91" s="15">
        <v>0.375</v>
      </c>
      <c r="C91" s="16" t="s">
        <v>6</v>
      </c>
      <c r="D91" s="17">
        <v>0.41666666666666702</v>
      </c>
      <c r="E91" s="28"/>
      <c r="F91" s="24"/>
      <c r="G91" s="24"/>
      <c r="H91" s="24"/>
      <c r="I91" s="24">
        <f t="shared" si="6"/>
        <v>0</v>
      </c>
      <c r="J91" s="24">
        <f t="shared" si="7"/>
        <v>0</v>
      </c>
      <c r="K91" s="24">
        <f t="shared" si="8"/>
        <v>0</v>
      </c>
      <c r="L91" s="26">
        <f t="shared" si="9"/>
        <v>0</v>
      </c>
      <c r="M91" s="60">
        <f t="shared" si="10"/>
        <v>0</v>
      </c>
      <c r="N91" s="43"/>
      <c r="O91" s="43"/>
      <c r="P91" s="43"/>
      <c r="Q91" s="44"/>
      <c r="R91" s="45"/>
      <c r="S91" s="43"/>
      <c r="T91" s="43"/>
      <c r="U91" s="43"/>
      <c r="V91" s="43"/>
      <c r="W91" s="43"/>
      <c r="X91" s="44"/>
      <c r="Y91" s="45"/>
      <c r="Z91" s="43"/>
      <c r="AA91" s="43"/>
    </row>
    <row r="92" spans="2:27" ht="13.5" customHeight="1" x14ac:dyDescent="0.15">
      <c r="B92" s="15">
        <v>0.41666666666666702</v>
      </c>
      <c r="C92" s="16" t="s">
        <v>6</v>
      </c>
      <c r="D92" s="17">
        <v>0.45833333333333298</v>
      </c>
      <c r="E92" s="28"/>
      <c r="F92" s="24"/>
      <c r="G92" s="24"/>
      <c r="H92" s="24"/>
      <c r="I92" s="24">
        <f t="shared" si="6"/>
        <v>0</v>
      </c>
      <c r="J92" s="24">
        <f t="shared" si="7"/>
        <v>0</v>
      </c>
      <c r="K92" s="24">
        <f t="shared" si="8"/>
        <v>0</v>
      </c>
      <c r="L92" s="26">
        <f t="shared" si="9"/>
        <v>0</v>
      </c>
      <c r="M92" s="60">
        <f t="shared" si="10"/>
        <v>0</v>
      </c>
      <c r="N92" s="43"/>
      <c r="O92" s="43"/>
      <c r="P92" s="43"/>
      <c r="Q92" s="44"/>
      <c r="R92" s="45"/>
      <c r="S92" s="43"/>
      <c r="T92" s="43"/>
      <c r="U92" s="43"/>
      <c r="V92" s="43"/>
      <c r="W92" s="43"/>
      <c r="X92" s="44"/>
      <c r="Y92" s="45"/>
      <c r="Z92" s="43"/>
      <c r="AA92" s="43"/>
    </row>
    <row r="93" spans="2:27" ht="13.5" customHeight="1" x14ac:dyDescent="0.15">
      <c r="B93" s="15">
        <v>0.45833333333333398</v>
      </c>
      <c r="C93" s="16" t="s">
        <v>6</v>
      </c>
      <c r="D93" s="17">
        <v>0.5</v>
      </c>
      <c r="E93" s="28"/>
      <c r="F93" s="24"/>
      <c r="G93" s="24"/>
      <c r="H93" s="24"/>
      <c r="I93" s="24">
        <f t="shared" si="6"/>
        <v>0</v>
      </c>
      <c r="J93" s="24">
        <f t="shared" si="7"/>
        <v>0</v>
      </c>
      <c r="K93" s="24">
        <f t="shared" si="8"/>
        <v>0</v>
      </c>
      <c r="L93" s="26">
        <f t="shared" si="9"/>
        <v>0</v>
      </c>
      <c r="M93" s="60">
        <f t="shared" si="10"/>
        <v>0</v>
      </c>
      <c r="N93" s="43"/>
      <c r="O93" s="43"/>
      <c r="P93" s="43"/>
      <c r="Q93" s="44"/>
      <c r="R93" s="45"/>
      <c r="S93" s="43"/>
      <c r="T93" s="43"/>
      <c r="U93" s="43"/>
      <c r="V93" s="43"/>
      <c r="W93" s="43"/>
      <c r="X93" s="44"/>
      <c r="Y93" s="45"/>
      <c r="Z93" s="43"/>
      <c r="AA93" s="43"/>
    </row>
    <row r="94" spans="2:27" ht="13.5" customHeight="1" x14ac:dyDescent="0.15">
      <c r="B94" s="15">
        <v>0.5</v>
      </c>
      <c r="C94" s="16" t="s">
        <v>6</v>
      </c>
      <c r="D94" s="17">
        <v>0.54166666666666596</v>
      </c>
      <c r="E94" s="28"/>
      <c r="F94" s="24"/>
      <c r="G94" s="24"/>
      <c r="H94" s="24"/>
      <c r="I94" s="24">
        <f t="shared" si="6"/>
        <v>0</v>
      </c>
      <c r="J94" s="24">
        <f t="shared" si="7"/>
        <v>0</v>
      </c>
      <c r="K94" s="24">
        <f t="shared" si="8"/>
        <v>0</v>
      </c>
      <c r="L94" s="26">
        <f t="shared" si="9"/>
        <v>0</v>
      </c>
      <c r="M94" s="60">
        <f t="shared" si="10"/>
        <v>0</v>
      </c>
      <c r="N94" s="43"/>
      <c r="O94" s="43"/>
      <c r="P94" s="43"/>
      <c r="Q94" s="44"/>
      <c r="R94" s="45"/>
      <c r="S94" s="43"/>
      <c r="T94" s="43"/>
      <c r="U94" s="43"/>
      <c r="V94" s="43"/>
      <c r="W94" s="43"/>
      <c r="X94" s="44"/>
      <c r="Y94" s="45"/>
      <c r="Z94" s="43"/>
      <c r="AA94" s="43"/>
    </row>
    <row r="95" spans="2:27" ht="13.5" customHeight="1" x14ac:dyDescent="0.15">
      <c r="B95" s="15">
        <v>0.54166666666666696</v>
      </c>
      <c r="C95" s="16" t="s">
        <v>6</v>
      </c>
      <c r="D95" s="17">
        <v>0.58333333333333304</v>
      </c>
      <c r="E95" s="28"/>
      <c r="F95" s="24"/>
      <c r="G95" s="24"/>
      <c r="H95" s="24"/>
      <c r="I95" s="24">
        <f t="shared" si="6"/>
        <v>0</v>
      </c>
      <c r="J95" s="24">
        <f t="shared" si="7"/>
        <v>0</v>
      </c>
      <c r="K95" s="24">
        <f t="shared" si="8"/>
        <v>0</v>
      </c>
      <c r="L95" s="26">
        <f t="shared" si="9"/>
        <v>0</v>
      </c>
      <c r="M95" s="60">
        <f t="shared" si="10"/>
        <v>0</v>
      </c>
      <c r="N95" s="43"/>
      <c r="O95" s="43"/>
      <c r="P95" s="43"/>
      <c r="Q95" s="44"/>
      <c r="R95" s="45"/>
      <c r="S95" s="43"/>
      <c r="T95" s="43"/>
      <c r="U95" s="43"/>
      <c r="V95" s="43"/>
      <c r="W95" s="43"/>
      <c r="X95" s="44"/>
      <c r="Y95" s="45"/>
      <c r="Z95" s="43"/>
      <c r="AA95" s="43"/>
    </row>
    <row r="96" spans="2:27" ht="13.5" customHeight="1" x14ac:dyDescent="0.15">
      <c r="B96" s="15">
        <v>0.58333333333333304</v>
      </c>
      <c r="C96" s="16" t="s">
        <v>6</v>
      </c>
      <c r="D96" s="17">
        <v>0.625</v>
      </c>
      <c r="E96" s="28"/>
      <c r="F96" s="24"/>
      <c r="G96" s="24"/>
      <c r="H96" s="24"/>
      <c r="I96" s="24">
        <f t="shared" si="6"/>
        <v>0</v>
      </c>
      <c r="J96" s="24">
        <f t="shared" si="7"/>
        <v>0</v>
      </c>
      <c r="K96" s="24">
        <f t="shared" si="8"/>
        <v>0</v>
      </c>
      <c r="L96" s="26">
        <f t="shared" si="9"/>
        <v>0</v>
      </c>
      <c r="M96" s="60">
        <f t="shared" si="10"/>
        <v>0</v>
      </c>
      <c r="N96" s="43"/>
      <c r="O96" s="43"/>
      <c r="P96" s="43"/>
      <c r="Q96" s="44"/>
      <c r="R96" s="45"/>
      <c r="S96" s="43"/>
      <c r="T96" s="43"/>
      <c r="U96" s="43"/>
      <c r="V96" s="43"/>
      <c r="W96" s="43"/>
      <c r="X96" s="44"/>
      <c r="Y96" s="45"/>
      <c r="Z96" s="43"/>
      <c r="AA96" s="43"/>
    </row>
    <row r="97" spans="2:27" ht="13.5" customHeight="1" x14ac:dyDescent="0.15">
      <c r="B97" s="15">
        <v>0.625</v>
      </c>
      <c r="C97" s="16" t="s">
        <v>6</v>
      </c>
      <c r="D97" s="17">
        <v>0.66666666666666596</v>
      </c>
      <c r="E97" s="28"/>
      <c r="F97" s="24"/>
      <c r="G97" s="24"/>
      <c r="H97" s="24"/>
      <c r="I97" s="24">
        <f t="shared" si="6"/>
        <v>0</v>
      </c>
      <c r="J97" s="24">
        <f t="shared" si="7"/>
        <v>0</v>
      </c>
      <c r="K97" s="24">
        <f t="shared" si="8"/>
        <v>0</v>
      </c>
      <c r="L97" s="26">
        <f t="shared" si="9"/>
        <v>0</v>
      </c>
      <c r="M97" s="60">
        <f t="shared" si="10"/>
        <v>0</v>
      </c>
      <c r="N97" s="43"/>
      <c r="O97" s="43"/>
      <c r="P97" s="43"/>
      <c r="Q97" s="44"/>
      <c r="R97" s="45"/>
      <c r="S97" s="43"/>
      <c r="T97" s="43"/>
      <c r="U97" s="43"/>
      <c r="V97" s="43"/>
      <c r="W97" s="43"/>
      <c r="X97" s="44"/>
      <c r="Y97" s="45"/>
      <c r="Z97" s="43"/>
      <c r="AA97" s="43"/>
    </row>
    <row r="98" spans="2:27" ht="13.5" customHeight="1" x14ac:dyDescent="0.15">
      <c r="B98" s="15">
        <v>0.66666666666666696</v>
      </c>
      <c r="C98" s="16" t="s">
        <v>6</v>
      </c>
      <c r="D98" s="17">
        <v>0.70833333333333304</v>
      </c>
      <c r="E98" s="28"/>
      <c r="F98" s="24"/>
      <c r="G98" s="24"/>
      <c r="H98" s="24"/>
      <c r="I98" s="24">
        <f t="shared" si="6"/>
        <v>0</v>
      </c>
      <c r="J98" s="24">
        <f t="shared" si="7"/>
        <v>0</v>
      </c>
      <c r="K98" s="24">
        <f t="shared" si="8"/>
        <v>0</v>
      </c>
      <c r="L98" s="26">
        <f t="shared" si="9"/>
        <v>0</v>
      </c>
      <c r="M98" s="60">
        <f t="shared" si="10"/>
        <v>0</v>
      </c>
      <c r="N98" s="43"/>
      <c r="O98" s="43"/>
      <c r="P98" s="43"/>
      <c r="Q98" s="44"/>
      <c r="R98" s="45"/>
      <c r="S98" s="43"/>
      <c r="T98" s="43"/>
      <c r="U98" s="43"/>
      <c r="V98" s="43"/>
      <c r="W98" s="43"/>
      <c r="X98" s="44"/>
      <c r="Y98" s="45"/>
      <c r="Z98" s="43"/>
      <c r="AA98" s="43"/>
    </row>
    <row r="99" spans="2:27" ht="13.5" customHeight="1" x14ac:dyDescent="0.15">
      <c r="B99" s="15">
        <v>0.70833333333333304</v>
      </c>
      <c r="C99" s="16" t="s">
        <v>6</v>
      </c>
      <c r="D99" s="17">
        <v>0.75</v>
      </c>
      <c r="E99" s="28"/>
      <c r="F99" s="24"/>
      <c r="G99" s="24"/>
      <c r="H99" s="24"/>
      <c r="I99" s="24">
        <f t="shared" si="6"/>
        <v>0</v>
      </c>
      <c r="J99" s="24">
        <f t="shared" si="7"/>
        <v>0</v>
      </c>
      <c r="K99" s="24">
        <f t="shared" si="8"/>
        <v>0</v>
      </c>
      <c r="L99" s="26">
        <f t="shared" si="9"/>
        <v>0</v>
      </c>
      <c r="M99" s="60">
        <f t="shared" si="10"/>
        <v>0</v>
      </c>
      <c r="N99" s="43"/>
      <c r="O99" s="43"/>
      <c r="P99" s="43"/>
      <c r="Q99" s="44"/>
      <c r="R99" s="45"/>
      <c r="S99" s="43"/>
      <c r="T99" s="43"/>
      <c r="U99" s="43"/>
      <c r="V99" s="43"/>
      <c r="W99" s="43"/>
      <c r="X99" s="44"/>
      <c r="Y99" s="45"/>
      <c r="Z99" s="43"/>
      <c r="AA99" s="43"/>
    </row>
    <row r="100" spans="2:27" ht="13.5" customHeight="1" thickBot="1" x14ac:dyDescent="0.2">
      <c r="B100" s="15">
        <v>0.75</v>
      </c>
      <c r="C100" s="16" t="s">
        <v>6</v>
      </c>
      <c r="D100" s="17">
        <v>0.79166666666666696</v>
      </c>
      <c r="E100" s="28"/>
      <c r="F100" s="24"/>
      <c r="G100" s="24"/>
      <c r="H100" s="24"/>
      <c r="I100" s="24">
        <f t="shared" si="6"/>
        <v>0</v>
      </c>
      <c r="J100" s="24">
        <f t="shared" si="7"/>
        <v>0</v>
      </c>
      <c r="K100" s="24">
        <f t="shared" si="8"/>
        <v>0</v>
      </c>
      <c r="L100" s="26">
        <f t="shared" si="9"/>
        <v>0</v>
      </c>
      <c r="M100" s="60">
        <f t="shared" si="10"/>
        <v>0</v>
      </c>
      <c r="N100" s="43"/>
      <c r="O100" s="43"/>
      <c r="P100" s="43"/>
      <c r="Q100" s="44"/>
      <c r="R100" s="45"/>
      <c r="S100" s="43"/>
      <c r="T100" s="43"/>
      <c r="U100" s="43"/>
      <c r="V100" s="43"/>
      <c r="W100" s="43"/>
      <c r="X100" s="44"/>
      <c r="Y100" s="45"/>
      <c r="Z100" s="43"/>
      <c r="AA100" s="43"/>
    </row>
    <row r="101" spans="2:27" ht="14.25" customHeight="1" thickTop="1" x14ac:dyDescent="0.15">
      <c r="B101" s="18"/>
      <c r="C101" s="19" t="s">
        <v>13</v>
      </c>
      <c r="D101" s="20"/>
      <c r="E101" s="29">
        <f t="shared" ref="E101:K101" si="11">SUM(E89:E100)</f>
        <v>0</v>
      </c>
      <c r="F101" s="5">
        <f t="shared" si="11"/>
        <v>0</v>
      </c>
      <c r="G101" s="5">
        <f t="shared" si="11"/>
        <v>0</v>
      </c>
      <c r="H101" s="5">
        <f t="shared" si="11"/>
        <v>0</v>
      </c>
      <c r="I101" s="5">
        <f t="shared" si="11"/>
        <v>0</v>
      </c>
      <c r="J101" s="5">
        <f t="shared" si="11"/>
        <v>0</v>
      </c>
      <c r="K101" s="5">
        <f t="shared" si="11"/>
        <v>0</v>
      </c>
      <c r="L101" s="51">
        <f t="shared" si="9"/>
        <v>0</v>
      </c>
      <c r="M101" s="61">
        <f t="shared" si="10"/>
        <v>0</v>
      </c>
      <c r="N101" s="7"/>
      <c r="O101" s="7"/>
      <c r="P101" s="7"/>
      <c r="Q101" s="45"/>
      <c r="R101" s="45"/>
      <c r="S101" s="7"/>
      <c r="T101" s="7"/>
      <c r="U101" s="7"/>
      <c r="V101" s="7"/>
      <c r="W101" s="7"/>
      <c r="X101" s="46"/>
      <c r="Y101" s="47"/>
      <c r="Z101" s="7"/>
      <c r="AA101" s="7"/>
    </row>
    <row r="103" spans="2:27" ht="13.5" customHeight="1" x14ac:dyDescent="0.15">
      <c r="B103" s="1"/>
      <c r="C103" s="2"/>
      <c r="D103" s="30" t="s">
        <v>0</v>
      </c>
      <c r="E103" s="52"/>
      <c r="F103" s="53"/>
      <c r="G103" s="53"/>
      <c r="H103" s="53"/>
      <c r="I103" s="53"/>
      <c r="J103" s="53"/>
      <c r="K103" s="53"/>
      <c r="L103" s="53"/>
      <c r="M103" s="54"/>
      <c r="N103" s="55"/>
      <c r="O103" s="55"/>
      <c r="P103" s="55"/>
      <c r="Q103" s="55"/>
      <c r="R103" s="55"/>
      <c r="S103" s="55"/>
      <c r="T103" s="55"/>
      <c r="U103" s="244"/>
      <c r="V103" s="244"/>
      <c r="W103" s="244"/>
      <c r="X103" s="244"/>
      <c r="Y103" s="244"/>
      <c r="Z103" s="244"/>
      <c r="AA103" s="244"/>
    </row>
    <row r="104" spans="2:27" ht="48" x14ac:dyDescent="0.15">
      <c r="B104" s="3" t="s">
        <v>1</v>
      </c>
      <c r="C104" s="4"/>
      <c r="D104" s="31" t="s">
        <v>2</v>
      </c>
      <c r="E104" s="40" t="s">
        <v>18</v>
      </c>
      <c r="F104" s="11" t="s">
        <v>19</v>
      </c>
      <c r="G104" s="11" t="s">
        <v>20</v>
      </c>
      <c r="H104" s="11" t="s">
        <v>10</v>
      </c>
      <c r="I104" s="11" t="s">
        <v>21</v>
      </c>
      <c r="J104" s="11" t="s">
        <v>22</v>
      </c>
      <c r="K104" s="11" t="s">
        <v>23</v>
      </c>
      <c r="L104" s="11" t="s">
        <v>24</v>
      </c>
      <c r="M104" s="58" t="s">
        <v>25</v>
      </c>
      <c r="N104" s="42"/>
      <c r="O104" s="42"/>
      <c r="P104" s="42"/>
      <c r="Q104" s="42"/>
      <c r="R104" s="42"/>
      <c r="S104" s="42"/>
      <c r="T104" s="57"/>
      <c r="U104" s="57"/>
      <c r="V104" s="57"/>
      <c r="W104" s="42"/>
      <c r="X104" s="42"/>
      <c r="Y104" s="42"/>
      <c r="Z104" s="57"/>
      <c r="AA104" s="57"/>
    </row>
    <row r="105" spans="2:27" ht="13.5" customHeight="1" x14ac:dyDescent="0.15">
      <c r="B105" s="12">
        <v>0.29166666666666669</v>
      </c>
      <c r="C105" s="13" t="s">
        <v>6</v>
      </c>
      <c r="D105" s="14">
        <v>0.33333333333333331</v>
      </c>
      <c r="E105" s="27"/>
      <c r="F105" s="23"/>
      <c r="G105" s="23"/>
      <c r="H105" s="23"/>
      <c r="I105" s="23">
        <f t="shared" ref="I105:I116" si="12">SUM(E105:F105)</f>
        <v>0</v>
      </c>
      <c r="J105" s="23">
        <f t="shared" ref="J105:J116" si="13">SUM(G105:H105)</f>
        <v>0</v>
      </c>
      <c r="K105" s="23">
        <f>SUM(I105,J105)</f>
        <v>0</v>
      </c>
      <c r="L105" s="25">
        <f t="shared" ref="L105:L117" si="14">IF(K105=0,0,ROUND(J105/K105*100,1))</f>
        <v>0</v>
      </c>
      <c r="M105" s="59">
        <f>IF(K105=0,0,ROUND(K105/K$117*100,1))</f>
        <v>0</v>
      </c>
      <c r="N105" s="43"/>
      <c r="O105" s="43"/>
      <c r="P105" s="43"/>
      <c r="Q105" s="44"/>
      <c r="R105" s="44"/>
      <c r="S105" s="43"/>
      <c r="T105" s="43"/>
      <c r="U105" s="43"/>
      <c r="V105" s="43"/>
      <c r="W105" s="43"/>
      <c r="X105" s="44"/>
      <c r="Y105" s="44"/>
      <c r="Z105" s="43"/>
      <c r="AA105" s="43"/>
    </row>
    <row r="106" spans="2:27" ht="13.5" customHeight="1" x14ac:dyDescent="0.15">
      <c r="B106" s="15">
        <v>0.33333333333333331</v>
      </c>
      <c r="C106" s="16" t="s">
        <v>6</v>
      </c>
      <c r="D106" s="17">
        <v>0.375</v>
      </c>
      <c r="E106" s="28"/>
      <c r="F106" s="24"/>
      <c r="G106" s="24"/>
      <c r="H106" s="24"/>
      <c r="I106" s="24">
        <f t="shared" si="12"/>
        <v>0</v>
      </c>
      <c r="J106" s="24">
        <f t="shared" si="13"/>
        <v>0</v>
      </c>
      <c r="K106" s="24">
        <f t="shared" ref="K106:K116" si="15">SUM(I106,J106)</f>
        <v>0</v>
      </c>
      <c r="L106" s="26">
        <f t="shared" si="14"/>
        <v>0</v>
      </c>
      <c r="M106" s="60">
        <f t="shared" ref="M106:M117" si="16">IF(K106=0,0,ROUND(K106/K$117*100,1))</f>
        <v>0</v>
      </c>
      <c r="N106" s="43"/>
      <c r="O106" s="43"/>
      <c r="P106" s="43"/>
      <c r="Q106" s="44"/>
      <c r="R106" s="45"/>
      <c r="S106" s="43"/>
      <c r="T106" s="43"/>
      <c r="U106" s="43"/>
      <c r="V106" s="43"/>
      <c r="W106" s="43"/>
      <c r="X106" s="44"/>
      <c r="Y106" s="45"/>
      <c r="Z106" s="43"/>
      <c r="AA106" s="43"/>
    </row>
    <row r="107" spans="2:27" ht="13.5" customHeight="1" x14ac:dyDescent="0.15">
      <c r="B107" s="15">
        <v>0.375</v>
      </c>
      <c r="C107" s="16" t="s">
        <v>6</v>
      </c>
      <c r="D107" s="17">
        <v>0.41666666666666702</v>
      </c>
      <c r="E107" s="28"/>
      <c r="F107" s="24"/>
      <c r="G107" s="24"/>
      <c r="H107" s="24"/>
      <c r="I107" s="24">
        <f t="shared" si="12"/>
        <v>0</v>
      </c>
      <c r="J107" s="24">
        <f t="shared" si="13"/>
        <v>0</v>
      </c>
      <c r="K107" s="24">
        <f t="shared" si="15"/>
        <v>0</v>
      </c>
      <c r="L107" s="26">
        <f t="shared" si="14"/>
        <v>0</v>
      </c>
      <c r="M107" s="60">
        <f t="shared" si="16"/>
        <v>0</v>
      </c>
      <c r="N107" s="43"/>
      <c r="O107" s="43"/>
      <c r="P107" s="43"/>
      <c r="Q107" s="44"/>
      <c r="R107" s="45"/>
      <c r="S107" s="43"/>
      <c r="T107" s="43"/>
      <c r="U107" s="43"/>
      <c r="V107" s="43"/>
      <c r="W107" s="43"/>
      <c r="X107" s="44"/>
      <c r="Y107" s="45"/>
      <c r="Z107" s="43"/>
      <c r="AA107" s="43"/>
    </row>
    <row r="108" spans="2:27" ht="13.5" customHeight="1" x14ac:dyDescent="0.15">
      <c r="B108" s="15">
        <v>0.41666666666666702</v>
      </c>
      <c r="C108" s="16" t="s">
        <v>6</v>
      </c>
      <c r="D108" s="17">
        <v>0.45833333333333298</v>
      </c>
      <c r="E108" s="28"/>
      <c r="F108" s="24"/>
      <c r="G108" s="24"/>
      <c r="H108" s="24"/>
      <c r="I108" s="24">
        <f t="shared" si="12"/>
        <v>0</v>
      </c>
      <c r="J108" s="24">
        <f t="shared" si="13"/>
        <v>0</v>
      </c>
      <c r="K108" s="24">
        <f t="shared" si="15"/>
        <v>0</v>
      </c>
      <c r="L108" s="26">
        <f t="shared" si="14"/>
        <v>0</v>
      </c>
      <c r="M108" s="60">
        <f t="shared" si="16"/>
        <v>0</v>
      </c>
      <c r="N108" s="43"/>
      <c r="O108" s="43"/>
      <c r="P108" s="43"/>
      <c r="Q108" s="44"/>
      <c r="R108" s="45"/>
      <c r="S108" s="43"/>
      <c r="T108" s="43"/>
      <c r="U108" s="43"/>
      <c r="V108" s="43"/>
      <c r="W108" s="43"/>
      <c r="X108" s="44"/>
      <c r="Y108" s="45"/>
      <c r="Z108" s="43"/>
      <c r="AA108" s="43"/>
    </row>
    <row r="109" spans="2:27" ht="13.5" customHeight="1" x14ac:dyDescent="0.15">
      <c r="B109" s="15">
        <v>0.45833333333333398</v>
      </c>
      <c r="C109" s="16" t="s">
        <v>6</v>
      </c>
      <c r="D109" s="17">
        <v>0.5</v>
      </c>
      <c r="E109" s="28"/>
      <c r="F109" s="24"/>
      <c r="G109" s="24"/>
      <c r="H109" s="24"/>
      <c r="I109" s="24">
        <f t="shared" si="12"/>
        <v>0</v>
      </c>
      <c r="J109" s="24">
        <f t="shared" si="13"/>
        <v>0</v>
      </c>
      <c r="K109" s="24">
        <f t="shared" si="15"/>
        <v>0</v>
      </c>
      <c r="L109" s="26">
        <f t="shared" si="14"/>
        <v>0</v>
      </c>
      <c r="M109" s="60">
        <f t="shared" si="16"/>
        <v>0</v>
      </c>
      <c r="N109" s="43"/>
      <c r="O109" s="43"/>
      <c r="P109" s="43"/>
      <c r="Q109" s="44"/>
      <c r="R109" s="45"/>
      <c r="S109" s="43"/>
      <c r="T109" s="43"/>
      <c r="U109" s="43"/>
      <c r="V109" s="43"/>
      <c r="W109" s="43"/>
      <c r="X109" s="44"/>
      <c r="Y109" s="45"/>
      <c r="Z109" s="43"/>
      <c r="AA109" s="43"/>
    </row>
    <row r="110" spans="2:27" ht="13.5" customHeight="1" x14ac:dyDescent="0.15">
      <c r="B110" s="15">
        <v>0.5</v>
      </c>
      <c r="C110" s="16" t="s">
        <v>6</v>
      </c>
      <c r="D110" s="17">
        <v>0.54166666666666596</v>
      </c>
      <c r="E110" s="28"/>
      <c r="F110" s="24"/>
      <c r="G110" s="24"/>
      <c r="H110" s="24"/>
      <c r="I110" s="24">
        <f t="shared" si="12"/>
        <v>0</v>
      </c>
      <c r="J110" s="24">
        <f t="shared" si="13"/>
        <v>0</v>
      </c>
      <c r="K110" s="24">
        <f t="shared" si="15"/>
        <v>0</v>
      </c>
      <c r="L110" s="26">
        <f t="shared" si="14"/>
        <v>0</v>
      </c>
      <c r="M110" s="60">
        <f t="shared" si="16"/>
        <v>0</v>
      </c>
      <c r="N110" s="43"/>
      <c r="O110" s="43"/>
      <c r="P110" s="43"/>
      <c r="Q110" s="44"/>
      <c r="R110" s="45"/>
      <c r="S110" s="43"/>
      <c r="T110" s="43"/>
      <c r="U110" s="43"/>
      <c r="V110" s="43"/>
      <c r="W110" s="43"/>
      <c r="X110" s="44"/>
      <c r="Y110" s="45"/>
      <c r="Z110" s="43"/>
      <c r="AA110" s="43"/>
    </row>
    <row r="111" spans="2:27" ht="13.5" customHeight="1" x14ac:dyDescent="0.15">
      <c r="B111" s="15">
        <v>0.54166666666666696</v>
      </c>
      <c r="C111" s="16" t="s">
        <v>6</v>
      </c>
      <c r="D111" s="17">
        <v>0.58333333333333304</v>
      </c>
      <c r="E111" s="28"/>
      <c r="F111" s="24"/>
      <c r="G111" s="24"/>
      <c r="H111" s="24"/>
      <c r="I111" s="24">
        <f t="shared" si="12"/>
        <v>0</v>
      </c>
      <c r="J111" s="24">
        <f t="shared" si="13"/>
        <v>0</v>
      </c>
      <c r="K111" s="24">
        <f t="shared" si="15"/>
        <v>0</v>
      </c>
      <c r="L111" s="26">
        <f t="shared" si="14"/>
        <v>0</v>
      </c>
      <c r="M111" s="60">
        <f t="shared" si="16"/>
        <v>0</v>
      </c>
      <c r="N111" s="43"/>
      <c r="O111" s="43"/>
      <c r="P111" s="43"/>
      <c r="Q111" s="44"/>
      <c r="R111" s="45"/>
      <c r="S111" s="43"/>
      <c r="T111" s="43"/>
      <c r="U111" s="43"/>
      <c r="V111" s="43"/>
      <c r="W111" s="43"/>
      <c r="X111" s="44"/>
      <c r="Y111" s="45"/>
      <c r="Z111" s="43"/>
      <c r="AA111" s="43"/>
    </row>
    <row r="112" spans="2:27" ht="13.5" customHeight="1" x14ac:dyDescent="0.15">
      <c r="B112" s="15">
        <v>0.58333333333333304</v>
      </c>
      <c r="C112" s="16" t="s">
        <v>6</v>
      </c>
      <c r="D112" s="17">
        <v>0.625</v>
      </c>
      <c r="E112" s="28"/>
      <c r="F112" s="24"/>
      <c r="G112" s="24"/>
      <c r="H112" s="24"/>
      <c r="I112" s="24">
        <f t="shared" si="12"/>
        <v>0</v>
      </c>
      <c r="J112" s="24">
        <f t="shared" si="13"/>
        <v>0</v>
      </c>
      <c r="K112" s="24">
        <f t="shared" si="15"/>
        <v>0</v>
      </c>
      <c r="L112" s="26">
        <f t="shared" si="14"/>
        <v>0</v>
      </c>
      <c r="M112" s="60">
        <f t="shared" si="16"/>
        <v>0</v>
      </c>
      <c r="N112" s="43"/>
      <c r="O112" s="43"/>
      <c r="P112" s="43"/>
      <c r="Q112" s="44"/>
      <c r="R112" s="45"/>
      <c r="S112" s="43"/>
      <c r="T112" s="43"/>
      <c r="U112" s="43"/>
      <c r="V112" s="43"/>
      <c r="W112" s="43"/>
      <c r="X112" s="44"/>
      <c r="Y112" s="45"/>
      <c r="Z112" s="43"/>
      <c r="AA112" s="43"/>
    </row>
    <row r="113" spans="2:27" ht="13.5" customHeight="1" x14ac:dyDescent="0.15">
      <c r="B113" s="15">
        <v>0.625</v>
      </c>
      <c r="C113" s="16" t="s">
        <v>6</v>
      </c>
      <c r="D113" s="17">
        <v>0.66666666666666596</v>
      </c>
      <c r="E113" s="28"/>
      <c r="F113" s="24"/>
      <c r="G113" s="24"/>
      <c r="H113" s="24"/>
      <c r="I113" s="24">
        <f t="shared" si="12"/>
        <v>0</v>
      </c>
      <c r="J113" s="24">
        <f t="shared" si="13"/>
        <v>0</v>
      </c>
      <c r="K113" s="24">
        <f t="shared" si="15"/>
        <v>0</v>
      </c>
      <c r="L113" s="26">
        <f t="shared" si="14"/>
        <v>0</v>
      </c>
      <c r="M113" s="60">
        <f t="shared" si="16"/>
        <v>0</v>
      </c>
      <c r="N113" s="43"/>
      <c r="O113" s="43"/>
      <c r="P113" s="43"/>
      <c r="Q113" s="44"/>
      <c r="R113" s="45"/>
      <c r="S113" s="43"/>
      <c r="T113" s="43"/>
      <c r="U113" s="43"/>
      <c r="V113" s="43"/>
      <c r="W113" s="43"/>
      <c r="X113" s="44"/>
      <c r="Y113" s="45"/>
      <c r="Z113" s="43"/>
      <c r="AA113" s="43"/>
    </row>
    <row r="114" spans="2:27" ht="13.5" customHeight="1" x14ac:dyDescent="0.15">
      <c r="B114" s="15">
        <v>0.66666666666666696</v>
      </c>
      <c r="C114" s="16" t="s">
        <v>6</v>
      </c>
      <c r="D114" s="17">
        <v>0.70833333333333304</v>
      </c>
      <c r="E114" s="28"/>
      <c r="F114" s="24"/>
      <c r="G114" s="24"/>
      <c r="H114" s="24"/>
      <c r="I114" s="24">
        <f t="shared" si="12"/>
        <v>0</v>
      </c>
      <c r="J114" s="24">
        <f t="shared" si="13"/>
        <v>0</v>
      </c>
      <c r="K114" s="24">
        <f t="shared" si="15"/>
        <v>0</v>
      </c>
      <c r="L114" s="26">
        <f t="shared" si="14"/>
        <v>0</v>
      </c>
      <c r="M114" s="60">
        <f t="shared" si="16"/>
        <v>0</v>
      </c>
      <c r="N114" s="43"/>
      <c r="O114" s="43"/>
      <c r="P114" s="43"/>
      <c r="Q114" s="44"/>
      <c r="R114" s="45"/>
      <c r="S114" s="43"/>
      <c r="T114" s="43"/>
      <c r="U114" s="43"/>
      <c r="V114" s="43"/>
      <c r="W114" s="43"/>
      <c r="X114" s="44"/>
      <c r="Y114" s="45"/>
      <c r="Z114" s="43"/>
      <c r="AA114" s="43"/>
    </row>
    <row r="115" spans="2:27" ht="13.5" customHeight="1" x14ac:dyDescent="0.15">
      <c r="B115" s="15">
        <v>0.70833333333333304</v>
      </c>
      <c r="C115" s="16" t="s">
        <v>6</v>
      </c>
      <c r="D115" s="17">
        <v>0.75</v>
      </c>
      <c r="E115" s="28"/>
      <c r="F115" s="24"/>
      <c r="G115" s="24"/>
      <c r="H115" s="24"/>
      <c r="I115" s="24">
        <f t="shared" si="12"/>
        <v>0</v>
      </c>
      <c r="J115" s="24">
        <f t="shared" si="13"/>
        <v>0</v>
      </c>
      <c r="K115" s="24">
        <f t="shared" si="15"/>
        <v>0</v>
      </c>
      <c r="L115" s="26">
        <f t="shared" si="14"/>
        <v>0</v>
      </c>
      <c r="M115" s="60">
        <f t="shared" si="16"/>
        <v>0</v>
      </c>
      <c r="N115" s="43"/>
      <c r="O115" s="43"/>
      <c r="P115" s="43"/>
      <c r="Q115" s="44"/>
      <c r="R115" s="45"/>
      <c r="S115" s="43"/>
      <c r="T115" s="43"/>
      <c r="U115" s="43"/>
      <c r="V115" s="43"/>
      <c r="W115" s="43"/>
      <c r="X115" s="44"/>
      <c r="Y115" s="45"/>
      <c r="Z115" s="43"/>
      <c r="AA115" s="43"/>
    </row>
    <row r="116" spans="2:27" ht="13.5" customHeight="1" thickBot="1" x14ac:dyDescent="0.2">
      <c r="B116" s="15">
        <v>0.75</v>
      </c>
      <c r="C116" s="16" t="s">
        <v>6</v>
      </c>
      <c r="D116" s="17">
        <v>0.79166666666666696</v>
      </c>
      <c r="E116" s="28"/>
      <c r="F116" s="24"/>
      <c r="G116" s="24"/>
      <c r="H116" s="24"/>
      <c r="I116" s="24">
        <f t="shared" si="12"/>
        <v>0</v>
      </c>
      <c r="J116" s="24">
        <f t="shared" si="13"/>
        <v>0</v>
      </c>
      <c r="K116" s="24">
        <f t="shared" si="15"/>
        <v>0</v>
      </c>
      <c r="L116" s="26">
        <f t="shared" si="14"/>
        <v>0</v>
      </c>
      <c r="M116" s="60">
        <f t="shared" si="16"/>
        <v>0</v>
      </c>
      <c r="N116" s="43"/>
      <c r="O116" s="43"/>
      <c r="P116" s="43"/>
      <c r="Q116" s="44"/>
      <c r="R116" s="45"/>
      <c r="S116" s="43"/>
      <c r="T116" s="43"/>
      <c r="U116" s="43"/>
      <c r="V116" s="43"/>
      <c r="W116" s="43"/>
      <c r="X116" s="44"/>
      <c r="Y116" s="45"/>
      <c r="Z116" s="43"/>
      <c r="AA116" s="43"/>
    </row>
    <row r="117" spans="2:27" ht="14.25" customHeight="1" thickTop="1" x14ac:dyDescent="0.15">
      <c r="B117" s="18"/>
      <c r="C117" s="19" t="s">
        <v>13</v>
      </c>
      <c r="D117" s="20"/>
      <c r="E117" s="29">
        <f t="shared" ref="E117:K117" si="17">SUM(E105:E116)</f>
        <v>0</v>
      </c>
      <c r="F117" s="5">
        <f t="shared" si="17"/>
        <v>0</v>
      </c>
      <c r="G117" s="5">
        <f t="shared" si="17"/>
        <v>0</v>
      </c>
      <c r="H117" s="5">
        <f t="shared" si="17"/>
        <v>0</v>
      </c>
      <c r="I117" s="5">
        <f t="shared" si="17"/>
        <v>0</v>
      </c>
      <c r="J117" s="5">
        <f t="shared" si="17"/>
        <v>0</v>
      </c>
      <c r="K117" s="5">
        <f t="shared" si="17"/>
        <v>0</v>
      </c>
      <c r="L117" s="51">
        <f t="shared" si="14"/>
        <v>0</v>
      </c>
      <c r="M117" s="61">
        <f t="shared" si="16"/>
        <v>0</v>
      </c>
      <c r="N117" s="7"/>
      <c r="O117" s="7"/>
      <c r="P117" s="7"/>
      <c r="Q117" s="45"/>
      <c r="R117" s="45"/>
      <c r="S117" s="7"/>
      <c r="T117" s="7"/>
      <c r="U117" s="7"/>
      <c r="V117" s="7"/>
      <c r="W117" s="7"/>
      <c r="X117" s="46"/>
      <c r="Y117" s="47"/>
      <c r="Z117" s="7"/>
      <c r="AA117" s="7"/>
    </row>
    <row r="119" spans="2:27" ht="13.5" customHeight="1" x14ac:dyDescent="0.15">
      <c r="B119" s="1"/>
      <c r="C119" s="2"/>
      <c r="D119" s="30" t="s">
        <v>0</v>
      </c>
      <c r="E119" s="52"/>
      <c r="F119" s="53"/>
      <c r="G119" s="53"/>
      <c r="H119" s="53"/>
      <c r="I119" s="53"/>
      <c r="J119" s="53"/>
      <c r="K119" s="53"/>
      <c r="L119" s="53"/>
      <c r="M119" s="54"/>
      <c r="N119" s="55"/>
      <c r="O119" s="55"/>
      <c r="P119" s="55"/>
      <c r="Q119" s="55"/>
      <c r="R119" s="55"/>
      <c r="S119" s="55"/>
      <c r="T119" s="55"/>
      <c r="U119" s="244"/>
      <c r="V119" s="244"/>
      <c r="W119" s="244"/>
      <c r="X119" s="244"/>
      <c r="Y119" s="244"/>
      <c r="Z119" s="244"/>
      <c r="AA119" s="244"/>
    </row>
    <row r="120" spans="2:27" ht="48" x14ac:dyDescent="0.15">
      <c r="B120" s="3" t="s">
        <v>1</v>
      </c>
      <c r="C120" s="4"/>
      <c r="D120" s="31" t="s">
        <v>2</v>
      </c>
      <c r="E120" s="40" t="s">
        <v>18</v>
      </c>
      <c r="F120" s="11" t="s">
        <v>19</v>
      </c>
      <c r="G120" s="11" t="s">
        <v>20</v>
      </c>
      <c r="H120" s="11" t="s">
        <v>10</v>
      </c>
      <c r="I120" s="11" t="s">
        <v>21</v>
      </c>
      <c r="J120" s="11" t="s">
        <v>22</v>
      </c>
      <c r="K120" s="11" t="s">
        <v>23</v>
      </c>
      <c r="L120" s="11" t="s">
        <v>24</v>
      </c>
      <c r="M120" s="58" t="s">
        <v>25</v>
      </c>
      <c r="N120" s="42"/>
      <c r="O120" s="42"/>
      <c r="P120" s="42"/>
      <c r="Q120" s="42"/>
      <c r="R120" s="42"/>
      <c r="S120" s="42"/>
      <c r="T120" s="57"/>
      <c r="U120" s="57"/>
      <c r="V120" s="57"/>
      <c r="W120" s="42"/>
      <c r="X120" s="42"/>
      <c r="Y120" s="42"/>
      <c r="Z120" s="57"/>
      <c r="AA120" s="57"/>
    </row>
    <row r="121" spans="2:27" ht="13.5" customHeight="1" x14ac:dyDescent="0.15">
      <c r="B121" s="12">
        <v>0.29166666666666669</v>
      </c>
      <c r="C121" s="13" t="s">
        <v>6</v>
      </c>
      <c r="D121" s="14">
        <v>0.33333333333333331</v>
      </c>
      <c r="E121" s="27"/>
      <c r="F121" s="23"/>
      <c r="G121" s="23"/>
      <c r="H121" s="23"/>
      <c r="I121" s="23">
        <f t="shared" ref="I121:I132" si="18">SUM(E121:F121)</f>
        <v>0</v>
      </c>
      <c r="J121" s="23">
        <f t="shared" ref="J121:J132" si="19">SUM(G121:H121)</f>
        <v>0</v>
      </c>
      <c r="K121" s="23">
        <f>SUM(I121,J121)</f>
        <v>0</v>
      </c>
      <c r="L121" s="25">
        <f t="shared" ref="L121:L133" si="20">IF(K121=0,0,ROUND(J121/K121*100,1))</f>
        <v>0</v>
      </c>
      <c r="M121" s="59">
        <f>IF(K121=0,0,ROUND(K121/K$133*100,1))</f>
        <v>0</v>
      </c>
      <c r="N121" s="43"/>
      <c r="O121" s="43"/>
      <c r="P121" s="43"/>
      <c r="Q121" s="44"/>
      <c r="R121" s="44"/>
      <c r="S121" s="43"/>
      <c r="T121" s="43"/>
      <c r="U121" s="43"/>
      <c r="V121" s="43"/>
      <c r="W121" s="43"/>
      <c r="X121" s="44"/>
      <c r="Y121" s="44"/>
      <c r="Z121" s="43"/>
      <c r="AA121" s="43"/>
    </row>
    <row r="122" spans="2:27" ht="13.5" customHeight="1" x14ac:dyDescent="0.15">
      <c r="B122" s="15">
        <v>0.33333333333333331</v>
      </c>
      <c r="C122" s="16" t="s">
        <v>6</v>
      </c>
      <c r="D122" s="17">
        <v>0.375</v>
      </c>
      <c r="E122" s="28"/>
      <c r="F122" s="24"/>
      <c r="G122" s="24"/>
      <c r="H122" s="24"/>
      <c r="I122" s="24">
        <f t="shared" si="18"/>
        <v>0</v>
      </c>
      <c r="J122" s="24">
        <f t="shared" si="19"/>
        <v>0</v>
      </c>
      <c r="K122" s="24">
        <f t="shared" ref="K122:K132" si="21">SUM(I122,J122)</f>
        <v>0</v>
      </c>
      <c r="L122" s="26">
        <f t="shared" si="20"/>
        <v>0</v>
      </c>
      <c r="M122" s="60">
        <f t="shared" ref="M122:M133" si="22">IF(K122=0,0,ROUND(K122/K$133*100,1))</f>
        <v>0</v>
      </c>
      <c r="N122" s="43"/>
      <c r="O122" s="43"/>
      <c r="P122" s="43"/>
      <c r="Q122" s="44"/>
      <c r="R122" s="45"/>
      <c r="S122" s="43"/>
      <c r="T122" s="43"/>
      <c r="U122" s="43"/>
      <c r="V122" s="43"/>
      <c r="W122" s="43"/>
      <c r="X122" s="44"/>
      <c r="Y122" s="45"/>
      <c r="Z122" s="43"/>
      <c r="AA122" s="43"/>
    </row>
    <row r="123" spans="2:27" ht="13.5" customHeight="1" x14ac:dyDescent="0.15">
      <c r="B123" s="15">
        <v>0.375</v>
      </c>
      <c r="C123" s="16" t="s">
        <v>6</v>
      </c>
      <c r="D123" s="17">
        <v>0.41666666666666702</v>
      </c>
      <c r="E123" s="28"/>
      <c r="F123" s="24"/>
      <c r="G123" s="24"/>
      <c r="H123" s="24"/>
      <c r="I123" s="24">
        <f t="shared" si="18"/>
        <v>0</v>
      </c>
      <c r="J123" s="24">
        <f t="shared" si="19"/>
        <v>0</v>
      </c>
      <c r="K123" s="24">
        <f t="shared" si="21"/>
        <v>0</v>
      </c>
      <c r="L123" s="26">
        <f t="shared" si="20"/>
        <v>0</v>
      </c>
      <c r="M123" s="60">
        <f t="shared" si="22"/>
        <v>0</v>
      </c>
      <c r="N123" s="43"/>
      <c r="O123" s="43"/>
      <c r="P123" s="43"/>
      <c r="Q123" s="44"/>
      <c r="R123" s="45"/>
      <c r="S123" s="43"/>
      <c r="T123" s="43"/>
      <c r="U123" s="43"/>
      <c r="V123" s="43"/>
      <c r="W123" s="43"/>
      <c r="X123" s="44"/>
      <c r="Y123" s="45"/>
      <c r="Z123" s="43"/>
      <c r="AA123" s="43"/>
    </row>
    <row r="124" spans="2:27" ht="13.5" customHeight="1" x14ac:dyDescent="0.15">
      <c r="B124" s="15">
        <v>0.41666666666666702</v>
      </c>
      <c r="C124" s="16" t="s">
        <v>6</v>
      </c>
      <c r="D124" s="17">
        <v>0.45833333333333298</v>
      </c>
      <c r="E124" s="28"/>
      <c r="F124" s="24"/>
      <c r="G124" s="24"/>
      <c r="H124" s="24"/>
      <c r="I124" s="24">
        <f t="shared" si="18"/>
        <v>0</v>
      </c>
      <c r="J124" s="24">
        <f t="shared" si="19"/>
        <v>0</v>
      </c>
      <c r="K124" s="24">
        <f t="shared" si="21"/>
        <v>0</v>
      </c>
      <c r="L124" s="26">
        <f t="shared" si="20"/>
        <v>0</v>
      </c>
      <c r="M124" s="60">
        <f t="shared" si="22"/>
        <v>0</v>
      </c>
      <c r="N124" s="43"/>
      <c r="O124" s="43"/>
      <c r="P124" s="43"/>
      <c r="Q124" s="44"/>
      <c r="R124" s="45"/>
      <c r="S124" s="43"/>
      <c r="T124" s="43"/>
      <c r="U124" s="43"/>
      <c r="V124" s="43"/>
      <c r="W124" s="43"/>
      <c r="X124" s="44"/>
      <c r="Y124" s="45"/>
      <c r="Z124" s="43"/>
      <c r="AA124" s="43"/>
    </row>
    <row r="125" spans="2:27" ht="13.5" customHeight="1" x14ac:dyDescent="0.15">
      <c r="B125" s="15">
        <v>0.45833333333333398</v>
      </c>
      <c r="C125" s="16" t="s">
        <v>6</v>
      </c>
      <c r="D125" s="17">
        <v>0.5</v>
      </c>
      <c r="E125" s="28"/>
      <c r="F125" s="24"/>
      <c r="G125" s="24"/>
      <c r="H125" s="24"/>
      <c r="I125" s="24">
        <f t="shared" si="18"/>
        <v>0</v>
      </c>
      <c r="J125" s="24">
        <f t="shared" si="19"/>
        <v>0</v>
      </c>
      <c r="K125" s="24">
        <f t="shared" si="21"/>
        <v>0</v>
      </c>
      <c r="L125" s="26">
        <f t="shared" si="20"/>
        <v>0</v>
      </c>
      <c r="M125" s="60">
        <f t="shared" si="22"/>
        <v>0</v>
      </c>
      <c r="N125" s="43"/>
      <c r="O125" s="43"/>
      <c r="P125" s="43"/>
      <c r="Q125" s="44"/>
      <c r="R125" s="45"/>
      <c r="S125" s="43"/>
      <c r="T125" s="43"/>
      <c r="U125" s="43"/>
      <c r="V125" s="43"/>
      <c r="W125" s="43"/>
      <c r="X125" s="44"/>
      <c r="Y125" s="45"/>
      <c r="Z125" s="43"/>
      <c r="AA125" s="43"/>
    </row>
    <row r="126" spans="2:27" ht="13.5" customHeight="1" x14ac:dyDescent="0.15">
      <c r="B126" s="15">
        <v>0.5</v>
      </c>
      <c r="C126" s="16" t="s">
        <v>6</v>
      </c>
      <c r="D126" s="17">
        <v>0.54166666666666596</v>
      </c>
      <c r="E126" s="28"/>
      <c r="F126" s="24"/>
      <c r="G126" s="24"/>
      <c r="H126" s="24"/>
      <c r="I126" s="24">
        <f t="shared" si="18"/>
        <v>0</v>
      </c>
      <c r="J126" s="24">
        <f t="shared" si="19"/>
        <v>0</v>
      </c>
      <c r="K126" s="24">
        <f t="shared" si="21"/>
        <v>0</v>
      </c>
      <c r="L126" s="26">
        <f t="shared" si="20"/>
        <v>0</v>
      </c>
      <c r="M126" s="60">
        <f t="shared" si="22"/>
        <v>0</v>
      </c>
      <c r="N126" s="43"/>
      <c r="O126" s="43"/>
      <c r="P126" s="43"/>
      <c r="Q126" s="44"/>
      <c r="R126" s="45"/>
      <c r="S126" s="43"/>
      <c r="T126" s="43"/>
      <c r="U126" s="43"/>
      <c r="V126" s="43"/>
      <c r="W126" s="43"/>
      <c r="X126" s="44"/>
      <c r="Y126" s="45"/>
      <c r="Z126" s="43"/>
      <c r="AA126" s="43"/>
    </row>
    <row r="127" spans="2:27" ht="13.5" customHeight="1" x14ac:dyDescent="0.15">
      <c r="B127" s="15">
        <v>0.54166666666666696</v>
      </c>
      <c r="C127" s="16" t="s">
        <v>6</v>
      </c>
      <c r="D127" s="17">
        <v>0.58333333333333304</v>
      </c>
      <c r="E127" s="28"/>
      <c r="F127" s="24"/>
      <c r="G127" s="24"/>
      <c r="H127" s="24"/>
      <c r="I127" s="24">
        <f t="shared" si="18"/>
        <v>0</v>
      </c>
      <c r="J127" s="24">
        <f t="shared" si="19"/>
        <v>0</v>
      </c>
      <c r="K127" s="24">
        <f t="shared" si="21"/>
        <v>0</v>
      </c>
      <c r="L127" s="26">
        <f t="shared" si="20"/>
        <v>0</v>
      </c>
      <c r="M127" s="60">
        <f t="shared" si="22"/>
        <v>0</v>
      </c>
      <c r="N127" s="43"/>
      <c r="O127" s="43"/>
      <c r="P127" s="43"/>
      <c r="Q127" s="44"/>
      <c r="R127" s="45"/>
      <c r="S127" s="43"/>
      <c r="T127" s="43"/>
      <c r="U127" s="43"/>
      <c r="V127" s="43"/>
      <c r="W127" s="43"/>
      <c r="X127" s="44"/>
      <c r="Y127" s="45"/>
      <c r="Z127" s="43"/>
      <c r="AA127" s="43"/>
    </row>
    <row r="128" spans="2:27" ht="13.5" customHeight="1" x14ac:dyDescent="0.15">
      <c r="B128" s="15">
        <v>0.58333333333333304</v>
      </c>
      <c r="C128" s="16" t="s">
        <v>6</v>
      </c>
      <c r="D128" s="17">
        <v>0.625</v>
      </c>
      <c r="E128" s="28"/>
      <c r="F128" s="24"/>
      <c r="G128" s="24"/>
      <c r="H128" s="24"/>
      <c r="I128" s="24">
        <f t="shared" si="18"/>
        <v>0</v>
      </c>
      <c r="J128" s="24">
        <f t="shared" si="19"/>
        <v>0</v>
      </c>
      <c r="K128" s="24">
        <f t="shared" si="21"/>
        <v>0</v>
      </c>
      <c r="L128" s="26">
        <f t="shared" si="20"/>
        <v>0</v>
      </c>
      <c r="M128" s="60">
        <f t="shared" si="22"/>
        <v>0</v>
      </c>
      <c r="N128" s="43"/>
      <c r="O128" s="43"/>
      <c r="P128" s="43"/>
      <c r="Q128" s="44"/>
      <c r="R128" s="45"/>
      <c r="S128" s="43"/>
      <c r="T128" s="43"/>
      <c r="U128" s="43"/>
      <c r="V128" s="43"/>
      <c r="W128" s="43"/>
      <c r="X128" s="44"/>
      <c r="Y128" s="45"/>
      <c r="Z128" s="43"/>
      <c r="AA128" s="43"/>
    </row>
    <row r="129" spans="2:27" ht="13.5" customHeight="1" x14ac:dyDescent="0.15">
      <c r="B129" s="15">
        <v>0.625</v>
      </c>
      <c r="C129" s="16" t="s">
        <v>6</v>
      </c>
      <c r="D129" s="17">
        <v>0.66666666666666596</v>
      </c>
      <c r="E129" s="28"/>
      <c r="F129" s="24"/>
      <c r="G129" s="24"/>
      <c r="H129" s="24"/>
      <c r="I129" s="24">
        <f t="shared" si="18"/>
        <v>0</v>
      </c>
      <c r="J129" s="24">
        <f t="shared" si="19"/>
        <v>0</v>
      </c>
      <c r="K129" s="24">
        <f t="shared" si="21"/>
        <v>0</v>
      </c>
      <c r="L129" s="26">
        <f t="shared" si="20"/>
        <v>0</v>
      </c>
      <c r="M129" s="60">
        <f t="shared" si="22"/>
        <v>0</v>
      </c>
      <c r="N129" s="43"/>
      <c r="O129" s="43"/>
      <c r="P129" s="43"/>
      <c r="Q129" s="44"/>
      <c r="R129" s="45"/>
      <c r="S129" s="43"/>
      <c r="T129" s="43"/>
      <c r="U129" s="43"/>
      <c r="V129" s="43"/>
      <c r="W129" s="43"/>
      <c r="X129" s="44"/>
      <c r="Y129" s="45"/>
      <c r="Z129" s="43"/>
      <c r="AA129" s="43"/>
    </row>
    <row r="130" spans="2:27" ht="13.5" customHeight="1" x14ac:dyDescent="0.15">
      <c r="B130" s="15">
        <v>0.66666666666666696</v>
      </c>
      <c r="C130" s="16" t="s">
        <v>6</v>
      </c>
      <c r="D130" s="17">
        <v>0.70833333333333304</v>
      </c>
      <c r="E130" s="28"/>
      <c r="F130" s="24"/>
      <c r="G130" s="24"/>
      <c r="H130" s="24"/>
      <c r="I130" s="24">
        <f t="shared" si="18"/>
        <v>0</v>
      </c>
      <c r="J130" s="24">
        <f t="shared" si="19"/>
        <v>0</v>
      </c>
      <c r="K130" s="24">
        <f t="shared" si="21"/>
        <v>0</v>
      </c>
      <c r="L130" s="26">
        <f t="shared" si="20"/>
        <v>0</v>
      </c>
      <c r="M130" s="60">
        <f t="shared" si="22"/>
        <v>0</v>
      </c>
      <c r="N130" s="43"/>
      <c r="O130" s="43"/>
      <c r="P130" s="43"/>
      <c r="Q130" s="44"/>
      <c r="R130" s="45"/>
      <c r="S130" s="43"/>
      <c r="T130" s="43"/>
      <c r="U130" s="43"/>
      <c r="V130" s="43"/>
      <c r="W130" s="43"/>
      <c r="X130" s="44"/>
      <c r="Y130" s="45"/>
      <c r="Z130" s="43"/>
      <c r="AA130" s="43"/>
    </row>
    <row r="131" spans="2:27" ht="13.5" customHeight="1" x14ac:dyDescent="0.15">
      <c r="B131" s="15">
        <v>0.70833333333333304</v>
      </c>
      <c r="C131" s="16" t="s">
        <v>6</v>
      </c>
      <c r="D131" s="17">
        <v>0.75</v>
      </c>
      <c r="E131" s="28"/>
      <c r="F131" s="24"/>
      <c r="G131" s="24"/>
      <c r="H131" s="24"/>
      <c r="I131" s="24">
        <f t="shared" si="18"/>
        <v>0</v>
      </c>
      <c r="J131" s="24">
        <f t="shared" si="19"/>
        <v>0</v>
      </c>
      <c r="K131" s="24">
        <f t="shared" si="21"/>
        <v>0</v>
      </c>
      <c r="L131" s="26">
        <f t="shared" si="20"/>
        <v>0</v>
      </c>
      <c r="M131" s="60">
        <f t="shared" si="22"/>
        <v>0</v>
      </c>
      <c r="N131" s="43"/>
      <c r="O131" s="43"/>
      <c r="P131" s="43"/>
      <c r="Q131" s="44"/>
      <c r="R131" s="45"/>
      <c r="S131" s="43"/>
      <c r="T131" s="43"/>
      <c r="U131" s="43"/>
      <c r="V131" s="43"/>
      <c r="W131" s="43"/>
      <c r="X131" s="44"/>
      <c r="Y131" s="45"/>
      <c r="Z131" s="43"/>
      <c r="AA131" s="43"/>
    </row>
    <row r="132" spans="2:27" ht="13.5" customHeight="1" thickBot="1" x14ac:dyDescent="0.2">
      <c r="B132" s="15">
        <v>0.75</v>
      </c>
      <c r="C132" s="16" t="s">
        <v>6</v>
      </c>
      <c r="D132" s="17">
        <v>0.79166666666666696</v>
      </c>
      <c r="E132" s="28"/>
      <c r="F132" s="24"/>
      <c r="G132" s="24"/>
      <c r="H132" s="24"/>
      <c r="I132" s="24">
        <f t="shared" si="18"/>
        <v>0</v>
      </c>
      <c r="J132" s="24">
        <f t="shared" si="19"/>
        <v>0</v>
      </c>
      <c r="K132" s="24">
        <f t="shared" si="21"/>
        <v>0</v>
      </c>
      <c r="L132" s="26">
        <f t="shared" si="20"/>
        <v>0</v>
      </c>
      <c r="M132" s="60">
        <f t="shared" si="22"/>
        <v>0</v>
      </c>
      <c r="N132" s="43"/>
      <c r="O132" s="43"/>
      <c r="P132" s="43"/>
      <c r="Q132" s="44"/>
      <c r="R132" s="45"/>
      <c r="S132" s="43"/>
      <c r="T132" s="43"/>
      <c r="U132" s="43"/>
      <c r="V132" s="43"/>
      <c r="W132" s="43"/>
      <c r="X132" s="44"/>
      <c r="Y132" s="45"/>
      <c r="Z132" s="43"/>
      <c r="AA132" s="43"/>
    </row>
    <row r="133" spans="2:27" ht="14.25" customHeight="1" thickTop="1" x14ac:dyDescent="0.15">
      <c r="B133" s="18"/>
      <c r="C133" s="19" t="s">
        <v>13</v>
      </c>
      <c r="D133" s="20"/>
      <c r="E133" s="29">
        <f t="shared" ref="E133:K133" si="23">SUM(E121:E132)</f>
        <v>0</v>
      </c>
      <c r="F133" s="5">
        <f t="shared" si="23"/>
        <v>0</v>
      </c>
      <c r="G133" s="5">
        <f t="shared" si="23"/>
        <v>0</v>
      </c>
      <c r="H133" s="5">
        <f t="shared" si="23"/>
        <v>0</v>
      </c>
      <c r="I133" s="5">
        <f t="shared" si="23"/>
        <v>0</v>
      </c>
      <c r="J133" s="5">
        <f t="shared" si="23"/>
        <v>0</v>
      </c>
      <c r="K133" s="5">
        <f t="shared" si="23"/>
        <v>0</v>
      </c>
      <c r="L133" s="51">
        <f t="shared" si="20"/>
        <v>0</v>
      </c>
      <c r="M133" s="61">
        <f t="shared" si="22"/>
        <v>0</v>
      </c>
      <c r="N133" s="7"/>
      <c r="O133" s="7"/>
      <c r="P133" s="7"/>
      <c r="Q133" s="45"/>
      <c r="R133" s="45"/>
      <c r="S133" s="7"/>
      <c r="T133" s="7"/>
      <c r="U133" s="7"/>
      <c r="V133" s="7"/>
      <c r="W133" s="7"/>
      <c r="X133" s="46"/>
      <c r="Y133" s="47"/>
      <c r="Z133" s="7"/>
      <c r="AA133" s="7"/>
    </row>
  </sheetData>
  <mergeCells count="9">
    <mergeCell ref="U87:AA87"/>
    <mergeCell ref="U103:AA103"/>
    <mergeCell ref="U119:AA119"/>
    <mergeCell ref="J5:J13"/>
    <mergeCell ref="B43:I43"/>
    <mergeCell ref="J43:Q43"/>
    <mergeCell ref="B69:I69"/>
    <mergeCell ref="J69:Q69"/>
    <mergeCell ref="U71:AA71"/>
  </mergeCells>
  <phoneticPr fontId="1"/>
  <printOptions horizontalCentered="1" verticalCentered="1"/>
  <pageMargins left="0.70866141732283472" right="0.70866141732283472" top="0.70866141732283472" bottom="0.70866141732283472" header="0.31496062992125984" footer="0.31496062992125984"/>
  <pageSetup paperSize="9" orientation="portrait" horizontalDpi="1200" verticalDpi="12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L24"/>
  <sheetViews>
    <sheetView view="pageBreakPreview" zoomScale="70" zoomScaleNormal="100" zoomScaleSheetLayoutView="70" workbookViewId="0">
      <selection activeCell="D8" sqref="D8"/>
    </sheetView>
  </sheetViews>
  <sheetFormatPr defaultColWidth="8.875" defaultRowHeight="11.25" x14ac:dyDescent="0.15"/>
  <cols>
    <col min="1" max="1" width="2.25" style="68" customWidth="1"/>
    <col min="2" max="3" width="5.125" style="68" customWidth="1"/>
    <col min="4" max="12" width="10.25" style="68" customWidth="1"/>
    <col min="13" max="16384" width="8.875" style="68"/>
  </cols>
  <sheetData>
    <row r="2" spans="2:12" ht="14.25" x14ac:dyDescent="0.15">
      <c r="B2" s="70" t="s">
        <v>72</v>
      </c>
    </row>
    <row r="3" spans="2:12" ht="9" customHeight="1" x14ac:dyDescent="0.15"/>
    <row r="4" spans="2:12" x14ac:dyDescent="0.15">
      <c r="B4" s="68" t="s">
        <v>71</v>
      </c>
      <c r="D4" s="68" t="s">
        <v>70</v>
      </c>
    </row>
    <row r="5" spans="2:12" ht="9" customHeight="1" x14ac:dyDescent="0.15"/>
    <row r="6" spans="2:12" x14ac:dyDescent="0.15">
      <c r="B6" s="68" t="s">
        <v>69</v>
      </c>
      <c r="D6" s="68" t="s">
        <v>240</v>
      </c>
      <c r="G6" s="68" t="s">
        <v>68</v>
      </c>
      <c r="H6" s="68" t="s">
        <v>67</v>
      </c>
    </row>
    <row r="7" spans="2:12" ht="9" customHeight="1" x14ac:dyDescent="0.15"/>
    <row r="8" spans="2:12" x14ac:dyDescent="0.15">
      <c r="B8" s="68" t="s">
        <v>52</v>
      </c>
    </row>
    <row r="9" spans="2:12" ht="31.15" customHeight="1" x14ac:dyDescent="0.15">
      <c r="B9" s="175"/>
      <c r="C9" s="176"/>
      <c r="D9" s="176"/>
      <c r="E9" s="176"/>
      <c r="F9" s="176"/>
      <c r="G9" s="176"/>
      <c r="H9" s="176"/>
      <c r="I9" s="176"/>
      <c r="J9" s="176"/>
      <c r="K9" s="176"/>
      <c r="L9" s="177"/>
    </row>
    <row r="10" spans="2:12" ht="31.15" customHeight="1" x14ac:dyDescent="0.15">
      <c r="B10" s="173"/>
      <c r="C10" s="174"/>
      <c r="D10" s="174"/>
      <c r="E10" s="174"/>
      <c r="F10" s="174"/>
      <c r="G10" s="174"/>
      <c r="H10" s="174"/>
      <c r="I10" s="174"/>
      <c r="J10" s="174"/>
      <c r="K10" s="174"/>
      <c r="L10" s="178"/>
    </row>
    <row r="11" spans="2:12" ht="31.15" customHeight="1" x14ac:dyDescent="0.15">
      <c r="B11" s="173"/>
      <c r="C11" s="174"/>
      <c r="D11" s="174"/>
      <c r="E11" s="174"/>
      <c r="F11" s="174"/>
      <c r="G11" s="174"/>
      <c r="H11" s="174"/>
      <c r="I11" s="174"/>
      <c r="J11" s="174"/>
      <c r="K11" s="174"/>
      <c r="L11" s="178"/>
    </row>
    <row r="12" spans="2:12" ht="31.15" customHeight="1" x14ac:dyDescent="0.15">
      <c r="B12" s="173"/>
      <c r="C12" s="174"/>
      <c r="D12" s="174"/>
      <c r="E12" s="174"/>
      <c r="F12" s="174"/>
      <c r="G12" s="174"/>
      <c r="H12" s="174"/>
      <c r="I12" s="174"/>
      <c r="J12" s="174"/>
      <c r="K12" s="174"/>
      <c r="L12" s="178"/>
    </row>
    <row r="13" spans="2:12" ht="31.15" customHeight="1" x14ac:dyDescent="0.15">
      <c r="B13" s="173"/>
      <c r="C13" s="174"/>
      <c r="D13" s="174"/>
      <c r="E13" s="174"/>
      <c r="F13" s="174"/>
      <c r="G13" s="174"/>
      <c r="H13" s="174"/>
      <c r="I13" s="174"/>
      <c r="J13" s="174"/>
      <c r="K13" s="174"/>
      <c r="L13" s="178"/>
    </row>
    <row r="14" spans="2:12" ht="31.15" customHeight="1" x14ac:dyDescent="0.15">
      <c r="B14" s="173"/>
      <c r="C14" s="174"/>
      <c r="D14" s="174"/>
      <c r="E14" s="174"/>
      <c r="F14" s="174"/>
      <c r="G14" s="174"/>
      <c r="H14" s="174"/>
      <c r="I14" s="174"/>
      <c r="J14" s="174"/>
      <c r="K14" s="174"/>
      <c r="L14" s="178"/>
    </row>
    <row r="15" spans="2:12" ht="31.15" customHeight="1" x14ac:dyDescent="0.15">
      <c r="B15" s="173"/>
      <c r="C15" s="174"/>
      <c r="D15" s="174"/>
      <c r="E15" s="174"/>
      <c r="F15" s="174"/>
      <c r="G15" s="174"/>
      <c r="H15" s="174"/>
      <c r="I15" s="174"/>
      <c r="J15" s="174"/>
      <c r="K15" s="174"/>
      <c r="L15" s="178"/>
    </row>
    <row r="16" spans="2:12" ht="31.15" customHeight="1" x14ac:dyDescent="0.15">
      <c r="B16" s="173"/>
      <c r="C16" s="174"/>
      <c r="D16" s="174"/>
      <c r="E16" s="174"/>
      <c r="F16" s="174"/>
      <c r="G16" s="174"/>
      <c r="H16" s="174"/>
      <c r="I16" s="174"/>
      <c r="J16" s="174"/>
      <c r="K16" s="174"/>
      <c r="L16" s="178"/>
    </row>
    <row r="17" spans="2:12" ht="31.15" customHeight="1" x14ac:dyDescent="0.15">
      <c r="B17" s="173"/>
      <c r="C17" s="174"/>
      <c r="D17" s="174"/>
      <c r="E17" s="174"/>
      <c r="F17" s="174"/>
      <c r="G17" s="174"/>
      <c r="H17" s="174"/>
      <c r="I17" s="174"/>
      <c r="J17" s="174"/>
      <c r="K17" s="174"/>
      <c r="L17" s="178"/>
    </row>
    <row r="18" spans="2:12" ht="31.15" customHeight="1" x14ac:dyDescent="0.15">
      <c r="B18" s="173"/>
      <c r="C18" s="174"/>
      <c r="D18" s="174"/>
      <c r="E18" s="174"/>
      <c r="F18" s="174"/>
      <c r="G18" s="174"/>
      <c r="H18" s="174"/>
      <c r="I18" s="174"/>
      <c r="J18" s="174"/>
      <c r="K18" s="174"/>
      <c r="L18" s="178"/>
    </row>
    <row r="19" spans="2:12" ht="31.15" customHeight="1" x14ac:dyDescent="0.15">
      <c r="B19" s="173"/>
      <c r="C19" s="174"/>
      <c r="D19" s="174"/>
      <c r="E19" s="174"/>
      <c r="F19" s="174"/>
      <c r="G19" s="174"/>
      <c r="H19" s="174"/>
      <c r="I19" s="174"/>
      <c r="J19" s="174"/>
      <c r="K19" s="174"/>
      <c r="L19" s="178"/>
    </row>
    <row r="20" spans="2:12" ht="31.15" customHeight="1" x14ac:dyDescent="0.15">
      <c r="B20" s="173"/>
      <c r="C20" s="174"/>
      <c r="D20" s="174"/>
      <c r="E20" s="174"/>
      <c r="F20" s="174"/>
      <c r="G20" s="174"/>
      <c r="H20" s="174"/>
      <c r="I20" s="174"/>
      <c r="J20" s="174"/>
      <c r="K20" s="174"/>
      <c r="L20" s="178"/>
    </row>
    <row r="21" spans="2:12" ht="31.15" customHeight="1" x14ac:dyDescent="0.15">
      <c r="B21" s="173"/>
      <c r="C21" s="174"/>
      <c r="D21" s="174"/>
      <c r="E21" s="174"/>
      <c r="F21" s="174"/>
      <c r="G21" s="174"/>
      <c r="H21" s="174"/>
      <c r="I21" s="174"/>
      <c r="J21" s="174"/>
      <c r="K21" s="174"/>
      <c r="L21" s="178"/>
    </row>
    <row r="22" spans="2:12" ht="31.15" customHeight="1" x14ac:dyDescent="0.15">
      <c r="B22" s="173"/>
      <c r="C22" s="174"/>
      <c r="D22" s="174"/>
      <c r="E22" s="174"/>
      <c r="F22" s="174"/>
      <c r="G22" s="174"/>
      <c r="H22" s="174"/>
      <c r="I22" s="174"/>
      <c r="J22" s="174"/>
      <c r="K22" s="174"/>
      <c r="L22" s="178"/>
    </row>
    <row r="23" spans="2:12" ht="31.15" customHeight="1" x14ac:dyDescent="0.15">
      <c r="B23" s="173"/>
      <c r="C23" s="174"/>
      <c r="D23" s="174"/>
      <c r="E23" s="174"/>
      <c r="F23" s="174"/>
      <c r="G23" s="174"/>
      <c r="H23" s="174"/>
      <c r="I23" s="174"/>
      <c r="J23" s="174"/>
      <c r="K23" s="174"/>
      <c r="L23" s="178"/>
    </row>
    <row r="24" spans="2:12" ht="31.15" customHeight="1" x14ac:dyDescent="0.15">
      <c r="B24" s="179"/>
      <c r="C24" s="180"/>
      <c r="D24" s="180"/>
      <c r="E24" s="180"/>
      <c r="F24" s="180"/>
      <c r="G24" s="180"/>
      <c r="H24" s="180"/>
      <c r="I24" s="180"/>
      <c r="J24" s="180"/>
      <c r="K24" s="180"/>
      <c r="L24" s="181"/>
    </row>
  </sheetData>
  <phoneticPr fontId="20"/>
  <printOptions horizontalCentered="1"/>
  <pageMargins left="0.78740157480314965" right="0.78740157480314965" top="0.70866141732283472" bottom="0.70866141732283472" header="0.31496062992125984" footer="0.31496062992125984"/>
  <pageSetup paperSize="9" scale="84" orientation="portrait" horizontalDpi="1200" verticalDpi="12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N54"/>
  <sheetViews>
    <sheetView showGridLines="0" zoomScaleNormal="100" zoomScaleSheetLayoutView="100" workbookViewId="0">
      <selection activeCell="D9" sqref="D9"/>
    </sheetView>
  </sheetViews>
  <sheetFormatPr defaultColWidth="8" defaultRowHeight="16.5" customHeight="1" x14ac:dyDescent="0.15"/>
  <cols>
    <col min="1" max="1" width="2.5" style="71" customWidth="1"/>
    <col min="2" max="2" width="5.5" style="72" customWidth="1"/>
    <col min="3" max="3" width="5.5" style="71" customWidth="1"/>
    <col min="4" max="12" width="8" style="71" customWidth="1"/>
    <col min="13" max="250" width="7.5" style="71" customWidth="1"/>
    <col min="251" max="16384" width="8" style="71"/>
  </cols>
  <sheetData>
    <row r="2" spans="2:14" ht="18" customHeight="1" x14ac:dyDescent="0.15">
      <c r="B2" s="140" t="s">
        <v>120</v>
      </c>
      <c r="G2" s="139"/>
      <c r="H2" s="138"/>
      <c r="I2" s="137"/>
      <c r="J2" s="137"/>
      <c r="K2" s="137"/>
      <c r="L2" s="136"/>
      <c r="M2" s="135"/>
    </row>
    <row r="3" spans="2:14" ht="14.45" customHeight="1" x14ac:dyDescent="0.15">
      <c r="B3" s="71"/>
      <c r="G3" s="134"/>
      <c r="H3" s="130"/>
      <c r="I3" s="73"/>
      <c r="J3" s="73"/>
      <c r="K3" s="73"/>
      <c r="L3" s="129"/>
    </row>
    <row r="4" spans="2:14" ht="14.45" customHeight="1" x14ac:dyDescent="0.15">
      <c r="B4" s="71"/>
      <c r="G4" s="216" t="s">
        <v>119</v>
      </c>
      <c r="H4" s="130"/>
      <c r="I4" s="73"/>
      <c r="J4" s="73"/>
      <c r="K4" s="73"/>
      <c r="L4" s="129"/>
    </row>
    <row r="5" spans="2:14" ht="14.45" customHeight="1" x14ac:dyDescent="0.15">
      <c r="B5" s="128" t="s">
        <v>118</v>
      </c>
      <c r="C5" s="128"/>
      <c r="D5" s="128" t="s">
        <v>117</v>
      </c>
      <c r="G5" s="216"/>
      <c r="H5" s="130"/>
      <c r="I5" s="73"/>
      <c r="J5" s="73"/>
      <c r="K5" s="73"/>
      <c r="L5" s="129"/>
    </row>
    <row r="6" spans="2:14" ht="14.45" customHeight="1" x14ac:dyDescent="0.15">
      <c r="B6" s="128"/>
      <c r="C6" s="128"/>
      <c r="D6" s="132" t="s">
        <v>116</v>
      </c>
      <c r="G6" s="216"/>
      <c r="H6" s="130"/>
      <c r="I6" s="73"/>
      <c r="J6" s="73"/>
      <c r="K6" s="73"/>
      <c r="L6" s="129"/>
    </row>
    <row r="7" spans="2:14" ht="14.45" customHeight="1" x14ac:dyDescent="0.15">
      <c r="B7" s="128"/>
      <c r="C7" s="128"/>
      <c r="D7" s="128"/>
      <c r="G7" s="216"/>
      <c r="H7" s="130"/>
      <c r="I7" s="73"/>
      <c r="J7" s="73"/>
      <c r="K7" s="73"/>
      <c r="L7" s="129"/>
    </row>
    <row r="8" spans="2:14" ht="14.45" customHeight="1" x14ac:dyDescent="0.15">
      <c r="B8" s="128" t="s">
        <v>115</v>
      </c>
      <c r="C8" s="128"/>
      <c r="D8" s="128" t="s">
        <v>239</v>
      </c>
      <c r="G8" s="216"/>
      <c r="H8" s="130"/>
      <c r="I8" s="73"/>
      <c r="J8" s="73"/>
      <c r="K8" s="73"/>
      <c r="L8" s="129"/>
    </row>
    <row r="9" spans="2:14" ht="14.45" customHeight="1" x14ac:dyDescent="0.15">
      <c r="B9" s="133"/>
      <c r="C9" s="128"/>
      <c r="D9" s="132" t="s">
        <v>114</v>
      </c>
      <c r="G9" s="216"/>
      <c r="H9" s="130"/>
      <c r="I9" s="73"/>
      <c r="J9" s="73"/>
      <c r="K9" s="73"/>
      <c r="L9" s="129"/>
    </row>
    <row r="10" spans="2:14" ht="14.45" customHeight="1" x14ac:dyDescent="0.15">
      <c r="B10" s="128"/>
      <c r="C10" s="128"/>
      <c r="D10" s="128"/>
      <c r="G10" s="216"/>
      <c r="H10" s="130"/>
      <c r="I10" s="73"/>
      <c r="J10" s="73"/>
      <c r="K10" s="73"/>
      <c r="L10" s="129"/>
    </row>
    <row r="11" spans="2:14" ht="14.45" customHeight="1" x14ac:dyDescent="0.15">
      <c r="B11" s="128" t="s">
        <v>113</v>
      </c>
      <c r="C11" s="128"/>
      <c r="D11" s="128" t="s">
        <v>27</v>
      </c>
      <c r="G11" s="131"/>
      <c r="H11" s="130"/>
      <c r="I11" s="73"/>
      <c r="J11" s="73"/>
      <c r="K11" s="73"/>
      <c r="L11" s="129"/>
      <c r="N11" s="73"/>
    </row>
    <row r="12" spans="2:14" ht="14.45" customHeight="1" x14ac:dyDescent="0.15">
      <c r="B12" s="128"/>
      <c r="C12" s="128"/>
      <c r="D12" s="128"/>
      <c r="G12" s="127"/>
      <c r="H12" s="126"/>
      <c r="I12" s="125"/>
      <c r="J12" s="125"/>
      <c r="K12" s="125"/>
      <c r="L12" s="124"/>
      <c r="N12" s="73"/>
    </row>
    <row r="13" spans="2:14" ht="14.45" customHeight="1" x14ac:dyDescent="0.15">
      <c r="L13" s="123" t="s">
        <v>112</v>
      </c>
      <c r="N13" s="73"/>
    </row>
    <row r="14" spans="2:14" ht="28.9" customHeight="1" x14ac:dyDescent="0.15">
      <c r="B14" s="122"/>
      <c r="C14" s="121" t="s">
        <v>111</v>
      </c>
      <c r="D14" s="217" t="s">
        <v>14</v>
      </c>
      <c r="E14" s="218"/>
      <c r="F14" s="218"/>
      <c r="G14" s="218"/>
      <c r="H14" s="218"/>
      <c r="I14" s="218"/>
      <c r="J14" s="218"/>
      <c r="K14" s="218"/>
      <c r="L14" s="219"/>
    </row>
    <row r="15" spans="2:14" ht="28.9" customHeight="1" x14ac:dyDescent="0.15">
      <c r="B15" s="120" t="s">
        <v>110</v>
      </c>
      <c r="C15" s="119" t="s">
        <v>109</v>
      </c>
      <c r="D15" s="118" t="s">
        <v>18</v>
      </c>
      <c r="E15" s="117" t="s">
        <v>19</v>
      </c>
      <c r="F15" s="117" t="s">
        <v>20</v>
      </c>
      <c r="G15" s="117" t="s">
        <v>10</v>
      </c>
      <c r="H15" s="117" t="s">
        <v>21</v>
      </c>
      <c r="I15" s="117" t="s">
        <v>22</v>
      </c>
      <c r="J15" s="117" t="s">
        <v>23</v>
      </c>
      <c r="K15" s="117" t="s">
        <v>24</v>
      </c>
      <c r="L15" s="116" t="s">
        <v>25</v>
      </c>
    </row>
    <row r="16" spans="2:14" ht="14.45" customHeight="1" x14ac:dyDescent="0.15">
      <c r="B16" s="107" t="s">
        <v>108</v>
      </c>
      <c r="C16" s="106"/>
      <c r="D16" s="105">
        <v>1</v>
      </c>
      <c r="E16" s="104">
        <v>0</v>
      </c>
      <c r="F16" s="104">
        <v>1</v>
      </c>
      <c r="G16" s="104">
        <v>0</v>
      </c>
      <c r="H16" s="104">
        <f t="shared" ref="H16:H21" si="0">SUM(D16:E16)</f>
        <v>1</v>
      </c>
      <c r="I16" s="104">
        <f t="shared" ref="I16:I21" si="1">SUM(F16:G16)</f>
        <v>1</v>
      </c>
      <c r="J16" s="104">
        <f t="shared" ref="J16:J21" si="2">SUM(H16:I16)</f>
        <v>2</v>
      </c>
      <c r="K16" s="103">
        <f t="shared" ref="K16:K52" si="3">IF(J16=0,0,ROUND(I16/J16*100,1))</f>
        <v>50</v>
      </c>
      <c r="L16" s="102">
        <f t="shared" ref="L16:L52" si="4">IF(J16=0,0,ROUND(J16/$J$52*100,1))</f>
        <v>0.7</v>
      </c>
    </row>
    <row r="17" spans="2:12" ht="14.45" customHeight="1" x14ac:dyDescent="0.15">
      <c r="B17" s="101" t="s">
        <v>107</v>
      </c>
      <c r="C17" s="100"/>
      <c r="D17" s="99">
        <v>1</v>
      </c>
      <c r="E17" s="98">
        <v>0</v>
      </c>
      <c r="F17" s="98">
        <v>1</v>
      </c>
      <c r="G17" s="98">
        <v>0</v>
      </c>
      <c r="H17" s="98">
        <f t="shared" si="0"/>
        <v>1</v>
      </c>
      <c r="I17" s="98">
        <f t="shared" si="1"/>
        <v>1</v>
      </c>
      <c r="J17" s="98">
        <f t="shared" si="2"/>
        <v>2</v>
      </c>
      <c r="K17" s="97">
        <f t="shared" si="3"/>
        <v>50</v>
      </c>
      <c r="L17" s="96">
        <f t="shared" si="4"/>
        <v>0.7</v>
      </c>
    </row>
    <row r="18" spans="2:12" ht="14.45" customHeight="1" x14ac:dyDescent="0.15">
      <c r="B18" s="101" t="s">
        <v>106</v>
      </c>
      <c r="C18" s="100"/>
      <c r="D18" s="99">
        <v>4</v>
      </c>
      <c r="E18" s="98">
        <v>1</v>
      </c>
      <c r="F18" s="98">
        <v>0</v>
      </c>
      <c r="G18" s="98">
        <v>0</v>
      </c>
      <c r="H18" s="98">
        <f t="shared" si="0"/>
        <v>5</v>
      </c>
      <c r="I18" s="98">
        <f t="shared" si="1"/>
        <v>0</v>
      </c>
      <c r="J18" s="98">
        <f t="shared" si="2"/>
        <v>5</v>
      </c>
      <c r="K18" s="97">
        <f t="shared" si="3"/>
        <v>0</v>
      </c>
      <c r="L18" s="96">
        <f t="shared" si="4"/>
        <v>1.7</v>
      </c>
    </row>
    <row r="19" spans="2:12" ht="14.45" customHeight="1" x14ac:dyDescent="0.15">
      <c r="B19" s="101" t="s">
        <v>105</v>
      </c>
      <c r="C19" s="100"/>
      <c r="D19" s="99">
        <v>3</v>
      </c>
      <c r="E19" s="98">
        <v>1</v>
      </c>
      <c r="F19" s="98">
        <v>0</v>
      </c>
      <c r="G19" s="98">
        <v>0</v>
      </c>
      <c r="H19" s="98">
        <f t="shared" si="0"/>
        <v>4</v>
      </c>
      <c r="I19" s="98">
        <f t="shared" si="1"/>
        <v>0</v>
      </c>
      <c r="J19" s="98">
        <f t="shared" si="2"/>
        <v>4</v>
      </c>
      <c r="K19" s="97">
        <f t="shared" si="3"/>
        <v>0</v>
      </c>
      <c r="L19" s="96">
        <f t="shared" si="4"/>
        <v>1.4</v>
      </c>
    </row>
    <row r="20" spans="2:12" ht="14.45" customHeight="1" x14ac:dyDescent="0.15">
      <c r="B20" s="101" t="s">
        <v>104</v>
      </c>
      <c r="C20" s="100"/>
      <c r="D20" s="99">
        <v>8</v>
      </c>
      <c r="E20" s="98">
        <v>1</v>
      </c>
      <c r="F20" s="98">
        <v>0</v>
      </c>
      <c r="G20" s="98">
        <v>0</v>
      </c>
      <c r="H20" s="98">
        <f t="shared" si="0"/>
        <v>9</v>
      </c>
      <c r="I20" s="98">
        <f t="shared" si="1"/>
        <v>0</v>
      </c>
      <c r="J20" s="98">
        <f t="shared" si="2"/>
        <v>9</v>
      </c>
      <c r="K20" s="97">
        <f t="shared" si="3"/>
        <v>0</v>
      </c>
      <c r="L20" s="96">
        <f t="shared" si="4"/>
        <v>3.1</v>
      </c>
    </row>
    <row r="21" spans="2:12" ht="14.45" customHeight="1" x14ac:dyDescent="0.15">
      <c r="B21" s="95" t="s">
        <v>103</v>
      </c>
      <c r="C21" s="94"/>
      <c r="D21" s="93">
        <v>7</v>
      </c>
      <c r="E21" s="92">
        <v>0</v>
      </c>
      <c r="F21" s="92">
        <v>0</v>
      </c>
      <c r="G21" s="92">
        <v>0</v>
      </c>
      <c r="H21" s="92">
        <f t="shared" si="0"/>
        <v>7</v>
      </c>
      <c r="I21" s="92">
        <f t="shared" si="1"/>
        <v>0</v>
      </c>
      <c r="J21" s="92">
        <f t="shared" si="2"/>
        <v>7</v>
      </c>
      <c r="K21" s="91">
        <f t="shared" si="3"/>
        <v>0</v>
      </c>
      <c r="L21" s="90">
        <f t="shared" si="4"/>
        <v>2.4</v>
      </c>
    </row>
    <row r="22" spans="2:12" ht="14.45" customHeight="1" thickBot="1" x14ac:dyDescent="0.2">
      <c r="B22" s="89" t="s">
        <v>102</v>
      </c>
      <c r="C22" s="88"/>
      <c r="D22" s="87">
        <f t="shared" ref="D22:J22" si="5">SUBTOTAL(9,D16:D21)</f>
        <v>24</v>
      </c>
      <c r="E22" s="86">
        <f t="shared" si="5"/>
        <v>3</v>
      </c>
      <c r="F22" s="86">
        <f t="shared" si="5"/>
        <v>2</v>
      </c>
      <c r="G22" s="86">
        <f t="shared" si="5"/>
        <v>0</v>
      </c>
      <c r="H22" s="86">
        <f t="shared" si="5"/>
        <v>27</v>
      </c>
      <c r="I22" s="86">
        <f t="shared" si="5"/>
        <v>2</v>
      </c>
      <c r="J22" s="86">
        <f t="shared" si="5"/>
        <v>29</v>
      </c>
      <c r="K22" s="85">
        <f t="shared" si="3"/>
        <v>6.9</v>
      </c>
      <c r="L22" s="84">
        <f t="shared" si="4"/>
        <v>9.9</v>
      </c>
    </row>
    <row r="23" spans="2:12" ht="14.45" customHeight="1" thickTop="1" x14ac:dyDescent="0.15">
      <c r="B23" s="107" t="s">
        <v>101</v>
      </c>
      <c r="C23" s="106"/>
      <c r="D23" s="105">
        <v>9</v>
      </c>
      <c r="E23" s="104">
        <v>1</v>
      </c>
      <c r="F23" s="104">
        <v>0</v>
      </c>
      <c r="G23" s="104">
        <v>1</v>
      </c>
      <c r="H23" s="104">
        <f t="shared" ref="H23:H28" si="6">SUM(D23:E23)</f>
        <v>10</v>
      </c>
      <c r="I23" s="104">
        <f t="shared" ref="I23:I28" si="7">SUM(F23:G23)</f>
        <v>1</v>
      </c>
      <c r="J23" s="104">
        <f t="shared" ref="J23:J28" si="8">SUM(H23:I23)</f>
        <v>11</v>
      </c>
      <c r="K23" s="103">
        <f t="shared" si="3"/>
        <v>9.1</v>
      </c>
      <c r="L23" s="102">
        <f t="shared" si="4"/>
        <v>3.7</v>
      </c>
    </row>
    <row r="24" spans="2:12" ht="14.45" customHeight="1" x14ac:dyDescent="0.15">
      <c r="B24" s="101" t="s">
        <v>100</v>
      </c>
      <c r="C24" s="100"/>
      <c r="D24" s="99">
        <v>7</v>
      </c>
      <c r="E24" s="98">
        <v>2</v>
      </c>
      <c r="F24" s="98">
        <v>2</v>
      </c>
      <c r="G24" s="98">
        <v>0</v>
      </c>
      <c r="H24" s="98">
        <f t="shared" si="6"/>
        <v>9</v>
      </c>
      <c r="I24" s="98">
        <f t="shared" si="7"/>
        <v>2</v>
      </c>
      <c r="J24" s="98">
        <f t="shared" si="8"/>
        <v>11</v>
      </c>
      <c r="K24" s="97">
        <f t="shared" si="3"/>
        <v>18.2</v>
      </c>
      <c r="L24" s="96">
        <f t="shared" si="4"/>
        <v>3.7</v>
      </c>
    </row>
    <row r="25" spans="2:12" ht="14.45" customHeight="1" x14ac:dyDescent="0.15">
      <c r="B25" s="101" t="s">
        <v>99</v>
      </c>
      <c r="C25" s="100"/>
      <c r="D25" s="99">
        <v>6</v>
      </c>
      <c r="E25" s="98">
        <v>2</v>
      </c>
      <c r="F25" s="98">
        <v>2</v>
      </c>
      <c r="G25" s="98">
        <v>0</v>
      </c>
      <c r="H25" s="98">
        <f t="shared" si="6"/>
        <v>8</v>
      </c>
      <c r="I25" s="98">
        <f t="shared" si="7"/>
        <v>2</v>
      </c>
      <c r="J25" s="98">
        <f t="shared" si="8"/>
        <v>10</v>
      </c>
      <c r="K25" s="97">
        <f t="shared" si="3"/>
        <v>20</v>
      </c>
      <c r="L25" s="96">
        <f t="shared" si="4"/>
        <v>3.4</v>
      </c>
    </row>
    <row r="26" spans="2:12" ht="14.45" customHeight="1" x14ac:dyDescent="0.15">
      <c r="B26" s="101" t="s">
        <v>98</v>
      </c>
      <c r="C26" s="100"/>
      <c r="D26" s="99">
        <v>3</v>
      </c>
      <c r="E26" s="98">
        <v>1</v>
      </c>
      <c r="F26" s="98">
        <v>0</v>
      </c>
      <c r="G26" s="98">
        <v>0</v>
      </c>
      <c r="H26" s="98">
        <f t="shared" si="6"/>
        <v>4</v>
      </c>
      <c r="I26" s="98">
        <f t="shared" si="7"/>
        <v>0</v>
      </c>
      <c r="J26" s="98">
        <f t="shared" si="8"/>
        <v>4</v>
      </c>
      <c r="K26" s="97">
        <f t="shared" si="3"/>
        <v>0</v>
      </c>
      <c r="L26" s="96">
        <f t="shared" si="4"/>
        <v>1.4</v>
      </c>
    </row>
    <row r="27" spans="2:12" ht="14.45" customHeight="1" x14ac:dyDescent="0.15">
      <c r="B27" s="101" t="s">
        <v>97</v>
      </c>
      <c r="C27" s="100"/>
      <c r="D27" s="99">
        <v>5</v>
      </c>
      <c r="E27" s="98">
        <v>3</v>
      </c>
      <c r="F27" s="98">
        <v>1</v>
      </c>
      <c r="G27" s="98">
        <v>0</v>
      </c>
      <c r="H27" s="98">
        <f t="shared" si="6"/>
        <v>8</v>
      </c>
      <c r="I27" s="98">
        <f t="shared" si="7"/>
        <v>1</v>
      </c>
      <c r="J27" s="98">
        <f t="shared" si="8"/>
        <v>9</v>
      </c>
      <c r="K27" s="97">
        <f t="shared" si="3"/>
        <v>11.1</v>
      </c>
      <c r="L27" s="96">
        <f t="shared" si="4"/>
        <v>3.1</v>
      </c>
    </row>
    <row r="28" spans="2:12" ht="14.45" customHeight="1" x14ac:dyDescent="0.15">
      <c r="B28" s="95" t="s">
        <v>96</v>
      </c>
      <c r="C28" s="94"/>
      <c r="D28" s="93">
        <v>1</v>
      </c>
      <c r="E28" s="92">
        <v>1</v>
      </c>
      <c r="F28" s="92">
        <v>0</v>
      </c>
      <c r="G28" s="92">
        <v>0</v>
      </c>
      <c r="H28" s="92">
        <f t="shared" si="6"/>
        <v>2</v>
      </c>
      <c r="I28" s="92">
        <f t="shared" si="7"/>
        <v>0</v>
      </c>
      <c r="J28" s="92">
        <f t="shared" si="8"/>
        <v>2</v>
      </c>
      <c r="K28" s="91">
        <f t="shared" si="3"/>
        <v>0</v>
      </c>
      <c r="L28" s="90">
        <f t="shared" si="4"/>
        <v>0.7</v>
      </c>
    </row>
    <row r="29" spans="2:12" ht="14.45" customHeight="1" thickBot="1" x14ac:dyDescent="0.2">
      <c r="B29" s="89" t="s">
        <v>95</v>
      </c>
      <c r="C29" s="88"/>
      <c r="D29" s="87">
        <f t="shared" ref="D29:J29" si="9">SUBTOTAL(9,D23:D28)</f>
        <v>31</v>
      </c>
      <c r="E29" s="86">
        <f t="shared" si="9"/>
        <v>10</v>
      </c>
      <c r="F29" s="86">
        <f t="shared" si="9"/>
        <v>5</v>
      </c>
      <c r="G29" s="86">
        <f t="shared" si="9"/>
        <v>1</v>
      </c>
      <c r="H29" s="86">
        <f t="shared" si="9"/>
        <v>41</v>
      </c>
      <c r="I29" s="86">
        <f t="shared" si="9"/>
        <v>6</v>
      </c>
      <c r="J29" s="86">
        <f t="shared" si="9"/>
        <v>47</v>
      </c>
      <c r="K29" s="85">
        <f t="shared" si="3"/>
        <v>12.8</v>
      </c>
      <c r="L29" s="84">
        <f t="shared" si="4"/>
        <v>16</v>
      </c>
    </row>
    <row r="30" spans="2:12" ht="14.45" customHeight="1" thickTop="1" x14ac:dyDescent="0.15">
      <c r="B30" s="115" t="s">
        <v>94</v>
      </c>
      <c r="C30" s="114"/>
      <c r="D30" s="81">
        <v>19</v>
      </c>
      <c r="E30" s="80">
        <v>2</v>
      </c>
      <c r="F30" s="80">
        <v>5</v>
      </c>
      <c r="G30" s="80">
        <v>0</v>
      </c>
      <c r="H30" s="80">
        <f t="shared" ref="H30:H43" si="10">SUM(D30:E30)</f>
        <v>21</v>
      </c>
      <c r="I30" s="80">
        <f t="shared" ref="I30:I43" si="11">SUM(F30:G30)</f>
        <v>5</v>
      </c>
      <c r="J30" s="80">
        <f t="shared" ref="J30:J43" si="12">SUM(H30:I30)</f>
        <v>26</v>
      </c>
      <c r="K30" s="79">
        <f t="shared" si="3"/>
        <v>19.2</v>
      </c>
      <c r="L30" s="78">
        <f t="shared" si="4"/>
        <v>8.8000000000000007</v>
      </c>
    </row>
    <row r="31" spans="2:12" ht="14.45" customHeight="1" x14ac:dyDescent="0.15">
      <c r="B31" s="113" t="s">
        <v>93</v>
      </c>
      <c r="C31" s="112"/>
      <c r="D31" s="111">
        <v>12</v>
      </c>
      <c r="E31" s="110">
        <v>4</v>
      </c>
      <c r="F31" s="110">
        <v>7</v>
      </c>
      <c r="G31" s="110">
        <v>0</v>
      </c>
      <c r="H31" s="110">
        <f t="shared" si="10"/>
        <v>16</v>
      </c>
      <c r="I31" s="110">
        <f t="shared" si="11"/>
        <v>7</v>
      </c>
      <c r="J31" s="110">
        <f t="shared" si="12"/>
        <v>23</v>
      </c>
      <c r="K31" s="109">
        <f t="shared" si="3"/>
        <v>30.4</v>
      </c>
      <c r="L31" s="108">
        <f t="shared" si="4"/>
        <v>7.8</v>
      </c>
    </row>
    <row r="32" spans="2:12" ht="14.45" customHeight="1" x14ac:dyDescent="0.15">
      <c r="B32" s="113" t="s">
        <v>92</v>
      </c>
      <c r="C32" s="112"/>
      <c r="D32" s="111">
        <v>8</v>
      </c>
      <c r="E32" s="110">
        <v>10</v>
      </c>
      <c r="F32" s="110">
        <v>1</v>
      </c>
      <c r="G32" s="110">
        <v>1</v>
      </c>
      <c r="H32" s="110">
        <f t="shared" si="10"/>
        <v>18</v>
      </c>
      <c r="I32" s="110">
        <f t="shared" si="11"/>
        <v>2</v>
      </c>
      <c r="J32" s="110">
        <f t="shared" si="12"/>
        <v>20</v>
      </c>
      <c r="K32" s="109">
        <f t="shared" si="3"/>
        <v>10</v>
      </c>
      <c r="L32" s="108">
        <f t="shared" si="4"/>
        <v>6.8</v>
      </c>
    </row>
    <row r="33" spans="2:12" ht="14.45" customHeight="1" x14ac:dyDescent="0.15">
      <c r="B33" s="113" t="s">
        <v>91</v>
      </c>
      <c r="C33" s="112"/>
      <c r="D33" s="111">
        <v>9</v>
      </c>
      <c r="E33" s="110">
        <v>4</v>
      </c>
      <c r="F33" s="110">
        <v>4</v>
      </c>
      <c r="G33" s="110">
        <v>1</v>
      </c>
      <c r="H33" s="110">
        <f t="shared" si="10"/>
        <v>13</v>
      </c>
      <c r="I33" s="110">
        <f t="shared" si="11"/>
        <v>5</v>
      </c>
      <c r="J33" s="110">
        <f t="shared" si="12"/>
        <v>18</v>
      </c>
      <c r="K33" s="109">
        <f t="shared" si="3"/>
        <v>27.8</v>
      </c>
      <c r="L33" s="108">
        <f t="shared" si="4"/>
        <v>6.1</v>
      </c>
    </row>
    <row r="34" spans="2:12" ht="14.45" customHeight="1" x14ac:dyDescent="0.15">
      <c r="B34" s="113" t="s">
        <v>90</v>
      </c>
      <c r="C34" s="112"/>
      <c r="D34" s="111">
        <v>16</v>
      </c>
      <c r="E34" s="110">
        <v>4</v>
      </c>
      <c r="F34" s="110">
        <v>4</v>
      </c>
      <c r="G34" s="110">
        <v>0</v>
      </c>
      <c r="H34" s="110">
        <f t="shared" si="10"/>
        <v>20</v>
      </c>
      <c r="I34" s="110">
        <f t="shared" si="11"/>
        <v>4</v>
      </c>
      <c r="J34" s="110">
        <f t="shared" si="12"/>
        <v>24</v>
      </c>
      <c r="K34" s="109">
        <f t="shared" si="3"/>
        <v>16.7</v>
      </c>
      <c r="L34" s="108">
        <f t="shared" si="4"/>
        <v>8.1999999999999993</v>
      </c>
    </row>
    <row r="35" spans="2:12" ht="14.45" customHeight="1" x14ac:dyDescent="0.15">
      <c r="B35" s="113" t="s">
        <v>89</v>
      </c>
      <c r="C35" s="112"/>
      <c r="D35" s="111">
        <v>9</v>
      </c>
      <c r="E35" s="110">
        <v>5</v>
      </c>
      <c r="F35" s="110">
        <v>2</v>
      </c>
      <c r="G35" s="110">
        <v>0</v>
      </c>
      <c r="H35" s="110">
        <f t="shared" si="10"/>
        <v>14</v>
      </c>
      <c r="I35" s="110">
        <f t="shared" si="11"/>
        <v>2</v>
      </c>
      <c r="J35" s="110">
        <f t="shared" si="12"/>
        <v>16</v>
      </c>
      <c r="K35" s="109">
        <f t="shared" si="3"/>
        <v>12.5</v>
      </c>
      <c r="L35" s="108">
        <f t="shared" si="4"/>
        <v>5.4</v>
      </c>
    </row>
    <row r="36" spans="2:12" ht="14.45" customHeight="1" x14ac:dyDescent="0.15">
      <c r="B36" s="113" t="s">
        <v>88</v>
      </c>
      <c r="C36" s="112"/>
      <c r="D36" s="111">
        <v>12</v>
      </c>
      <c r="E36" s="110">
        <v>5</v>
      </c>
      <c r="F36" s="110">
        <v>3</v>
      </c>
      <c r="G36" s="110">
        <v>0</v>
      </c>
      <c r="H36" s="110">
        <f t="shared" si="10"/>
        <v>17</v>
      </c>
      <c r="I36" s="110">
        <f t="shared" si="11"/>
        <v>3</v>
      </c>
      <c r="J36" s="110">
        <f t="shared" si="12"/>
        <v>20</v>
      </c>
      <c r="K36" s="109">
        <f t="shared" si="3"/>
        <v>15</v>
      </c>
      <c r="L36" s="108">
        <f t="shared" si="4"/>
        <v>6.8</v>
      </c>
    </row>
    <row r="37" spans="2:12" ht="14.45" customHeight="1" x14ac:dyDescent="0.15">
      <c r="B37" s="113" t="s">
        <v>87</v>
      </c>
      <c r="C37" s="112"/>
      <c r="D37" s="111">
        <v>16</v>
      </c>
      <c r="E37" s="110">
        <v>2</v>
      </c>
      <c r="F37" s="110">
        <v>3</v>
      </c>
      <c r="G37" s="110">
        <v>0</v>
      </c>
      <c r="H37" s="110">
        <f t="shared" si="10"/>
        <v>18</v>
      </c>
      <c r="I37" s="110">
        <f t="shared" si="11"/>
        <v>3</v>
      </c>
      <c r="J37" s="110">
        <f t="shared" si="12"/>
        <v>21</v>
      </c>
      <c r="K37" s="109">
        <f t="shared" si="3"/>
        <v>14.3</v>
      </c>
      <c r="L37" s="108">
        <f t="shared" si="4"/>
        <v>7.1</v>
      </c>
    </row>
    <row r="38" spans="2:12" ht="14.45" customHeight="1" x14ac:dyDescent="0.15">
      <c r="B38" s="107" t="s">
        <v>86</v>
      </c>
      <c r="C38" s="106"/>
      <c r="D38" s="105">
        <v>3</v>
      </c>
      <c r="E38" s="104">
        <v>0</v>
      </c>
      <c r="F38" s="104">
        <v>1</v>
      </c>
      <c r="G38" s="104">
        <v>0</v>
      </c>
      <c r="H38" s="104">
        <f t="shared" si="10"/>
        <v>3</v>
      </c>
      <c r="I38" s="104">
        <f t="shared" si="11"/>
        <v>1</v>
      </c>
      <c r="J38" s="104">
        <f t="shared" si="12"/>
        <v>4</v>
      </c>
      <c r="K38" s="103">
        <f t="shared" si="3"/>
        <v>25</v>
      </c>
      <c r="L38" s="102">
        <f t="shared" si="4"/>
        <v>1.4</v>
      </c>
    </row>
    <row r="39" spans="2:12" ht="14.45" customHeight="1" x14ac:dyDescent="0.15">
      <c r="B39" s="101" t="s">
        <v>85</v>
      </c>
      <c r="C39" s="100"/>
      <c r="D39" s="99">
        <v>0</v>
      </c>
      <c r="E39" s="98">
        <v>0</v>
      </c>
      <c r="F39" s="98">
        <v>0</v>
      </c>
      <c r="G39" s="98">
        <v>1</v>
      </c>
      <c r="H39" s="98">
        <f t="shared" si="10"/>
        <v>0</v>
      </c>
      <c r="I39" s="98">
        <f t="shared" si="11"/>
        <v>1</v>
      </c>
      <c r="J39" s="98">
        <f t="shared" si="12"/>
        <v>1</v>
      </c>
      <c r="K39" s="97">
        <f t="shared" si="3"/>
        <v>100</v>
      </c>
      <c r="L39" s="96">
        <f t="shared" si="4"/>
        <v>0.3</v>
      </c>
    </row>
    <row r="40" spans="2:12" ht="14.45" customHeight="1" x14ac:dyDescent="0.15">
      <c r="B40" s="101" t="s">
        <v>84</v>
      </c>
      <c r="C40" s="100"/>
      <c r="D40" s="99">
        <v>4</v>
      </c>
      <c r="E40" s="98">
        <v>1</v>
      </c>
      <c r="F40" s="98">
        <v>0</v>
      </c>
      <c r="G40" s="98">
        <v>0</v>
      </c>
      <c r="H40" s="98">
        <f t="shared" si="10"/>
        <v>5</v>
      </c>
      <c r="I40" s="98">
        <f t="shared" si="11"/>
        <v>0</v>
      </c>
      <c r="J40" s="98">
        <f t="shared" si="12"/>
        <v>5</v>
      </c>
      <c r="K40" s="97">
        <f t="shared" si="3"/>
        <v>0</v>
      </c>
      <c r="L40" s="96">
        <f t="shared" si="4"/>
        <v>1.7</v>
      </c>
    </row>
    <row r="41" spans="2:12" ht="14.45" customHeight="1" x14ac:dyDescent="0.15">
      <c r="B41" s="101" t="s">
        <v>83</v>
      </c>
      <c r="C41" s="100"/>
      <c r="D41" s="99">
        <v>1</v>
      </c>
      <c r="E41" s="98">
        <v>1</v>
      </c>
      <c r="F41" s="98">
        <v>2</v>
      </c>
      <c r="G41" s="98">
        <v>0</v>
      </c>
      <c r="H41" s="98">
        <f t="shared" si="10"/>
        <v>2</v>
      </c>
      <c r="I41" s="98">
        <f t="shared" si="11"/>
        <v>2</v>
      </c>
      <c r="J41" s="98">
        <f t="shared" si="12"/>
        <v>4</v>
      </c>
      <c r="K41" s="97">
        <f t="shared" si="3"/>
        <v>50</v>
      </c>
      <c r="L41" s="96">
        <f t="shared" si="4"/>
        <v>1.4</v>
      </c>
    </row>
    <row r="42" spans="2:12" ht="14.45" customHeight="1" x14ac:dyDescent="0.15">
      <c r="B42" s="101" t="s">
        <v>82</v>
      </c>
      <c r="C42" s="100"/>
      <c r="D42" s="99">
        <v>3</v>
      </c>
      <c r="E42" s="98">
        <v>2</v>
      </c>
      <c r="F42" s="98">
        <v>0</v>
      </c>
      <c r="G42" s="98">
        <v>0</v>
      </c>
      <c r="H42" s="98">
        <f t="shared" si="10"/>
        <v>5</v>
      </c>
      <c r="I42" s="98">
        <f t="shared" si="11"/>
        <v>0</v>
      </c>
      <c r="J42" s="98">
        <f t="shared" si="12"/>
        <v>5</v>
      </c>
      <c r="K42" s="97">
        <f t="shared" si="3"/>
        <v>0</v>
      </c>
      <c r="L42" s="96">
        <f t="shared" si="4"/>
        <v>1.7</v>
      </c>
    </row>
    <row r="43" spans="2:12" ht="14.45" customHeight="1" x14ac:dyDescent="0.15">
      <c r="B43" s="95" t="s">
        <v>81</v>
      </c>
      <c r="C43" s="94"/>
      <c r="D43" s="93">
        <v>3</v>
      </c>
      <c r="E43" s="92">
        <v>2</v>
      </c>
      <c r="F43" s="92">
        <v>0</v>
      </c>
      <c r="G43" s="92">
        <v>0</v>
      </c>
      <c r="H43" s="92">
        <f t="shared" si="10"/>
        <v>5</v>
      </c>
      <c r="I43" s="92">
        <f t="shared" si="11"/>
        <v>0</v>
      </c>
      <c r="J43" s="92">
        <f t="shared" si="12"/>
        <v>5</v>
      </c>
      <c r="K43" s="91">
        <f t="shared" si="3"/>
        <v>0</v>
      </c>
      <c r="L43" s="90">
        <f t="shared" si="4"/>
        <v>1.7</v>
      </c>
    </row>
    <row r="44" spans="2:12" ht="14.45" customHeight="1" thickBot="1" x14ac:dyDescent="0.2">
      <c r="B44" s="89" t="s">
        <v>80</v>
      </c>
      <c r="C44" s="88"/>
      <c r="D44" s="87">
        <f t="shared" ref="D44:J44" si="13">SUBTOTAL(9,D38:D43)</f>
        <v>14</v>
      </c>
      <c r="E44" s="86">
        <f t="shared" si="13"/>
        <v>6</v>
      </c>
      <c r="F44" s="86">
        <f t="shared" si="13"/>
        <v>3</v>
      </c>
      <c r="G44" s="86">
        <f t="shared" si="13"/>
        <v>1</v>
      </c>
      <c r="H44" s="86">
        <f t="shared" si="13"/>
        <v>20</v>
      </c>
      <c r="I44" s="86">
        <f t="shared" si="13"/>
        <v>4</v>
      </c>
      <c r="J44" s="86">
        <f t="shared" si="13"/>
        <v>24</v>
      </c>
      <c r="K44" s="85">
        <f t="shared" si="3"/>
        <v>16.7</v>
      </c>
      <c r="L44" s="84">
        <f t="shared" si="4"/>
        <v>8.1999999999999993</v>
      </c>
    </row>
    <row r="45" spans="2:12" ht="14.45" customHeight="1" thickTop="1" x14ac:dyDescent="0.15">
      <c r="B45" s="107" t="s">
        <v>79</v>
      </c>
      <c r="C45" s="106"/>
      <c r="D45" s="105">
        <v>3</v>
      </c>
      <c r="E45" s="104">
        <v>1</v>
      </c>
      <c r="F45" s="104">
        <v>0</v>
      </c>
      <c r="G45" s="104">
        <v>0</v>
      </c>
      <c r="H45" s="104">
        <f t="shared" ref="H45:H50" si="14">SUM(D45:E45)</f>
        <v>4</v>
      </c>
      <c r="I45" s="104">
        <f t="shared" ref="I45:I50" si="15">SUM(F45:G45)</f>
        <v>0</v>
      </c>
      <c r="J45" s="104">
        <f t="shared" ref="J45:J50" si="16">SUM(H45:I45)</f>
        <v>4</v>
      </c>
      <c r="K45" s="103">
        <f t="shared" si="3"/>
        <v>0</v>
      </c>
      <c r="L45" s="102">
        <f t="shared" si="4"/>
        <v>1.4</v>
      </c>
    </row>
    <row r="46" spans="2:12" ht="14.45" customHeight="1" x14ac:dyDescent="0.15">
      <c r="B46" s="101" t="s">
        <v>78</v>
      </c>
      <c r="C46" s="100"/>
      <c r="D46" s="99">
        <v>4</v>
      </c>
      <c r="E46" s="98">
        <v>1</v>
      </c>
      <c r="F46" s="98">
        <v>1</v>
      </c>
      <c r="G46" s="98">
        <v>0</v>
      </c>
      <c r="H46" s="98">
        <f t="shared" si="14"/>
        <v>5</v>
      </c>
      <c r="I46" s="98">
        <f t="shared" si="15"/>
        <v>1</v>
      </c>
      <c r="J46" s="98">
        <f t="shared" si="16"/>
        <v>6</v>
      </c>
      <c r="K46" s="97">
        <f t="shared" si="3"/>
        <v>16.7</v>
      </c>
      <c r="L46" s="96">
        <f t="shared" si="4"/>
        <v>2</v>
      </c>
    </row>
    <row r="47" spans="2:12" ht="14.45" customHeight="1" x14ac:dyDescent="0.15">
      <c r="B47" s="101" t="s">
        <v>77</v>
      </c>
      <c r="C47" s="100"/>
      <c r="D47" s="99">
        <v>6</v>
      </c>
      <c r="E47" s="98">
        <v>2</v>
      </c>
      <c r="F47" s="98">
        <v>0</v>
      </c>
      <c r="G47" s="98">
        <v>0</v>
      </c>
      <c r="H47" s="98">
        <f t="shared" si="14"/>
        <v>8</v>
      </c>
      <c r="I47" s="98">
        <f t="shared" si="15"/>
        <v>0</v>
      </c>
      <c r="J47" s="98">
        <f t="shared" si="16"/>
        <v>8</v>
      </c>
      <c r="K47" s="97">
        <f t="shared" si="3"/>
        <v>0</v>
      </c>
      <c r="L47" s="96">
        <f t="shared" si="4"/>
        <v>2.7</v>
      </c>
    </row>
    <row r="48" spans="2:12" ht="14.45" customHeight="1" x14ac:dyDescent="0.15">
      <c r="B48" s="101" t="s">
        <v>76</v>
      </c>
      <c r="C48" s="100"/>
      <c r="D48" s="99">
        <v>2</v>
      </c>
      <c r="E48" s="98">
        <v>0</v>
      </c>
      <c r="F48" s="98">
        <v>0</v>
      </c>
      <c r="G48" s="98">
        <v>1</v>
      </c>
      <c r="H48" s="98">
        <f t="shared" si="14"/>
        <v>2</v>
      </c>
      <c r="I48" s="98">
        <f t="shared" si="15"/>
        <v>1</v>
      </c>
      <c r="J48" s="98">
        <f t="shared" si="16"/>
        <v>3</v>
      </c>
      <c r="K48" s="97">
        <f t="shared" si="3"/>
        <v>33.299999999999997</v>
      </c>
      <c r="L48" s="96">
        <f t="shared" si="4"/>
        <v>1</v>
      </c>
    </row>
    <row r="49" spans="2:13" ht="14.45" customHeight="1" x14ac:dyDescent="0.15">
      <c r="B49" s="101" t="s">
        <v>75</v>
      </c>
      <c r="C49" s="100"/>
      <c r="D49" s="99">
        <v>3</v>
      </c>
      <c r="E49" s="98">
        <v>0</v>
      </c>
      <c r="F49" s="98">
        <v>0</v>
      </c>
      <c r="G49" s="98">
        <v>0</v>
      </c>
      <c r="H49" s="98">
        <f t="shared" si="14"/>
        <v>3</v>
      </c>
      <c r="I49" s="98">
        <f t="shared" si="15"/>
        <v>0</v>
      </c>
      <c r="J49" s="98">
        <f t="shared" si="16"/>
        <v>3</v>
      </c>
      <c r="K49" s="97">
        <f t="shared" si="3"/>
        <v>0</v>
      </c>
      <c r="L49" s="96">
        <f t="shared" si="4"/>
        <v>1</v>
      </c>
    </row>
    <row r="50" spans="2:13" ht="14.45" customHeight="1" x14ac:dyDescent="0.15">
      <c r="B50" s="95" t="s">
        <v>74</v>
      </c>
      <c r="C50" s="94"/>
      <c r="D50" s="93">
        <v>2</v>
      </c>
      <c r="E50" s="92">
        <v>0</v>
      </c>
      <c r="F50" s="92">
        <v>0</v>
      </c>
      <c r="G50" s="92">
        <v>0</v>
      </c>
      <c r="H50" s="92">
        <f t="shared" si="14"/>
        <v>2</v>
      </c>
      <c r="I50" s="92">
        <f t="shared" si="15"/>
        <v>0</v>
      </c>
      <c r="J50" s="92">
        <f t="shared" si="16"/>
        <v>2</v>
      </c>
      <c r="K50" s="91">
        <f t="shared" si="3"/>
        <v>0</v>
      </c>
      <c r="L50" s="90">
        <f t="shared" si="4"/>
        <v>0.7</v>
      </c>
    </row>
    <row r="51" spans="2:13" ht="14.45" customHeight="1" thickBot="1" x14ac:dyDescent="0.2">
      <c r="B51" s="89" t="s">
        <v>73</v>
      </c>
      <c r="C51" s="88"/>
      <c r="D51" s="87">
        <f t="shared" ref="D51:J51" si="17">SUBTOTAL(9,D45:D50)</f>
        <v>20</v>
      </c>
      <c r="E51" s="86">
        <f t="shared" si="17"/>
        <v>4</v>
      </c>
      <c r="F51" s="86">
        <f t="shared" si="17"/>
        <v>1</v>
      </c>
      <c r="G51" s="86">
        <f t="shared" si="17"/>
        <v>1</v>
      </c>
      <c r="H51" s="86">
        <f t="shared" si="17"/>
        <v>24</v>
      </c>
      <c r="I51" s="86">
        <f t="shared" si="17"/>
        <v>2</v>
      </c>
      <c r="J51" s="86">
        <f t="shared" si="17"/>
        <v>26</v>
      </c>
      <c r="K51" s="85">
        <f t="shared" si="3"/>
        <v>7.7</v>
      </c>
      <c r="L51" s="84">
        <f t="shared" si="4"/>
        <v>8.8000000000000007</v>
      </c>
    </row>
    <row r="52" spans="2:13" ht="14.45" customHeight="1" thickTop="1" x14ac:dyDescent="0.15">
      <c r="B52" s="83" t="s">
        <v>13</v>
      </c>
      <c r="C52" s="82"/>
      <c r="D52" s="81">
        <f t="shared" ref="D52:J52" si="18">SUBTOTAL(9,D16:D51)</f>
        <v>190</v>
      </c>
      <c r="E52" s="80">
        <f t="shared" si="18"/>
        <v>59</v>
      </c>
      <c r="F52" s="80">
        <f t="shared" si="18"/>
        <v>40</v>
      </c>
      <c r="G52" s="80">
        <f t="shared" si="18"/>
        <v>5</v>
      </c>
      <c r="H52" s="80">
        <f t="shared" si="18"/>
        <v>249</v>
      </c>
      <c r="I52" s="80">
        <f t="shared" si="18"/>
        <v>45</v>
      </c>
      <c r="J52" s="80">
        <f t="shared" si="18"/>
        <v>294</v>
      </c>
      <c r="K52" s="79">
        <f t="shared" si="3"/>
        <v>15.3</v>
      </c>
      <c r="L52" s="78">
        <f t="shared" si="4"/>
        <v>100</v>
      </c>
    </row>
    <row r="53" spans="2:13" ht="15" customHeight="1" x14ac:dyDescent="0.15">
      <c r="B53" s="77"/>
      <c r="C53" s="77"/>
      <c r="D53" s="76"/>
      <c r="E53" s="76"/>
      <c r="F53" s="76"/>
      <c r="G53" s="76"/>
      <c r="H53" s="76"/>
      <c r="I53" s="76"/>
      <c r="J53" s="76"/>
      <c r="K53" s="75"/>
      <c r="L53" s="75"/>
    </row>
    <row r="54" spans="2:13" ht="16.5" customHeight="1" x14ac:dyDescent="0.15">
      <c r="B54" s="74"/>
      <c r="C54" s="73"/>
      <c r="D54" s="73"/>
      <c r="E54" s="73"/>
      <c r="F54" s="73"/>
      <c r="G54" s="73"/>
      <c r="H54" s="73"/>
      <c r="I54" s="73"/>
      <c r="J54" s="73"/>
      <c r="K54" s="73"/>
      <c r="L54" s="73"/>
      <c r="M54" s="73"/>
    </row>
  </sheetData>
  <mergeCells count="2">
    <mergeCell ref="G4:G10"/>
    <mergeCell ref="D14:L14"/>
  </mergeCells>
  <phoneticPr fontId="1"/>
  <printOptions horizontalCentered="1"/>
  <pageMargins left="0.78740157480314965" right="0.78740157480314965" top="0.78740157480314965" bottom="0.70866141732283472" header="0.31496062992125984" footer="0.31496062992125984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N54"/>
  <sheetViews>
    <sheetView showGridLines="0" zoomScaleNormal="100" zoomScaleSheetLayoutView="100" workbookViewId="0">
      <selection activeCell="D9" sqref="D9"/>
    </sheetView>
  </sheetViews>
  <sheetFormatPr defaultColWidth="8" defaultRowHeight="16.5" customHeight="1" x14ac:dyDescent="0.15"/>
  <cols>
    <col min="1" max="1" width="2.5" style="71" customWidth="1"/>
    <col min="2" max="2" width="5.5" style="72" customWidth="1"/>
    <col min="3" max="3" width="5.5" style="71" customWidth="1"/>
    <col min="4" max="12" width="8" style="71" customWidth="1"/>
    <col min="13" max="250" width="7.5" style="71" customWidth="1"/>
    <col min="251" max="16384" width="8" style="71"/>
  </cols>
  <sheetData>
    <row r="2" spans="2:14" ht="18" customHeight="1" x14ac:dyDescent="0.15">
      <c r="B2" s="140" t="s">
        <v>120</v>
      </c>
      <c r="G2" s="139"/>
      <c r="H2" s="138"/>
      <c r="I2" s="137"/>
      <c r="J2" s="137"/>
      <c r="K2" s="137"/>
      <c r="L2" s="136"/>
      <c r="M2" s="135"/>
    </row>
    <row r="3" spans="2:14" ht="14.45" customHeight="1" x14ac:dyDescent="0.15">
      <c r="B3" s="71"/>
      <c r="G3" s="134"/>
      <c r="H3" s="130"/>
      <c r="I3" s="73"/>
      <c r="J3" s="73"/>
      <c r="K3" s="73"/>
      <c r="L3" s="129"/>
    </row>
    <row r="4" spans="2:14" ht="14.45" customHeight="1" x14ac:dyDescent="0.15">
      <c r="B4" s="71"/>
      <c r="G4" s="216" t="s">
        <v>119</v>
      </c>
      <c r="H4" s="130"/>
      <c r="I4" s="73"/>
      <c r="J4" s="73"/>
      <c r="K4" s="73"/>
      <c r="L4" s="129"/>
    </row>
    <row r="5" spans="2:14" ht="14.45" customHeight="1" x14ac:dyDescent="0.15">
      <c r="B5" s="128" t="s">
        <v>118</v>
      </c>
      <c r="C5" s="128"/>
      <c r="D5" s="128" t="s">
        <v>117</v>
      </c>
      <c r="G5" s="216"/>
      <c r="H5" s="130"/>
      <c r="I5" s="73"/>
      <c r="J5" s="73"/>
      <c r="K5" s="73"/>
      <c r="L5" s="129"/>
    </row>
    <row r="6" spans="2:14" ht="14.45" customHeight="1" x14ac:dyDescent="0.15">
      <c r="B6" s="128"/>
      <c r="C6" s="128"/>
      <c r="D6" s="132" t="s">
        <v>116</v>
      </c>
      <c r="G6" s="216"/>
      <c r="H6" s="130"/>
      <c r="I6" s="73"/>
      <c r="J6" s="73"/>
      <c r="K6" s="73"/>
      <c r="L6" s="129"/>
    </row>
    <row r="7" spans="2:14" ht="14.45" customHeight="1" x14ac:dyDescent="0.15">
      <c r="B7" s="128"/>
      <c r="C7" s="128"/>
      <c r="D7" s="128"/>
      <c r="G7" s="216"/>
      <c r="H7" s="130"/>
      <c r="I7" s="73"/>
      <c r="J7" s="73"/>
      <c r="K7" s="73"/>
      <c r="L7" s="129"/>
    </row>
    <row r="8" spans="2:14" ht="14.45" customHeight="1" x14ac:dyDescent="0.15">
      <c r="B8" s="128" t="s">
        <v>115</v>
      </c>
      <c r="C8" s="128"/>
      <c r="D8" s="128" t="s">
        <v>239</v>
      </c>
      <c r="G8" s="216"/>
      <c r="H8" s="130"/>
      <c r="I8" s="73"/>
      <c r="J8" s="73"/>
      <c r="K8" s="73"/>
      <c r="L8" s="129"/>
    </row>
    <row r="9" spans="2:14" ht="14.45" customHeight="1" x14ac:dyDescent="0.15">
      <c r="B9" s="133"/>
      <c r="C9" s="128"/>
      <c r="D9" s="132" t="s">
        <v>114</v>
      </c>
      <c r="G9" s="216"/>
      <c r="H9" s="130"/>
      <c r="I9" s="73"/>
      <c r="J9" s="73"/>
      <c r="K9" s="73"/>
      <c r="L9" s="129"/>
    </row>
    <row r="10" spans="2:14" ht="14.45" customHeight="1" x14ac:dyDescent="0.15">
      <c r="B10" s="128"/>
      <c r="C10" s="128"/>
      <c r="D10" s="128"/>
      <c r="G10" s="216"/>
      <c r="H10" s="130"/>
      <c r="I10" s="73"/>
      <c r="J10" s="73"/>
      <c r="K10" s="73"/>
      <c r="L10" s="129"/>
    </row>
    <row r="11" spans="2:14" ht="14.45" customHeight="1" x14ac:dyDescent="0.15">
      <c r="B11" s="128" t="s">
        <v>113</v>
      </c>
      <c r="C11" s="128"/>
      <c r="D11" s="128" t="s">
        <v>27</v>
      </c>
      <c r="G11" s="131"/>
      <c r="H11" s="130"/>
      <c r="I11" s="73"/>
      <c r="J11" s="73"/>
      <c r="K11" s="73"/>
      <c r="L11" s="129"/>
      <c r="N11" s="73"/>
    </row>
    <row r="12" spans="2:14" ht="14.45" customHeight="1" x14ac:dyDescent="0.15">
      <c r="B12" s="128"/>
      <c r="C12" s="128"/>
      <c r="D12" s="128"/>
      <c r="G12" s="127"/>
      <c r="H12" s="126"/>
      <c r="I12" s="125"/>
      <c r="J12" s="125"/>
      <c r="K12" s="125"/>
      <c r="L12" s="124"/>
      <c r="N12" s="73"/>
    </row>
    <row r="13" spans="2:14" ht="14.45" customHeight="1" x14ac:dyDescent="0.15">
      <c r="L13" s="123" t="s">
        <v>112</v>
      </c>
      <c r="N13" s="73"/>
    </row>
    <row r="14" spans="2:14" ht="28.9" customHeight="1" x14ac:dyDescent="0.15">
      <c r="B14" s="122"/>
      <c r="C14" s="121" t="s">
        <v>111</v>
      </c>
      <c r="D14" s="217" t="s">
        <v>15</v>
      </c>
      <c r="E14" s="218"/>
      <c r="F14" s="218"/>
      <c r="G14" s="218"/>
      <c r="H14" s="218"/>
      <c r="I14" s="218"/>
      <c r="J14" s="218"/>
      <c r="K14" s="218"/>
      <c r="L14" s="219"/>
    </row>
    <row r="15" spans="2:14" ht="28.9" customHeight="1" x14ac:dyDescent="0.15">
      <c r="B15" s="120" t="s">
        <v>110</v>
      </c>
      <c r="C15" s="119" t="s">
        <v>109</v>
      </c>
      <c r="D15" s="118" t="s">
        <v>18</v>
      </c>
      <c r="E15" s="117" t="s">
        <v>19</v>
      </c>
      <c r="F15" s="117" t="s">
        <v>20</v>
      </c>
      <c r="G15" s="117" t="s">
        <v>10</v>
      </c>
      <c r="H15" s="117" t="s">
        <v>21</v>
      </c>
      <c r="I15" s="117" t="s">
        <v>22</v>
      </c>
      <c r="J15" s="117" t="s">
        <v>23</v>
      </c>
      <c r="K15" s="117" t="s">
        <v>24</v>
      </c>
      <c r="L15" s="116" t="s">
        <v>25</v>
      </c>
    </row>
    <row r="16" spans="2:14" ht="14.45" customHeight="1" x14ac:dyDescent="0.15">
      <c r="B16" s="107" t="s">
        <v>137</v>
      </c>
      <c r="C16" s="106"/>
      <c r="D16" s="105">
        <v>17</v>
      </c>
      <c r="E16" s="104">
        <v>10</v>
      </c>
      <c r="F16" s="104">
        <v>2</v>
      </c>
      <c r="G16" s="104">
        <v>0</v>
      </c>
      <c r="H16" s="104">
        <f t="shared" ref="H16:H21" si="0">SUM(D16:E16)</f>
        <v>27</v>
      </c>
      <c r="I16" s="104">
        <f t="shared" ref="I16:I21" si="1">SUM(F16:G16)</f>
        <v>2</v>
      </c>
      <c r="J16" s="104">
        <f t="shared" ref="J16:J21" si="2">SUM(H16:I16)</f>
        <v>29</v>
      </c>
      <c r="K16" s="103">
        <f t="shared" ref="K16:K52" si="3">IF(J16=0,0,ROUND(I16/J16*100,1))</f>
        <v>6.9</v>
      </c>
      <c r="L16" s="102">
        <f t="shared" ref="L16:L52" si="4">IF(J16=0,0,ROUND(J16/$J$52*100,1))</f>
        <v>1.7</v>
      </c>
    </row>
    <row r="17" spans="2:12" ht="14.45" customHeight="1" x14ac:dyDescent="0.15">
      <c r="B17" s="101" t="s">
        <v>136</v>
      </c>
      <c r="C17" s="100"/>
      <c r="D17" s="99">
        <v>23</v>
      </c>
      <c r="E17" s="98">
        <v>9</v>
      </c>
      <c r="F17" s="98">
        <v>0</v>
      </c>
      <c r="G17" s="98">
        <v>0</v>
      </c>
      <c r="H17" s="98">
        <f t="shared" si="0"/>
        <v>32</v>
      </c>
      <c r="I17" s="98">
        <f t="shared" si="1"/>
        <v>0</v>
      </c>
      <c r="J17" s="98">
        <f t="shared" si="2"/>
        <v>32</v>
      </c>
      <c r="K17" s="97">
        <f t="shared" si="3"/>
        <v>0</v>
      </c>
      <c r="L17" s="96">
        <f t="shared" si="4"/>
        <v>1.9</v>
      </c>
    </row>
    <row r="18" spans="2:12" ht="14.45" customHeight="1" x14ac:dyDescent="0.15">
      <c r="B18" s="101" t="s">
        <v>135</v>
      </c>
      <c r="C18" s="100"/>
      <c r="D18" s="99">
        <v>25</v>
      </c>
      <c r="E18" s="98">
        <v>5</v>
      </c>
      <c r="F18" s="98">
        <v>4</v>
      </c>
      <c r="G18" s="98">
        <v>0</v>
      </c>
      <c r="H18" s="98">
        <f t="shared" si="0"/>
        <v>30</v>
      </c>
      <c r="I18" s="98">
        <f t="shared" si="1"/>
        <v>4</v>
      </c>
      <c r="J18" s="98">
        <f t="shared" si="2"/>
        <v>34</v>
      </c>
      <c r="K18" s="97">
        <f t="shared" si="3"/>
        <v>11.8</v>
      </c>
      <c r="L18" s="96">
        <f t="shared" si="4"/>
        <v>2</v>
      </c>
    </row>
    <row r="19" spans="2:12" ht="14.45" customHeight="1" x14ac:dyDescent="0.15">
      <c r="B19" s="101" t="s">
        <v>134</v>
      </c>
      <c r="C19" s="100"/>
      <c r="D19" s="99">
        <v>20</v>
      </c>
      <c r="E19" s="98">
        <v>8</v>
      </c>
      <c r="F19" s="98">
        <v>2</v>
      </c>
      <c r="G19" s="98">
        <v>0</v>
      </c>
      <c r="H19" s="98">
        <f t="shared" si="0"/>
        <v>28</v>
      </c>
      <c r="I19" s="98">
        <f t="shared" si="1"/>
        <v>2</v>
      </c>
      <c r="J19" s="98">
        <f t="shared" si="2"/>
        <v>30</v>
      </c>
      <c r="K19" s="97">
        <f t="shared" si="3"/>
        <v>6.7</v>
      </c>
      <c r="L19" s="96">
        <f t="shared" si="4"/>
        <v>1.8</v>
      </c>
    </row>
    <row r="20" spans="2:12" ht="14.45" customHeight="1" x14ac:dyDescent="0.15">
      <c r="B20" s="101" t="s">
        <v>133</v>
      </c>
      <c r="C20" s="100"/>
      <c r="D20" s="99">
        <v>24</v>
      </c>
      <c r="E20" s="98">
        <v>8</v>
      </c>
      <c r="F20" s="98">
        <v>3</v>
      </c>
      <c r="G20" s="98">
        <v>0</v>
      </c>
      <c r="H20" s="98">
        <f t="shared" si="0"/>
        <v>32</v>
      </c>
      <c r="I20" s="98">
        <f t="shared" si="1"/>
        <v>3</v>
      </c>
      <c r="J20" s="98">
        <f t="shared" si="2"/>
        <v>35</v>
      </c>
      <c r="K20" s="97">
        <f t="shared" si="3"/>
        <v>8.6</v>
      </c>
      <c r="L20" s="96">
        <f t="shared" si="4"/>
        <v>2.1</v>
      </c>
    </row>
    <row r="21" spans="2:12" ht="14.45" customHeight="1" x14ac:dyDescent="0.15">
      <c r="B21" s="95" t="s">
        <v>132</v>
      </c>
      <c r="C21" s="94"/>
      <c r="D21" s="93">
        <v>26</v>
      </c>
      <c r="E21" s="92">
        <v>4</v>
      </c>
      <c r="F21" s="92">
        <v>4</v>
      </c>
      <c r="G21" s="92">
        <v>0</v>
      </c>
      <c r="H21" s="92">
        <f t="shared" si="0"/>
        <v>30</v>
      </c>
      <c r="I21" s="92">
        <f t="shared" si="1"/>
        <v>4</v>
      </c>
      <c r="J21" s="92">
        <f t="shared" si="2"/>
        <v>34</v>
      </c>
      <c r="K21" s="91">
        <f t="shared" si="3"/>
        <v>11.8</v>
      </c>
      <c r="L21" s="90">
        <f t="shared" si="4"/>
        <v>2</v>
      </c>
    </row>
    <row r="22" spans="2:12" ht="14.45" customHeight="1" thickBot="1" x14ac:dyDescent="0.2">
      <c r="B22" s="89" t="s">
        <v>102</v>
      </c>
      <c r="C22" s="88"/>
      <c r="D22" s="87">
        <f t="shared" ref="D22:J22" si="5">SUBTOTAL(9,D16:D21)</f>
        <v>135</v>
      </c>
      <c r="E22" s="86">
        <f t="shared" si="5"/>
        <v>44</v>
      </c>
      <c r="F22" s="86">
        <f t="shared" si="5"/>
        <v>15</v>
      </c>
      <c r="G22" s="86">
        <f t="shared" si="5"/>
        <v>0</v>
      </c>
      <c r="H22" s="86">
        <f t="shared" si="5"/>
        <v>179</v>
      </c>
      <c r="I22" s="86">
        <f t="shared" si="5"/>
        <v>15</v>
      </c>
      <c r="J22" s="86">
        <f t="shared" si="5"/>
        <v>194</v>
      </c>
      <c r="K22" s="85">
        <f t="shared" si="3"/>
        <v>7.7</v>
      </c>
      <c r="L22" s="84">
        <f t="shared" si="4"/>
        <v>11.4</v>
      </c>
    </row>
    <row r="23" spans="2:12" ht="14.45" customHeight="1" thickTop="1" x14ac:dyDescent="0.15">
      <c r="B23" s="107" t="s">
        <v>101</v>
      </c>
      <c r="C23" s="106"/>
      <c r="D23" s="105">
        <v>23</v>
      </c>
      <c r="E23" s="104">
        <v>8</v>
      </c>
      <c r="F23" s="104">
        <v>7</v>
      </c>
      <c r="G23" s="104">
        <v>0</v>
      </c>
      <c r="H23" s="104">
        <f t="shared" ref="H23:H28" si="6">SUM(D23:E23)</f>
        <v>31</v>
      </c>
      <c r="I23" s="104">
        <f t="shared" ref="I23:I28" si="7">SUM(F23:G23)</f>
        <v>7</v>
      </c>
      <c r="J23" s="104">
        <f t="shared" ref="J23:J28" si="8">SUM(H23:I23)</f>
        <v>38</v>
      </c>
      <c r="K23" s="103">
        <f t="shared" si="3"/>
        <v>18.399999999999999</v>
      </c>
      <c r="L23" s="102">
        <f t="shared" si="4"/>
        <v>2.2000000000000002</v>
      </c>
    </row>
    <row r="24" spans="2:12" ht="14.45" customHeight="1" x14ac:dyDescent="0.15">
      <c r="B24" s="101" t="s">
        <v>100</v>
      </c>
      <c r="C24" s="100"/>
      <c r="D24" s="99">
        <v>20</v>
      </c>
      <c r="E24" s="98">
        <v>4</v>
      </c>
      <c r="F24" s="98">
        <v>2</v>
      </c>
      <c r="G24" s="98">
        <v>0</v>
      </c>
      <c r="H24" s="98">
        <f t="shared" si="6"/>
        <v>24</v>
      </c>
      <c r="I24" s="98">
        <f t="shared" si="7"/>
        <v>2</v>
      </c>
      <c r="J24" s="98">
        <f t="shared" si="8"/>
        <v>26</v>
      </c>
      <c r="K24" s="97">
        <f t="shared" si="3"/>
        <v>7.7</v>
      </c>
      <c r="L24" s="96">
        <f t="shared" si="4"/>
        <v>1.5</v>
      </c>
    </row>
    <row r="25" spans="2:12" ht="14.45" customHeight="1" x14ac:dyDescent="0.15">
      <c r="B25" s="101" t="s">
        <v>99</v>
      </c>
      <c r="C25" s="100"/>
      <c r="D25" s="99">
        <v>25</v>
      </c>
      <c r="E25" s="98">
        <v>4</v>
      </c>
      <c r="F25" s="98">
        <v>4</v>
      </c>
      <c r="G25" s="98">
        <v>0</v>
      </c>
      <c r="H25" s="98">
        <f t="shared" si="6"/>
        <v>29</v>
      </c>
      <c r="I25" s="98">
        <f t="shared" si="7"/>
        <v>4</v>
      </c>
      <c r="J25" s="98">
        <f t="shared" si="8"/>
        <v>33</v>
      </c>
      <c r="K25" s="97">
        <f t="shared" si="3"/>
        <v>12.1</v>
      </c>
      <c r="L25" s="96">
        <f t="shared" si="4"/>
        <v>1.9</v>
      </c>
    </row>
    <row r="26" spans="2:12" ht="14.45" customHeight="1" x14ac:dyDescent="0.15">
      <c r="B26" s="101" t="s">
        <v>98</v>
      </c>
      <c r="C26" s="100"/>
      <c r="D26" s="99">
        <v>28</v>
      </c>
      <c r="E26" s="98">
        <v>3</v>
      </c>
      <c r="F26" s="98">
        <v>4</v>
      </c>
      <c r="G26" s="98">
        <v>0</v>
      </c>
      <c r="H26" s="98">
        <f t="shared" si="6"/>
        <v>31</v>
      </c>
      <c r="I26" s="98">
        <f t="shared" si="7"/>
        <v>4</v>
      </c>
      <c r="J26" s="98">
        <f t="shared" si="8"/>
        <v>35</v>
      </c>
      <c r="K26" s="97">
        <f t="shared" si="3"/>
        <v>11.4</v>
      </c>
      <c r="L26" s="96">
        <f t="shared" si="4"/>
        <v>2.1</v>
      </c>
    </row>
    <row r="27" spans="2:12" ht="14.45" customHeight="1" x14ac:dyDescent="0.15">
      <c r="B27" s="101" t="s">
        <v>97</v>
      </c>
      <c r="C27" s="100"/>
      <c r="D27" s="99">
        <v>26</v>
      </c>
      <c r="E27" s="98">
        <v>3</v>
      </c>
      <c r="F27" s="98">
        <v>1</v>
      </c>
      <c r="G27" s="98">
        <v>0</v>
      </c>
      <c r="H27" s="98">
        <f t="shared" si="6"/>
        <v>29</v>
      </c>
      <c r="I27" s="98">
        <f t="shared" si="7"/>
        <v>1</v>
      </c>
      <c r="J27" s="98">
        <f t="shared" si="8"/>
        <v>30</v>
      </c>
      <c r="K27" s="97">
        <f t="shared" si="3"/>
        <v>3.3</v>
      </c>
      <c r="L27" s="96">
        <f t="shared" si="4"/>
        <v>1.8</v>
      </c>
    </row>
    <row r="28" spans="2:12" ht="14.45" customHeight="1" x14ac:dyDescent="0.15">
      <c r="B28" s="95" t="s">
        <v>131</v>
      </c>
      <c r="C28" s="94"/>
      <c r="D28" s="93">
        <v>16</v>
      </c>
      <c r="E28" s="92">
        <v>9</v>
      </c>
      <c r="F28" s="92">
        <v>3</v>
      </c>
      <c r="G28" s="92">
        <v>0</v>
      </c>
      <c r="H28" s="92">
        <f t="shared" si="6"/>
        <v>25</v>
      </c>
      <c r="I28" s="92">
        <f t="shared" si="7"/>
        <v>3</v>
      </c>
      <c r="J28" s="92">
        <f t="shared" si="8"/>
        <v>28</v>
      </c>
      <c r="K28" s="91">
        <f t="shared" si="3"/>
        <v>10.7</v>
      </c>
      <c r="L28" s="90">
        <f t="shared" si="4"/>
        <v>1.6</v>
      </c>
    </row>
    <row r="29" spans="2:12" ht="14.45" customHeight="1" thickBot="1" x14ac:dyDescent="0.2">
      <c r="B29" s="89" t="s">
        <v>95</v>
      </c>
      <c r="C29" s="88"/>
      <c r="D29" s="87">
        <f t="shared" ref="D29:J29" si="9">SUBTOTAL(9,D23:D28)</f>
        <v>138</v>
      </c>
      <c r="E29" s="86">
        <f t="shared" si="9"/>
        <v>31</v>
      </c>
      <c r="F29" s="86">
        <f t="shared" si="9"/>
        <v>21</v>
      </c>
      <c r="G29" s="86">
        <f t="shared" si="9"/>
        <v>0</v>
      </c>
      <c r="H29" s="86">
        <f t="shared" si="9"/>
        <v>169</v>
      </c>
      <c r="I29" s="86">
        <f t="shared" si="9"/>
        <v>21</v>
      </c>
      <c r="J29" s="86">
        <f t="shared" si="9"/>
        <v>190</v>
      </c>
      <c r="K29" s="85">
        <f t="shared" si="3"/>
        <v>11.1</v>
      </c>
      <c r="L29" s="84">
        <f t="shared" si="4"/>
        <v>11.2</v>
      </c>
    </row>
    <row r="30" spans="2:12" ht="14.45" customHeight="1" thickTop="1" x14ac:dyDescent="0.15">
      <c r="B30" s="115" t="s">
        <v>130</v>
      </c>
      <c r="C30" s="114"/>
      <c r="D30" s="81">
        <v>88</v>
      </c>
      <c r="E30" s="80">
        <v>24</v>
      </c>
      <c r="F30" s="80">
        <v>25</v>
      </c>
      <c r="G30" s="80">
        <v>0</v>
      </c>
      <c r="H30" s="80">
        <f t="shared" ref="H30:H43" si="10">SUM(D30:E30)</f>
        <v>112</v>
      </c>
      <c r="I30" s="80">
        <f t="shared" ref="I30:I43" si="11">SUM(F30:G30)</f>
        <v>25</v>
      </c>
      <c r="J30" s="80">
        <f t="shared" ref="J30:J43" si="12">SUM(H30:I30)</f>
        <v>137</v>
      </c>
      <c r="K30" s="79">
        <f t="shared" si="3"/>
        <v>18.2</v>
      </c>
      <c r="L30" s="78">
        <f t="shared" si="4"/>
        <v>8.1</v>
      </c>
    </row>
    <row r="31" spans="2:12" ht="14.45" customHeight="1" x14ac:dyDescent="0.15">
      <c r="B31" s="113" t="s">
        <v>129</v>
      </c>
      <c r="C31" s="112"/>
      <c r="D31" s="111">
        <v>57</v>
      </c>
      <c r="E31" s="110">
        <v>30</v>
      </c>
      <c r="F31" s="110">
        <v>15</v>
      </c>
      <c r="G31" s="110">
        <v>0</v>
      </c>
      <c r="H31" s="110">
        <f t="shared" si="10"/>
        <v>87</v>
      </c>
      <c r="I31" s="110">
        <f t="shared" si="11"/>
        <v>15</v>
      </c>
      <c r="J31" s="110">
        <f t="shared" si="12"/>
        <v>102</v>
      </c>
      <c r="K31" s="109">
        <f t="shared" si="3"/>
        <v>14.7</v>
      </c>
      <c r="L31" s="108">
        <f t="shared" si="4"/>
        <v>6</v>
      </c>
    </row>
    <row r="32" spans="2:12" ht="14.45" customHeight="1" x14ac:dyDescent="0.15">
      <c r="B32" s="113" t="s">
        <v>128</v>
      </c>
      <c r="C32" s="112"/>
      <c r="D32" s="111">
        <v>49</v>
      </c>
      <c r="E32" s="110">
        <v>25</v>
      </c>
      <c r="F32" s="110">
        <v>20</v>
      </c>
      <c r="G32" s="110">
        <v>0</v>
      </c>
      <c r="H32" s="110">
        <f t="shared" si="10"/>
        <v>74</v>
      </c>
      <c r="I32" s="110">
        <f t="shared" si="11"/>
        <v>20</v>
      </c>
      <c r="J32" s="110">
        <f t="shared" si="12"/>
        <v>94</v>
      </c>
      <c r="K32" s="109">
        <f t="shared" si="3"/>
        <v>21.3</v>
      </c>
      <c r="L32" s="108">
        <f t="shared" si="4"/>
        <v>5.5</v>
      </c>
    </row>
    <row r="33" spans="2:12" ht="14.45" customHeight="1" x14ac:dyDescent="0.15">
      <c r="B33" s="113" t="s">
        <v>127</v>
      </c>
      <c r="C33" s="112"/>
      <c r="D33" s="111">
        <v>73</v>
      </c>
      <c r="E33" s="110">
        <v>16</v>
      </c>
      <c r="F33" s="110">
        <v>19</v>
      </c>
      <c r="G33" s="110">
        <v>0</v>
      </c>
      <c r="H33" s="110">
        <f t="shared" si="10"/>
        <v>89</v>
      </c>
      <c r="I33" s="110">
        <f t="shared" si="11"/>
        <v>19</v>
      </c>
      <c r="J33" s="110">
        <f t="shared" si="12"/>
        <v>108</v>
      </c>
      <c r="K33" s="109">
        <f t="shared" si="3"/>
        <v>17.600000000000001</v>
      </c>
      <c r="L33" s="108">
        <f t="shared" si="4"/>
        <v>6.3</v>
      </c>
    </row>
    <row r="34" spans="2:12" ht="14.45" customHeight="1" x14ac:dyDescent="0.15">
      <c r="B34" s="113" t="s">
        <v>126</v>
      </c>
      <c r="C34" s="112"/>
      <c r="D34" s="111">
        <v>59</v>
      </c>
      <c r="E34" s="110">
        <v>34</v>
      </c>
      <c r="F34" s="110">
        <v>14</v>
      </c>
      <c r="G34" s="110">
        <v>0</v>
      </c>
      <c r="H34" s="110">
        <f t="shared" si="10"/>
        <v>93</v>
      </c>
      <c r="I34" s="110">
        <f t="shared" si="11"/>
        <v>14</v>
      </c>
      <c r="J34" s="110">
        <f t="shared" si="12"/>
        <v>107</v>
      </c>
      <c r="K34" s="109">
        <f t="shared" si="3"/>
        <v>13.1</v>
      </c>
      <c r="L34" s="108">
        <f t="shared" si="4"/>
        <v>6.3</v>
      </c>
    </row>
    <row r="35" spans="2:12" ht="14.45" customHeight="1" x14ac:dyDescent="0.15">
      <c r="B35" s="113" t="s">
        <v>125</v>
      </c>
      <c r="C35" s="112"/>
      <c r="D35" s="111">
        <v>89</v>
      </c>
      <c r="E35" s="110">
        <v>28</v>
      </c>
      <c r="F35" s="110">
        <v>20</v>
      </c>
      <c r="G35" s="110">
        <v>0</v>
      </c>
      <c r="H35" s="110">
        <f t="shared" si="10"/>
        <v>117</v>
      </c>
      <c r="I35" s="110">
        <f t="shared" si="11"/>
        <v>20</v>
      </c>
      <c r="J35" s="110">
        <f t="shared" si="12"/>
        <v>137</v>
      </c>
      <c r="K35" s="109">
        <f t="shared" si="3"/>
        <v>14.6</v>
      </c>
      <c r="L35" s="108">
        <f t="shared" si="4"/>
        <v>8.1</v>
      </c>
    </row>
    <row r="36" spans="2:12" ht="14.45" customHeight="1" x14ac:dyDescent="0.15">
      <c r="B36" s="113" t="s">
        <v>124</v>
      </c>
      <c r="C36" s="112"/>
      <c r="D36" s="111">
        <v>87</v>
      </c>
      <c r="E36" s="110">
        <v>24</v>
      </c>
      <c r="F36" s="110">
        <v>15</v>
      </c>
      <c r="G36" s="110">
        <v>0</v>
      </c>
      <c r="H36" s="110">
        <f t="shared" si="10"/>
        <v>111</v>
      </c>
      <c r="I36" s="110">
        <f t="shared" si="11"/>
        <v>15</v>
      </c>
      <c r="J36" s="110">
        <f t="shared" si="12"/>
        <v>126</v>
      </c>
      <c r="K36" s="109">
        <f t="shared" si="3"/>
        <v>11.9</v>
      </c>
      <c r="L36" s="108">
        <f t="shared" si="4"/>
        <v>7.4</v>
      </c>
    </row>
    <row r="37" spans="2:12" ht="14.45" customHeight="1" x14ac:dyDescent="0.15">
      <c r="B37" s="113" t="s">
        <v>123</v>
      </c>
      <c r="C37" s="112"/>
      <c r="D37" s="111">
        <v>111</v>
      </c>
      <c r="E37" s="110">
        <v>34</v>
      </c>
      <c r="F37" s="110">
        <v>12</v>
      </c>
      <c r="G37" s="110">
        <v>0</v>
      </c>
      <c r="H37" s="110">
        <f t="shared" si="10"/>
        <v>145</v>
      </c>
      <c r="I37" s="110">
        <f t="shared" si="11"/>
        <v>12</v>
      </c>
      <c r="J37" s="110">
        <f t="shared" si="12"/>
        <v>157</v>
      </c>
      <c r="K37" s="109">
        <f t="shared" si="3"/>
        <v>7.6</v>
      </c>
      <c r="L37" s="108">
        <f t="shared" si="4"/>
        <v>9.1999999999999993</v>
      </c>
    </row>
    <row r="38" spans="2:12" ht="14.45" customHeight="1" x14ac:dyDescent="0.15">
      <c r="B38" s="107" t="s">
        <v>86</v>
      </c>
      <c r="C38" s="106"/>
      <c r="D38" s="105">
        <v>22</v>
      </c>
      <c r="E38" s="104">
        <v>12</v>
      </c>
      <c r="F38" s="104">
        <v>2</v>
      </c>
      <c r="G38" s="104">
        <v>0</v>
      </c>
      <c r="H38" s="104">
        <f t="shared" si="10"/>
        <v>34</v>
      </c>
      <c r="I38" s="104">
        <f t="shared" si="11"/>
        <v>2</v>
      </c>
      <c r="J38" s="104">
        <f t="shared" si="12"/>
        <v>36</v>
      </c>
      <c r="K38" s="103">
        <f t="shared" si="3"/>
        <v>5.6</v>
      </c>
      <c r="L38" s="102">
        <f t="shared" si="4"/>
        <v>2.1</v>
      </c>
    </row>
    <row r="39" spans="2:12" ht="14.45" customHeight="1" x14ac:dyDescent="0.15">
      <c r="B39" s="101" t="s">
        <v>85</v>
      </c>
      <c r="C39" s="100"/>
      <c r="D39" s="99">
        <v>18</v>
      </c>
      <c r="E39" s="98">
        <v>10</v>
      </c>
      <c r="F39" s="98">
        <v>2</v>
      </c>
      <c r="G39" s="98">
        <v>0</v>
      </c>
      <c r="H39" s="98">
        <f t="shared" si="10"/>
        <v>28</v>
      </c>
      <c r="I39" s="98">
        <f t="shared" si="11"/>
        <v>2</v>
      </c>
      <c r="J39" s="98">
        <f t="shared" si="12"/>
        <v>30</v>
      </c>
      <c r="K39" s="97">
        <f t="shared" si="3"/>
        <v>6.7</v>
      </c>
      <c r="L39" s="96">
        <f t="shared" si="4"/>
        <v>1.8</v>
      </c>
    </row>
    <row r="40" spans="2:12" ht="14.45" customHeight="1" x14ac:dyDescent="0.15">
      <c r="B40" s="101" t="s">
        <v>84</v>
      </c>
      <c r="C40" s="100"/>
      <c r="D40" s="99">
        <v>23</v>
      </c>
      <c r="E40" s="98">
        <v>2</v>
      </c>
      <c r="F40" s="98">
        <v>3</v>
      </c>
      <c r="G40" s="98">
        <v>0</v>
      </c>
      <c r="H40" s="98">
        <f t="shared" si="10"/>
        <v>25</v>
      </c>
      <c r="I40" s="98">
        <f t="shared" si="11"/>
        <v>3</v>
      </c>
      <c r="J40" s="98">
        <f t="shared" si="12"/>
        <v>28</v>
      </c>
      <c r="K40" s="97">
        <f t="shared" si="3"/>
        <v>10.7</v>
      </c>
      <c r="L40" s="96">
        <f t="shared" si="4"/>
        <v>1.6</v>
      </c>
    </row>
    <row r="41" spans="2:12" ht="14.45" customHeight="1" x14ac:dyDescent="0.15">
      <c r="B41" s="101" t="s">
        <v>83</v>
      </c>
      <c r="C41" s="100"/>
      <c r="D41" s="99">
        <v>23</v>
      </c>
      <c r="E41" s="98">
        <v>6</v>
      </c>
      <c r="F41" s="98">
        <v>1</v>
      </c>
      <c r="G41" s="98">
        <v>0</v>
      </c>
      <c r="H41" s="98">
        <f t="shared" si="10"/>
        <v>29</v>
      </c>
      <c r="I41" s="98">
        <f t="shared" si="11"/>
        <v>1</v>
      </c>
      <c r="J41" s="98">
        <f t="shared" si="12"/>
        <v>30</v>
      </c>
      <c r="K41" s="97">
        <f t="shared" si="3"/>
        <v>3.3</v>
      </c>
      <c r="L41" s="96">
        <f t="shared" si="4"/>
        <v>1.8</v>
      </c>
    </row>
    <row r="42" spans="2:12" ht="14.45" customHeight="1" x14ac:dyDescent="0.15">
      <c r="B42" s="101" t="s">
        <v>82</v>
      </c>
      <c r="C42" s="100"/>
      <c r="D42" s="99">
        <v>25</v>
      </c>
      <c r="E42" s="98">
        <v>4</v>
      </c>
      <c r="F42" s="98">
        <v>2</v>
      </c>
      <c r="G42" s="98">
        <v>0</v>
      </c>
      <c r="H42" s="98">
        <f t="shared" si="10"/>
        <v>29</v>
      </c>
      <c r="I42" s="98">
        <f t="shared" si="11"/>
        <v>2</v>
      </c>
      <c r="J42" s="98">
        <f t="shared" si="12"/>
        <v>31</v>
      </c>
      <c r="K42" s="97">
        <f t="shared" si="3"/>
        <v>6.5</v>
      </c>
      <c r="L42" s="96">
        <f t="shared" si="4"/>
        <v>1.8</v>
      </c>
    </row>
    <row r="43" spans="2:12" ht="14.45" customHeight="1" x14ac:dyDescent="0.15">
      <c r="B43" s="95" t="s">
        <v>122</v>
      </c>
      <c r="C43" s="94"/>
      <c r="D43" s="93">
        <v>22</v>
      </c>
      <c r="E43" s="92">
        <v>6</v>
      </c>
      <c r="F43" s="92">
        <v>0</v>
      </c>
      <c r="G43" s="92">
        <v>0</v>
      </c>
      <c r="H43" s="92">
        <f t="shared" si="10"/>
        <v>28</v>
      </c>
      <c r="I43" s="92">
        <f t="shared" si="11"/>
        <v>0</v>
      </c>
      <c r="J43" s="92">
        <f t="shared" si="12"/>
        <v>28</v>
      </c>
      <c r="K43" s="91">
        <f t="shared" si="3"/>
        <v>0</v>
      </c>
      <c r="L43" s="90">
        <f t="shared" si="4"/>
        <v>1.6</v>
      </c>
    </row>
    <row r="44" spans="2:12" ht="14.45" customHeight="1" thickBot="1" x14ac:dyDescent="0.2">
      <c r="B44" s="89" t="s">
        <v>80</v>
      </c>
      <c r="C44" s="88"/>
      <c r="D44" s="87">
        <f t="shared" ref="D44:J44" si="13">SUBTOTAL(9,D38:D43)</f>
        <v>133</v>
      </c>
      <c r="E44" s="86">
        <f t="shared" si="13"/>
        <v>40</v>
      </c>
      <c r="F44" s="86">
        <f t="shared" si="13"/>
        <v>10</v>
      </c>
      <c r="G44" s="86">
        <f t="shared" si="13"/>
        <v>0</v>
      </c>
      <c r="H44" s="86">
        <f t="shared" si="13"/>
        <v>173</v>
      </c>
      <c r="I44" s="86">
        <f t="shared" si="13"/>
        <v>10</v>
      </c>
      <c r="J44" s="86">
        <f t="shared" si="13"/>
        <v>183</v>
      </c>
      <c r="K44" s="85">
        <f t="shared" si="3"/>
        <v>5.5</v>
      </c>
      <c r="L44" s="84">
        <f t="shared" si="4"/>
        <v>10.8</v>
      </c>
    </row>
    <row r="45" spans="2:12" ht="14.45" customHeight="1" thickTop="1" x14ac:dyDescent="0.15">
      <c r="B45" s="107" t="s">
        <v>79</v>
      </c>
      <c r="C45" s="106"/>
      <c r="D45" s="105">
        <v>22</v>
      </c>
      <c r="E45" s="104">
        <v>3</v>
      </c>
      <c r="F45" s="104">
        <v>1</v>
      </c>
      <c r="G45" s="104">
        <v>0</v>
      </c>
      <c r="H45" s="104">
        <f t="shared" ref="H45:H50" si="14">SUM(D45:E45)</f>
        <v>25</v>
      </c>
      <c r="I45" s="104">
        <f t="shared" ref="I45:I50" si="15">SUM(F45:G45)</f>
        <v>1</v>
      </c>
      <c r="J45" s="104">
        <f t="shared" ref="J45:J50" si="16">SUM(H45:I45)</f>
        <v>26</v>
      </c>
      <c r="K45" s="103">
        <f t="shared" si="3"/>
        <v>3.8</v>
      </c>
      <c r="L45" s="102">
        <f t="shared" si="4"/>
        <v>1.5</v>
      </c>
    </row>
    <row r="46" spans="2:12" ht="14.45" customHeight="1" x14ac:dyDescent="0.15">
      <c r="B46" s="101" t="s">
        <v>78</v>
      </c>
      <c r="C46" s="100"/>
      <c r="D46" s="99">
        <v>25</v>
      </c>
      <c r="E46" s="98">
        <v>4</v>
      </c>
      <c r="F46" s="98">
        <v>1</v>
      </c>
      <c r="G46" s="98">
        <v>0</v>
      </c>
      <c r="H46" s="98">
        <f t="shared" si="14"/>
        <v>29</v>
      </c>
      <c r="I46" s="98">
        <f t="shared" si="15"/>
        <v>1</v>
      </c>
      <c r="J46" s="98">
        <f t="shared" si="16"/>
        <v>30</v>
      </c>
      <c r="K46" s="97">
        <f t="shared" si="3"/>
        <v>3.3</v>
      </c>
      <c r="L46" s="96">
        <f t="shared" si="4"/>
        <v>1.8</v>
      </c>
    </row>
    <row r="47" spans="2:12" ht="14.45" customHeight="1" x14ac:dyDescent="0.15">
      <c r="B47" s="101" t="s">
        <v>77</v>
      </c>
      <c r="C47" s="100"/>
      <c r="D47" s="99">
        <v>20</v>
      </c>
      <c r="E47" s="98">
        <v>4</v>
      </c>
      <c r="F47" s="98">
        <v>0</v>
      </c>
      <c r="G47" s="98">
        <v>0</v>
      </c>
      <c r="H47" s="98">
        <f t="shared" si="14"/>
        <v>24</v>
      </c>
      <c r="I47" s="98">
        <f t="shared" si="15"/>
        <v>0</v>
      </c>
      <c r="J47" s="98">
        <f t="shared" si="16"/>
        <v>24</v>
      </c>
      <c r="K47" s="97">
        <f t="shared" si="3"/>
        <v>0</v>
      </c>
      <c r="L47" s="96">
        <f t="shared" si="4"/>
        <v>1.4</v>
      </c>
    </row>
    <row r="48" spans="2:12" ht="14.45" customHeight="1" x14ac:dyDescent="0.15">
      <c r="B48" s="101" t="s">
        <v>76</v>
      </c>
      <c r="C48" s="100"/>
      <c r="D48" s="99">
        <v>29</v>
      </c>
      <c r="E48" s="98">
        <v>9</v>
      </c>
      <c r="F48" s="98">
        <v>2</v>
      </c>
      <c r="G48" s="98">
        <v>0</v>
      </c>
      <c r="H48" s="98">
        <f t="shared" si="14"/>
        <v>38</v>
      </c>
      <c r="I48" s="98">
        <f t="shared" si="15"/>
        <v>2</v>
      </c>
      <c r="J48" s="98">
        <f t="shared" si="16"/>
        <v>40</v>
      </c>
      <c r="K48" s="97">
        <f t="shared" si="3"/>
        <v>5</v>
      </c>
      <c r="L48" s="96">
        <f t="shared" si="4"/>
        <v>2.4</v>
      </c>
    </row>
    <row r="49" spans="2:13" ht="14.45" customHeight="1" x14ac:dyDescent="0.15">
      <c r="B49" s="101" t="s">
        <v>75</v>
      </c>
      <c r="C49" s="100"/>
      <c r="D49" s="99">
        <v>11</v>
      </c>
      <c r="E49" s="98">
        <v>4</v>
      </c>
      <c r="F49" s="98">
        <v>1</v>
      </c>
      <c r="G49" s="98">
        <v>0</v>
      </c>
      <c r="H49" s="98">
        <f t="shared" si="14"/>
        <v>15</v>
      </c>
      <c r="I49" s="98">
        <f t="shared" si="15"/>
        <v>1</v>
      </c>
      <c r="J49" s="98">
        <f t="shared" si="16"/>
        <v>16</v>
      </c>
      <c r="K49" s="97">
        <f t="shared" si="3"/>
        <v>6.3</v>
      </c>
      <c r="L49" s="96">
        <f t="shared" si="4"/>
        <v>0.9</v>
      </c>
    </row>
    <row r="50" spans="2:13" ht="14.45" customHeight="1" x14ac:dyDescent="0.15">
      <c r="B50" s="95" t="s">
        <v>121</v>
      </c>
      <c r="C50" s="94"/>
      <c r="D50" s="93">
        <v>23</v>
      </c>
      <c r="E50" s="92">
        <v>6</v>
      </c>
      <c r="F50" s="92">
        <v>1</v>
      </c>
      <c r="G50" s="92">
        <v>0</v>
      </c>
      <c r="H50" s="92">
        <f t="shared" si="14"/>
        <v>29</v>
      </c>
      <c r="I50" s="92">
        <f t="shared" si="15"/>
        <v>1</v>
      </c>
      <c r="J50" s="92">
        <f t="shared" si="16"/>
        <v>30</v>
      </c>
      <c r="K50" s="91">
        <f t="shared" si="3"/>
        <v>3.3</v>
      </c>
      <c r="L50" s="90">
        <f t="shared" si="4"/>
        <v>1.8</v>
      </c>
    </row>
    <row r="51" spans="2:13" ht="14.45" customHeight="1" thickBot="1" x14ac:dyDescent="0.2">
      <c r="B51" s="89" t="s">
        <v>73</v>
      </c>
      <c r="C51" s="88"/>
      <c r="D51" s="87">
        <f t="shared" ref="D51:J51" si="17">SUBTOTAL(9,D45:D50)</f>
        <v>130</v>
      </c>
      <c r="E51" s="86">
        <f t="shared" si="17"/>
        <v>30</v>
      </c>
      <c r="F51" s="86">
        <f t="shared" si="17"/>
        <v>6</v>
      </c>
      <c r="G51" s="86">
        <f t="shared" si="17"/>
        <v>0</v>
      </c>
      <c r="H51" s="86">
        <f t="shared" si="17"/>
        <v>160</v>
      </c>
      <c r="I51" s="86">
        <f t="shared" si="17"/>
        <v>6</v>
      </c>
      <c r="J51" s="86">
        <f t="shared" si="17"/>
        <v>166</v>
      </c>
      <c r="K51" s="85">
        <f t="shared" si="3"/>
        <v>3.6</v>
      </c>
      <c r="L51" s="84">
        <f t="shared" si="4"/>
        <v>9.8000000000000007</v>
      </c>
    </row>
    <row r="52" spans="2:13" ht="14.45" customHeight="1" thickTop="1" x14ac:dyDescent="0.15">
      <c r="B52" s="83" t="s">
        <v>13</v>
      </c>
      <c r="C52" s="82"/>
      <c r="D52" s="81">
        <f t="shared" ref="D52:J52" si="18">SUBTOTAL(9,D16:D51)</f>
        <v>1149</v>
      </c>
      <c r="E52" s="80">
        <f t="shared" si="18"/>
        <v>360</v>
      </c>
      <c r="F52" s="80">
        <f t="shared" si="18"/>
        <v>192</v>
      </c>
      <c r="G52" s="80">
        <f t="shared" si="18"/>
        <v>0</v>
      </c>
      <c r="H52" s="80">
        <f t="shared" si="18"/>
        <v>1509</v>
      </c>
      <c r="I52" s="80">
        <f t="shared" si="18"/>
        <v>192</v>
      </c>
      <c r="J52" s="80">
        <f t="shared" si="18"/>
        <v>1701</v>
      </c>
      <c r="K52" s="79">
        <f t="shared" si="3"/>
        <v>11.3</v>
      </c>
      <c r="L52" s="78">
        <f t="shared" si="4"/>
        <v>100</v>
      </c>
    </row>
    <row r="53" spans="2:13" ht="15" customHeight="1" x14ac:dyDescent="0.15">
      <c r="B53" s="77"/>
      <c r="C53" s="77"/>
      <c r="D53" s="76"/>
      <c r="E53" s="76"/>
      <c r="F53" s="76"/>
      <c r="G53" s="76"/>
      <c r="H53" s="76"/>
      <c r="I53" s="76"/>
      <c r="J53" s="76"/>
      <c r="K53" s="75"/>
      <c r="L53" s="75"/>
    </row>
    <row r="54" spans="2:13" ht="16.5" customHeight="1" x14ac:dyDescent="0.15">
      <c r="B54" s="74"/>
      <c r="C54" s="73"/>
      <c r="D54" s="73"/>
      <c r="E54" s="73"/>
      <c r="F54" s="73"/>
      <c r="G54" s="73"/>
      <c r="H54" s="73"/>
      <c r="I54" s="73"/>
      <c r="J54" s="73"/>
      <c r="K54" s="73"/>
      <c r="L54" s="73"/>
      <c r="M54" s="73"/>
    </row>
  </sheetData>
  <mergeCells count="2">
    <mergeCell ref="G4:G10"/>
    <mergeCell ref="D14:L14"/>
  </mergeCells>
  <phoneticPr fontId="1"/>
  <printOptions horizontalCentered="1"/>
  <pageMargins left="0.78740157480314965" right="0.78740157480314965" top="0.78740157480314965" bottom="0.70866141732283472" header="0.31496062992125984" footer="0.31496062992125984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N54"/>
  <sheetViews>
    <sheetView showGridLines="0" zoomScaleNormal="100" zoomScaleSheetLayoutView="100" workbookViewId="0">
      <selection activeCell="D9" sqref="D9"/>
    </sheetView>
  </sheetViews>
  <sheetFormatPr defaultColWidth="8" defaultRowHeight="16.5" customHeight="1" x14ac:dyDescent="0.15"/>
  <cols>
    <col min="1" max="1" width="2.5" style="71" customWidth="1"/>
    <col min="2" max="2" width="5.5" style="72" customWidth="1"/>
    <col min="3" max="3" width="5.5" style="71" customWidth="1"/>
    <col min="4" max="12" width="8" style="71" customWidth="1"/>
    <col min="13" max="250" width="7.5" style="71" customWidth="1"/>
    <col min="251" max="16384" width="8" style="71"/>
  </cols>
  <sheetData>
    <row r="2" spans="2:14" ht="18" customHeight="1" x14ac:dyDescent="0.15">
      <c r="B2" s="140" t="s">
        <v>120</v>
      </c>
      <c r="G2" s="139"/>
      <c r="H2" s="138"/>
      <c r="I2" s="137"/>
      <c r="J2" s="137"/>
      <c r="K2" s="137"/>
      <c r="L2" s="136"/>
      <c r="M2" s="135"/>
    </row>
    <row r="3" spans="2:14" ht="14.45" customHeight="1" x14ac:dyDescent="0.15">
      <c r="B3" s="71"/>
      <c r="G3" s="134"/>
      <c r="H3" s="130"/>
      <c r="I3" s="73"/>
      <c r="J3" s="73"/>
      <c r="K3" s="73"/>
      <c r="L3" s="129"/>
    </row>
    <row r="4" spans="2:14" ht="14.45" customHeight="1" x14ac:dyDescent="0.15">
      <c r="B4" s="71"/>
      <c r="G4" s="216" t="s">
        <v>119</v>
      </c>
      <c r="H4" s="130"/>
      <c r="I4" s="73"/>
      <c r="J4" s="73"/>
      <c r="K4" s="73"/>
      <c r="L4" s="129"/>
    </row>
    <row r="5" spans="2:14" ht="14.45" customHeight="1" x14ac:dyDescent="0.15">
      <c r="B5" s="128" t="s">
        <v>118</v>
      </c>
      <c r="C5" s="128"/>
      <c r="D5" s="128" t="s">
        <v>117</v>
      </c>
      <c r="G5" s="216"/>
      <c r="H5" s="130"/>
      <c r="I5" s="73"/>
      <c r="J5" s="73"/>
      <c r="K5" s="73"/>
      <c r="L5" s="129"/>
    </row>
    <row r="6" spans="2:14" ht="14.45" customHeight="1" x14ac:dyDescent="0.15">
      <c r="B6" s="128"/>
      <c r="C6" s="128"/>
      <c r="D6" s="132" t="s">
        <v>116</v>
      </c>
      <c r="G6" s="216"/>
      <c r="H6" s="130"/>
      <c r="I6" s="73"/>
      <c r="J6" s="73"/>
      <c r="K6" s="73"/>
      <c r="L6" s="129"/>
    </row>
    <row r="7" spans="2:14" ht="14.45" customHeight="1" x14ac:dyDescent="0.15">
      <c r="B7" s="128"/>
      <c r="C7" s="128"/>
      <c r="D7" s="128"/>
      <c r="G7" s="216"/>
      <c r="H7" s="130"/>
      <c r="I7" s="73"/>
      <c r="J7" s="73"/>
      <c r="K7" s="73"/>
      <c r="L7" s="129"/>
    </row>
    <row r="8" spans="2:14" ht="14.45" customHeight="1" x14ac:dyDescent="0.15">
      <c r="B8" s="128" t="s">
        <v>115</v>
      </c>
      <c r="C8" s="128"/>
      <c r="D8" s="128" t="s">
        <v>239</v>
      </c>
      <c r="G8" s="216"/>
      <c r="H8" s="130"/>
      <c r="I8" s="73"/>
      <c r="J8" s="73"/>
      <c r="K8" s="73"/>
      <c r="L8" s="129"/>
    </row>
    <row r="9" spans="2:14" ht="14.45" customHeight="1" x14ac:dyDescent="0.15">
      <c r="B9" s="133"/>
      <c r="C9" s="128"/>
      <c r="D9" s="132" t="s">
        <v>114</v>
      </c>
      <c r="G9" s="216"/>
      <c r="H9" s="130"/>
      <c r="I9" s="73"/>
      <c r="J9" s="73"/>
      <c r="K9" s="73"/>
      <c r="L9" s="129"/>
    </row>
    <row r="10" spans="2:14" ht="14.45" customHeight="1" x14ac:dyDescent="0.15">
      <c r="B10" s="128"/>
      <c r="C10" s="128"/>
      <c r="D10" s="128"/>
      <c r="G10" s="216"/>
      <c r="H10" s="130"/>
      <c r="I10" s="73"/>
      <c r="J10" s="73"/>
      <c r="K10" s="73"/>
      <c r="L10" s="129"/>
    </row>
    <row r="11" spans="2:14" ht="14.45" customHeight="1" x14ac:dyDescent="0.15">
      <c r="B11" s="128" t="s">
        <v>113</v>
      </c>
      <c r="C11" s="128"/>
      <c r="D11" s="128" t="s">
        <v>27</v>
      </c>
      <c r="G11" s="131"/>
      <c r="H11" s="130"/>
      <c r="I11" s="73"/>
      <c r="J11" s="73"/>
      <c r="K11" s="73"/>
      <c r="L11" s="129"/>
      <c r="N11" s="73"/>
    </row>
    <row r="12" spans="2:14" ht="14.45" customHeight="1" x14ac:dyDescent="0.15">
      <c r="B12" s="128"/>
      <c r="C12" s="128"/>
      <c r="D12" s="128"/>
      <c r="G12" s="127"/>
      <c r="H12" s="126"/>
      <c r="I12" s="125"/>
      <c r="J12" s="125"/>
      <c r="K12" s="125"/>
      <c r="L12" s="124"/>
      <c r="N12" s="73"/>
    </row>
    <row r="13" spans="2:14" ht="14.45" customHeight="1" x14ac:dyDescent="0.15">
      <c r="L13" s="123" t="s">
        <v>112</v>
      </c>
      <c r="N13" s="73"/>
    </row>
    <row r="14" spans="2:14" ht="28.9" customHeight="1" x14ac:dyDescent="0.15">
      <c r="B14" s="122"/>
      <c r="C14" s="121" t="s">
        <v>111</v>
      </c>
      <c r="D14" s="217" t="s">
        <v>16</v>
      </c>
      <c r="E14" s="218"/>
      <c r="F14" s="218"/>
      <c r="G14" s="218"/>
      <c r="H14" s="218"/>
      <c r="I14" s="218"/>
      <c r="J14" s="218"/>
      <c r="K14" s="218"/>
      <c r="L14" s="219"/>
    </row>
    <row r="15" spans="2:14" ht="28.9" customHeight="1" x14ac:dyDescent="0.15">
      <c r="B15" s="120" t="s">
        <v>110</v>
      </c>
      <c r="C15" s="119" t="s">
        <v>109</v>
      </c>
      <c r="D15" s="118" t="s">
        <v>18</v>
      </c>
      <c r="E15" s="117" t="s">
        <v>19</v>
      </c>
      <c r="F15" s="117" t="s">
        <v>20</v>
      </c>
      <c r="G15" s="117" t="s">
        <v>10</v>
      </c>
      <c r="H15" s="117" t="s">
        <v>21</v>
      </c>
      <c r="I15" s="117" t="s">
        <v>22</v>
      </c>
      <c r="J15" s="117" t="s">
        <v>23</v>
      </c>
      <c r="K15" s="117" t="s">
        <v>24</v>
      </c>
      <c r="L15" s="116" t="s">
        <v>25</v>
      </c>
    </row>
    <row r="16" spans="2:14" ht="14.45" customHeight="1" x14ac:dyDescent="0.15">
      <c r="B16" s="107" t="s">
        <v>154</v>
      </c>
      <c r="C16" s="106"/>
      <c r="D16" s="105">
        <v>37</v>
      </c>
      <c r="E16" s="104">
        <v>8</v>
      </c>
      <c r="F16" s="104">
        <v>7</v>
      </c>
      <c r="G16" s="104">
        <v>0</v>
      </c>
      <c r="H16" s="104">
        <f t="shared" ref="H16:H21" si="0">SUM(D16:E16)</f>
        <v>45</v>
      </c>
      <c r="I16" s="104">
        <f t="shared" ref="I16:I21" si="1">SUM(F16:G16)</f>
        <v>7</v>
      </c>
      <c r="J16" s="104">
        <f t="shared" ref="J16:J21" si="2">SUM(H16:I16)</f>
        <v>52</v>
      </c>
      <c r="K16" s="103">
        <f t="shared" ref="K16:K52" si="3">IF(J16=0,0,ROUND(I16/J16*100,1))</f>
        <v>13.5</v>
      </c>
      <c r="L16" s="102">
        <f t="shared" ref="L16:L52" si="4">IF(J16=0,0,ROUND(J16/$J$52*100,1))</f>
        <v>3.1</v>
      </c>
    </row>
    <row r="17" spans="2:12" ht="14.45" customHeight="1" x14ac:dyDescent="0.15">
      <c r="B17" s="101" t="s">
        <v>153</v>
      </c>
      <c r="C17" s="100"/>
      <c r="D17" s="99">
        <v>21</v>
      </c>
      <c r="E17" s="98">
        <v>7</v>
      </c>
      <c r="F17" s="98">
        <v>0</v>
      </c>
      <c r="G17" s="98">
        <v>0</v>
      </c>
      <c r="H17" s="98">
        <f t="shared" si="0"/>
        <v>28</v>
      </c>
      <c r="I17" s="98">
        <f t="shared" si="1"/>
        <v>0</v>
      </c>
      <c r="J17" s="98">
        <f t="shared" si="2"/>
        <v>28</v>
      </c>
      <c r="K17" s="97">
        <f t="shared" si="3"/>
        <v>0</v>
      </c>
      <c r="L17" s="96">
        <f t="shared" si="4"/>
        <v>1.7</v>
      </c>
    </row>
    <row r="18" spans="2:12" ht="14.45" customHeight="1" x14ac:dyDescent="0.15">
      <c r="B18" s="101" t="s">
        <v>152</v>
      </c>
      <c r="C18" s="100"/>
      <c r="D18" s="99">
        <v>25</v>
      </c>
      <c r="E18" s="98">
        <v>7</v>
      </c>
      <c r="F18" s="98">
        <v>3</v>
      </c>
      <c r="G18" s="98">
        <v>0</v>
      </c>
      <c r="H18" s="98">
        <f t="shared" si="0"/>
        <v>32</v>
      </c>
      <c r="I18" s="98">
        <f t="shared" si="1"/>
        <v>3</v>
      </c>
      <c r="J18" s="98">
        <f t="shared" si="2"/>
        <v>35</v>
      </c>
      <c r="K18" s="97">
        <f t="shared" si="3"/>
        <v>8.6</v>
      </c>
      <c r="L18" s="96">
        <f t="shared" si="4"/>
        <v>2.1</v>
      </c>
    </row>
    <row r="19" spans="2:12" ht="14.45" customHeight="1" x14ac:dyDescent="0.15">
      <c r="B19" s="101" t="s">
        <v>151</v>
      </c>
      <c r="C19" s="100"/>
      <c r="D19" s="99">
        <v>17</v>
      </c>
      <c r="E19" s="98">
        <v>4</v>
      </c>
      <c r="F19" s="98">
        <v>2</v>
      </c>
      <c r="G19" s="98">
        <v>0</v>
      </c>
      <c r="H19" s="98">
        <f t="shared" si="0"/>
        <v>21</v>
      </c>
      <c r="I19" s="98">
        <f t="shared" si="1"/>
        <v>2</v>
      </c>
      <c r="J19" s="98">
        <f t="shared" si="2"/>
        <v>23</v>
      </c>
      <c r="K19" s="97">
        <f t="shared" si="3"/>
        <v>8.6999999999999993</v>
      </c>
      <c r="L19" s="96">
        <f t="shared" si="4"/>
        <v>1.4</v>
      </c>
    </row>
    <row r="20" spans="2:12" ht="14.45" customHeight="1" x14ac:dyDescent="0.15">
      <c r="B20" s="101" t="s">
        <v>150</v>
      </c>
      <c r="C20" s="100"/>
      <c r="D20" s="99">
        <v>26</v>
      </c>
      <c r="E20" s="98">
        <v>7</v>
      </c>
      <c r="F20" s="98">
        <v>2</v>
      </c>
      <c r="G20" s="98">
        <v>0</v>
      </c>
      <c r="H20" s="98">
        <f t="shared" si="0"/>
        <v>33</v>
      </c>
      <c r="I20" s="98">
        <f t="shared" si="1"/>
        <v>2</v>
      </c>
      <c r="J20" s="98">
        <f t="shared" si="2"/>
        <v>35</v>
      </c>
      <c r="K20" s="97">
        <f t="shared" si="3"/>
        <v>5.7</v>
      </c>
      <c r="L20" s="96">
        <f t="shared" si="4"/>
        <v>2.1</v>
      </c>
    </row>
    <row r="21" spans="2:12" ht="14.45" customHeight="1" x14ac:dyDescent="0.15">
      <c r="B21" s="95" t="s">
        <v>149</v>
      </c>
      <c r="C21" s="94"/>
      <c r="D21" s="93">
        <v>25</v>
      </c>
      <c r="E21" s="92">
        <v>5</v>
      </c>
      <c r="F21" s="92">
        <v>1</v>
      </c>
      <c r="G21" s="92">
        <v>0</v>
      </c>
      <c r="H21" s="92">
        <f t="shared" si="0"/>
        <v>30</v>
      </c>
      <c r="I21" s="92">
        <f t="shared" si="1"/>
        <v>1</v>
      </c>
      <c r="J21" s="92">
        <f t="shared" si="2"/>
        <v>31</v>
      </c>
      <c r="K21" s="91">
        <f t="shared" si="3"/>
        <v>3.2</v>
      </c>
      <c r="L21" s="90">
        <f t="shared" si="4"/>
        <v>1.8</v>
      </c>
    </row>
    <row r="22" spans="2:12" ht="14.45" customHeight="1" thickBot="1" x14ac:dyDescent="0.2">
      <c r="B22" s="89" t="s">
        <v>102</v>
      </c>
      <c r="C22" s="88"/>
      <c r="D22" s="87">
        <f t="shared" ref="D22:J22" si="5">SUBTOTAL(9,D16:D21)</f>
        <v>151</v>
      </c>
      <c r="E22" s="86">
        <f t="shared" si="5"/>
        <v>38</v>
      </c>
      <c r="F22" s="86">
        <f t="shared" si="5"/>
        <v>15</v>
      </c>
      <c r="G22" s="86">
        <f t="shared" si="5"/>
        <v>0</v>
      </c>
      <c r="H22" s="86">
        <f t="shared" si="5"/>
        <v>189</v>
      </c>
      <c r="I22" s="86">
        <f t="shared" si="5"/>
        <v>15</v>
      </c>
      <c r="J22" s="86">
        <f t="shared" si="5"/>
        <v>204</v>
      </c>
      <c r="K22" s="85">
        <f t="shared" si="3"/>
        <v>7.4</v>
      </c>
      <c r="L22" s="84">
        <f t="shared" si="4"/>
        <v>12.1</v>
      </c>
    </row>
    <row r="23" spans="2:12" ht="14.45" customHeight="1" thickTop="1" x14ac:dyDescent="0.15">
      <c r="B23" s="107" t="s">
        <v>101</v>
      </c>
      <c r="C23" s="106"/>
      <c r="D23" s="105">
        <v>23</v>
      </c>
      <c r="E23" s="104">
        <v>2</v>
      </c>
      <c r="F23" s="104">
        <v>5</v>
      </c>
      <c r="G23" s="104">
        <v>0</v>
      </c>
      <c r="H23" s="104">
        <f t="shared" ref="H23:H28" si="6">SUM(D23:E23)</f>
        <v>25</v>
      </c>
      <c r="I23" s="104">
        <f t="shared" ref="I23:I28" si="7">SUM(F23:G23)</f>
        <v>5</v>
      </c>
      <c r="J23" s="104">
        <f t="shared" ref="J23:J28" si="8">SUM(H23:I23)</f>
        <v>30</v>
      </c>
      <c r="K23" s="103">
        <f t="shared" si="3"/>
        <v>16.7</v>
      </c>
      <c r="L23" s="102">
        <f t="shared" si="4"/>
        <v>1.8</v>
      </c>
    </row>
    <row r="24" spans="2:12" ht="14.45" customHeight="1" x14ac:dyDescent="0.15">
      <c r="B24" s="101" t="s">
        <v>100</v>
      </c>
      <c r="C24" s="100"/>
      <c r="D24" s="99">
        <v>23</v>
      </c>
      <c r="E24" s="98">
        <v>3</v>
      </c>
      <c r="F24" s="98">
        <v>4</v>
      </c>
      <c r="G24" s="98">
        <v>0</v>
      </c>
      <c r="H24" s="98">
        <f t="shared" si="6"/>
        <v>26</v>
      </c>
      <c r="I24" s="98">
        <f t="shared" si="7"/>
        <v>4</v>
      </c>
      <c r="J24" s="98">
        <f t="shared" si="8"/>
        <v>30</v>
      </c>
      <c r="K24" s="97">
        <f t="shared" si="3"/>
        <v>13.3</v>
      </c>
      <c r="L24" s="96">
        <f t="shared" si="4"/>
        <v>1.8</v>
      </c>
    </row>
    <row r="25" spans="2:12" ht="14.45" customHeight="1" x14ac:dyDescent="0.15">
      <c r="B25" s="101" t="s">
        <v>99</v>
      </c>
      <c r="C25" s="100"/>
      <c r="D25" s="99">
        <v>22</v>
      </c>
      <c r="E25" s="98">
        <v>4</v>
      </c>
      <c r="F25" s="98">
        <v>9</v>
      </c>
      <c r="G25" s="98">
        <v>0</v>
      </c>
      <c r="H25" s="98">
        <f t="shared" si="6"/>
        <v>26</v>
      </c>
      <c r="I25" s="98">
        <f t="shared" si="7"/>
        <v>9</v>
      </c>
      <c r="J25" s="98">
        <f t="shared" si="8"/>
        <v>35</v>
      </c>
      <c r="K25" s="97">
        <f t="shared" si="3"/>
        <v>25.7</v>
      </c>
      <c r="L25" s="96">
        <f t="shared" si="4"/>
        <v>2.1</v>
      </c>
    </row>
    <row r="26" spans="2:12" ht="14.45" customHeight="1" x14ac:dyDescent="0.15">
      <c r="B26" s="101" t="s">
        <v>98</v>
      </c>
      <c r="C26" s="100"/>
      <c r="D26" s="99">
        <v>25</v>
      </c>
      <c r="E26" s="98">
        <v>4</v>
      </c>
      <c r="F26" s="98">
        <v>3</v>
      </c>
      <c r="G26" s="98">
        <v>0</v>
      </c>
      <c r="H26" s="98">
        <f t="shared" si="6"/>
        <v>29</v>
      </c>
      <c r="I26" s="98">
        <f t="shared" si="7"/>
        <v>3</v>
      </c>
      <c r="J26" s="98">
        <f t="shared" si="8"/>
        <v>32</v>
      </c>
      <c r="K26" s="97">
        <f t="shared" si="3"/>
        <v>9.4</v>
      </c>
      <c r="L26" s="96">
        <f t="shared" si="4"/>
        <v>1.9</v>
      </c>
    </row>
    <row r="27" spans="2:12" ht="14.45" customHeight="1" x14ac:dyDescent="0.15">
      <c r="B27" s="101" t="s">
        <v>97</v>
      </c>
      <c r="C27" s="100"/>
      <c r="D27" s="99">
        <v>21</v>
      </c>
      <c r="E27" s="98">
        <v>4</v>
      </c>
      <c r="F27" s="98">
        <v>6</v>
      </c>
      <c r="G27" s="98">
        <v>0</v>
      </c>
      <c r="H27" s="98">
        <f t="shared" si="6"/>
        <v>25</v>
      </c>
      <c r="I27" s="98">
        <f t="shared" si="7"/>
        <v>6</v>
      </c>
      <c r="J27" s="98">
        <f t="shared" si="8"/>
        <v>31</v>
      </c>
      <c r="K27" s="97">
        <f t="shared" si="3"/>
        <v>19.399999999999999</v>
      </c>
      <c r="L27" s="96">
        <f t="shared" si="4"/>
        <v>1.8</v>
      </c>
    </row>
    <row r="28" spans="2:12" ht="14.45" customHeight="1" x14ac:dyDescent="0.15">
      <c r="B28" s="95" t="s">
        <v>148</v>
      </c>
      <c r="C28" s="94"/>
      <c r="D28" s="93">
        <v>10</v>
      </c>
      <c r="E28" s="92">
        <v>6</v>
      </c>
      <c r="F28" s="92">
        <v>4</v>
      </c>
      <c r="G28" s="92">
        <v>0</v>
      </c>
      <c r="H28" s="92">
        <f t="shared" si="6"/>
        <v>16</v>
      </c>
      <c r="I28" s="92">
        <f t="shared" si="7"/>
        <v>4</v>
      </c>
      <c r="J28" s="92">
        <f t="shared" si="8"/>
        <v>20</v>
      </c>
      <c r="K28" s="91">
        <f t="shared" si="3"/>
        <v>20</v>
      </c>
      <c r="L28" s="90">
        <f t="shared" si="4"/>
        <v>1.2</v>
      </c>
    </row>
    <row r="29" spans="2:12" ht="14.45" customHeight="1" thickBot="1" x14ac:dyDescent="0.2">
      <c r="B29" s="89" t="s">
        <v>95</v>
      </c>
      <c r="C29" s="88"/>
      <c r="D29" s="87">
        <f t="shared" ref="D29:J29" si="9">SUBTOTAL(9,D23:D28)</f>
        <v>124</v>
      </c>
      <c r="E29" s="86">
        <f t="shared" si="9"/>
        <v>23</v>
      </c>
      <c r="F29" s="86">
        <f t="shared" si="9"/>
        <v>31</v>
      </c>
      <c r="G29" s="86">
        <f t="shared" si="9"/>
        <v>0</v>
      </c>
      <c r="H29" s="86">
        <f t="shared" si="9"/>
        <v>147</v>
      </c>
      <c r="I29" s="86">
        <f t="shared" si="9"/>
        <v>31</v>
      </c>
      <c r="J29" s="86">
        <f t="shared" si="9"/>
        <v>178</v>
      </c>
      <c r="K29" s="85">
        <f t="shared" si="3"/>
        <v>17.399999999999999</v>
      </c>
      <c r="L29" s="84">
        <f t="shared" si="4"/>
        <v>10.6</v>
      </c>
    </row>
    <row r="30" spans="2:12" ht="14.45" customHeight="1" thickTop="1" x14ac:dyDescent="0.15">
      <c r="B30" s="115" t="s">
        <v>147</v>
      </c>
      <c r="C30" s="114"/>
      <c r="D30" s="81">
        <v>67</v>
      </c>
      <c r="E30" s="80">
        <v>16</v>
      </c>
      <c r="F30" s="80">
        <v>37</v>
      </c>
      <c r="G30" s="80">
        <v>0</v>
      </c>
      <c r="H30" s="80">
        <f t="shared" ref="H30:H43" si="10">SUM(D30:E30)</f>
        <v>83</v>
      </c>
      <c r="I30" s="80">
        <f t="shared" ref="I30:I43" si="11">SUM(F30:G30)</f>
        <v>37</v>
      </c>
      <c r="J30" s="80">
        <f t="shared" ref="J30:J43" si="12">SUM(H30:I30)</f>
        <v>120</v>
      </c>
      <c r="K30" s="79">
        <f t="shared" si="3"/>
        <v>30.8</v>
      </c>
      <c r="L30" s="78">
        <f t="shared" si="4"/>
        <v>7.1</v>
      </c>
    </row>
    <row r="31" spans="2:12" ht="14.45" customHeight="1" x14ac:dyDescent="0.15">
      <c r="B31" s="113" t="s">
        <v>146</v>
      </c>
      <c r="C31" s="112"/>
      <c r="D31" s="111">
        <v>66</v>
      </c>
      <c r="E31" s="110">
        <v>21</v>
      </c>
      <c r="F31" s="110">
        <v>39</v>
      </c>
      <c r="G31" s="110">
        <v>0</v>
      </c>
      <c r="H31" s="110">
        <f t="shared" si="10"/>
        <v>87</v>
      </c>
      <c r="I31" s="110">
        <f t="shared" si="11"/>
        <v>39</v>
      </c>
      <c r="J31" s="110">
        <f t="shared" si="12"/>
        <v>126</v>
      </c>
      <c r="K31" s="109">
        <f t="shared" si="3"/>
        <v>31</v>
      </c>
      <c r="L31" s="108">
        <f t="shared" si="4"/>
        <v>7.5</v>
      </c>
    </row>
    <row r="32" spans="2:12" ht="14.45" customHeight="1" x14ac:dyDescent="0.15">
      <c r="B32" s="113" t="s">
        <v>145</v>
      </c>
      <c r="C32" s="112"/>
      <c r="D32" s="111">
        <v>53</v>
      </c>
      <c r="E32" s="110">
        <v>16</v>
      </c>
      <c r="F32" s="110">
        <v>24</v>
      </c>
      <c r="G32" s="110">
        <v>0</v>
      </c>
      <c r="H32" s="110">
        <f t="shared" si="10"/>
        <v>69</v>
      </c>
      <c r="I32" s="110">
        <f t="shared" si="11"/>
        <v>24</v>
      </c>
      <c r="J32" s="110">
        <f t="shared" si="12"/>
        <v>93</v>
      </c>
      <c r="K32" s="109">
        <f t="shared" si="3"/>
        <v>25.8</v>
      </c>
      <c r="L32" s="108">
        <f t="shared" si="4"/>
        <v>5.5</v>
      </c>
    </row>
    <row r="33" spans="2:12" ht="14.45" customHeight="1" x14ac:dyDescent="0.15">
      <c r="B33" s="113" t="s">
        <v>144</v>
      </c>
      <c r="C33" s="112"/>
      <c r="D33" s="111">
        <v>68</v>
      </c>
      <c r="E33" s="110">
        <v>13</v>
      </c>
      <c r="F33" s="110">
        <v>30</v>
      </c>
      <c r="G33" s="110">
        <v>0</v>
      </c>
      <c r="H33" s="110">
        <f t="shared" si="10"/>
        <v>81</v>
      </c>
      <c r="I33" s="110">
        <f t="shared" si="11"/>
        <v>30</v>
      </c>
      <c r="J33" s="110">
        <f t="shared" si="12"/>
        <v>111</v>
      </c>
      <c r="K33" s="109">
        <f t="shared" si="3"/>
        <v>27</v>
      </c>
      <c r="L33" s="108">
        <f t="shared" si="4"/>
        <v>6.6</v>
      </c>
    </row>
    <row r="34" spans="2:12" ht="14.45" customHeight="1" x14ac:dyDescent="0.15">
      <c r="B34" s="113" t="s">
        <v>143</v>
      </c>
      <c r="C34" s="112"/>
      <c r="D34" s="111">
        <v>60</v>
      </c>
      <c r="E34" s="110">
        <v>29</v>
      </c>
      <c r="F34" s="110">
        <v>21</v>
      </c>
      <c r="G34" s="110">
        <v>0</v>
      </c>
      <c r="H34" s="110">
        <f t="shared" si="10"/>
        <v>89</v>
      </c>
      <c r="I34" s="110">
        <f t="shared" si="11"/>
        <v>21</v>
      </c>
      <c r="J34" s="110">
        <f t="shared" si="12"/>
        <v>110</v>
      </c>
      <c r="K34" s="109">
        <f t="shared" si="3"/>
        <v>19.100000000000001</v>
      </c>
      <c r="L34" s="108">
        <f t="shared" si="4"/>
        <v>6.5</v>
      </c>
    </row>
    <row r="35" spans="2:12" ht="14.45" customHeight="1" x14ac:dyDescent="0.15">
      <c r="B35" s="113" t="s">
        <v>142</v>
      </c>
      <c r="C35" s="112"/>
      <c r="D35" s="111">
        <v>65</v>
      </c>
      <c r="E35" s="110">
        <v>25</v>
      </c>
      <c r="F35" s="110">
        <v>29</v>
      </c>
      <c r="G35" s="110">
        <v>0</v>
      </c>
      <c r="H35" s="110">
        <f t="shared" si="10"/>
        <v>90</v>
      </c>
      <c r="I35" s="110">
        <f t="shared" si="11"/>
        <v>29</v>
      </c>
      <c r="J35" s="110">
        <f t="shared" si="12"/>
        <v>119</v>
      </c>
      <c r="K35" s="109">
        <f t="shared" si="3"/>
        <v>24.4</v>
      </c>
      <c r="L35" s="108">
        <f t="shared" si="4"/>
        <v>7.1</v>
      </c>
    </row>
    <row r="36" spans="2:12" ht="14.45" customHeight="1" x14ac:dyDescent="0.15">
      <c r="B36" s="113" t="s">
        <v>141</v>
      </c>
      <c r="C36" s="112"/>
      <c r="D36" s="111">
        <v>70</v>
      </c>
      <c r="E36" s="110">
        <v>25</v>
      </c>
      <c r="F36" s="110">
        <v>34</v>
      </c>
      <c r="G36" s="110">
        <v>0</v>
      </c>
      <c r="H36" s="110">
        <f t="shared" si="10"/>
        <v>95</v>
      </c>
      <c r="I36" s="110">
        <f t="shared" si="11"/>
        <v>34</v>
      </c>
      <c r="J36" s="110">
        <f t="shared" si="12"/>
        <v>129</v>
      </c>
      <c r="K36" s="109">
        <f t="shared" si="3"/>
        <v>26.4</v>
      </c>
      <c r="L36" s="108">
        <f t="shared" si="4"/>
        <v>7.7</v>
      </c>
    </row>
    <row r="37" spans="2:12" ht="14.45" customHeight="1" x14ac:dyDescent="0.15">
      <c r="B37" s="113" t="s">
        <v>140</v>
      </c>
      <c r="C37" s="112"/>
      <c r="D37" s="111">
        <v>85</v>
      </c>
      <c r="E37" s="110">
        <v>34</v>
      </c>
      <c r="F37" s="110">
        <v>18</v>
      </c>
      <c r="G37" s="110">
        <v>0</v>
      </c>
      <c r="H37" s="110">
        <f t="shared" si="10"/>
        <v>119</v>
      </c>
      <c r="I37" s="110">
        <f t="shared" si="11"/>
        <v>18</v>
      </c>
      <c r="J37" s="110">
        <f t="shared" si="12"/>
        <v>137</v>
      </c>
      <c r="K37" s="109">
        <f t="shared" si="3"/>
        <v>13.1</v>
      </c>
      <c r="L37" s="108">
        <f t="shared" si="4"/>
        <v>8.1</v>
      </c>
    </row>
    <row r="38" spans="2:12" ht="14.45" customHeight="1" x14ac:dyDescent="0.15">
      <c r="B38" s="107" t="s">
        <v>86</v>
      </c>
      <c r="C38" s="106"/>
      <c r="D38" s="105">
        <v>17</v>
      </c>
      <c r="E38" s="104">
        <v>9</v>
      </c>
      <c r="F38" s="104">
        <v>4</v>
      </c>
      <c r="G38" s="104">
        <v>0</v>
      </c>
      <c r="H38" s="104">
        <f t="shared" si="10"/>
        <v>26</v>
      </c>
      <c r="I38" s="104">
        <f t="shared" si="11"/>
        <v>4</v>
      </c>
      <c r="J38" s="104">
        <f t="shared" si="12"/>
        <v>30</v>
      </c>
      <c r="K38" s="103">
        <f t="shared" si="3"/>
        <v>13.3</v>
      </c>
      <c r="L38" s="102">
        <f t="shared" si="4"/>
        <v>1.8</v>
      </c>
    </row>
    <row r="39" spans="2:12" ht="14.45" customHeight="1" x14ac:dyDescent="0.15">
      <c r="B39" s="101" t="s">
        <v>85</v>
      </c>
      <c r="C39" s="100"/>
      <c r="D39" s="99">
        <v>24</v>
      </c>
      <c r="E39" s="98">
        <v>6</v>
      </c>
      <c r="F39" s="98">
        <v>3</v>
      </c>
      <c r="G39" s="98">
        <v>0</v>
      </c>
      <c r="H39" s="98">
        <f t="shared" si="10"/>
        <v>30</v>
      </c>
      <c r="I39" s="98">
        <f t="shared" si="11"/>
        <v>3</v>
      </c>
      <c r="J39" s="98">
        <f t="shared" si="12"/>
        <v>33</v>
      </c>
      <c r="K39" s="97">
        <f t="shared" si="3"/>
        <v>9.1</v>
      </c>
      <c r="L39" s="96">
        <f t="shared" si="4"/>
        <v>2</v>
      </c>
    </row>
    <row r="40" spans="2:12" ht="14.45" customHeight="1" x14ac:dyDescent="0.15">
      <c r="B40" s="101" t="s">
        <v>84</v>
      </c>
      <c r="C40" s="100"/>
      <c r="D40" s="99">
        <v>26</v>
      </c>
      <c r="E40" s="98">
        <v>4</v>
      </c>
      <c r="F40" s="98">
        <v>1</v>
      </c>
      <c r="G40" s="98">
        <v>0</v>
      </c>
      <c r="H40" s="98">
        <f t="shared" si="10"/>
        <v>30</v>
      </c>
      <c r="I40" s="98">
        <f t="shared" si="11"/>
        <v>1</v>
      </c>
      <c r="J40" s="98">
        <f t="shared" si="12"/>
        <v>31</v>
      </c>
      <c r="K40" s="97">
        <f t="shared" si="3"/>
        <v>3.2</v>
      </c>
      <c r="L40" s="96">
        <f t="shared" si="4"/>
        <v>1.8</v>
      </c>
    </row>
    <row r="41" spans="2:12" ht="14.45" customHeight="1" x14ac:dyDescent="0.15">
      <c r="B41" s="101" t="s">
        <v>83</v>
      </c>
      <c r="C41" s="100"/>
      <c r="D41" s="99">
        <v>17</v>
      </c>
      <c r="E41" s="98">
        <v>4</v>
      </c>
      <c r="F41" s="98">
        <v>1</v>
      </c>
      <c r="G41" s="98">
        <v>0</v>
      </c>
      <c r="H41" s="98">
        <f t="shared" si="10"/>
        <v>21</v>
      </c>
      <c r="I41" s="98">
        <f t="shared" si="11"/>
        <v>1</v>
      </c>
      <c r="J41" s="98">
        <f t="shared" si="12"/>
        <v>22</v>
      </c>
      <c r="K41" s="97">
        <f t="shared" si="3"/>
        <v>4.5</v>
      </c>
      <c r="L41" s="96">
        <f t="shared" si="4"/>
        <v>1.3</v>
      </c>
    </row>
    <row r="42" spans="2:12" ht="14.45" customHeight="1" x14ac:dyDescent="0.15">
      <c r="B42" s="101" t="s">
        <v>82</v>
      </c>
      <c r="C42" s="100"/>
      <c r="D42" s="99">
        <v>16</v>
      </c>
      <c r="E42" s="98">
        <v>8</v>
      </c>
      <c r="F42" s="98">
        <v>4</v>
      </c>
      <c r="G42" s="98">
        <v>0</v>
      </c>
      <c r="H42" s="98">
        <f t="shared" si="10"/>
        <v>24</v>
      </c>
      <c r="I42" s="98">
        <f t="shared" si="11"/>
        <v>4</v>
      </c>
      <c r="J42" s="98">
        <f t="shared" si="12"/>
        <v>28</v>
      </c>
      <c r="K42" s="97">
        <f t="shared" si="3"/>
        <v>14.3</v>
      </c>
      <c r="L42" s="96">
        <f t="shared" si="4"/>
        <v>1.7</v>
      </c>
    </row>
    <row r="43" spans="2:12" ht="14.45" customHeight="1" x14ac:dyDescent="0.15">
      <c r="B43" s="95" t="s">
        <v>139</v>
      </c>
      <c r="C43" s="94"/>
      <c r="D43" s="93">
        <v>29</v>
      </c>
      <c r="E43" s="92">
        <v>6</v>
      </c>
      <c r="F43" s="92">
        <v>0</v>
      </c>
      <c r="G43" s="92">
        <v>0</v>
      </c>
      <c r="H43" s="92">
        <f t="shared" si="10"/>
        <v>35</v>
      </c>
      <c r="I43" s="92">
        <f t="shared" si="11"/>
        <v>0</v>
      </c>
      <c r="J43" s="92">
        <f t="shared" si="12"/>
        <v>35</v>
      </c>
      <c r="K43" s="91">
        <f t="shared" si="3"/>
        <v>0</v>
      </c>
      <c r="L43" s="90">
        <f t="shared" si="4"/>
        <v>2.1</v>
      </c>
    </row>
    <row r="44" spans="2:12" ht="14.45" customHeight="1" thickBot="1" x14ac:dyDescent="0.2">
      <c r="B44" s="89" t="s">
        <v>80</v>
      </c>
      <c r="C44" s="88"/>
      <c r="D44" s="87">
        <f t="shared" ref="D44:J44" si="13">SUBTOTAL(9,D38:D43)</f>
        <v>129</v>
      </c>
      <c r="E44" s="86">
        <f t="shared" si="13"/>
        <v>37</v>
      </c>
      <c r="F44" s="86">
        <f t="shared" si="13"/>
        <v>13</v>
      </c>
      <c r="G44" s="86">
        <f t="shared" si="13"/>
        <v>0</v>
      </c>
      <c r="H44" s="86">
        <f t="shared" si="13"/>
        <v>166</v>
      </c>
      <c r="I44" s="86">
        <f t="shared" si="13"/>
        <v>13</v>
      </c>
      <c r="J44" s="86">
        <f t="shared" si="13"/>
        <v>179</v>
      </c>
      <c r="K44" s="85">
        <f t="shared" si="3"/>
        <v>7.3</v>
      </c>
      <c r="L44" s="84">
        <f t="shared" si="4"/>
        <v>10.6</v>
      </c>
    </row>
    <row r="45" spans="2:12" ht="14.45" customHeight="1" thickTop="1" x14ac:dyDescent="0.15">
      <c r="B45" s="107" t="s">
        <v>79</v>
      </c>
      <c r="C45" s="106"/>
      <c r="D45" s="105">
        <v>24</v>
      </c>
      <c r="E45" s="104">
        <v>8</v>
      </c>
      <c r="F45" s="104">
        <v>2</v>
      </c>
      <c r="G45" s="104">
        <v>0</v>
      </c>
      <c r="H45" s="104">
        <f t="shared" ref="H45:H50" si="14">SUM(D45:E45)</f>
        <v>32</v>
      </c>
      <c r="I45" s="104">
        <f t="shared" ref="I45:I50" si="15">SUM(F45:G45)</f>
        <v>2</v>
      </c>
      <c r="J45" s="104">
        <f t="shared" ref="J45:J50" si="16">SUM(H45:I45)</f>
        <v>34</v>
      </c>
      <c r="K45" s="103">
        <f t="shared" si="3"/>
        <v>5.9</v>
      </c>
      <c r="L45" s="102">
        <f t="shared" si="4"/>
        <v>2</v>
      </c>
    </row>
    <row r="46" spans="2:12" ht="14.45" customHeight="1" x14ac:dyDescent="0.15">
      <c r="B46" s="101" t="s">
        <v>78</v>
      </c>
      <c r="C46" s="100"/>
      <c r="D46" s="99">
        <v>25</v>
      </c>
      <c r="E46" s="98">
        <v>6</v>
      </c>
      <c r="F46" s="98">
        <v>5</v>
      </c>
      <c r="G46" s="98">
        <v>0</v>
      </c>
      <c r="H46" s="98">
        <f t="shared" si="14"/>
        <v>31</v>
      </c>
      <c r="I46" s="98">
        <f t="shared" si="15"/>
        <v>5</v>
      </c>
      <c r="J46" s="98">
        <f t="shared" si="16"/>
        <v>36</v>
      </c>
      <c r="K46" s="97">
        <f t="shared" si="3"/>
        <v>13.9</v>
      </c>
      <c r="L46" s="96">
        <f t="shared" si="4"/>
        <v>2.1</v>
      </c>
    </row>
    <row r="47" spans="2:12" ht="14.45" customHeight="1" x14ac:dyDescent="0.15">
      <c r="B47" s="101" t="s">
        <v>77</v>
      </c>
      <c r="C47" s="100"/>
      <c r="D47" s="99">
        <v>20</v>
      </c>
      <c r="E47" s="98">
        <v>6</v>
      </c>
      <c r="F47" s="98">
        <v>1</v>
      </c>
      <c r="G47" s="98">
        <v>0</v>
      </c>
      <c r="H47" s="98">
        <f t="shared" si="14"/>
        <v>26</v>
      </c>
      <c r="I47" s="98">
        <f t="shared" si="15"/>
        <v>1</v>
      </c>
      <c r="J47" s="98">
        <f t="shared" si="16"/>
        <v>27</v>
      </c>
      <c r="K47" s="97">
        <f t="shared" si="3"/>
        <v>3.7</v>
      </c>
      <c r="L47" s="96">
        <f t="shared" si="4"/>
        <v>1.6</v>
      </c>
    </row>
    <row r="48" spans="2:12" ht="14.45" customHeight="1" x14ac:dyDescent="0.15">
      <c r="B48" s="101" t="s">
        <v>76</v>
      </c>
      <c r="C48" s="100"/>
      <c r="D48" s="99">
        <v>32</v>
      </c>
      <c r="E48" s="98">
        <v>7</v>
      </c>
      <c r="F48" s="98">
        <v>1</v>
      </c>
      <c r="G48" s="98">
        <v>0</v>
      </c>
      <c r="H48" s="98">
        <f t="shared" si="14"/>
        <v>39</v>
      </c>
      <c r="I48" s="98">
        <f t="shared" si="15"/>
        <v>1</v>
      </c>
      <c r="J48" s="98">
        <f t="shared" si="16"/>
        <v>40</v>
      </c>
      <c r="K48" s="97">
        <f t="shared" si="3"/>
        <v>2.5</v>
      </c>
      <c r="L48" s="96">
        <f t="shared" si="4"/>
        <v>2.4</v>
      </c>
    </row>
    <row r="49" spans="2:13" ht="14.45" customHeight="1" x14ac:dyDescent="0.15">
      <c r="B49" s="101" t="s">
        <v>75</v>
      </c>
      <c r="C49" s="100"/>
      <c r="D49" s="99">
        <v>16</v>
      </c>
      <c r="E49" s="98">
        <v>2</v>
      </c>
      <c r="F49" s="98">
        <v>5</v>
      </c>
      <c r="G49" s="98">
        <v>0</v>
      </c>
      <c r="H49" s="98">
        <f t="shared" si="14"/>
        <v>18</v>
      </c>
      <c r="I49" s="98">
        <f t="shared" si="15"/>
        <v>5</v>
      </c>
      <c r="J49" s="98">
        <f t="shared" si="16"/>
        <v>23</v>
      </c>
      <c r="K49" s="97">
        <f t="shared" si="3"/>
        <v>21.7</v>
      </c>
      <c r="L49" s="96">
        <f t="shared" si="4"/>
        <v>1.4</v>
      </c>
    </row>
    <row r="50" spans="2:13" ht="14.45" customHeight="1" x14ac:dyDescent="0.15">
      <c r="B50" s="95" t="s">
        <v>138</v>
      </c>
      <c r="C50" s="94"/>
      <c r="D50" s="93">
        <v>15</v>
      </c>
      <c r="E50" s="92">
        <v>4</v>
      </c>
      <c r="F50" s="92">
        <v>1</v>
      </c>
      <c r="G50" s="92">
        <v>0</v>
      </c>
      <c r="H50" s="92">
        <f t="shared" si="14"/>
        <v>19</v>
      </c>
      <c r="I50" s="92">
        <f t="shared" si="15"/>
        <v>1</v>
      </c>
      <c r="J50" s="92">
        <f t="shared" si="16"/>
        <v>20</v>
      </c>
      <c r="K50" s="91">
        <f t="shared" si="3"/>
        <v>5</v>
      </c>
      <c r="L50" s="90">
        <f t="shared" si="4"/>
        <v>1.2</v>
      </c>
    </row>
    <row r="51" spans="2:13" ht="14.45" customHeight="1" thickBot="1" x14ac:dyDescent="0.2">
      <c r="B51" s="89" t="s">
        <v>73</v>
      </c>
      <c r="C51" s="88"/>
      <c r="D51" s="87">
        <f t="shared" ref="D51:J51" si="17">SUBTOTAL(9,D45:D50)</f>
        <v>132</v>
      </c>
      <c r="E51" s="86">
        <f t="shared" si="17"/>
        <v>33</v>
      </c>
      <c r="F51" s="86">
        <f t="shared" si="17"/>
        <v>15</v>
      </c>
      <c r="G51" s="86">
        <f t="shared" si="17"/>
        <v>0</v>
      </c>
      <c r="H51" s="86">
        <f t="shared" si="17"/>
        <v>165</v>
      </c>
      <c r="I51" s="86">
        <f t="shared" si="17"/>
        <v>15</v>
      </c>
      <c r="J51" s="86">
        <f t="shared" si="17"/>
        <v>180</v>
      </c>
      <c r="K51" s="85">
        <f t="shared" si="3"/>
        <v>8.3000000000000007</v>
      </c>
      <c r="L51" s="84">
        <f t="shared" si="4"/>
        <v>10.7</v>
      </c>
    </row>
    <row r="52" spans="2:13" ht="14.45" customHeight="1" thickTop="1" x14ac:dyDescent="0.15">
      <c r="B52" s="83" t="s">
        <v>13</v>
      </c>
      <c r="C52" s="82"/>
      <c r="D52" s="81">
        <f t="shared" ref="D52:J52" si="18">SUBTOTAL(9,D16:D51)</f>
        <v>1070</v>
      </c>
      <c r="E52" s="80">
        <f t="shared" si="18"/>
        <v>310</v>
      </c>
      <c r="F52" s="80">
        <f t="shared" si="18"/>
        <v>306</v>
      </c>
      <c r="G52" s="80">
        <f t="shared" si="18"/>
        <v>0</v>
      </c>
      <c r="H52" s="80">
        <f t="shared" si="18"/>
        <v>1380</v>
      </c>
      <c r="I52" s="80">
        <f t="shared" si="18"/>
        <v>306</v>
      </c>
      <c r="J52" s="80">
        <f t="shared" si="18"/>
        <v>1686</v>
      </c>
      <c r="K52" s="79">
        <f t="shared" si="3"/>
        <v>18.100000000000001</v>
      </c>
      <c r="L52" s="78">
        <f t="shared" si="4"/>
        <v>100</v>
      </c>
    </row>
    <row r="53" spans="2:13" ht="15" customHeight="1" x14ac:dyDescent="0.15">
      <c r="B53" s="77"/>
      <c r="C53" s="77"/>
      <c r="D53" s="76"/>
      <c r="E53" s="76"/>
      <c r="F53" s="76"/>
      <c r="G53" s="76"/>
      <c r="H53" s="76"/>
      <c r="I53" s="76"/>
      <c r="J53" s="76"/>
      <c r="K53" s="75"/>
      <c r="L53" s="75"/>
    </row>
    <row r="54" spans="2:13" ht="16.5" customHeight="1" x14ac:dyDescent="0.15">
      <c r="B54" s="74"/>
      <c r="C54" s="73"/>
      <c r="D54" s="73"/>
      <c r="E54" s="73"/>
      <c r="F54" s="73"/>
      <c r="G54" s="73"/>
      <c r="H54" s="73"/>
      <c r="I54" s="73"/>
      <c r="J54" s="73"/>
      <c r="K54" s="73"/>
      <c r="L54" s="73"/>
      <c r="M54" s="73"/>
    </row>
  </sheetData>
  <mergeCells count="2">
    <mergeCell ref="G4:G10"/>
    <mergeCell ref="D14:L14"/>
  </mergeCells>
  <phoneticPr fontId="1"/>
  <printOptions horizontalCentered="1"/>
  <pageMargins left="0.78740157480314965" right="0.78740157480314965" top="0.78740157480314965" bottom="0.70866141732283472" header="0.31496062992125984" footer="0.31496062992125984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N54"/>
  <sheetViews>
    <sheetView showGridLines="0" zoomScaleNormal="100" zoomScaleSheetLayoutView="100" workbookViewId="0">
      <selection activeCell="D9" sqref="D9"/>
    </sheetView>
  </sheetViews>
  <sheetFormatPr defaultColWidth="8" defaultRowHeight="16.5" customHeight="1" x14ac:dyDescent="0.15"/>
  <cols>
    <col min="1" max="1" width="2.5" style="71" customWidth="1"/>
    <col min="2" max="2" width="5.5" style="72" customWidth="1"/>
    <col min="3" max="3" width="5.5" style="71" customWidth="1"/>
    <col min="4" max="12" width="8" style="71" customWidth="1"/>
    <col min="13" max="250" width="7.5" style="71" customWidth="1"/>
    <col min="251" max="16384" width="8" style="71"/>
  </cols>
  <sheetData>
    <row r="2" spans="2:14" ht="18" customHeight="1" x14ac:dyDescent="0.15">
      <c r="B2" s="140" t="s">
        <v>120</v>
      </c>
      <c r="G2" s="139"/>
      <c r="H2" s="138"/>
      <c r="I2" s="137"/>
      <c r="J2" s="137"/>
      <c r="K2" s="137"/>
      <c r="L2" s="136"/>
      <c r="M2" s="135"/>
    </row>
    <row r="3" spans="2:14" ht="14.45" customHeight="1" x14ac:dyDescent="0.15">
      <c r="B3" s="71"/>
      <c r="G3" s="134"/>
      <c r="H3" s="130"/>
      <c r="I3" s="73"/>
      <c r="J3" s="73"/>
      <c r="K3" s="73"/>
      <c r="L3" s="129"/>
    </row>
    <row r="4" spans="2:14" ht="14.45" customHeight="1" x14ac:dyDescent="0.15">
      <c r="B4" s="71"/>
      <c r="G4" s="216" t="s">
        <v>119</v>
      </c>
      <c r="H4" s="130"/>
      <c r="I4" s="73"/>
      <c r="J4" s="73"/>
      <c r="K4" s="73"/>
      <c r="L4" s="129"/>
    </row>
    <row r="5" spans="2:14" ht="14.45" customHeight="1" x14ac:dyDescent="0.15">
      <c r="B5" s="128" t="s">
        <v>118</v>
      </c>
      <c r="C5" s="128"/>
      <c r="D5" s="128" t="s">
        <v>117</v>
      </c>
      <c r="G5" s="216"/>
      <c r="H5" s="130"/>
      <c r="I5" s="73"/>
      <c r="J5" s="73"/>
      <c r="K5" s="73"/>
      <c r="L5" s="129"/>
    </row>
    <row r="6" spans="2:14" ht="14.45" customHeight="1" x14ac:dyDescent="0.15">
      <c r="B6" s="128"/>
      <c r="C6" s="128"/>
      <c r="D6" s="132" t="s">
        <v>116</v>
      </c>
      <c r="G6" s="216"/>
      <c r="H6" s="130"/>
      <c r="I6" s="73"/>
      <c r="J6" s="73"/>
      <c r="K6" s="73"/>
      <c r="L6" s="129"/>
    </row>
    <row r="7" spans="2:14" ht="14.45" customHeight="1" x14ac:dyDescent="0.15">
      <c r="B7" s="128"/>
      <c r="C7" s="128"/>
      <c r="D7" s="128"/>
      <c r="G7" s="216"/>
      <c r="H7" s="130"/>
      <c r="I7" s="73"/>
      <c r="J7" s="73"/>
      <c r="K7" s="73"/>
      <c r="L7" s="129"/>
    </row>
    <row r="8" spans="2:14" ht="14.45" customHeight="1" x14ac:dyDescent="0.15">
      <c r="B8" s="128" t="s">
        <v>115</v>
      </c>
      <c r="C8" s="128"/>
      <c r="D8" s="128" t="s">
        <v>239</v>
      </c>
      <c r="G8" s="216"/>
      <c r="H8" s="130"/>
      <c r="I8" s="73"/>
      <c r="J8" s="73"/>
      <c r="K8" s="73"/>
      <c r="L8" s="129"/>
    </row>
    <row r="9" spans="2:14" ht="14.45" customHeight="1" x14ac:dyDescent="0.15">
      <c r="B9" s="133"/>
      <c r="C9" s="128"/>
      <c r="D9" s="132" t="s">
        <v>114</v>
      </c>
      <c r="G9" s="216"/>
      <c r="H9" s="130"/>
      <c r="I9" s="73"/>
      <c r="J9" s="73"/>
      <c r="K9" s="73"/>
      <c r="L9" s="129"/>
    </row>
    <row r="10" spans="2:14" ht="14.45" customHeight="1" x14ac:dyDescent="0.15">
      <c r="B10" s="128"/>
      <c r="C10" s="128"/>
      <c r="D10" s="128"/>
      <c r="G10" s="216"/>
      <c r="H10" s="130"/>
      <c r="I10" s="73"/>
      <c r="J10" s="73"/>
      <c r="K10" s="73"/>
      <c r="L10" s="129"/>
    </row>
    <row r="11" spans="2:14" ht="14.45" customHeight="1" x14ac:dyDescent="0.15">
      <c r="B11" s="128" t="s">
        <v>113</v>
      </c>
      <c r="C11" s="128"/>
      <c r="D11" s="128" t="s">
        <v>27</v>
      </c>
      <c r="G11" s="131"/>
      <c r="H11" s="130"/>
      <c r="I11" s="73"/>
      <c r="J11" s="73"/>
      <c r="K11" s="73"/>
      <c r="L11" s="129"/>
      <c r="N11" s="73"/>
    </row>
    <row r="12" spans="2:14" ht="14.45" customHeight="1" x14ac:dyDescent="0.15">
      <c r="B12" s="128"/>
      <c r="C12" s="128"/>
      <c r="D12" s="128"/>
      <c r="G12" s="127"/>
      <c r="H12" s="126"/>
      <c r="I12" s="125"/>
      <c r="J12" s="125"/>
      <c r="K12" s="125"/>
      <c r="L12" s="124"/>
      <c r="N12" s="73"/>
    </row>
    <row r="13" spans="2:14" ht="14.45" customHeight="1" x14ac:dyDescent="0.15">
      <c r="L13" s="123" t="s">
        <v>112</v>
      </c>
      <c r="N13" s="73"/>
    </row>
    <row r="14" spans="2:14" ht="28.9" customHeight="1" x14ac:dyDescent="0.15">
      <c r="B14" s="122"/>
      <c r="C14" s="121" t="s">
        <v>111</v>
      </c>
      <c r="D14" s="217" t="s">
        <v>17</v>
      </c>
      <c r="E14" s="218"/>
      <c r="F14" s="218"/>
      <c r="G14" s="218"/>
      <c r="H14" s="218"/>
      <c r="I14" s="218"/>
      <c r="J14" s="218"/>
      <c r="K14" s="218"/>
      <c r="L14" s="219"/>
    </row>
    <row r="15" spans="2:14" ht="28.9" customHeight="1" x14ac:dyDescent="0.15">
      <c r="B15" s="120" t="s">
        <v>110</v>
      </c>
      <c r="C15" s="119" t="s">
        <v>109</v>
      </c>
      <c r="D15" s="118" t="s">
        <v>18</v>
      </c>
      <c r="E15" s="117" t="s">
        <v>19</v>
      </c>
      <c r="F15" s="117" t="s">
        <v>20</v>
      </c>
      <c r="G15" s="117" t="s">
        <v>10</v>
      </c>
      <c r="H15" s="117" t="s">
        <v>21</v>
      </c>
      <c r="I15" s="117" t="s">
        <v>22</v>
      </c>
      <c r="J15" s="117" t="s">
        <v>23</v>
      </c>
      <c r="K15" s="117" t="s">
        <v>24</v>
      </c>
      <c r="L15" s="116" t="s">
        <v>25</v>
      </c>
    </row>
    <row r="16" spans="2:14" ht="14.45" customHeight="1" x14ac:dyDescent="0.15">
      <c r="B16" s="107" t="s">
        <v>108</v>
      </c>
      <c r="C16" s="106"/>
      <c r="D16" s="105">
        <v>35</v>
      </c>
      <c r="E16" s="104">
        <v>5</v>
      </c>
      <c r="F16" s="104">
        <v>11</v>
      </c>
      <c r="G16" s="104">
        <v>0</v>
      </c>
      <c r="H16" s="104">
        <f t="shared" ref="H16:H21" si="0">SUM(D16:E16)</f>
        <v>40</v>
      </c>
      <c r="I16" s="104">
        <f t="shared" ref="I16:I21" si="1">SUM(F16:G16)</f>
        <v>11</v>
      </c>
      <c r="J16" s="104">
        <f t="shared" ref="J16:J21" si="2">SUM(H16:I16)</f>
        <v>51</v>
      </c>
      <c r="K16" s="103">
        <f t="shared" ref="K16:K52" si="3">IF(J16=0,0,ROUND(I16/J16*100,1))</f>
        <v>21.6</v>
      </c>
      <c r="L16" s="102">
        <f t="shared" ref="L16:L52" si="4">IF(J16=0,0,ROUND(J16/$J$52*100,1))</f>
        <v>2.7</v>
      </c>
    </row>
    <row r="17" spans="2:12" ht="14.45" customHeight="1" x14ac:dyDescent="0.15">
      <c r="B17" s="101" t="s">
        <v>107</v>
      </c>
      <c r="C17" s="100"/>
      <c r="D17" s="99">
        <v>19</v>
      </c>
      <c r="E17" s="98">
        <v>11</v>
      </c>
      <c r="F17" s="98">
        <v>4</v>
      </c>
      <c r="G17" s="98">
        <v>0</v>
      </c>
      <c r="H17" s="98">
        <f t="shared" si="0"/>
        <v>30</v>
      </c>
      <c r="I17" s="98">
        <f t="shared" si="1"/>
        <v>4</v>
      </c>
      <c r="J17" s="98">
        <f t="shared" si="2"/>
        <v>34</v>
      </c>
      <c r="K17" s="97">
        <f t="shared" si="3"/>
        <v>11.8</v>
      </c>
      <c r="L17" s="96">
        <f t="shared" si="4"/>
        <v>1.8</v>
      </c>
    </row>
    <row r="18" spans="2:12" ht="14.45" customHeight="1" x14ac:dyDescent="0.15">
      <c r="B18" s="101" t="s">
        <v>106</v>
      </c>
      <c r="C18" s="100"/>
      <c r="D18" s="99">
        <v>41</v>
      </c>
      <c r="E18" s="98">
        <v>4</v>
      </c>
      <c r="F18" s="98">
        <v>8</v>
      </c>
      <c r="G18" s="98">
        <v>0</v>
      </c>
      <c r="H18" s="98">
        <f t="shared" si="0"/>
        <v>45</v>
      </c>
      <c r="I18" s="98">
        <f t="shared" si="1"/>
        <v>8</v>
      </c>
      <c r="J18" s="98">
        <f t="shared" si="2"/>
        <v>53</v>
      </c>
      <c r="K18" s="97">
        <f t="shared" si="3"/>
        <v>15.1</v>
      </c>
      <c r="L18" s="96">
        <f t="shared" si="4"/>
        <v>2.8</v>
      </c>
    </row>
    <row r="19" spans="2:12" ht="14.45" customHeight="1" x14ac:dyDescent="0.15">
      <c r="B19" s="101" t="s">
        <v>105</v>
      </c>
      <c r="C19" s="100"/>
      <c r="D19" s="99">
        <v>23</v>
      </c>
      <c r="E19" s="98">
        <v>7</v>
      </c>
      <c r="F19" s="98">
        <v>5</v>
      </c>
      <c r="G19" s="98">
        <v>0</v>
      </c>
      <c r="H19" s="98">
        <f t="shared" si="0"/>
        <v>30</v>
      </c>
      <c r="I19" s="98">
        <f t="shared" si="1"/>
        <v>5</v>
      </c>
      <c r="J19" s="98">
        <f t="shared" si="2"/>
        <v>35</v>
      </c>
      <c r="K19" s="97">
        <f t="shared" si="3"/>
        <v>14.3</v>
      </c>
      <c r="L19" s="96">
        <f t="shared" si="4"/>
        <v>1.9</v>
      </c>
    </row>
    <row r="20" spans="2:12" ht="14.45" customHeight="1" x14ac:dyDescent="0.15">
      <c r="B20" s="101" t="s">
        <v>104</v>
      </c>
      <c r="C20" s="100"/>
      <c r="D20" s="99">
        <v>22</v>
      </c>
      <c r="E20" s="98">
        <v>2</v>
      </c>
      <c r="F20" s="98">
        <v>0</v>
      </c>
      <c r="G20" s="98">
        <v>0</v>
      </c>
      <c r="H20" s="98">
        <f t="shared" si="0"/>
        <v>24</v>
      </c>
      <c r="I20" s="98">
        <f t="shared" si="1"/>
        <v>0</v>
      </c>
      <c r="J20" s="98">
        <f t="shared" si="2"/>
        <v>24</v>
      </c>
      <c r="K20" s="97">
        <f t="shared" si="3"/>
        <v>0</v>
      </c>
      <c r="L20" s="96">
        <f t="shared" si="4"/>
        <v>1.3</v>
      </c>
    </row>
    <row r="21" spans="2:12" ht="14.45" customHeight="1" x14ac:dyDescent="0.15">
      <c r="B21" s="95" t="s">
        <v>103</v>
      </c>
      <c r="C21" s="94"/>
      <c r="D21" s="93">
        <v>30</v>
      </c>
      <c r="E21" s="92">
        <v>3</v>
      </c>
      <c r="F21" s="92">
        <v>2</v>
      </c>
      <c r="G21" s="92">
        <v>0</v>
      </c>
      <c r="H21" s="92">
        <f t="shared" si="0"/>
        <v>33</v>
      </c>
      <c r="I21" s="92">
        <f t="shared" si="1"/>
        <v>2</v>
      </c>
      <c r="J21" s="92">
        <f t="shared" si="2"/>
        <v>35</v>
      </c>
      <c r="K21" s="91">
        <f t="shared" si="3"/>
        <v>5.7</v>
      </c>
      <c r="L21" s="90">
        <f t="shared" si="4"/>
        <v>1.9</v>
      </c>
    </row>
    <row r="22" spans="2:12" ht="14.45" customHeight="1" thickBot="1" x14ac:dyDescent="0.2">
      <c r="B22" s="89" t="s">
        <v>102</v>
      </c>
      <c r="C22" s="88"/>
      <c r="D22" s="87">
        <f t="shared" ref="D22:J22" si="5">SUBTOTAL(9,D16:D21)</f>
        <v>170</v>
      </c>
      <c r="E22" s="86">
        <f t="shared" si="5"/>
        <v>32</v>
      </c>
      <c r="F22" s="86">
        <f t="shared" si="5"/>
        <v>30</v>
      </c>
      <c r="G22" s="86">
        <f t="shared" si="5"/>
        <v>0</v>
      </c>
      <c r="H22" s="86">
        <f t="shared" si="5"/>
        <v>202</v>
      </c>
      <c r="I22" s="86">
        <f t="shared" si="5"/>
        <v>30</v>
      </c>
      <c r="J22" s="86">
        <f t="shared" si="5"/>
        <v>232</v>
      </c>
      <c r="K22" s="85">
        <f t="shared" si="3"/>
        <v>12.9</v>
      </c>
      <c r="L22" s="84">
        <f t="shared" si="4"/>
        <v>12.3</v>
      </c>
    </row>
    <row r="23" spans="2:12" ht="14.45" customHeight="1" thickTop="1" x14ac:dyDescent="0.15">
      <c r="B23" s="107" t="s">
        <v>101</v>
      </c>
      <c r="C23" s="106"/>
      <c r="D23" s="105">
        <v>39</v>
      </c>
      <c r="E23" s="104">
        <v>7</v>
      </c>
      <c r="F23" s="104">
        <v>4</v>
      </c>
      <c r="G23" s="104">
        <v>0</v>
      </c>
      <c r="H23" s="104">
        <f t="shared" ref="H23:H28" si="6">SUM(D23:E23)</f>
        <v>46</v>
      </c>
      <c r="I23" s="104">
        <f t="shared" ref="I23:I28" si="7">SUM(F23:G23)</f>
        <v>4</v>
      </c>
      <c r="J23" s="104">
        <f t="shared" ref="J23:J28" si="8">SUM(H23:I23)</f>
        <v>50</v>
      </c>
      <c r="K23" s="103">
        <f t="shared" si="3"/>
        <v>8</v>
      </c>
      <c r="L23" s="102">
        <f t="shared" si="4"/>
        <v>2.7</v>
      </c>
    </row>
    <row r="24" spans="2:12" ht="14.45" customHeight="1" x14ac:dyDescent="0.15">
      <c r="B24" s="101" t="s">
        <v>100</v>
      </c>
      <c r="C24" s="100"/>
      <c r="D24" s="99">
        <v>30</v>
      </c>
      <c r="E24" s="98">
        <v>7</v>
      </c>
      <c r="F24" s="98">
        <v>4</v>
      </c>
      <c r="G24" s="98">
        <v>0</v>
      </c>
      <c r="H24" s="98">
        <f t="shared" si="6"/>
        <v>37</v>
      </c>
      <c r="I24" s="98">
        <f t="shared" si="7"/>
        <v>4</v>
      </c>
      <c r="J24" s="98">
        <f t="shared" si="8"/>
        <v>41</v>
      </c>
      <c r="K24" s="97">
        <f t="shared" si="3"/>
        <v>9.8000000000000007</v>
      </c>
      <c r="L24" s="96">
        <f t="shared" si="4"/>
        <v>2.2000000000000002</v>
      </c>
    </row>
    <row r="25" spans="2:12" ht="14.45" customHeight="1" x14ac:dyDescent="0.15">
      <c r="B25" s="101" t="s">
        <v>99</v>
      </c>
      <c r="C25" s="100"/>
      <c r="D25" s="99">
        <v>14</v>
      </c>
      <c r="E25" s="98">
        <v>5</v>
      </c>
      <c r="F25" s="98">
        <v>1</v>
      </c>
      <c r="G25" s="98">
        <v>0</v>
      </c>
      <c r="H25" s="98">
        <f t="shared" si="6"/>
        <v>19</v>
      </c>
      <c r="I25" s="98">
        <f t="shared" si="7"/>
        <v>1</v>
      </c>
      <c r="J25" s="98">
        <f t="shared" si="8"/>
        <v>20</v>
      </c>
      <c r="K25" s="97">
        <f t="shared" si="3"/>
        <v>5</v>
      </c>
      <c r="L25" s="96">
        <f t="shared" si="4"/>
        <v>1.1000000000000001</v>
      </c>
    </row>
    <row r="26" spans="2:12" ht="14.45" customHeight="1" x14ac:dyDescent="0.15">
      <c r="B26" s="101" t="s">
        <v>98</v>
      </c>
      <c r="C26" s="100"/>
      <c r="D26" s="99">
        <v>28</v>
      </c>
      <c r="E26" s="98">
        <v>18</v>
      </c>
      <c r="F26" s="98">
        <v>9</v>
      </c>
      <c r="G26" s="98">
        <v>1</v>
      </c>
      <c r="H26" s="98">
        <f t="shared" si="6"/>
        <v>46</v>
      </c>
      <c r="I26" s="98">
        <f t="shared" si="7"/>
        <v>10</v>
      </c>
      <c r="J26" s="98">
        <f t="shared" si="8"/>
        <v>56</v>
      </c>
      <c r="K26" s="97">
        <f t="shared" si="3"/>
        <v>17.899999999999999</v>
      </c>
      <c r="L26" s="96">
        <f t="shared" si="4"/>
        <v>3</v>
      </c>
    </row>
    <row r="27" spans="2:12" ht="14.45" customHeight="1" x14ac:dyDescent="0.15">
      <c r="B27" s="101" t="s">
        <v>97</v>
      </c>
      <c r="C27" s="100"/>
      <c r="D27" s="99">
        <v>25</v>
      </c>
      <c r="E27" s="98">
        <v>12</v>
      </c>
      <c r="F27" s="98">
        <v>4</v>
      </c>
      <c r="G27" s="98">
        <v>0</v>
      </c>
      <c r="H27" s="98">
        <f t="shared" si="6"/>
        <v>37</v>
      </c>
      <c r="I27" s="98">
        <f t="shared" si="7"/>
        <v>4</v>
      </c>
      <c r="J27" s="98">
        <f t="shared" si="8"/>
        <v>41</v>
      </c>
      <c r="K27" s="97">
        <f t="shared" si="3"/>
        <v>9.8000000000000007</v>
      </c>
      <c r="L27" s="96">
        <f t="shared" si="4"/>
        <v>2.2000000000000002</v>
      </c>
    </row>
    <row r="28" spans="2:12" ht="14.45" customHeight="1" x14ac:dyDescent="0.15">
      <c r="B28" s="95" t="s">
        <v>96</v>
      </c>
      <c r="C28" s="94"/>
      <c r="D28" s="93">
        <v>15</v>
      </c>
      <c r="E28" s="92">
        <v>5</v>
      </c>
      <c r="F28" s="92">
        <v>5</v>
      </c>
      <c r="G28" s="92">
        <v>0</v>
      </c>
      <c r="H28" s="92">
        <f t="shared" si="6"/>
        <v>20</v>
      </c>
      <c r="I28" s="92">
        <f t="shared" si="7"/>
        <v>5</v>
      </c>
      <c r="J28" s="92">
        <f t="shared" si="8"/>
        <v>25</v>
      </c>
      <c r="K28" s="91">
        <f t="shared" si="3"/>
        <v>20</v>
      </c>
      <c r="L28" s="90">
        <f t="shared" si="4"/>
        <v>1.3</v>
      </c>
    </row>
    <row r="29" spans="2:12" ht="14.45" customHeight="1" thickBot="1" x14ac:dyDescent="0.2">
      <c r="B29" s="89" t="s">
        <v>95</v>
      </c>
      <c r="C29" s="88"/>
      <c r="D29" s="87">
        <f t="shared" ref="D29:J29" si="9">SUBTOTAL(9,D23:D28)</f>
        <v>151</v>
      </c>
      <c r="E29" s="86">
        <f t="shared" si="9"/>
        <v>54</v>
      </c>
      <c r="F29" s="86">
        <f t="shared" si="9"/>
        <v>27</v>
      </c>
      <c r="G29" s="86">
        <f t="shared" si="9"/>
        <v>1</v>
      </c>
      <c r="H29" s="86">
        <f t="shared" si="9"/>
        <v>205</v>
      </c>
      <c r="I29" s="86">
        <f t="shared" si="9"/>
        <v>28</v>
      </c>
      <c r="J29" s="86">
        <f t="shared" si="9"/>
        <v>233</v>
      </c>
      <c r="K29" s="85">
        <f t="shared" si="3"/>
        <v>12</v>
      </c>
      <c r="L29" s="84">
        <f t="shared" si="4"/>
        <v>12.4</v>
      </c>
    </row>
    <row r="30" spans="2:12" ht="14.45" customHeight="1" thickTop="1" x14ac:dyDescent="0.15">
      <c r="B30" s="115" t="s">
        <v>94</v>
      </c>
      <c r="C30" s="114"/>
      <c r="D30" s="81">
        <v>93</v>
      </c>
      <c r="E30" s="80">
        <v>23</v>
      </c>
      <c r="F30" s="80">
        <v>49</v>
      </c>
      <c r="G30" s="80">
        <v>2</v>
      </c>
      <c r="H30" s="80">
        <f t="shared" ref="H30:H43" si="10">SUM(D30:E30)</f>
        <v>116</v>
      </c>
      <c r="I30" s="80">
        <f t="shared" ref="I30:I43" si="11">SUM(F30:G30)</f>
        <v>51</v>
      </c>
      <c r="J30" s="80">
        <f t="shared" ref="J30:J43" si="12">SUM(H30:I30)</f>
        <v>167</v>
      </c>
      <c r="K30" s="79">
        <f t="shared" si="3"/>
        <v>30.5</v>
      </c>
      <c r="L30" s="78">
        <f t="shared" si="4"/>
        <v>8.9</v>
      </c>
    </row>
    <row r="31" spans="2:12" ht="14.45" customHeight="1" x14ac:dyDescent="0.15">
      <c r="B31" s="113" t="s">
        <v>93</v>
      </c>
      <c r="C31" s="112"/>
      <c r="D31" s="111">
        <v>84</v>
      </c>
      <c r="E31" s="110">
        <v>27</v>
      </c>
      <c r="F31" s="110">
        <v>41</v>
      </c>
      <c r="G31" s="110">
        <v>0</v>
      </c>
      <c r="H31" s="110">
        <f t="shared" si="10"/>
        <v>111</v>
      </c>
      <c r="I31" s="110">
        <f t="shared" si="11"/>
        <v>41</v>
      </c>
      <c r="J31" s="110">
        <f t="shared" si="12"/>
        <v>152</v>
      </c>
      <c r="K31" s="109">
        <f t="shared" si="3"/>
        <v>27</v>
      </c>
      <c r="L31" s="108">
        <f t="shared" si="4"/>
        <v>8.1</v>
      </c>
    </row>
    <row r="32" spans="2:12" ht="14.45" customHeight="1" x14ac:dyDescent="0.15">
      <c r="B32" s="113" t="s">
        <v>92</v>
      </c>
      <c r="C32" s="112"/>
      <c r="D32" s="111">
        <v>65</v>
      </c>
      <c r="E32" s="110">
        <v>17</v>
      </c>
      <c r="F32" s="110">
        <v>31</v>
      </c>
      <c r="G32" s="110">
        <v>0</v>
      </c>
      <c r="H32" s="110">
        <f t="shared" si="10"/>
        <v>82</v>
      </c>
      <c r="I32" s="110">
        <f t="shared" si="11"/>
        <v>31</v>
      </c>
      <c r="J32" s="110">
        <f t="shared" si="12"/>
        <v>113</v>
      </c>
      <c r="K32" s="109">
        <f t="shared" si="3"/>
        <v>27.4</v>
      </c>
      <c r="L32" s="108">
        <f t="shared" si="4"/>
        <v>6</v>
      </c>
    </row>
    <row r="33" spans="2:12" ht="14.45" customHeight="1" x14ac:dyDescent="0.15">
      <c r="B33" s="113" t="s">
        <v>91</v>
      </c>
      <c r="C33" s="112"/>
      <c r="D33" s="111">
        <v>56</v>
      </c>
      <c r="E33" s="110">
        <v>14</v>
      </c>
      <c r="F33" s="110">
        <v>14</v>
      </c>
      <c r="G33" s="110">
        <v>0</v>
      </c>
      <c r="H33" s="110">
        <f t="shared" si="10"/>
        <v>70</v>
      </c>
      <c r="I33" s="110">
        <f t="shared" si="11"/>
        <v>14</v>
      </c>
      <c r="J33" s="110">
        <f t="shared" si="12"/>
        <v>84</v>
      </c>
      <c r="K33" s="109">
        <f t="shared" si="3"/>
        <v>16.7</v>
      </c>
      <c r="L33" s="108">
        <f t="shared" si="4"/>
        <v>4.5</v>
      </c>
    </row>
    <row r="34" spans="2:12" ht="14.45" customHeight="1" x14ac:dyDescent="0.15">
      <c r="B34" s="113" t="s">
        <v>90</v>
      </c>
      <c r="C34" s="112"/>
      <c r="D34" s="111">
        <v>78</v>
      </c>
      <c r="E34" s="110">
        <v>17</v>
      </c>
      <c r="F34" s="110">
        <v>25</v>
      </c>
      <c r="G34" s="110">
        <v>0</v>
      </c>
      <c r="H34" s="110">
        <f t="shared" si="10"/>
        <v>95</v>
      </c>
      <c r="I34" s="110">
        <f t="shared" si="11"/>
        <v>25</v>
      </c>
      <c r="J34" s="110">
        <f t="shared" si="12"/>
        <v>120</v>
      </c>
      <c r="K34" s="109">
        <f t="shared" si="3"/>
        <v>20.8</v>
      </c>
      <c r="L34" s="108">
        <f t="shared" si="4"/>
        <v>6.4</v>
      </c>
    </row>
    <row r="35" spans="2:12" ht="14.45" customHeight="1" x14ac:dyDescent="0.15">
      <c r="B35" s="113" t="s">
        <v>89</v>
      </c>
      <c r="C35" s="112"/>
      <c r="D35" s="111">
        <v>71</v>
      </c>
      <c r="E35" s="110">
        <v>25</v>
      </c>
      <c r="F35" s="110">
        <v>35</v>
      </c>
      <c r="G35" s="110">
        <v>1</v>
      </c>
      <c r="H35" s="110">
        <f t="shared" si="10"/>
        <v>96</v>
      </c>
      <c r="I35" s="110">
        <f t="shared" si="11"/>
        <v>36</v>
      </c>
      <c r="J35" s="110">
        <f t="shared" si="12"/>
        <v>132</v>
      </c>
      <c r="K35" s="109">
        <f t="shared" si="3"/>
        <v>27.3</v>
      </c>
      <c r="L35" s="108">
        <f t="shared" si="4"/>
        <v>7</v>
      </c>
    </row>
    <row r="36" spans="2:12" ht="14.45" customHeight="1" x14ac:dyDescent="0.15">
      <c r="B36" s="113" t="s">
        <v>88</v>
      </c>
      <c r="C36" s="112"/>
      <c r="D36" s="111">
        <v>111</v>
      </c>
      <c r="E36" s="110">
        <v>26</v>
      </c>
      <c r="F36" s="110">
        <v>32</v>
      </c>
      <c r="G36" s="110">
        <v>0</v>
      </c>
      <c r="H36" s="110">
        <f t="shared" si="10"/>
        <v>137</v>
      </c>
      <c r="I36" s="110">
        <f t="shared" si="11"/>
        <v>32</v>
      </c>
      <c r="J36" s="110">
        <f t="shared" si="12"/>
        <v>169</v>
      </c>
      <c r="K36" s="109">
        <f t="shared" si="3"/>
        <v>18.899999999999999</v>
      </c>
      <c r="L36" s="108">
        <f t="shared" si="4"/>
        <v>9</v>
      </c>
    </row>
    <row r="37" spans="2:12" ht="14.45" customHeight="1" x14ac:dyDescent="0.15">
      <c r="B37" s="113" t="s">
        <v>87</v>
      </c>
      <c r="C37" s="112"/>
      <c r="D37" s="111">
        <v>117</v>
      </c>
      <c r="E37" s="110">
        <v>32</v>
      </c>
      <c r="F37" s="110">
        <v>24</v>
      </c>
      <c r="G37" s="110">
        <v>1</v>
      </c>
      <c r="H37" s="110">
        <f t="shared" si="10"/>
        <v>149</v>
      </c>
      <c r="I37" s="110">
        <f t="shared" si="11"/>
        <v>25</v>
      </c>
      <c r="J37" s="110">
        <f t="shared" si="12"/>
        <v>174</v>
      </c>
      <c r="K37" s="109">
        <f t="shared" si="3"/>
        <v>14.4</v>
      </c>
      <c r="L37" s="108">
        <f t="shared" si="4"/>
        <v>9.1999999999999993</v>
      </c>
    </row>
    <row r="38" spans="2:12" ht="14.45" customHeight="1" x14ac:dyDescent="0.15">
      <c r="B38" s="107" t="s">
        <v>86</v>
      </c>
      <c r="C38" s="106"/>
      <c r="D38" s="105">
        <v>9</v>
      </c>
      <c r="E38" s="104">
        <v>3</v>
      </c>
      <c r="F38" s="104">
        <v>10</v>
      </c>
      <c r="G38" s="104">
        <v>0</v>
      </c>
      <c r="H38" s="104">
        <f t="shared" si="10"/>
        <v>12</v>
      </c>
      <c r="I38" s="104">
        <f t="shared" si="11"/>
        <v>10</v>
      </c>
      <c r="J38" s="104">
        <f t="shared" si="12"/>
        <v>22</v>
      </c>
      <c r="K38" s="103">
        <f t="shared" si="3"/>
        <v>45.5</v>
      </c>
      <c r="L38" s="102">
        <f t="shared" si="4"/>
        <v>1.2</v>
      </c>
    </row>
    <row r="39" spans="2:12" ht="14.45" customHeight="1" x14ac:dyDescent="0.15">
      <c r="B39" s="101" t="s">
        <v>85</v>
      </c>
      <c r="C39" s="100"/>
      <c r="D39" s="99">
        <v>13</v>
      </c>
      <c r="E39" s="98">
        <v>5</v>
      </c>
      <c r="F39" s="98">
        <v>7</v>
      </c>
      <c r="G39" s="98">
        <v>0</v>
      </c>
      <c r="H39" s="98">
        <f t="shared" si="10"/>
        <v>18</v>
      </c>
      <c r="I39" s="98">
        <f t="shared" si="11"/>
        <v>7</v>
      </c>
      <c r="J39" s="98">
        <f t="shared" si="12"/>
        <v>25</v>
      </c>
      <c r="K39" s="97">
        <f t="shared" si="3"/>
        <v>28</v>
      </c>
      <c r="L39" s="96">
        <f t="shared" si="4"/>
        <v>1.3</v>
      </c>
    </row>
    <row r="40" spans="2:12" ht="14.45" customHeight="1" x14ac:dyDescent="0.15">
      <c r="B40" s="101" t="s">
        <v>84</v>
      </c>
      <c r="C40" s="100"/>
      <c r="D40" s="99">
        <v>14</v>
      </c>
      <c r="E40" s="98">
        <v>9</v>
      </c>
      <c r="F40" s="98">
        <v>3</v>
      </c>
      <c r="G40" s="98">
        <v>0</v>
      </c>
      <c r="H40" s="98">
        <f t="shared" si="10"/>
        <v>23</v>
      </c>
      <c r="I40" s="98">
        <f t="shared" si="11"/>
        <v>3</v>
      </c>
      <c r="J40" s="98">
        <f t="shared" si="12"/>
        <v>26</v>
      </c>
      <c r="K40" s="97">
        <f t="shared" si="3"/>
        <v>11.5</v>
      </c>
      <c r="L40" s="96">
        <f t="shared" si="4"/>
        <v>1.4</v>
      </c>
    </row>
    <row r="41" spans="2:12" ht="14.45" customHeight="1" x14ac:dyDescent="0.15">
      <c r="B41" s="101" t="s">
        <v>83</v>
      </c>
      <c r="C41" s="100"/>
      <c r="D41" s="99">
        <v>25</v>
      </c>
      <c r="E41" s="98">
        <v>4</v>
      </c>
      <c r="F41" s="98">
        <v>5</v>
      </c>
      <c r="G41" s="98">
        <v>0</v>
      </c>
      <c r="H41" s="98">
        <f t="shared" si="10"/>
        <v>29</v>
      </c>
      <c r="I41" s="98">
        <f t="shared" si="11"/>
        <v>5</v>
      </c>
      <c r="J41" s="98">
        <f t="shared" si="12"/>
        <v>34</v>
      </c>
      <c r="K41" s="97">
        <f t="shared" si="3"/>
        <v>14.7</v>
      </c>
      <c r="L41" s="96">
        <f t="shared" si="4"/>
        <v>1.8</v>
      </c>
    </row>
    <row r="42" spans="2:12" ht="14.45" customHeight="1" x14ac:dyDescent="0.15">
      <c r="B42" s="101" t="s">
        <v>82</v>
      </c>
      <c r="C42" s="100"/>
      <c r="D42" s="99">
        <v>23</v>
      </c>
      <c r="E42" s="98">
        <v>3</v>
      </c>
      <c r="F42" s="98">
        <v>2</v>
      </c>
      <c r="G42" s="98">
        <v>0</v>
      </c>
      <c r="H42" s="98">
        <f t="shared" si="10"/>
        <v>26</v>
      </c>
      <c r="I42" s="98">
        <f t="shared" si="11"/>
        <v>2</v>
      </c>
      <c r="J42" s="98">
        <f t="shared" si="12"/>
        <v>28</v>
      </c>
      <c r="K42" s="97">
        <f t="shared" si="3"/>
        <v>7.1</v>
      </c>
      <c r="L42" s="96">
        <f t="shared" si="4"/>
        <v>1.5</v>
      </c>
    </row>
    <row r="43" spans="2:12" ht="14.45" customHeight="1" x14ac:dyDescent="0.15">
      <c r="B43" s="95" t="s">
        <v>81</v>
      </c>
      <c r="C43" s="94"/>
      <c r="D43" s="93">
        <v>12</v>
      </c>
      <c r="E43" s="92">
        <v>6</v>
      </c>
      <c r="F43" s="92">
        <v>4</v>
      </c>
      <c r="G43" s="92">
        <v>0</v>
      </c>
      <c r="H43" s="92">
        <f t="shared" si="10"/>
        <v>18</v>
      </c>
      <c r="I43" s="92">
        <f t="shared" si="11"/>
        <v>4</v>
      </c>
      <c r="J43" s="92">
        <f t="shared" si="12"/>
        <v>22</v>
      </c>
      <c r="K43" s="91">
        <f t="shared" si="3"/>
        <v>18.2</v>
      </c>
      <c r="L43" s="90">
        <f t="shared" si="4"/>
        <v>1.2</v>
      </c>
    </row>
    <row r="44" spans="2:12" ht="14.45" customHeight="1" thickBot="1" x14ac:dyDescent="0.2">
      <c r="B44" s="89" t="s">
        <v>80</v>
      </c>
      <c r="C44" s="88"/>
      <c r="D44" s="87">
        <f t="shared" ref="D44:J44" si="13">SUBTOTAL(9,D38:D43)</f>
        <v>96</v>
      </c>
      <c r="E44" s="86">
        <f t="shared" si="13"/>
        <v>30</v>
      </c>
      <c r="F44" s="86">
        <f t="shared" si="13"/>
        <v>31</v>
      </c>
      <c r="G44" s="86">
        <f t="shared" si="13"/>
        <v>0</v>
      </c>
      <c r="H44" s="86">
        <f t="shared" si="13"/>
        <v>126</v>
      </c>
      <c r="I44" s="86">
        <f t="shared" si="13"/>
        <v>31</v>
      </c>
      <c r="J44" s="86">
        <f t="shared" si="13"/>
        <v>157</v>
      </c>
      <c r="K44" s="85">
        <f t="shared" si="3"/>
        <v>19.7</v>
      </c>
      <c r="L44" s="84">
        <f t="shared" si="4"/>
        <v>8.3000000000000007</v>
      </c>
    </row>
    <row r="45" spans="2:12" ht="14.45" customHeight="1" thickTop="1" x14ac:dyDescent="0.15">
      <c r="B45" s="107" t="s">
        <v>79</v>
      </c>
      <c r="C45" s="106"/>
      <c r="D45" s="105">
        <v>27</v>
      </c>
      <c r="E45" s="104">
        <v>2</v>
      </c>
      <c r="F45" s="104">
        <v>2</v>
      </c>
      <c r="G45" s="104">
        <v>0</v>
      </c>
      <c r="H45" s="104">
        <f t="shared" ref="H45:H50" si="14">SUM(D45:E45)</f>
        <v>29</v>
      </c>
      <c r="I45" s="104">
        <f t="shared" ref="I45:I50" si="15">SUM(F45:G45)</f>
        <v>2</v>
      </c>
      <c r="J45" s="104">
        <f t="shared" ref="J45:J50" si="16">SUM(H45:I45)</f>
        <v>31</v>
      </c>
      <c r="K45" s="103">
        <f t="shared" si="3"/>
        <v>6.5</v>
      </c>
      <c r="L45" s="102">
        <f t="shared" si="4"/>
        <v>1.6</v>
      </c>
    </row>
    <row r="46" spans="2:12" ht="14.45" customHeight="1" x14ac:dyDescent="0.15">
      <c r="B46" s="101" t="s">
        <v>78</v>
      </c>
      <c r="C46" s="100"/>
      <c r="D46" s="99">
        <v>22</v>
      </c>
      <c r="E46" s="98">
        <v>3</v>
      </c>
      <c r="F46" s="98">
        <v>3</v>
      </c>
      <c r="G46" s="98">
        <v>0</v>
      </c>
      <c r="H46" s="98">
        <f t="shared" si="14"/>
        <v>25</v>
      </c>
      <c r="I46" s="98">
        <f t="shared" si="15"/>
        <v>3</v>
      </c>
      <c r="J46" s="98">
        <f t="shared" si="16"/>
        <v>28</v>
      </c>
      <c r="K46" s="97">
        <f t="shared" si="3"/>
        <v>10.7</v>
      </c>
      <c r="L46" s="96">
        <f t="shared" si="4"/>
        <v>1.5</v>
      </c>
    </row>
    <row r="47" spans="2:12" ht="14.45" customHeight="1" x14ac:dyDescent="0.15">
      <c r="B47" s="101" t="s">
        <v>77</v>
      </c>
      <c r="C47" s="100"/>
      <c r="D47" s="99">
        <v>19</v>
      </c>
      <c r="E47" s="98">
        <v>2</v>
      </c>
      <c r="F47" s="98">
        <v>1</v>
      </c>
      <c r="G47" s="98">
        <v>0</v>
      </c>
      <c r="H47" s="98">
        <f t="shared" si="14"/>
        <v>21</v>
      </c>
      <c r="I47" s="98">
        <f t="shared" si="15"/>
        <v>1</v>
      </c>
      <c r="J47" s="98">
        <f t="shared" si="16"/>
        <v>22</v>
      </c>
      <c r="K47" s="97">
        <f t="shared" si="3"/>
        <v>4.5</v>
      </c>
      <c r="L47" s="96">
        <f t="shared" si="4"/>
        <v>1.2</v>
      </c>
    </row>
    <row r="48" spans="2:12" ht="14.45" customHeight="1" x14ac:dyDescent="0.15">
      <c r="B48" s="101" t="s">
        <v>76</v>
      </c>
      <c r="C48" s="100"/>
      <c r="D48" s="99">
        <v>22</v>
      </c>
      <c r="E48" s="98">
        <v>3</v>
      </c>
      <c r="F48" s="98">
        <v>1</v>
      </c>
      <c r="G48" s="98">
        <v>0</v>
      </c>
      <c r="H48" s="98">
        <f t="shared" si="14"/>
        <v>25</v>
      </c>
      <c r="I48" s="98">
        <f t="shared" si="15"/>
        <v>1</v>
      </c>
      <c r="J48" s="98">
        <f t="shared" si="16"/>
        <v>26</v>
      </c>
      <c r="K48" s="97">
        <f t="shared" si="3"/>
        <v>3.8</v>
      </c>
      <c r="L48" s="96">
        <f t="shared" si="4"/>
        <v>1.4</v>
      </c>
    </row>
    <row r="49" spans="2:13" ht="14.45" customHeight="1" x14ac:dyDescent="0.15">
      <c r="B49" s="101" t="s">
        <v>75</v>
      </c>
      <c r="C49" s="100"/>
      <c r="D49" s="99">
        <v>21</v>
      </c>
      <c r="E49" s="98">
        <v>4</v>
      </c>
      <c r="F49" s="98">
        <v>2</v>
      </c>
      <c r="G49" s="98">
        <v>0</v>
      </c>
      <c r="H49" s="98">
        <f t="shared" si="14"/>
        <v>25</v>
      </c>
      <c r="I49" s="98">
        <f t="shared" si="15"/>
        <v>2</v>
      </c>
      <c r="J49" s="98">
        <f t="shared" si="16"/>
        <v>27</v>
      </c>
      <c r="K49" s="97">
        <f t="shared" si="3"/>
        <v>7.4</v>
      </c>
      <c r="L49" s="96">
        <f t="shared" si="4"/>
        <v>1.4</v>
      </c>
    </row>
    <row r="50" spans="2:13" ht="14.45" customHeight="1" x14ac:dyDescent="0.15">
      <c r="B50" s="95" t="s">
        <v>74</v>
      </c>
      <c r="C50" s="94"/>
      <c r="D50" s="93">
        <v>9</v>
      </c>
      <c r="E50" s="92">
        <v>3</v>
      </c>
      <c r="F50" s="92">
        <v>6</v>
      </c>
      <c r="G50" s="92">
        <v>0</v>
      </c>
      <c r="H50" s="92">
        <f t="shared" si="14"/>
        <v>12</v>
      </c>
      <c r="I50" s="92">
        <f t="shared" si="15"/>
        <v>6</v>
      </c>
      <c r="J50" s="92">
        <f t="shared" si="16"/>
        <v>18</v>
      </c>
      <c r="K50" s="91">
        <f t="shared" si="3"/>
        <v>33.299999999999997</v>
      </c>
      <c r="L50" s="90">
        <f t="shared" si="4"/>
        <v>1</v>
      </c>
    </row>
    <row r="51" spans="2:13" ht="14.45" customHeight="1" thickBot="1" x14ac:dyDescent="0.2">
      <c r="B51" s="89" t="s">
        <v>73</v>
      </c>
      <c r="C51" s="88"/>
      <c r="D51" s="87">
        <f t="shared" ref="D51:J51" si="17">SUBTOTAL(9,D45:D50)</f>
        <v>120</v>
      </c>
      <c r="E51" s="86">
        <f t="shared" si="17"/>
        <v>17</v>
      </c>
      <c r="F51" s="86">
        <f t="shared" si="17"/>
        <v>15</v>
      </c>
      <c r="G51" s="86">
        <f t="shared" si="17"/>
        <v>0</v>
      </c>
      <c r="H51" s="86">
        <f t="shared" si="17"/>
        <v>137</v>
      </c>
      <c r="I51" s="86">
        <f t="shared" si="17"/>
        <v>15</v>
      </c>
      <c r="J51" s="86">
        <f t="shared" si="17"/>
        <v>152</v>
      </c>
      <c r="K51" s="85">
        <f t="shared" si="3"/>
        <v>9.9</v>
      </c>
      <c r="L51" s="84">
        <f t="shared" si="4"/>
        <v>8.1</v>
      </c>
    </row>
    <row r="52" spans="2:13" ht="14.45" customHeight="1" thickTop="1" x14ac:dyDescent="0.15">
      <c r="B52" s="83" t="s">
        <v>13</v>
      </c>
      <c r="C52" s="82"/>
      <c r="D52" s="81">
        <f t="shared" ref="D52:J52" si="18">SUBTOTAL(9,D16:D51)</f>
        <v>1212</v>
      </c>
      <c r="E52" s="80">
        <f t="shared" si="18"/>
        <v>314</v>
      </c>
      <c r="F52" s="80">
        <f t="shared" si="18"/>
        <v>354</v>
      </c>
      <c r="G52" s="80">
        <f t="shared" si="18"/>
        <v>5</v>
      </c>
      <c r="H52" s="80">
        <f t="shared" si="18"/>
        <v>1526</v>
      </c>
      <c r="I52" s="80">
        <f t="shared" si="18"/>
        <v>359</v>
      </c>
      <c r="J52" s="80">
        <f t="shared" si="18"/>
        <v>1885</v>
      </c>
      <c r="K52" s="79">
        <f t="shared" si="3"/>
        <v>19</v>
      </c>
      <c r="L52" s="78">
        <f t="shared" si="4"/>
        <v>100</v>
      </c>
    </row>
    <row r="53" spans="2:13" ht="15" customHeight="1" x14ac:dyDescent="0.15">
      <c r="B53" s="77"/>
      <c r="C53" s="77"/>
      <c r="D53" s="76"/>
      <c r="E53" s="76"/>
      <c r="F53" s="76"/>
      <c r="G53" s="76"/>
      <c r="H53" s="76"/>
      <c r="I53" s="76"/>
      <c r="J53" s="76"/>
      <c r="K53" s="75"/>
      <c r="L53" s="75"/>
    </row>
    <row r="54" spans="2:13" ht="16.5" customHeight="1" x14ac:dyDescent="0.15">
      <c r="B54" s="74"/>
      <c r="C54" s="73"/>
      <c r="D54" s="73"/>
      <c r="E54" s="73"/>
      <c r="F54" s="73"/>
      <c r="G54" s="73"/>
      <c r="H54" s="73"/>
      <c r="I54" s="73"/>
      <c r="J54" s="73"/>
      <c r="K54" s="73"/>
      <c r="L54" s="73"/>
      <c r="M54" s="73"/>
    </row>
  </sheetData>
  <mergeCells count="2">
    <mergeCell ref="G4:G10"/>
    <mergeCell ref="D14:L14"/>
  </mergeCells>
  <phoneticPr fontId="1"/>
  <printOptions horizontalCentered="1"/>
  <pageMargins left="0.78740157480314965" right="0.78740157480314965" top="0.78740157480314965" bottom="0.70866141732283472" header="0.31496062992125984" footer="0.31496062992125984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N54"/>
  <sheetViews>
    <sheetView showGridLines="0" zoomScaleNormal="100" zoomScaleSheetLayoutView="100" workbookViewId="0">
      <selection activeCell="D9" sqref="D9"/>
    </sheetView>
  </sheetViews>
  <sheetFormatPr defaultColWidth="8" defaultRowHeight="16.5" customHeight="1" x14ac:dyDescent="0.15"/>
  <cols>
    <col min="1" max="1" width="2.5" style="71" customWidth="1"/>
    <col min="2" max="2" width="5.5" style="72" customWidth="1"/>
    <col min="3" max="3" width="5.5" style="71" customWidth="1"/>
    <col min="4" max="12" width="8" style="71" customWidth="1"/>
    <col min="13" max="250" width="7.5" style="71" customWidth="1"/>
    <col min="251" max="16384" width="8" style="71"/>
  </cols>
  <sheetData>
    <row r="2" spans="2:14" ht="18" customHeight="1" x14ac:dyDescent="0.15">
      <c r="B2" s="140" t="s">
        <v>120</v>
      </c>
      <c r="G2" s="139"/>
      <c r="H2" s="138"/>
      <c r="I2" s="137"/>
      <c r="J2" s="137"/>
      <c r="K2" s="137"/>
      <c r="L2" s="136"/>
      <c r="M2" s="135"/>
    </row>
    <row r="3" spans="2:14" ht="14.45" customHeight="1" x14ac:dyDescent="0.15">
      <c r="B3" s="71"/>
      <c r="G3" s="134"/>
      <c r="H3" s="130"/>
      <c r="I3" s="73"/>
      <c r="J3" s="73"/>
      <c r="K3" s="73"/>
      <c r="L3" s="129"/>
    </row>
    <row r="4" spans="2:14" ht="14.45" customHeight="1" x14ac:dyDescent="0.15">
      <c r="B4" s="71"/>
      <c r="G4" s="216" t="s">
        <v>119</v>
      </c>
      <c r="H4" s="130"/>
      <c r="I4" s="73"/>
      <c r="J4" s="73"/>
      <c r="K4" s="73"/>
      <c r="L4" s="129"/>
    </row>
    <row r="5" spans="2:14" ht="14.45" customHeight="1" x14ac:dyDescent="0.15">
      <c r="B5" s="128" t="s">
        <v>118</v>
      </c>
      <c r="C5" s="128"/>
      <c r="D5" s="128" t="s">
        <v>117</v>
      </c>
      <c r="G5" s="216"/>
      <c r="H5" s="130"/>
      <c r="I5" s="73"/>
      <c r="J5" s="73"/>
      <c r="K5" s="73"/>
      <c r="L5" s="129"/>
    </row>
    <row r="6" spans="2:14" ht="14.45" customHeight="1" x14ac:dyDescent="0.15">
      <c r="B6" s="128"/>
      <c r="C6" s="128"/>
      <c r="D6" s="132" t="s">
        <v>116</v>
      </c>
      <c r="G6" s="216"/>
      <c r="H6" s="130"/>
      <c r="I6" s="73"/>
      <c r="J6" s="73"/>
      <c r="K6" s="73"/>
      <c r="L6" s="129"/>
    </row>
    <row r="7" spans="2:14" ht="14.45" customHeight="1" x14ac:dyDescent="0.15">
      <c r="B7" s="128"/>
      <c r="C7" s="128"/>
      <c r="D7" s="128"/>
      <c r="G7" s="216"/>
      <c r="H7" s="130"/>
      <c r="I7" s="73"/>
      <c r="J7" s="73"/>
      <c r="K7" s="73"/>
      <c r="L7" s="129"/>
    </row>
    <row r="8" spans="2:14" ht="14.45" customHeight="1" x14ac:dyDescent="0.15">
      <c r="B8" s="128" t="s">
        <v>115</v>
      </c>
      <c r="C8" s="128"/>
      <c r="D8" s="128" t="s">
        <v>239</v>
      </c>
      <c r="G8" s="216"/>
      <c r="H8" s="130"/>
      <c r="I8" s="73"/>
      <c r="J8" s="73"/>
      <c r="K8" s="73"/>
      <c r="L8" s="129"/>
    </row>
    <row r="9" spans="2:14" ht="14.45" customHeight="1" x14ac:dyDescent="0.15">
      <c r="B9" s="133"/>
      <c r="C9" s="128"/>
      <c r="D9" s="132" t="s">
        <v>114</v>
      </c>
      <c r="G9" s="216"/>
      <c r="H9" s="130"/>
      <c r="I9" s="73"/>
      <c r="J9" s="73"/>
      <c r="K9" s="73"/>
      <c r="L9" s="129"/>
    </row>
    <row r="10" spans="2:14" ht="14.45" customHeight="1" x14ac:dyDescent="0.15">
      <c r="B10" s="128"/>
      <c r="C10" s="128"/>
      <c r="D10" s="128"/>
      <c r="G10" s="216"/>
      <c r="H10" s="130"/>
      <c r="I10" s="73"/>
      <c r="J10" s="73"/>
      <c r="K10" s="73"/>
      <c r="L10" s="129"/>
    </row>
    <row r="11" spans="2:14" ht="14.45" customHeight="1" x14ac:dyDescent="0.15">
      <c r="B11" s="128" t="s">
        <v>113</v>
      </c>
      <c r="C11" s="128"/>
      <c r="D11" s="128" t="s">
        <v>27</v>
      </c>
      <c r="G11" s="131"/>
      <c r="H11" s="130"/>
      <c r="I11" s="73"/>
      <c r="J11" s="73"/>
      <c r="K11" s="73"/>
      <c r="L11" s="129"/>
      <c r="N11" s="73"/>
    </row>
    <row r="12" spans="2:14" ht="14.45" customHeight="1" x14ac:dyDescent="0.15">
      <c r="B12" s="128"/>
      <c r="C12" s="128"/>
      <c r="D12" s="128"/>
      <c r="G12" s="127"/>
      <c r="H12" s="126"/>
      <c r="I12" s="125"/>
      <c r="J12" s="125"/>
      <c r="K12" s="125"/>
      <c r="L12" s="124"/>
      <c r="N12" s="73"/>
    </row>
    <row r="13" spans="2:14" ht="14.45" customHeight="1" x14ac:dyDescent="0.15">
      <c r="L13" s="123" t="s">
        <v>112</v>
      </c>
      <c r="N13" s="73"/>
    </row>
    <row r="14" spans="2:14" ht="28.9" customHeight="1" x14ac:dyDescent="0.15">
      <c r="B14" s="122"/>
      <c r="C14" s="121" t="s">
        <v>111</v>
      </c>
      <c r="D14" s="217" t="s">
        <v>40</v>
      </c>
      <c r="E14" s="218"/>
      <c r="F14" s="218"/>
      <c r="G14" s="218"/>
      <c r="H14" s="218"/>
      <c r="I14" s="218"/>
      <c r="J14" s="218"/>
      <c r="K14" s="218"/>
      <c r="L14" s="219"/>
    </row>
    <row r="15" spans="2:14" ht="28.9" customHeight="1" x14ac:dyDescent="0.15">
      <c r="B15" s="120" t="s">
        <v>110</v>
      </c>
      <c r="C15" s="119" t="s">
        <v>109</v>
      </c>
      <c r="D15" s="118" t="s">
        <v>18</v>
      </c>
      <c r="E15" s="117" t="s">
        <v>19</v>
      </c>
      <c r="F15" s="117" t="s">
        <v>20</v>
      </c>
      <c r="G15" s="117" t="s">
        <v>10</v>
      </c>
      <c r="H15" s="117" t="s">
        <v>21</v>
      </c>
      <c r="I15" s="117" t="s">
        <v>22</v>
      </c>
      <c r="J15" s="117" t="s">
        <v>23</v>
      </c>
      <c r="K15" s="117" t="s">
        <v>24</v>
      </c>
      <c r="L15" s="116" t="s">
        <v>25</v>
      </c>
    </row>
    <row r="16" spans="2:14" ht="14.45" customHeight="1" x14ac:dyDescent="0.15">
      <c r="B16" s="107" t="s">
        <v>154</v>
      </c>
      <c r="C16" s="106"/>
      <c r="D16" s="105">
        <v>69</v>
      </c>
      <c r="E16" s="104">
        <v>6</v>
      </c>
      <c r="F16" s="104">
        <v>3</v>
      </c>
      <c r="G16" s="104">
        <v>1</v>
      </c>
      <c r="H16" s="104">
        <f t="shared" ref="H16:H21" si="0">SUM(D16:E16)</f>
        <v>75</v>
      </c>
      <c r="I16" s="104">
        <f t="shared" ref="I16:I21" si="1">SUM(F16:G16)</f>
        <v>4</v>
      </c>
      <c r="J16" s="104">
        <f t="shared" ref="J16:J21" si="2">SUM(H16:I16)</f>
        <v>79</v>
      </c>
      <c r="K16" s="103">
        <f t="shared" ref="K16:K52" si="3">IF(J16=0,0,ROUND(I16/J16*100,1))</f>
        <v>5.0999999999999996</v>
      </c>
      <c r="L16" s="102">
        <f t="shared" ref="L16:L52" si="4">IF(J16=0,0,ROUND(J16/$J$52*100,1))</f>
        <v>2.8</v>
      </c>
    </row>
    <row r="17" spans="2:12" ht="14.45" customHeight="1" x14ac:dyDescent="0.15">
      <c r="B17" s="101" t="s">
        <v>153</v>
      </c>
      <c r="C17" s="100"/>
      <c r="D17" s="99">
        <v>34</v>
      </c>
      <c r="E17" s="98">
        <v>13</v>
      </c>
      <c r="F17" s="98">
        <v>5</v>
      </c>
      <c r="G17" s="98">
        <v>0</v>
      </c>
      <c r="H17" s="98">
        <f t="shared" si="0"/>
        <v>47</v>
      </c>
      <c r="I17" s="98">
        <f t="shared" si="1"/>
        <v>5</v>
      </c>
      <c r="J17" s="98">
        <f t="shared" si="2"/>
        <v>52</v>
      </c>
      <c r="K17" s="97">
        <f t="shared" si="3"/>
        <v>9.6</v>
      </c>
      <c r="L17" s="96">
        <f t="shared" si="4"/>
        <v>1.9</v>
      </c>
    </row>
    <row r="18" spans="2:12" ht="14.45" customHeight="1" x14ac:dyDescent="0.15">
      <c r="B18" s="101" t="s">
        <v>152</v>
      </c>
      <c r="C18" s="100"/>
      <c r="D18" s="99">
        <v>46</v>
      </c>
      <c r="E18" s="98">
        <v>12</v>
      </c>
      <c r="F18" s="98">
        <v>8</v>
      </c>
      <c r="G18" s="98">
        <v>0</v>
      </c>
      <c r="H18" s="98">
        <f t="shared" si="0"/>
        <v>58</v>
      </c>
      <c r="I18" s="98">
        <f t="shared" si="1"/>
        <v>8</v>
      </c>
      <c r="J18" s="98">
        <f t="shared" si="2"/>
        <v>66</v>
      </c>
      <c r="K18" s="97">
        <f t="shared" si="3"/>
        <v>12.1</v>
      </c>
      <c r="L18" s="96">
        <f t="shared" si="4"/>
        <v>2.4</v>
      </c>
    </row>
    <row r="19" spans="2:12" ht="14.45" customHeight="1" x14ac:dyDescent="0.15">
      <c r="B19" s="101" t="s">
        <v>151</v>
      </c>
      <c r="C19" s="100"/>
      <c r="D19" s="99">
        <v>53</v>
      </c>
      <c r="E19" s="98">
        <v>12</v>
      </c>
      <c r="F19" s="98">
        <v>3</v>
      </c>
      <c r="G19" s="98">
        <v>0</v>
      </c>
      <c r="H19" s="98">
        <f t="shared" si="0"/>
        <v>65</v>
      </c>
      <c r="I19" s="98">
        <f t="shared" si="1"/>
        <v>3</v>
      </c>
      <c r="J19" s="98">
        <f t="shared" si="2"/>
        <v>68</v>
      </c>
      <c r="K19" s="97">
        <f t="shared" si="3"/>
        <v>4.4000000000000004</v>
      </c>
      <c r="L19" s="96">
        <f t="shared" si="4"/>
        <v>2.4</v>
      </c>
    </row>
    <row r="20" spans="2:12" ht="14.45" customHeight="1" x14ac:dyDescent="0.15">
      <c r="B20" s="101" t="s">
        <v>150</v>
      </c>
      <c r="C20" s="100"/>
      <c r="D20" s="99">
        <v>55</v>
      </c>
      <c r="E20" s="98">
        <v>15</v>
      </c>
      <c r="F20" s="98">
        <v>3</v>
      </c>
      <c r="G20" s="98">
        <v>0</v>
      </c>
      <c r="H20" s="98">
        <f t="shared" si="0"/>
        <v>70</v>
      </c>
      <c r="I20" s="98">
        <f t="shared" si="1"/>
        <v>3</v>
      </c>
      <c r="J20" s="98">
        <f t="shared" si="2"/>
        <v>73</v>
      </c>
      <c r="K20" s="97">
        <f t="shared" si="3"/>
        <v>4.0999999999999996</v>
      </c>
      <c r="L20" s="96">
        <f t="shared" si="4"/>
        <v>2.6</v>
      </c>
    </row>
    <row r="21" spans="2:12" ht="14.45" customHeight="1" x14ac:dyDescent="0.15">
      <c r="B21" s="95" t="s">
        <v>149</v>
      </c>
      <c r="C21" s="94"/>
      <c r="D21" s="93">
        <v>46</v>
      </c>
      <c r="E21" s="92">
        <v>9</v>
      </c>
      <c r="F21" s="92">
        <v>2</v>
      </c>
      <c r="G21" s="92">
        <v>0</v>
      </c>
      <c r="H21" s="92">
        <f t="shared" si="0"/>
        <v>55</v>
      </c>
      <c r="I21" s="92">
        <f t="shared" si="1"/>
        <v>2</v>
      </c>
      <c r="J21" s="92">
        <f t="shared" si="2"/>
        <v>57</v>
      </c>
      <c r="K21" s="91">
        <f t="shared" si="3"/>
        <v>3.5</v>
      </c>
      <c r="L21" s="90">
        <f t="shared" si="4"/>
        <v>2</v>
      </c>
    </row>
    <row r="22" spans="2:12" ht="14.45" customHeight="1" thickBot="1" x14ac:dyDescent="0.2">
      <c r="B22" s="89" t="s">
        <v>102</v>
      </c>
      <c r="C22" s="88"/>
      <c r="D22" s="87">
        <f t="shared" ref="D22:J22" si="5">SUBTOTAL(9,D16:D21)</f>
        <v>303</v>
      </c>
      <c r="E22" s="86">
        <f t="shared" si="5"/>
        <v>67</v>
      </c>
      <c r="F22" s="86">
        <f t="shared" si="5"/>
        <v>24</v>
      </c>
      <c r="G22" s="86">
        <f t="shared" si="5"/>
        <v>1</v>
      </c>
      <c r="H22" s="86">
        <f t="shared" si="5"/>
        <v>370</v>
      </c>
      <c r="I22" s="86">
        <f t="shared" si="5"/>
        <v>25</v>
      </c>
      <c r="J22" s="86">
        <f t="shared" si="5"/>
        <v>395</v>
      </c>
      <c r="K22" s="85">
        <f t="shared" si="3"/>
        <v>6.3</v>
      </c>
      <c r="L22" s="84">
        <f t="shared" si="4"/>
        <v>14.1</v>
      </c>
    </row>
    <row r="23" spans="2:12" ht="14.45" customHeight="1" thickTop="1" x14ac:dyDescent="0.15">
      <c r="B23" s="107" t="s">
        <v>101</v>
      </c>
      <c r="C23" s="106"/>
      <c r="D23" s="105">
        <v>47</v>
      </c>
      <c r="E23" s="104">
        <v>19</v>
      </c>
      <c r="F23" s="104">
        <v>7</v>
      </c>
      <c r="G23" s="104">
        <v>1</v>
      </c>
      <c r="H23" s="104">
        <f t="shared" ref="H23:H28" si="6">SUM(D23:E23)</f>
        <v>66</v>
      </c>
      <c r="I23" s="104">
        <f t="shared" ref="I23:I28" si="7">SUM(F23:G23)</f>
        <v>8</v>
      </c>
      <c r="J23" s="104">
        <f t="shared" ref="J23:J28" si="8">SUM(H23:I23)</f>
        <v>74</v>
      </c>
      <c r="K23" s="103">
        <f t="shared" si="3"/>
        <v>10.8</v>
      </c>
      <c r="L23" s="102">
        <f t="shared" si="4"/>
        <v>2.6</v>
      </c>
    </row>
    <row r="24" spans="2:12" ht="14.45" customHeight="1" x14ac:dyDescent="0.15">
      <c r="B24" s="101" t="s">
        <v>100</v>
      </c>
      <c r="C24" s="100"/>
      <c r="D24" s="99">
        <v>34</v>
      </c>
      <c r="E24" s="98">
        <v>9</v>
      </c>
      <c r="F24" s="98">
        <v>6</v>
      </c>
      <c r="G24" s="98">
        <v>0</v>
      </c>
      <c r="H24" s="98">
        <f t="shared" si="6"/>
        <v>43</v>
      </c>
      <c r="I24" s="98">
        <f t="shared" si="7"/>
        <v>6</v>
      </c>
      <c r="J24" s="98">
        <f t="shared" si="8"/>
        <v>49</v>
      </c>
      <c r="K24" s="97">
        <f t="shared" si="3"/>
        <v>12.2</v>
      </c>
      <c r="L24" s="96">
        <f t="shared" si="4"/>
        <v>1.7</v>
      </c>
    </row>
    <row r="25" spans="2:12" ht="14.45" customHeight="1" x14ac:dyDescent="0.15">
      <c r="B25" s="101" t="s">
        <v>99</v>
      </c>
      <c r="C25" s="100"/>
      <c r="D25" s="99">
        <v>29</v>
      </c>
      <c r="E25" s="98">
        <v>5</v>
      </c>
      <c r="F25" s="98">
        <v>2</v>
      </c>
      <c r="G25" s="98">
        <v>1</v>
      </c>
      <c r="H25" s="98">
        <f t="shared" si="6"/>
        <v>34</v>
      </c>
      <c r="I25" s="98">
        <f t="shared" si="7"/>
        <v>3</v>
      </c>
      <c r="J25" s="98">
        <f t="shared" si="8"/>
        <v>37</v>
      </c>
      <c r="K25" s="97">
        <f t="shared" si="3"/>
        <v>8.1</v>
      </c>
      <c r="L25" s="96">
        <f t="shared" si="4"/>
        <v>1.3</v>
      </c>
    </row>
    <row r="26" spans="2:12" ht="14.45" customHeight="1" x14ac:dyDescent="0.15">
      <c r="B26" s="101" t="s">
        <v>98</v>
      </c>
      <c r="C26" s="100"/>
      <c r="D26" s="99">
        <v>42</v>
      </c>
      <c r="E26" s="98">
        <v>6</v>
      </c>
      <c r="F26" s="98">
        <v>11</v>
      </c>
      <c r="G26" s="98">
        <v>0</v>
      </c>
      <c r="H26" s="98">
        <f t="shared" si="6"/>
        <v>48</v>
      </c>
      <c r="I26" s="98">
        <f t="shared" si="7"/>
        <v>11</v>
      </c>
      <c r="J26" s="98">
        <f t="shared" si="8"/>
        <v>59</v>
      </c>
      <c r="K26" s="97">
        <f t="shared" si="3"/>
        <v>18.600000000000001</v>
      </c>
      <c r="L26" s="96">
        <f t="shared" si="4"/>
        <v>2.1</v>
      </c>
    </row>
    <row r="27" spans="2:12" ht="14.45" customHeight="1" x14ac:dyDescent="0.15">
      <c r="B27" s="101" t="s">
        <v>97</v>
      </c>
      <c r="C27" s="100"/>
      <c r="D27" s="99">
        <v>46</v>
      </c>
      <c r="E27" s="98">
        <v>10</v>
      </c>
      <c r="F27" s="98">
        <v>9</v>
      </c>
      <c r="G27" s="98">
        <v>0</v>
      </c>
      <c r="H27" s="98">
        <f t="shared" si="6"/>
        <v>56</v>
      </c>
      <c r="I27" s="98">
        <f t="shared" si="7"/>
        <v>9</v>
      </c>
      <c r="J27" s="98">
        <f t="shared" si="8"/>
        <v>65</v>
      </c>
      <c r="K27" s="97">
        <f t="shared" si="3"/>
        <v>13.8</v>
      </c>
      <c r="L27" s="96">
        <f t="shared" si="4"/>
        <v>2.2999999999999998</v>
      </c>
    </row>
    <row r="28" spans="2:12" ht="14.45" customHeight="1" x14ac:dyDescent="0.15">
      <c r="B28" s="95" t="s">
        <v>148</v>
      </c>
      <c r="C28" s="94"/>
      <c r="D28" s="93">
        <v>36</v>
      </c>
      <c r="E28" s="92">
        <v>2</v>
      </c>
      <c r="F28" s="92">
        <v>12</v>
      </c>
      <c r="G28" s="92">
        <v>0</v>
      </c>
      <c r="H28" s="92">
        <f t="shared" si="6"/>
        <v>38</v>
      </c>
      <c r="I28" s="92">
        <f t="shared" si="7"/>
        <v>12</v>
      </c>
      <c r="J28" s="92">
        <f t="shared" si="8"/>
        <v>50</v>
      </c>
      <c r="K28" s="91">
        <f t="shared" si="3"/>
        <v>24</v>
      </c>
      <c r="L28" s="90">
        <f t="shared" si="4"/>
        <v>1.8</v>
      </c>
    </row>
    <row r="29" spans="2:12" ht="14.45" customHeight="1" thickBot="1" x14ac:dyDescent="0.2">
      <c r="B29" s="89" t="s">
        <v>95</v>
      </c>
      <c r="C29" s="88"/>
      <c r="D29" s="87">
        <f t="shared" ref="D29:J29" si="9">SUBTOTAL(9,D23:D28)</f>
        <v>234</v>
      </c>
      <c r="E29" s="86">
        <f t="shared" si="9"/>
        <v>51</v>
      </c>
      <c r="F29" s="86">
        <f t="shared" si="9"/>
        <v>47</v>
      </c>
      <c r="G29" s="86">
        <f t="shared" si="9"/>
        <v>2</v>
      </c>
      <c r="H29" s="86">
        <f t="shared" si="9"/>
        <v>285</v>
      </c>
      <c r="I29" s="86">
        <f t="shared" si="9"/>
        <v>49</v>
      </c>
      <c r="J29" s="86">
        <f t="shared" si="9"/>
        <v>334</v>
      </c>
      <c r="K29" s="85">
        <f t="shared" si="3"/>
        <v>14.7</v>
      </c>
      <c r="L29" s="84">
        <f t="shared" si="4"/>
        <v>11.9</v>
      </c>
    </row>
    <row r="30" spans="2:12" ht="14.45" customHeight="1" thickTop="1" x14ac:dyDescent="0.15">
      <c r="B30" s="115" t="s">
        <v>147</v>
      </c>
      <c r="C30" s="114"/>
      <c r="D30" s="81">
        <v>161</v>
      </c>
      <c r="E30" s="80">
        <v>40</v>
      </c>
      <c r="F30" s="80">
        <v>53</v>
      </c>
      <c r="G30" s="80">
        <v>1</v>
      </c>
      <c r="H30" s="80">
        <f t="shared" ref="H30:H43" si="10">SUM(D30:E30)</f>
        <v>201</v>
      </c>
      <c r="I30" s="80">
        <f t="shared" ref="I30:I43" si="11">SUM(F30:G30)</f>
        <v>54</v>
      </c>
      <c r="J30" s="80">
        <f t="shared" ref="J30:J43" si="12">SUM(H30:I30)</f>
        <v>255</v>
      </c>
      <c r="K30" s="79">
        <f t="shared" si="3"/>
        <v>21.2</v>
      </c>
      <c r="L30" s="78">
        <f t="shared" si="4"/>
        <v>9.1</v>
      </c>
    </row>
    <row r="31" spans="2:12" ht="14.45" customHeight="1" x14ac:dyDescent="0.15">
      <c r="B31" s="113" t="s">
        <v>146</v>
      </c>
      <c r="C31" s="112"/>
      <c r="D31" s="111">
        <v>144</v>
      </c>
      <c r="E31" s="110">
        <v>35</v>
      </c>
      <c r="F31" s="110">
        <v>39</v>
      </c>
      <c r="G31" s="110">
        <v>1</v>
      </c>
      <c r="H31" s="110">
        <f t="shared" si="10"/>
        <v>179</v>
      </c>
      <c r="I31" s="110">
        <f t="shared" si="11"/>
        <v>40</v>
      </c>
      <c r="J31" s="110">
        <f t="shared" si="12"/>
        <v>219</v>
      </c>
      <c r="K31" s="109">
        <f t="shared" si="3"/>
        <v>18.3</v>
      </c>
      <c r="L31" s="108">
        <f t="shared" si="4"/>
        <v>7.8</v>
      </c>
    </row>
    <row r="32" spans="2:12" ht="14.45" customHeight="1" x14ac:dyDescent="0.15">
      <c r="B32" s="113" t="s">
        <v>145</v>
      </c>
      <c r="C32" s="112"/>
      <c r="D32" s="111">
        <v>117</v>
      </c>
      <c r="E32" s="110">
        <v>24</v>
      </c>
      <c r="F32" s="110">
        <v>30</v>
      </c>
      <c r="G32" s="110">
        <v>0</v>
      </c>
      <c r="H32" s="110">
        <f t="shared" si="10"/>
        <v>141</v>
      </c>
      <c r="I32" s="110">
        <f t="shared" si="11"/>
        <v>30</v>
      </c>
      <c r="J32" s="110">
        <f t="shared" si="12"/>
        <v>171</v>
      </c>
      <c r="K32" s="109">
        <f t="shared" si="3"/>
        <v>17.5</v>
      </c>
      <c r="L32" s="108">
        <f t="shared" si="4"/>
        <v>6.1</v>
      </c>
    </row>
    <row r="33" spans="2:12" ht="14.45" customHeight="1" x14ac:dyDescent="0.15">
      <c r="B33" s="113" t="s">
        <v>144</v>
      </c>
      <c r="C33" s="112"/>
      <c r="D33" s="111">
        <v>121</v>
      </c>
      <c r="E33" s="110">
        <v>24</v>
      </c>
      <c r="F33" s="110">
        <v>27</v>
      </c>
      <c r="G33" s="110">
        <v>2</v>
      </c>
      <c r="H33" s="110">
        <f t="shared" si="10"/>
        <v>145</v>
      </c>
      <c r="I33" s="110">
        <f t="shared" si="11"/>
        <v>29</v>
      </c>
      <c r="J33" s="110">
        <f t="shared" si="12"/>
        <v>174</v>
      </c>
      <c r="K33" s="109">
        <f t="shared" si="3"/>
        <v>16.7</v>
      </c>
      <c r="L33" s="108">
        <f t="shared" si="4"/>
        <v>6.2</v>
      </c>
    </row>
    <row r="34" spans="2:12" ht="14.45" customHeight="1" x14ac:dyDescent="0.15">
      <c r="B34" s="113" t="s">
        <v>143</v>
      </c>
      <c r="C34" s="112"/>
      <c r="D34" s="111">
        <v>108</v>
      </c>
      <c r="E34" s="110">
        <v>34</v>
      </c>
      <c r="F34" s="110">
        <v>31</v>
      </c>
      <c r="G34" s="110">
        <v>0</v>
      </c>
      <c r="H34" s="110">
        <f t="shared" si="10"/>
        <v>142</v>
      </c>
      <c r="I34" s="110">
        <f t="shared" si="11"/>
        <v>31</v>
      </c>
      <c r="J34" s="110">
        <f t="shared" si="12"/>
        <v>173</v>
      </c>
      <c r="K34" s="109">
        <f t="shared" si="3"/>
        <v>17.899999999999999</v>
      </c>
      <c r="L34" s="108">
        <f t="shared" si="4"/>
        <v>6.2</v>
      </c>
    </row>
    <row r="35" spans="2:12" ht="14.45" customHeight="1" x14ac:dyDescent="0.15">
      <c r="B35" s="113" t="s">
        <v>142</v>
      </c>
      <c r="C35" s="112"/>
      <c r="D35" s="111">
        <v>123</v>
      </c>
      <c r="E35" s="110">
        <v>33</v>
      </c>
      <c r="F35" s="110">
        <v>25</v>
      </c>
      <c r="G35" s="110">
        <v>2</v>
      </c>
      <c r="H35" s="110">
        <f t="shared" si="10"/>
        <v>156</v>
      </c>
      <c r="I35" s="110">
        <f t="shared" si="11"/>
        <v>27</v>
      </c>
      <c r="J35" s="110">
        <f t="shared" si="12"/>
        <v>183</v>
      </c>
      <c r="K35" s="109">
        <f t="shared" si="3"/>
        <v>14.8</v>
      </c>
      <c r="L35" s="108">
        <f t="shared" si="4"/>
        <v>6.5</v>
      </c>
    </row>
    <row r="36" spans="2:12" ht="14.45" customHeight="1" x14ac:dyDescent="0.15">
      <c r="B36" s="113" t="s">
        <v>141</v>
      </c>
      <c r="C36" s="112"/>
      <c r="D36" s="111">
        <v>132</v>
      </c>
      <c r="E36" s="110">
        <v>32</v>
      </c>
      <c r="F36" s="110">
        <v>30</v>
      </c>
      <c r="G36" s="110">
        <v>2</v>
      </c>
      <c r="H36" s="110">
        <f t="shared" si="10"/>
        <v>164</v>
      </c>
      <c r="I36" s="110">
        <f t="shared" si="11"/>
        <v>32</v>
      </c>
      <c r="J36" s="110">
        <f t="shared" si="12"/>
        <v>196</v>
      </c>
      <c r="K36" s="109">
        <f t="shared" si="3"/>
        <v>16.3</v>
      </c>
      <c r="L36" s="108">
        <f t="shared" si="4"/>
        <v>7</v>
      </c>
    </row>
    <row r="37" spans="2:12" ht="14.45" customHeight="1" x14ac:dyDescent="0.15">
      <c r="B37" s="113" t="s">
        <v>140</v>
      </c>
      <c r="C37" s="112"/>
      <c r="D37" s="111">
        <v>146</v>
      </c>
      <c r="E37" s="110">
        <v>37</v>
      </c>
      <c r="F37" s="110">
        <v>33</v>
      </c>
      <c r="G37" s="110">
        <v>0</v>
      </c>
      <c r="H37" s="110">
        <f t="shared" si="10"/>
        <v>183</v>
      </c>
      <c r="I37" s="110">
        <f t="shared" si="11"/>
        <v>33</v>
      </c>
      <c r="J37" s="110">
        <f t="shared" si="12"/>
        <v>216</v>
      </c>
      <c r="K37" s="109">
        <f t="shared" si="3"/>
        <v>15.3</v>
      </c>
      <c r="L37" s="108">
        <f t="shared" si="4"/>
        <v>7.7</v>
      </c>
    </row>
    <row r="38" spans="2:12" ht="14.45" customHeight="1" x14ac:dyDescent="0.15">
      <c r="B38" s="107" t="s">
        <v>86</v>
      </c>
      <c r="C38" s="106"/>
      <c r="D38" s="105">
        <v>42</v>
      </c>
      <c r="E38" s="104">
        <v>15</v>
      </c>
      <c r="F38" s="104">
        <v>3</v>
      </c>
      <c r="G38" s="104">
        <v>0</v>
      </c>
      <c r="H38" s="104">
        <f t="shared" si="10"/>
        <v>57</v>
      </c>
      <c r="I38" s="104">
        <f t="shared" si="11"/>
        <v>3</v>
      </c>
      <c r="J38" s="104">
        <f t="shared" si="12"/>
        <v>60</v>
      </c>
      <c r="K38" s="103">
        <f t="shared" si="3"/>
        <v>5</v>
      </c>
      <c r="L38" s="102">
        <f t="shared" si="4"/>
        <v>2.1</v>
      </c>
    </row>
    <row r="39" spans="2:12" ht="14.45" customHeight="1" x14ac:dyDescent="0.15">
      <c r="B39" s="101" t="s">
        <v>85</v>
      </c>
      <c r="C39" s="100"/>
      <c r="D39" s="99">
        <v>16</v>
      </c>
      <c r="E39" s="98">
        <v>11</v>
      </c>
      <c r="F39" s="98">
        <v>3</v>
      </c>
      <c r="G39" s="98">
        <v>0</v>
      </c>
      <c r="H39" s="98">
        <f t="shared" si="10"/>
        <v>27</v>
      </c>
      <c r="I39" s="98">
        <f t="shared" si="11"/>
        <v>3</v>
      </c>
      <c r="J39" s="98">
        <f t="shared" si="12"/>
        <v>30</v>
      </c>
      <c r="K39" s="97">
        <f t="shared" si="3"/>
        <v>10</v>
      </c>
      <c r="L39" s="96">
        <f t="shared" si="4"/>
        <v>1.1000000000000001</v>
      </c>
    </row>
    <row r="40" spans="2:12" ht="14.45" customHeight="1" x14ac:dyDescent="0.15">
      <c r="B40" s="101" t="s">
        <v>84</v>
      </c>
      <c r="C40" s="100"/>
      <c r="D40" s="99">
        <v>27</v>
      </c>
      <c r="E40" s="98">
        <v>7</v>
      </c>
      <c r="F40" s="98">
        <v>4</v>
      </c>
      <c r="G40" s="98">
        <v>0</v>
      </c>
      <c r="H40" s="98">
        <f t="shared" si="10"/>
        <v>34</v>
      </c>
      <c r="I40" s="98">
        <f t="shared" si="11"/>
        <v>4</v>
      </c>
      <c r="J40" s="98">
        <f t="shared" si="12"/>
        <v>38</v>
      </c>
      <c r="K40" s="97">
        <f t="shared" si="3"/>
        <v>10.5</v>
      </c>
      <c r="L40" s="96">
        <f t="shared" si="4"/>
        <v>1.4</v>
      </c>
    </row>
    <row r="41" spans="2:12" ht="14.45" customHeight="1" x14ac:dyDescent="0.15">
      <c r="B41" s="101" t="s">
        <v>83</v>
      </c>
      <c r="C41" s="100"/>
      <c r="D41" s="99">
        <v>27</v>
      </c>
      <c r="E41" s="98">
        <v>8</v>
      </c>
      <c r="F41" s="98">
        <v>3</v>
      </c>
      <c r="G41" s="98">
        <v>0</v>
      </c>
      <c r="H41" s="98">
        <f t="shared" si="10"/>
        <v>35</v>
      </c>
      <c r="I41" s="98">
        <f t="shared" si="11"/>
        <v>3</v>
      </c>
      <c r="J41" s="98">
        <f t="shared" si="12"/>
        <v>38</v>
      </c>
      <c r="K41" s="97">
        <f t="shared" si="3"/>
        <v>7.9</v>
      </c>
      <c r="L41" s="96">
        <f t="shared" si="4"/>
        <v>1.4</v>
      </c>
    </row>
    <row r="42" spans="2:12" ht="14.45" customHeight="1" x14ac:dyDescent="0.15">
      <c r="B42" s="101" t="s">
        <v>82</v>
      </c>
      <c r="C42" s="100"/>
      <c r="D42" s="99">
        <v>30</v>
      </c>
      <c r="E42" s="98">
        <v>4</v>
      </c>
      <c r="F42" s="98">
        <v>3</v>
      </c>
      <c r="G42" s="98">
        <v>0</v>
      </c>
      <c r="H42" s="98">
        <f t="shared" si="10"/>
        <v>34</v>
      </c>
      <c r="I42" s="98">
        <f t="shared" si="11"/>
        <v>3</v>
      </c>
      <c r="J42" s="98">
        <f t="shared" si="12"/>
        <v>37</v>
      </c>
      <c r="K42" s="97">
        <f t="shared" si="3"/>
        <v>8.1</v>
      </c>
      <c r="L42" s="96">
        <f t="shared" si="4"/>
        <v>1.3</v>
      </c>
    </row>
    <row r="43" spans="2:12" ht="14.45" customHeight="1" x14ac:dyDescent="0.15">
      <c r="B43" s="95" t="s">
        <v>139</v>
      </c>
      <c r="C43" s="94"/>
      <c r="D43" s="93">
        <v>30</v>
      </c>
      <c r="E43" s="92">
        <v>8</v>
      </c>
      <c r="F43" s="92">
        <v>1</v>
      </c>
      <c r="G43" s="92">
        <v>1</v>
      </c>
      <c r="H43" s="92">
        <f t="shared" si="10"/>
        <v>38</v>
      </c>
      <c r="I43" s="92">
        <f t="shared" si="11"/>
        <v>2</v>
      </c>
      <c r="J43" s="92">
        <f t="shared" si="12"/>
        <v>40</v>
      </c>
      <c r="K43" s="91">
        <f t="shared" si="3"/>
        <v>5</v>
      </c>
      <c r="L43" s="90">
        <f t="shared" si="4"/>
        <v>1.4</v>
      </c>
    </row>
    <row r="44" spans="2:12" ht="14.45" customHeight="1" thickBot="1" x14ac:dyDescent="0.2">
      <c r="B44" s="89" t="s">
        <v>80</v>
      </c>
      <c r="C44" s="88"/>
      <c r="D44" s="87">
        <f t="shared" ref="D44:J44" si="13">SUBTOTAL(9,D38:D43)</f>
        <v>172</v>
      </c>
      <c r="E44" s="86">
        <f t="shared" si="13"/>
        <v>53</v>
      </c>
      <c r="F44" s="86">
        <f t="shared" si="13"/>
        <v>17</v>
      </c>
      <c r="G44" s="86">
        <f t="shared" si="13"/>
        <v>1</v>
      </c>
      <c r="H44" s="86">
        <f t="shared" si="13"/>
        <v>225</v>
      </c>
      <c r="I44" s="86">
        <f t="shared" si="13"/>
        <v>18</v>
      </c>
      <c r="J44" s="86">
        <f t="shared" si="13"/>
        <v>243</v>
      </c>
      <c r="K44" s="85">
        <f t="shared" si="3"/>
        <v>7.4</v>
      </c>
      <c r="L44" s="84">
        <f t="shared" si="4"/>
        <v>8.6999999999999993</v>
      </c>
    </row>
    <row r="45" spans="2:12" ht="14.45" customHeight="1" thickTop="1" x14ac:dyDescent="0.15">
      <c r="B45" s="107" t="s">
        <v>79</v>
      </c>
      <c r="C45" s="106"/>
      <c r="D45" s="105">
        <v>37</v>
      </c>
      <c r="E45" s="104">
        <v>7</v>
      </c>
      <c r="F45" s="104">
        <v>1</v>
      </c>
      <c r="G45" s="104">
        <v>0</v>
      </c>
      <c r="H45" s="104">
        <f t="shared" ref="H45:H50" si="14">SUM(D45:E45)</f>
        <v>44</v>
      </c>
      <c r="I45" s="104">
        <f t="shared" ref="I45:I50" si="15">SUM(F45:G45)</f>
        <v>1</v>
      </c>
      <c r="J45" s="104">
        <f t="shared" ref="J45:J50" si="16">SUM(H45:I45)</f>
        <v>45</v>
      </c>
      <c r="K45" s="103">
        <f t="shared" si="3"/>
        <v>2.2000000000000002</v>
      </c>
      <c r="L45" s="102">
        <f t="shared" si="4"/>
        <v>1.6</v>
      </c>
    </row>
    <row r="46" spans="2:12" ht="14.45" customHeight="1" x14ac:dyDescent="0.15">
      <c r="B46" s="101" t="s">
        <v>78</v>
      </c>
      <c r="C46" s="100"/>
      <c r="D46" s="99">
        <v>26</v>
      </c>
      <c r="E46" s="98">
        <v>4</v>
      </c>
      <c r="F46" s="98">
        <v>1</v>
      </c>
      <c r="G46" s="98">
        <v>0</v>
      </c>
      <c r="H46" s="98">
        <f t="shared" si="14"/>
        <v>30</v>
      </c>
      <c r="I46" s="98">
        <f t="shared" si="15"/>
        <v>1</v>
      </c>
      <c r="J46" s="98">
        <f t="shared" si="16"/>
        <v>31</v>
      </c>
      <c r="K46" s="97">
        <f t="shared" si="3"/>
        <v>3.2</v>
      </c>
      <c r="L46" s="96">
        <f t="shared" si="4"/>
        <v>1.1000000000000001</v>
      </c>
    </row>
    <row r="47" spans="2:12" ht="14.45" customHeight="1" x14ac:dyDescent="0.15">
      <c r="B47" s="101" t="s">
        <v>77</v>
      </c>
      <c r="C47" s="100"/>
      <c r="D47" s="99">
        <v>43</v>
      </c>
      <c r="E47" s="98">
        <v>2</v>
      </c>
      <c r="F47" s="98">
        <v>1</v>
      </c>
      <c r="G47" s="98">
        <v>0</v>
      </c>
      <c r="H47" s="98">
        <f t="shared" si="14"/>
        <v>45</v>
      </c>
      <c r="I47" s="98">
        <f t="shared" si="15"/>
        <v>1</v>
      </c>
      <c r="J47" s="98">
        <f t="shared" si="16"/>
        <v>46</v>
      </c>
      <c r="K47" s="97">
        <f t="shared" si="3"/>
        <v>2.2000000000000002</v>
      </c>
      <c r="L47" s="96">
        <f t="shared" si="4"/>
        <v>1.6</v>
      </c>
    </row>
    <row r="48" spans="2:12" ht="14.45" customHeight="1" x14ac:dyDescent="0.15">
      <c r="B48" s="101" t="s">
        <v>76</v>
      </c>
      <c r="C48" s="100"/>
      <c r="D48" s="99">
        <v>45</v>
      </c>
      <c r="E48" s="98">
        <v>4</v>
      </c>
      <c r="F48" s="98">
        <v>7</v>
      </c>
      <c r="G48" s="98">
        <v>0</v>
      </c>
      <c r="H48" s="98">
        <f t="shared" si="14"/>
        <v>49</v>
      </c>
      <c r="I48" s="98">
        <f t="shared" si="15"/>
        <v>7</v>
      </c>
      <c r="J48" s="98">
        <f t="shared" si="16"/>
        <v>56</v>
      </c>
      <c r="K48" s="97">
        <f t="shared" si="3"/>
        <v>12.5</v>
      </c>
      <c r="L48" s="96">
        <f t="shared" si="4"/>
        <v>2</v>
      </c>
    </row>
    <row r="49" spans="2:13" ht="14.45" customHeight="1" x14ac:dyDescent="0.15">
      <c r="B49" s="101" t="s">
        <v>75</v>
      </c>
      <c r="C49" s="100"/>
      <c r="D49" s="99">
        <v>28</v>
      </c>
      <c r="E49" s="98">
        <v>8</v>
      </c>
      <c r="F49" s="98">
        <v>3</v>
      </c>
      <c r="G49" s="98">
        <v>0</v>
      </c>
      <c r="H49" s="98">
        <f t="shared" si="14"/>
        <v>36</v>
      </c>
      <c r="I49" s="98">
        <f t="shared" si="15"/>
        <v>3</v>
      </c>
      <c r="J49" s="98">
        <f t="shared" si="16"/>
        <v>39</v>
      </c>
      <c r="K49" s="97">
        <f t="shared" si="3"/>
        <v>7.7</v>
      </c>
      <c r="L49" s="96">
        <f t="shared" si="4"/>
        <v>1.4</v>
      </c>
    </row>
    <row r="50" spans="2:13" ht="14.45" customHeight="1" x14ac:dyDescent="0.15">
      <c r="B50" s="95" t="s">
        <v>138</v>
      </c>
      <c r="C50" s="94"/>
      <c r="D50" s="93">
        <v>20</v>
      </c>
      <c r="E50" s="92">
        <v>4</v>
      </c>
      <c r="F50" s="92">
        <v>4</v>
      </c>
      <c r="G50" s="92">
        <v>0</v>
      </c>
      <c r="H50" s="92">
        <f t="shared" si="14"/>
        <v>24</v>
      </c>
      <c r="I50" s="92">
        <f t="shared" si="15"/>
        <v>4</v>
      </c>
      <c r="J50" s="92">
        <f t="shared" si="16"/>
        <v>28</v>
      </c>
      <c r="K50" s="91">
        <f t="shared" si="3"/>
        <v>14.3</v>
      </c>
      <c r="L50" s="90">
        <f t="shared" si="4"/>
        <v>1</v>
      </c>
    </row>
    <row r="51" spans="2:13" ht="14.45" customHeight="1" thickBot="1" x14ac:dyDescent="0.2">
      <c r="B51" s="89" t="s">
        <v>73</v>
      </c>
      <c r="C51" s="88"/>
      <c r="D51" s="87">
        <f t="shared" ref="D51:J51" si="17">SUBTOTAL(9,D45:D50)</f>
        <v>199</v>
      </c>
      <c r="E51" s="86">
        <f t="shared" si="17"/>
        <v>29</v>
      </c>
      <c r="F51" s="86">
        <f t="shared" si="17"/>
        <v>17</v>
      </c>
      <c r="G51" s="86">
        <f t="shared" si="17"/>
        <v>0</v>
      </c>
      <c r="H51" s="86">
        <f t="shared" si="17"/>
        <v>228</v>
      </c>
      <c r="I51" s="86">
        <f t="shared" si="17"/>
        <v>17</v>
      </c>
      <c r="J51" s="86">
        <f t="shared" si="17"/>
        <v>245</v>
      </c>
      <c r="K51" s="85">
        <f t="shared" si="3"/>
        <v>6.9</v>
      </c>
      <c r="L51" s="84">
        <f t="shared" si="4"/>
        <v>8.6999999999999993</v>
      </c>
    </row>
    <row r="52" spans="2:13" ht="14.45" customHeight="1" thickTop="1" x14ac:dyDescent="0.15">
      <c r="B52" s="83" t="s">
        <v>13</v>
      </c>
      <c r="C52" s="82"/>
      <c r="D52" s="81">
        <f t="shared" ref="D52:J52" si="18">SUBTOTAL(9,D16:D51)</f>
        <v>1960</v>
      </c>
      <c r="E52" s="80">
        <f t="shared" si="18"/>
        <v>459</v>
      </c>
      <c r="F52" s="80">
        <f t="shared" si="18"/>
        <v>373</v>
      </c>
      <c r="G52" s="80">
        <f t="shared" si="18"/>
        <v>12</v>
      </c>
      <c r="H52" s="80">
        <f t="shared" si="18"/>
        <v>2419</v>
      </c>
      <c r="I52" s="80">
        <f t="shared" si="18"/>
        <v>385</v>
      </c>
      <c r="J52" s="80">
        <f t="shared" si="18"/>
        <v>2804</v>
      </c>
      <c r="K52" s="79">
        <f t="shared" si="3"/>
        <v>13.7</v>
      </c>
      <c r="L52" s="78">
        <f t="shared" si="4"/>
        <v>100</v>
      </c>
    </row>
    <row r="53" spans="2:13" ht="15" customHeight="1" x14ac:dyDescent="0.15">
      <c r="B53" s="77"/>
      <c r="C53" s="77"/>
      <c r="D53" s="76"/>
      <c r="E53" s="76"/>
      <c r="F53" s="76"/>
      <c r="G53" s="76"/>
      <c r="H53" s="76"/>
      <c r="I53" s="76"/>
      <c r="J53" s="76"/>
      <c r="K53" s="75"/>
      <c r="L53" s="75"/>
    </row>
    <row r="54" spans="2:13" ht="16.5" customHeight="1" x14ac:dyDescent="0.15">
      <c r="B54" s="74"/>
      <c r="C54" s="73"/>
      <c r="D54" s="73"/>
      <c r="E54" s="73"/>
      <c r="F54" s="73"/>
      <c r="G54" s="73"/>
      <c r="H54" s="73"/>
      <c r="I54" s="73"/>
      <c r="J54" s="73"/>
      <c r="K54" s="73"/>
      <c r="L54" s="73"/>
      <c r="M54" s="73"/>
    </row>
  </sheetData>
  <mergeCells count="2">
    <mergeCell ref="G4:G10"/>
    <mergeCell ref="D14:L14"/>
  </mergeCells>
  <phoneticPr fontId="1"/>
  <printOptions horizontalCentered="1"/>
  <pageMargins left="0.78740157480314965" right="0.78740157480314965" top="0.78740157480314965" bottom="0.70866141732283472" header="0.31496062992125984" footer="0.31496062992125984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39</vt:i4>
      </vt:variant>
      <vt:variant>
        <vt:lpstr>名前付き一覧</vt:lpstr>
      </vt:variant>
      <vt:variant>
        <vt:i4>61</vt:i4>
      </vt:variant>
    </vt:vector>
  </HeadingPairs>
  <TitlesOfParts>
    <vt:vector size="100" baseType="lpstr">
      <vt:lpstr>調査地点図(1)</vt:lpstr>
      <vt:lpstr>自動車交通量(交差点計)</vt:lpstr>
      <vt:lpstr>自動車流量図(1)</vt:lpstr>
      <vt:lpstr>自動車流量図(2)</vt:lpstr>
      <vt:lpstr>【方向別】自動車交通量(1)</vt:lpstr>
      <vt:lpstr>【方向別】自動車交通量(2)</vt:lpstr>
      <vt:lpstr>【方向別】自動車交通量(3)</vt:lpstr>
      <vt:lpstr>【方向別】自動車交通量(4)</vt:lpstr>
      <vt:lpstr>【方向別】自動車交通量(5)</vt:lpstr>
      <vt:lpstr>【方向別】自動車交通量(6)</vt:lpstr>
      <vt:lpstr>【方向別】自動車交通量(7)</vt:lpstr>
      <vt:lpstr>【方向別】自動車交通量(8)</vt:lpstr>
      <vt:lpstr>【方向別】自動車交通量(9)</vt:lpstr>
      <vt:lpstr>【方向別】自動車交通量(10)</vt:lpstr>
      <vt:lpstr>【方向別】自動車交通量(11)</vt:lpstr>
      <vt:lpstr>【方向別】自動車交通量(12)</vt:lpstr>
      <vt:lpstr>構成図</vt:lpstr>
      <vt:lpstr>横断構成図</vt:lpstr>
      <vt:lpstr>階梯図</vt:lpstr>
      <vt:lpstr>現示秒数</vt:lpstr>
      <vt:lpstr>【断面別】自動車交通量(A断面流入)</vt:lpstr>
      <vt:lpstr>【断面別】自動車交通量(A断面流出)</vt:lpstr>
      <vt:lpstr>【断面別】自動車交通量(A断面計)</vt:lpstr>
      <vt:lpstr>【断面別】自動車交通量(B断面流入)</vt:lpstr>
      <vt:lpstr>【断面別】自動車交通量(B断面流出)</vt:lpstr>
      <vt:lpstr>自動車交通量(B断面計)</vt:lpstr>
      <vt:lpstr>【断面別】自動車交通量(C断面流入)</vt:lpstr>
      <vt:lpstr>【断面別】自動車交通量(C断面流出)</vt:lpstr>
      <vt:lpstr>【断面別】自動車交通量(C断面計)</vt:lpstr>
      <vt:lpstr>【断面別】自動車交通量(D断面流入)</vt:lpstr>
      <vt:lpstr>【断面別】自動車交通量(D断面流出)</vt:lpstr>
      <vt:lpstr>【断面別】自動車交通量(D断面計)</vt:lpstr>
      <vt:lpstr>自動車変動図(1)</vt:lpstr>
      <vt:lpstr>自動車変動図(2)</vt:lpstr>
      <vt:lpstr>自動車変動図(3)</vt:lpstr>
      <vt:lpstr>自動車変動図(4)</vt:lpstr>
      <vt:lpstr>自動車変動図(5)</vt:lpstr>
      <vt:lpstr>自動車変動図(6)</vt:lpstr>
      <vt:lpstr>自動車変動図(7)</vt:lpstr>
      <vt:lpstr>'【断面別】自動車交通量(A断面計)'!Print_Area</vt:lpstr>
      <vt:lpstr>'【断面別】自動車交通量(A断面流出)'!Print_Area</vt:lpstr>
      <vt:lpstr>'【断面別】自動車交通量(A断面流入)'!Print_Area</vt:lpstr>
      <vt:lpstr>'【断面別】自動車交通量(B断面流出)'!Print_Area</vt:lpstr>
      <vt:lpstr>'【断面別】自動車交通量(B断面流入)'!Print_Area</vt:lpstr>
      <vt:lpstr>'【断面別】自動車交通量(C断面計)'!Print_Area</vt:lpstr>
      <vt:lpstr>'【断面別】自動車交通量(C断面流出)'!Print_Area</vt:lpstr>
      <vt:lpstr>'【断面別】自動車交通量(C断面流入)'!Print_Area</vt:lpstr>
      <vt:lpstr>'【断面別】自動車交通量(D断面計)'!Print_Area</vt:lpstr>
      <vt:lpstr>'【断面別】自動車交通量(D断面流出)'!Print_Area</vt:lpstr>
      <vt:lpstr>'【断面別】自動車交通量(D断面流入)'!Print_Area</vt:lpstr>
      <vt:lpstr>'【方向別】自動車交通量(1)'!Print_Area</vt:lpstr>
      <vt:lpstr>'【方向別】自動車交通量(10)'!Print_Area</vt:lpstr>
      <vt:lpstr>'【方向別】自動車交通量(11)'!Print_Area</vt:lpstr>
      <vt:lpstr>'【方向別】自動車交通量(12)'!Print_Area</vt:lpstr>
      <vt:lpstr>'【方向別】自動車交通量(2)'!Print_Area</vt:lpstr>
      <vt:lpstr>'【方向別】自動車交通量(3)'!Print_Area</vt:lpstr>
      <vt:lpstr>'【方向別】自動車交通量(4)'!Print_Area</vt:lpstr>
      <vt:lpstr>'【方向別】自動車交通量(5)'!Print_Area</vt:lpstr>
      <vt:lpstr>'【方向別】自動車交通量(6)'!Print_Area</vt:lpstr>
      <vt:lpstr>'【方向別】自動車交通量(7)'!Print_Area</vt:lpstr>
      <vt:lpstr>'【方向別】自動車交通量(8)'!Print_Area</vt:lpstr>
      <vt:lpstr>'【方向別】自動車交通量(9)'!Print_Area</vt:lpstr>
      <vt:lpstr>階梯図!Print_Area</vt:lpstr>
      <vt:lpstr>'自動車交通量(B断面計)'!Print_Area</vt:lpstr>
      <vt:lpstr>'自動車交通量(交差点計)'!Print_Area</vt:lpstr>
      <vt:lpstr>'自動車変動図(1)'!Print_Area</vt:lpstr>
      <vt:lpstr>'自動車変動図(2)'!Print_Area</vt:lpstr>
      <vt:lpstr>'自動車変動図(3)'!Print_Area</vt:lpstr>
      <vt:lpstr>'自動車変動図(4)'!Print_Area</vt:lpstr>
      <vt:lpstr>'自動車変動図(5)'!Print_Area</vt:lpstr>
      <vt:lpstr>'自動車変動図(6)'!Print_Area</vt:lpstr>
      <vt:lpstr>'自動車変動図(7)'!Print_Area</vt:lpstr>
      <vt:lpstr>'自動車流量図(1)'!Print_Area</vt:lpstr>
      <vt:lpstr>'自動車流量図(2)'!Print_Area</vt:lpstr>
      <vt:lpstr>'調査地点図(1)'!Print_Area</vt:lpstr>
      <vt:lpstr>'【断面別】自動車交通量(A断面計)'!Print_Titles</vt:lpstr>
      <vt:lpstr>'【断面別】自動車交通量(A断面流出)'!Print_Titles</vt:lpstr>
      <vt:lpstr>'【断面別】自動車交通量(A断面流入)'!Print_Titles</vt:lpstr>
      <vt:lpstr>'【断面別】自動車交通量(B断面流出)'!Print_Titles</vt:lpstr>
      <vt:lpstr>'【断面別】自動車交通量(B断面流入)'!Print_Titles</vt:lpstr>
      <vt:lpstr>'【断面別】自動車交通量(C断面計)'!Print_Titles</vt:lpstr>
      <vt:lpstr>'【断面別】自動車交通量(C断面流出)'!Print_Titles</vt:lpstr>
      <vt:lpstr>'【断面別】自動車交通量(C断面流入)'!Print_Titles</vt:lpstr>
      <vt:lpstr>'【断面別】自動車交通量(D断面計)'!Print_Titles</vt:lpstr>
      <vt:lpstr>'【断面別】自動車交通量(D断面流出)'!Print_Titles</vt:lpstr>
      <vt:lpstr>'【断面別】自動車交通量(D断面流入)'!Print_Titles</vt:lpstr>
      <vt:lpstr>'【方向別】自動車交通量(1)'!Print_Titles</vt:lpstr>
      <vt:lpstr>'【方向別】自動車交通量(10)'!Print_Titles</vt:lpstr>
      <vt:lpstr>'【方向別】自動車交通量(11)'!Print_Titles</vt:lpstr>
      <vt:lpstr>'【方向別】自動車交通量(12)'!Print_Titles</vt:lpstr>
      <vt:lpstr>'【方向別】自動車交通量(2)'!Print_Titles</vt:lpstr>
      <vt:lpstr>'【方向別】自動車交通量(3)'!Print_Titles</vt:lpstr>
      <vt:lpstr>'【方向別】自動車交通量(4)'!Print_Titles</vt:lpstr>
      <vt:lpstr>'【方向別】自動車交通量(5)'!Print_Titles</vt:lpstr>
      <vt:lpstr>'【方向別】自動車交通量(6)'!Print_Titles</vt:lpstr>
      <vt:lpstr>'【方向別】自動車交通量(7)'!Print_Titles</vt:lpstr>
      <vt:lpstr>'【方向別】自動車交通量(8)'!Print_Titles</vt:lpstr>
      <vt:lpstr>'【方向別】自動車交通量(9)'!Print_Titles</vt:lpstr>
      <vt:lpstr>'自動車交通量(B断面計)'!Print_Titles</vt:lpstr>
      <vt:lpstr>'自動車交通量(交差点計)'!Print_Titles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okuyama</dc:creator>
  <cp:lastModifiedBy>長谷川　哲士</cp:lastModifiedBy>
  <cp:lastPrinted>2019-02-10T07:17:04Z</cp:lastPrinted>
  <dcterms:created xsi:type="dcterms:W3CDTF">2015-12-26T12:01:00Z</dcterms:created>
  <dcterms:modified xsi:type="dcterms:W3CDTF">2019-03-18T07:38:55Z</dcterms:modified>
</cp:coreProperties>
</file>